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Alon Shepon\Dropbox (Personal)\EAR cut method\"/>
    </mc:Choice>
  </mc:AlternateContent>
  <bookViews>
    <workbookView xWindow="0" yWindow="0" windowWidth="19200" windowHeight="5145" activeTab="3"/>
  </bookViews>
  <sheets>
    <sheet name="GENuS" sheetId="1" r:id="rId1"/>
    <sheet name="population" sheetId="11" r:id="rId2"/>
    <sheet name="EAR" sheetId="10" r:id="rId3"/>
    <sheet name="edible" sheetId="12" r:id="rId4"/>
  </sheets>
  <definedNames>
    <definedName name="_Ref364683984" localSheetId="1">population!$A$57</definedName>
    <definedName name="_Ref364684073" localSheetId="1">population!$A$58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11" l="1"/>
  <c r="I8" i="11"/>
  <c r="I7" i="11"/>
  <c r="I6" i="11"/>
  <c r="I5" i="11"/>
  <c r="I4" i="11"/>
  <c r="YB36" i="12"/>
  <c r="YE36" i="12"/>
  <c r="XY36" i="12"/>
  <c r="XV36" i="12"/>
  <c r="XS36" i="12"/>
  <c r="XP36" i="12"/>
  <c r="XM36" i="12"/>
  <c r="XJ36" i="12"/>
  <c r="XA36" i="12"/>
  <c r="WO36" i="12"/>
  <c r="WL36" i="12"/>
  <c r="WF36" i="12"/>
  <c r="UY36" i="12"/>
  <c r="UV36" i="12"/>
  <c r="US36" i="12"/>
  <c r="UP36" i="12"/>
  <c r="UM36" i="12"/>
  <c r="UJ36" i="12"/>
  <c r="UG36" i="12"/>
  <c r="UA36" i="12"/>
  <c r="TX36" i="12"/>
  <c r="TU36" i="12"/>
  <c r="TL36" i="12"/>
  <c r="SZ36" i="12"/>
  <c r="SW36" i="12"/>
  <c r="ST36" i="12"/>
  <c r="SQ36" i="12"/>
  <c r="SN36" i="12"/>
  <c r="SK36" i="12"/>
  <c r="SE36" i="12"/>
  <c r="RV37" i="12"/>
  <c r="RV36" i="12"/>
  <c r="QI37" i="12"/>
  <c r="QI36" i="12"/>
  <c r="QF37" i="12"/>
  <c r="QF36" i="12"/>
  <c r="PZ37" i="12"/>
  <c r="PZ36" i="12"/>
  <c r="PW37" i="12"/>
  <c r="PW36" i="12"/>
  <c r="OD37" i="12"/>
  <c r="OD36" i="12"/>
  <c r="OA36" i="12"/>
  <c r="MK37" i="12"/>
  <c r="KU37" i="12"/>
  <c r="KU36" i="12"/>
  <c r="KR37" i="12"/>
  <c r="KR36" i="12"/>
  <c r="KL36" i="12"/>
  <c r="KI37" i="12"/>
  <c r="KI36" i="12"/>
  <c r="KF37" i="12"/>
  <c r="KF36" i="12"/>
  <c r="KC37" i="12"/>
  <c r="KC36" i="12"/>
  <c r="JZ37" i="12"/>
  <c r="JZ36" i="12"/>
  <c r="JW37" i="12"/>
  <c r="JW36" i="12"/>
  <c r="JT37" i="12"/>
  <c r="JT36" i="12"/>
  <c r="JQ37" i="12"/>
  <c r="JQ36" i="12"/>
  <c r="JH37" i="12"/>
  <c r="JH36" i="12"/>
  <c r="JE37" i="12"/>
  <c r="JE36" i="12"/>
  <c r="JB37" i="12"/>
  <c r="JB36" i="12"/>
  <c r="IV37" i="12"/>
  <c r="IV36" i="12"/>
  <c r="IS37" i="12"/>
  <c r="IS36" i="12"/>
  <c r="IP37" i="12"/>
  <c r="IP36" i="12"/>
  <c r="IA37" i="12"/>
  <c r="IA36" i="12"/>
  <c r="HX37" i="12"/>
  <c r="HX36" i="12"/>
  <c r="HU37" i="12"/>
  <c r="HU36" i="12"/>
  <c r="FD37" i="12"/>
  <c r="FD36" i="12"/>
  <c r="FA37" i="12"/>
  <c r="FA36" i="12"/>
  <c r="EU37" i="12"/>
  <c r="EU36" i="12"/>
  <c r="DZ37" i="12"/>
  <c r="DH37" i="12"/>
  <c r="DH36" i="12"/>
  <c r="DE37" i="12"/>
  <c r="DE36" i="12"/>
  <c r="DB37" i="12"/>
  <c r="DB36" i="12"/>
  <c r="CY37" i="12"/>
  <c r="CY36" i="12"/>
  <c r="CV37" i="12"/>
  <c r="CV36" i="12"/>
  <c r="CS36" i="12"/>
  <c r="CP37" i="12"/>
  <c r="CP36" i="12"/>
  <c r="CM37" i="12"/>
  <c r="CM36" i="12"/>
  <c r="CA36" i="12"/>
  <c r="BO37" i="12"/>
  <c r="BO36" i="12"/>
  <c r="BL37" i="12"/>
  <c r="BL36" i="12"/>
  <c r="BI37" i="12"/>
  <c r="BI36" i="12"/>
  <c r="BF37" i="12"/>
  <c r="BF36" i="12"/>
  <c r="BC37" i="12"/>
  <c r="BC36" i="12"/>
  <c r="AK37" i="12"/>
  <c r="AK36" i="12"/>
  <c r="BC36" i="1"/>
  <c r="AZ36" i="1"/>
  <c r="AW36" i="1"/>
  <c r="AB37" i="1"/>
  <c r="AE36" i="1"/>
  <c r="AB36" i="1"/>
  <c r="G36" i="1"/>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F34" i="11"/>
  <c r="N32" i="10" s="1"/>
  <c r="F5" i="11"/>
  <c r="N3" i="10" s="1"/>
  <c r="F4" i="11"/>
  <c r="N2" i="10" s="1"/>
  <c r="F35" i="11"/>
  <c r="N33" i="10" s="1"/>
  <c r="C36" i="11"/>
</calcChain>
</file>

<file path=xl/sharedStrings.xml><?xml version="1.0" encoding="utf-8"?>
<sst xmlns="http://schemas.openxmlformats.org/spreadsheetml/2006/main" count="2607" uniqueCount="339">
  <si>
    <t>BGD</t>
  </si>
  <si>
    <t>Bangladesh</t>
  </si>
  <si>
    <t>NUTRIENT</t>
  </si>
  <si>
    <t>calories</t>
  </si>
  <si>
    <t>protein</t>
  </si>
  <si>
    <t>fat</t>
  </si>
  <si>
    <t>carbohydrates</t>
  </si>
  <si>
    <t>vitaminC</t>
  </si>
  <si>
    <t>vitaminA</t>
  </si>
  <si>
    <t>folate</t>
  </si>
  <si>
    <t>calcium</t>
  </si>
  <si>
    <t>iron</t>
  </si>
  <si>
    <t>zinc</t>
  </si>
  <si>
    <t>potassium</t>
  </si>
  <si>
    <t>dietaryfiber</t>
  </si>
  <si>
    <t>copper</t>
  </si>
  <si>
    <t>sodium</t>
  </si>
  <si>
    <t>phosphorus</t>
  </si>
  <si>
    <t>thiamin</t>
  </si>
  <si>
    <t>riboflavin</t>
  </si>
  <si>
    <t>niacin</t>
  </si>
  <si>
    <t>b6</t>
  </si>
  <si>
    <t>magnesium</t>
  </si>
  <si>
    <t>saturatedFA</t>
  </si>
  <si>
    <t>monounsatFA</t>
  </si>
  <si>
    <t>polyunsatFA</t>
  </si>
  <si>
    <t>VALUE</t>
  </si>
  <si>
    <t>Median</t>
  </si>
  <si>
    <t>Low 95% UI</t>
  </si>
  <si>
    <t>High 95% UI</t>
  </si>
  <si>
    <t>UNIT</t>
  </si>
  <si>
    <t>kcal/person/day</t>
  </si>
  <si>
    <t>g/person/day</t>
  </si>
  <si>
    <t>mg/person/day</t>
  </si>
  <si>
    <t>microgram RAE/person/day</t>
  </si>
  <si>
    <t>microgram/person/day</t>
  </si>
  <si>
    <t>0-4both</t>
  </si>
  <si>
    <t>5-9both</t>
  </si>
  <si>
    <t>10-14f</t>
  </si>
  <si>
    <t>10-14m</t>
  </si>
  <si>
    <t>15-19f</t>
  </si>
  <si>
    <t>15-19m</t>
  </si>
  <si>
    <t>20-24f</t>
  </si>
  <si>
    <t>20-24m</t>
  </si>
  <si>
    <t>25-29f</t>
  </si>
  <si>
    <t>25-29m</t>
  </si>
  <si>
    <t>30-34f</t>
  </si>
  <si>
    <t>30-34m</t>
  </si>
  <si>
    <t>35-39f</t>
  </si>
  <si>
    <t>35-39m</t>
  </si>
  <si>
    <t>40-44f</t>
  </si>
  <si>
    <t>40-44m</t>
  </si>
  <si>
    <t>45-49f</t>
  </si>
  <si>
    <t>45-49m</t>
  </si>
  <si>
    <t>50-54f</t>
  </si>
  <si>
    <t>50-54m</t>
  </si>
  <si>
    <t>55-59f</t>
  </si>
  <si>
    <t>55-59m</t>
  </si>
  <si>
    <t>60-64f</t>
  </si>
  <si>
    <t>60-64m</t>
  </si>
  <si>
    <t>65-69f</t>
  </si>
  <si>
    <t>65-69m</t>
  </si>
  <si>
    <t>70-74f</t>
  </si>
  <si>
    <t>70-74m</t>
  </si>
  <si>
    <t>75-79f</t>
  </si>
  <si>
    <t>75-79m</t>
  </si>
  <si>
    <t>80+f</t>
  </si>
  <si>
    <t>80+m</t>
  </si>
  <si>
    <t>Calcium (mg/d)</t>
  </si>
  <si>
    <t>Absorbable Zinc (mg/d)</t>
  </si>
  <si>
    <t>Iron (mg/d); 15% bioavailability</t>
  </si>
  <si>
    <t>Iron (mg/d); 12% bioavailability</t>
  </si>
  <si>
    <t>Iron (mg/d); 10% bioavailability</t>
  </si>
  <si>
    <t>Iron (mg/d); 5% bioavailability</t>
  </si>
  <si>
    <t>Thiamin (mg/d)</t>
  </si>
  <si>
    <t>Riboflavin (mg/d)</t>
  </si>
  <si>
    <t>Niacin (mg NE/d)</t>
  </si>
  <si>
    <t>Folate (mcg DFE/d)</t>
  </si>
  <si>
    <t>Protein (g/kg/d)</t>
  </si>
  <si>
    <t>total</t>
  </si>
  <si>
    <t>http://data.un.org/Data.aspx?d=POP&amp;f=tableCode%3A22</t>
  </si>
  <si>
    <t> United Nations Statistics Division</t>
  </si>
  <si>
    <r>
      <t xml:space="preserve">The United Nations Statistics Division collects, compiles and disseminates official demographic and social statistics on a wide range of topics. </t>
    </r>
    <r>
      <rPr>
        <sz val="9"/>
        <color rgb="FF000000"/>
        <rFont val="Verdana"/>
        <family val="2"/>
      </rPr>
      <t/>
    </r>
  </si>
  <si>
    <t>Data have been collected since 1948 through a set of questionnaires dispatched annually to over 230 national statistical offices and have been published in the Demographic Yearbook collection</t>
  </si>
  <si>
    <t xml:space="preserve">The Demographic Yearbook disseminates statistics on population size and composition, births, deaths, marriage and divorce, as well as respective rates, on an annual basis. </t>
  </si>
  <si>
    <t xml:space="preserve">The Demographic Yearbook census datasets cover a wide range of additional topics including economic activity, educational attainment, household characteristics, housing characteristics, ethnicity, language, foreign-born and foreign population. </t>
  </si>
  <si>
    <t>The available Population and Housing Censuses' datasets reported to UNSD for the censuses conducted worldwide since 1995, are now available in UNdata.</t>
  </si>
  <si>
    <t>This latest update includes several datasets on international travel and migration inflows and outflows, and on incoming and departing international migrants by several characteristics, as reported by the national authorities to the UN Statistics Division for the reference years 2010 to the present as available.</t>
  </si>
  <si>
    <t>Last update in UNdata: 2018/05/07</t>
  </si>
  <si>
    <t>For 2011, source year 2014</t>
  </si>
  <si>
    <t>for 2011</t>
  </si>
  <si>
    <t>population (individuals)</t>
  </si>
  <si>
    <t xml:space="preserve">they represent the average weight corresponding to the lowest acceptable healthy BMI (18.5) given the average measured height. </t>
  </si>
  <si>
    <t>This is because the average weights for many countries include overweight or obese people, so eating less than the weight-prescribed protein intake for those populations wouldn’t really constitute deficiency.</t>
  </si>
  <si>
    <t xml:space="preserve">these weights aren't strictly how much people weigh in each country —   </t>
  </si>
  <si>
    <t>Likewise, for countries with high rates of undernutrition, people may already be deficient and want to eat more than their weight would prescribe.</t>
  </si>
  <si>
    <t>2.      WHO Multicentre Growth Reference Study Group. WHO Child Growth Standards: Length/height-for-age, weight-for-age, weight-for-length, weight-for-height and body mass index-for-age: Methods and development. 2006. Geneva: World Health Organization, 312 p.</t>
  </si>
  <si>
    <r>
      <t xml:space="preserve">1.      NCD Risk Factor Collaboration (NCD-RisC), A century of trends in adult human height. eLife 2016; </t>
    </r>
    <r>
      <rPr>
        <b/>
        <sz val="11"/>
        <color theme="1"/>
        <rFont val="Calibri"/>
        <family val="2"/>
        <scheme val="minor"/>
      </rPr>
      <t>5</t>
    </r>
    <r>
      <rPr>
        <sz val="11"/>
        <color theme="1"/>
        <rFont val="Calibri"/>
        <family val="2"/>
        <scheme val="minor"/>
      </rPr>
      <t>: e13410.  DOI: 10.7554/eLife.13410.</t>
    </r>
  </si>
  <si>
    <t xml:space="preserve">Weights, derived from: Impact of anthropogenic CO2 emissions on global human nutrition, Smith and Myers, Nature Climate Change volume 8, pages 834–839 (2018) </t>
  </si>
  <si>
    <t>weight of BMI 18.5 (kg)</t>
  </si>
  <si>
    <t>Protein (g/d)</t>
  </si>
  <si>
    <t>REFERENCE</t>
  </si>
  <si>
    <t>FOOD</t>
  </si>
  <si>
    <t>Wheat</t>
  </si>
  <si>
    <t>Rice (Milled Equivalent)</t>
  </si>
  <si>
    <t>Barley</t>
  </si>
  <si>
    <t>Maize</t>
  </si>
  <si>
    <t>Rye</t>
  </si>
  <si>
    <t>Oats</t>
  </si>
  <si>
    <t>Millet</t>
  </si>
  <si>
    <t>Sorghum</t>
  </si>
  <si>
    <t>Buckwheat</t>
  </si>
  <si>
    <t>Fonio</t>
  </si>
  <si>
    <t>Triticale</t>
  </si>
  <si>
    <t>Mixed grain</t>
  </si>
  <si>
    <t>Cereals; nes</t>
  </si>
  <si>
    <t>Popcorn</t>
  </si>
  <si>
    <t>Quinoa</t>
  </si>
  <si>
    <t>Canary seed</t>
  </si>
  <si>
    <t>Cassava</t>
  </si>
  <si>
    <t>Potatoes</t>
  </si>
  <si>
    <t>Sweet Potatoes</t>
  </si>
  <si>
    <t>Yams</t>
  </si>
  <si>
    <t>Yautia (cocoyam)</t>
  </si>
  <si>
    <t>Taro (cocoyam)</t>
  </si>
  <si>
    <t>Roots and tubers; nes</t>
  </si>
  <si>
    <t>Flour of roots and tubers</t>
  </si>
  <si>
    <t>Sugar Cane</t>
  </si>
  <si>
    <t>Sugar; Non-Centrifugal</t>
  </si>
  <si>
    <t>Sugar (Raw Equivalent)</t>
  </si>
  <si>
    <t>Sweeteners; Other</t>
  </si>
  <si>
    <t>Honey</t>
  </si>
  <si>
    <t>Beans</t>
  </si>
  <si>
    <t>Peas</t>
  </si>
  <si>
    <t>Broad beans; horse beans; dry</t>
  </si>
  <si>
    <t>Chick peas</t>
  </si>
  <si>
    <t>Cow peas; dry</t>
  </si>
  <si>
    <t>Pigeon peas</t>
  </si>
  <si>
    <t>Lentils</t>
  </si>
  <si>
    <t>Bambara beans</t>
  </si>
  <si>
    <t>Vetches</t>
  </si>
  <si>
    <t>Lupins</t>
  </si>
  <si>
    <t>Pulses; nes</t>
  </si>
  <si>
    <t>Flour of pulses</t>
  </si>
  <si>
    <t>Brazil nuts; with shell</t>
  </si>
  <si>
    <t>Cashew nuts; with shell</t>
  </si>
  <si>
    <t>Chestnuts</t>
  </si>
  <si>
    <t>Almonds; with shell</t>
  </si>
  <si>
    <t>Walnuts; with shell</t>
  </si>
  <si>
    <t>Pistachios</t>
  </si>
  <si>
    <t>Kolanuts</t>
  </si>
  <si>
    <t>Hazelnuts; with shell</t>
  </si>
  <si>
    <t>Areca nuts</t>
  </si>
  <si>
    <t>Nuts; nes</t>
  </si>
  <si>
    <t>Prepared nuts (exc. groundnuts)</t>
  </si>
  <si>
    <t>Soyabeans</t>
  </si>
  <si>
    <t>Groundnuts (Shelled Eq)</t>
  </si>
  <si>
    <t>Sunflowerseed</t>
  </si>
  <si>
    <t>Rape and Mustardseed</t>
  </si>
  <si>
    <t>Cottonseed</t>
  </si>
  <si>
    <t>Coconuts - Incl Copra</t>
  </si>
  <si>
    <t>Sesameseed</t>
  </si>
  <si>
    <t>Palmkernels</t>
  </si>
  <si>
    <t>Olives</t>
  </si>
  <si>
    <t>Oilcrops; Other</t>
  </si>
  <si>
    <t>Soyabean Oil</t>
  </si>
  <si>
    <t>Groundnut Oil</t>
  </si>
  <si>
    <t>Sunflowerseed Oil</t>
  </si>
  <si>
    <t>Rape and Mustard Oil</t>
  </si>
  <si>
    <t>Cottonseed Oil</t>
  </si>
  <si>
    <t>Palmkernel Oil</t>
  </si>
  <si>
    <t>Palm Oil</t>
  </si>
  <si>
    <t>Coconut Oil</t>
  </si>
  <si>
    <t>Sesameseed Oil</t>
  </si>
  <si>
    <t>Olive Oil</t>
  </si>
  <si>
    <t>Ricebran Oil</t>
  </si>
  <si>
    <t>Maize Germ Oil</t>
  </si>
  <si>
    <t>Oilcrops Oil; Other</t>
  </si>
  <si>
    <t>Tomatoes</t>
  </si>
  <si>
    <t>Onions</t>
  </si>
  <si>
    <t>Cabbages and other brassicas</t>
  </si>
  <si>
    <t>Artichokes</t>
  </si>
  <si>
    <t>Asparagus</t>
  </si>
  <si>
    <t>Lettuce and chicory</t>
  </si>
  <si>
    <t>Spinach</t>
  </si>
  <si>
    <t>Cassava leaves</t>
  </si>
  <si>
    <t>Cauliflowers and broccoli</t>
  </si>
  <si>
    <t>Pumpkins; squash; and gourds</t>
  </si>
  <si>
    <t>Cucumbers and gherkins</t>
  </si>
  <si>
    <t>Eggplants (aubergines)</t>
  </si>
  <si>
    <t>Chillies and peppers; green</t>
  </si>
  <si>
    <t>Onions (inc. shallots); green</t>
  </si>
  <si>
    <t>Garlic</t>
  </si>
  <si>
    <t>Leeks; other alliaceous veg.</t>
  </si>
  <si>
    <t>Beans; green</t>
  </si>
  <si>
    <t>Peas; green</t>
  </si>
  <si>
    <t>Leguminous vegetables; nes</t>
  </si>
  <si>
    <t>String beans</t>
  </si>
  <si>
    <t>Carrots and turnips</t>
  </si>
  <si>
    <t>Okra</t>
  </si>
  <si>
    <t>Maize; green</t>
  </si>
  <si>
    <t>Mushrooms and truffles</t>
  </si>
  <si>
    <t>Chicory roots</t>
  </si>
  <si>
    <t>Vegetables; fresh; nes</t>
  </si>
  <si>
    <t>Vegetables; dried; nes</t>
  </si>
  <si>
    <t>Vegetables; dehydrated</t>
  </si>
  <si>
    <t>Vegetables in vinegar</t>
  </si>
  <si>
    <t>Vegetables; preserved; nes</t>
  </si>
  <si>
    <t>Vegetables; frozen</t>
  </si>
  <si>
    <t>Vegetables in tem. preservatives</t>
  </si>
  <si>
    <t>Vegetables prepared or preserved; frozen</t>
  </si>
  <si>
    <t>Homogenous vegetables prepared</t>
  </si>
  <si>
    <t>Watermelons</t>
  </si>
  <si>
    <t>Other melons (inc. cantaloupes)</t>
  </si>
  <si>
    <t>Coffee substitutes; cont. coffee</t>
  </si>
  <si>
    <t>Oranges; Mandarines</t>
  </si>
  <si>
    <t>Lemons; Limes</t>
  </si>
  <si>
    <t>Grapefruit</t>
  </si>
  <si>
    <t>Citrus; Other</t>
  </si>
  <si>
    <t>Bananas</t>
  </si>
  <si>
    <t>Plantains</t>
  </si>
  <si>
    <t>Apples</t>
  </si>
  <si>
    <t>Pineapples</t>
  </si>
  <si>
    <t>Dates</t>
  </si>
  <si>
    <t>Grapes</t>
  </si>
  <si>
    <t>Pears</t>
  </si>
  <si>
    <t>Quinces</t>
  </si>
  <si>
    <t>Apricots</t>
  </si>
  <si>
    <t>Sour cherries</t>
  </si>
  <si>
    <t>Cherries</t>
  </si>
  <si>
    <t>Peaches and nectarines</t>
  </si>
  <si>
    <t>Plums and sloes</t>
  </si>
  <si>
    <t>Stone fruit; nes</t>
  </si>
  <si>
    <t>Pome fruit; nes</t>
  </si>
  <si>
    <t>Strawberries</t>
  </si>
  <si>
    <t>Raspberries</t>
  </si>
  <si>
    <t>Gooseberries</t>
  </si>
  <si>
    <t>Currants</t>
  </si>
  <si>
    <t>Blueberries</t>
  </si>
  <si>
    <t>Cranberries</t>
  </si>
  <si>
    <t>Berries; nes</t>
  </si>
  <si>
    <t>Figs</t>
  </si>
  <si>
    <t>Mangos; mangosteens; guavas</t>
  </si>
  <si>
    <t>Avocados</t>
  </si>
  <si>
    <t>Persimmons</t>
  </si>
  <si>
    <t>Cashewapple</t>
  </si>
  <si>
    <t>Kiwi fruit</t>
  </si>
  <si>
    <t>Papayas</t>
  </si>
  <si>
    <t>Fruit; tropical fresh; nes</t>
  </si>
  <si>
    <t>Fresh fruit; nes</t>
  </si>
  <si>
    <t>Fruit dried; nes</t>
  </si>
  <si>
    <t>Fruit juice; nes</t>
  </si>
  <si>
    <t>Fruit; prepared; nes</t>
  </si>
  <si>
    <t>Homogenized; cooked fruit prepared</t>
  </si>
  <si>
    <t>Coffee</t>
  </si>
  <si>
    <t>Cocoa Beans</t>
  </si>
  <si>
    <t>Tea</t>
  </si>
  <si>
    <t>Pepper</t>
  </si>
  <si>
    <t>Pimento</t>
  </si>
  <si>
    <t>Cloves</t>
  </si>
  <si>
    <t>Vanilla</t>
  </si>
  <si>
    <t>Cinnamon (canella)</t>
  </si>
  <si>
    <t>Nutmeg; mace; and cardamoms</t>
  </si>
  <si>
    <t>Anise; badian; fennel; coriander</t>
  </si>
  <si>
    <t>Ginger</t>
  </si>
  <si>
    <t>Spices; nes</t>
  </si>
  <si>
    <t>Wine</t>
  </si>
  <si>
    <t>Beer</t>
  </si>
  <si>
    <t>Beverages; Fermented</t>
  </si>
  <si>
    <t>Beverages; Alcoholic</t>
  </si>
  <si>
    <t>Bovine Meat</t>
  </si>
  <si>
    <t>Mutton &amp; Goat Meat</t>
  </si>
  <si>
    <t>Pigmeat</t>
  </si>
  <si>
    <t>Poultry Meat</t>
  </si>
  <si>
    <t>Bird meat; nes</t>
  </si>
  <si>
    <t>Horse meat</t>
  </si>
  <si>
    <t>Meat of asses</t>
  </si>
  <si>
    <t>Meat of mules</t>
  </si>
  <si>
    <t>Camel meat</t>
  </si>
  <si>
    <t>Rabbit meat</t>
  </si>
  <si>
    <t>Meat of other rodents</t>
  </si>
  <si>
    <t>Meat of other camelids</t>
  </si>
  <si>
    <t>Game meat</t>
  </si>
  <si>
    <t>Meat; dried; nes</t>
  </si>
  <si>
    <t>Meat; nes</t>
  </si>
  <si>
    <t>Snails; not sea</t>
  </si>
  <si>
    <t>Offals of cattle; edible</t>
  </si>
  <si>
    <t>Offals of sheep; edible</t>
  </si>
  <si>
    <t>Offals of goats; edible</t>
  </si>
  <si>
    <t>Offals of pigs; edible</t>
  </si>
  <si>
    <t>Offals; liver; chicken</t>
  </si>
  <si>
    <t>Offals; liver; geese</t>
  </si>
  <si>
    <t>Offals; liver; duck</t>
  </si>
  <si>
    <t>Offals; nes</t>
  </si>
  <si>
    <t>Butter; cow milk</t>
  </si>
  <si>
    <t>Ghee; butteroil of cow milk</t>
  </si>
  <si>
    <t>Butter of buffalo milk</t>
  </si>
  <si>
    <t>Ghee oil of buffalo milk</t>
  </si>
  <si>
    <t>Butter; ghee of sheep milk</t>
  </si>
  <si>
    <t>Cream</t>
  </si>
  <si>
    <t>Fats; Animals; Raw</t>
  </si>
  <si>
    <t>Fish; Body Oil</t>
  </si>
  <si>
    <t>Fish; Liver Oil</t>
  </si>
  <si>
    <t>Hen eggs; in shell</t>
  </si>
  <si>
    <t>Eggs; liquid</t>
  </si>
  <si>
    <t>Eggs; dried</t>
  </si>
  <si>
    <t>Other bird eggs; in shell</t>
  </si>
  <si>
    <t>Cow milk; whole; fresh</t>
  </si>
  <si>
    <t>Buffalo milk; whole; fresh</t>
  </si>
  <si>
    <t>Sheep milk; whole; fresh</t>
  </si>
  <si>
    <t>Goat milk; whole; fresh</t>
  </si>
  <si>
    <t>Camel milk; whole; fresh</t>
  </si>
  <si>
    <t>Product of natural milk constit.</t>
  </si>
  <si>
    <t>Ice cream and edible ice</t>
  </si>
  <si>
    <t>Freshwater Fish</t>
  </si>
  <si>
    <t>Demersal Fish</t>
  </si>
  <si>
    <t>Pelagic Fish</t>
  </si>
  <si>
    <t>Marine Fish; Other</t>
  </si>
  <si>
    <t>Crustaceans</t>
  </si>
  <si>
    <t>Cephalopods</t>
  </si>
  <si>
    <t>Molluscs; Other</t>
  </si>
  <si>
    <t>Aquatic Animals; Others</t>
  </si>
  <si>
    <t>Aquatic Plants</t>
  </si>
  <si>
    <t>Miscellaneous + (Total)</t>
  </si>
  <si>
    <t>Wheat Flour</t>
  </si>
  <si>
    <t>Corn Flour</t>
  </si>
  <si>
    <t>Millet Flour</t>
  </si>
  <si>
    <t>Sorghum Flour</t>
  </si>
  <si>
    <t>zinc (mg/100g)</t>
  </si>
  <si>
    <t>phytate (mg/100g)</t>
  </si>
  <si>
    <t xml:space="preserve">Adult male equivalent were derived from </t>
  </si>
  <si>
    <t>Global Expanded Nutrient Supply (GENuS) Model: A New Method for Estimating the Global Dietary Supply of Nutrients Plos One, 11 (1), Smith et al, 2016</t>
  </si>
  <si>
    <t>Higher fish but lower micronutrient intakes: Temporal changes in fish consumption from capture fisheries and aquaculture in Bangladesh, Plos One, Bogard et al., 2017</t>
  </si>
  <si>
    <t>Adult Male Equivalent</t>
  </si>
  <si>
    <t>Vitamin A (RAE/d)</t>
  </si>
  <si>
    <t>and references therein</t>
  </si>
  <si>
    <t>Vitamin A EARs were derived from</t>
  </si>
  <si>
    <t>https://www.ncbi.nlm.nih.gov/books/NBK222318/</t>
  </si>
  <si>
    <t>Dietary Reference Intakes for Vitamin A, Vitamin K, Arsenic, Boron, Chromium, Copper, Iodine, Iron, Manganese, Molybdenum, Nickel, Silicon, Vanadium, and Zinc. Institute of Medicine, Panel on Micronutrients, National Academies Press,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</si>
</sst>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10">
    <font>
      <sz val="11"/>
      <color theme="1"/>
      <name val="Calibri"/>
      <family val="2"/>
      <scheme val="minor"/>
    </font>
    <font>
      <sz val="11"/>
      <color theme="1"/>
      <name val="Calibri"/>
      <family val="2"/>
      <scheme val="minor"/>
    </font>
    <font>
      <sz val="10"/>
      <color rgb="FF000000"/>
      <name val="Times New Roman"/>
      <family val="1"/>
    </font>
    <font>
      <b/>
      <sz val="11"/>
      <color theme="1"/>
      <name val="Calibri"/>
      <family val="2"/>
      <scheme val="minor"/>
    </font>
    <font>
      <u/>
      <sz val="11"/>
      <color theme="10"/>
      <name val="Calibri"/>
      <family val="2"/>
      <scheme val="minor"/>
    </font>
    <font>
      <sz val="9"/>
      <color rgb="FF000000"/>
      <name val="Verdana"/>
      <family val="2"/>
    </font>
    <font>
      <sz val="9"/>
      <name val="Verdana"/>
      <family val="2"/>
    </font>
    <font>
      <sz val="9"/>
      <color theme="1"/>
      <name val="Verdanta"/>
    </font>
    <font>
      <b/>
      <sz val="11"/>
      <color rgb="FF11111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4">
    <xf numFmtId="0" fontId="0" fillId="0" borderId="0"/>
    <xf numFmtId="0" fontId="2" fillId="0" borderId="0"/>
    <xf numFmtId="9" fontId="1" fillId="0" borderId="0" applyFont="0" applyFill="0" applyBorder="0" applyAlignment="0" applyProtection="0"/>
    <xf numFmtId="0" fontId="4" fillId="0" borderId="0" applyNumberFormat="0" applyFill="0" applyBorder="0" applyAlignment="0" applyProtection="0"/>
  </cellStyleXfs>
  <cellXfs count="25">
    <xf numFmtId="0" fontId="0" fillId="0" borderId="0" xfId="0"/>
    <xf numFmtId="11" fontId="0" fillId="0" borderId="0" xfId="0" applyNumberFormat="1"/>
    <xf numFmtId="0" fontId="0" fillId="0" borderId="0" xfId="0" applyFont="1"/>
    <xf numFmtId="0" fontId="0" fillId="0" borderId="0" xfId="0" applyNumberFormat="1"/>
    <xf numFmtId="0" fontId="0" fillId="0" borderId="0" xfId="0" applyAlignment="1">
      <alignment wrapText="1"/>
    </xf>
    <xf numFmtId="0" fontId="0" fillId="0" borderId="0" xfId="0" applyFont="1" applyAlignment="1">
      <alignment wrapText="1"/>
    </xf>
    <xf numFmtId="2" fontId="0" fillId="0" borderId="0" xfId="0" applyNumberFormat="1" applyAlignment="1">
      <alignment wrapText="1"/>
    </xf>
    <xf numFmtId="164" fontId="0" fillId="0" borderId="0" xfId="0" applyNumberFormat="1"/>
    <xf numFmtId="2" fontId="0" fillId="0" borderId="0" xfId="0" applyNumberFormat="1"/>
    <xf numFmtId="165" fontId="0" fillId="0" borderId="0" xfId="0" applyNumberFormat="1"/>
    <xf numFmtId="0" fontId="4" fillId="0" borderId="0" xfId="3" applyAlignment="1">
      <alignment horizontal="left" vertical="center"/>
    </xf>
    <xf numFmtId="0" fontId="5" fillId="0" borderId="0" xfId="0" applyFont="1" applyAlignment="1">
      <alignment vertical="center"/>
    </xf>
    <xf numFmtId="0" fontId="0" fillId="0" borderId="0" xfId="0" applyAlignment="1">
      <alignment vertical="center"/>
    </xf>
    <xf numFmtId="0" fontId="5" fillId="0" borderId="0" xfId="0" applyFont="1"/>
    <xf numFmtId="0" fontId="3" fillId="0" borderId="0" xfId="0" applyFont="1"/>
    <xf numFmtId="0" fontId="0" fillId="0" borderId="0" xfId="0" applyFill="1"/>
    <xf numFmtId="0" fontId="6" fillId="0" borderId="0" xfId="0" applyFont="1"/>
    <xf numFmtId="0" fontId="7" fillId="0" borderId="0" xfId="0" applyFont="1"/>
    <xf numFmtId="0" fontId="0" fillId="0" borderId="0" xfId="0" applyFont="1" applyAlignment="1">
      <alignment horizontal="left" vertical="center" indent="4"/>
    </xf>
    <xf numFmtId="0" fontId="8" fillId="0" borderId="0" xfId="0" applyFont="1"/>
    <xf numFmtId="166" fontId="0" fillId="0" borderId="0" xfId="2" applyNumberFormat="1" applyFont="1"/>
    <xf numFmtId="0" fontId="0" fillId="0" borderId="1" xfId="0" applyBorder="1"/>
    <xf numFmtId="11" fontId="0" fillId="0" borderId="1" xfId="0" applyNumberFormat="1" applyBorder="1"/>
    <xf numFmtId="0" fontId="0" fillId="0" borderId="0" xfId="0" applyNumberFormat="1" applyFill="1" applyBorder="1"/>
    <xf numFmtId="0" fontId="9" fillId="0" borderId="0" xfId="0" applyFont="1" applyAlignment="1">
      <alignment horizontal="left" vertical="center"/>
    </xf>
  </cellXfs>
  <cellStyles count="4">
    <cellStyle name="Hyperlink" xfId="3" builtinId="8"/>
    <cellStyle name="Normal" xfId="0" builtinId="0"/>
    <cellStyle name="Normal 2" xfId="1"/>
    <cellStyle name="Percent" xfId="2" builtinId="5"/>
  </cellStyles>
  <dxfs count="0"/>
  <tableStyles count="0" defaultTableStyle="TableStyleMedium2" defaultPivotStyle="PivotStyleLight16"/>
  <colors>
    <mruColors>
      <color rgb="FF000000"/>
      <color rgb="FF556B2F"/>
      <color rgb="FF66CDAA"/>
      <color rgb="FF000080"/>
      <color rgb="FF808080"/>
      <color rgb="FF008080"/>
      <color rgb="FFFA8072"/>
      <color rgb="FF8B0000"/>
      <color rgb="FFC71585"/>
      <color rgb="FF00B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unstats.un.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40"/>
  <sheetViews>
    <sheetView zoomScale="50" zoomScaleNormal="50" workbookViewId="0">
      <selection activeCell="AE1" sqref="AE1:AE1048576"/>
    </sheetView>
  </sheetViews>
  <sheetFormatPr defaultRowHeight="14.75"/>
  <cols>
    <col min="31" max="31" width="8.7265625" style="15"/>
  </cols>
  <sheetData>
    <row r="1" spans="1:72">
      <c r="C1" t="s">
        <v>2</v>
      </c>
      <c r="D1" t="s">
        <v>3</v>
      </c>
      <c r="E1" t="s">
        <v>3</v>
      </c>
      <c r="F1" t="s">
        <v>3</v>
      </c>
      <c r="G1" t="s">
        <v>4</v>
      </c>
      <c r="H1" t="s">
        <v>4</v>
      </c>
      <c r="I1" t="s">
        <v>4</v>
      </c>
      <c r="J1" t="s">
        <v>5</v>
      </c>
      <c r="K1" t="s">
        <v>5</v>
      </c>
      <c r="L1" t="s">
        <v>5</v>
      </c>
      <c r="M1" t="s">
        <v>6</v>
      </c>
      <c r="N1" t="s">
        <v>6</v>
      </c>
      <c r="O1" t="s">
        <v>6</v>
      </c>
      <c r="P1" t="s">
        <v>7</v>
      </c>
      <c r="Q1" t="s">
        <v>7</v>
      </c>
      <c r="R1" t="s">
        <v>7</v>
      </c>
      <c r="S1" t="s">
        <v>8</v>
      </c>
      <c r="T1" t="s">
        <v>8</v>
      </c>
      <c r="U1" t="s">
        <v>8</v>
      </c>
      <c r="V1" t="s">
        <v>9</v>
      </c>
      <c r="W1" t="s">
        <v>9</v>
      </c>
      <c r="X1" t="s">
        <v>9</v>
      </c>
      <c r="Y1" t="s">
        <v>10</v>
      </c>
      <c r="Z1" t="s">
        <v>10</v>
      </c>
      <c r="AA1" t="s">
        <v>10</v>
      </c>
      <c r="AB1" t="s">
        <v>11</v>
      </c>
      <c r="AC1" t="s">
        <v>11</v>
      </c>
      <c r="AD1" t="s">
        <v>11</v>
      </c>
      <c r="AE1" s="15" t="s">
        <v>12</v>
      </c>
      <c r="AF1" t="s">
        <v>12</v>
      </c>
      <c r="AG1" t="s">
        <v>12</v>
      </c>
      <c r="AH1" t="s">
        <v>13</v>
      </c>
      <c r="AI1" t="s">
        <v>13</v>
      </c>
      <c r="AJ1" t="s">
        <v>13</v>
      </c>
      <c r="AK1" t="s">
        <v>14</v>
      </c>
      <c r="AL1" t="s">
        <v>14</v>
      </c>
      <c r="AM1" t="s">
        <v>14</v>
      </c>
      <c r="AN1" t="s">
        <v>15</v>
      </c>
      <c r="AO1" t="s">
        <v>15</v>
      </c>
      <c r="AP1" t="s">
        <v>15</v>
      </c>
      <c r="AQ1" t="s">
        <v>16</v>
      </c>
      <c r="AR1" t="s">
        <v>16</v>
      </c>
      <c r="AS1" t="s">
        <v>16</v>
      </c>
      <c r="AT1" t="s">
        <v>17</v>
      </c>
      <c r="AU1" t="s">
        <v>17</v>
      </c>
      <c r="AV1" t="s">
        <v>17</v>
      </c>
      <c r="AW1" t="s">
        <v>18</v>
      </c>
      <c r="AX1" t="s">
        <v>18</v>
      </c>
      <c r="AY1" t="s">
        <v>18</v>
      </c>
      <c r="AZ1" t="s">
        <v>19</v>
      </c>
      <c r="BA1" t="s">
        <v>19</v>
      </c>
      <c r="BB1" t="s">
        <v>19</v>
      </c>
      <c r="BC1" t="s">
        <v>20</v>
      </c>
      <c r="BD1" t="s">
        <v>20</v>
      </c>
      <c r="BE1" t="s">
        <v>20</v>
      </c>
      <c r="BF1" t="s">
        <v>21</v>
      </c>
      <c r="BG1" t="s">
        <v>21</v>
      </c>
      <c r="BH1" t="s">
        <v>21</v>
      </c>
      <c r="BI1" t="s">
        <v>22</v>
      </c>
      <c r="BJ1" t="s">
        <v>22</v>
      </c>
      <c r="BK1" t="s">
        <v>22</v>
      </c>
      <c r="BL1" t="s">
        <v>23</v>
      </c>
      <c r="BM1" t="s">
        <v>23</v>
      </c>
      <c r="BN1" t="s">
        <v>23</v>
      </c>
      <c r="BO1" t="s">
        <v>24</v>
      </c>
      <c r="BP1" t="s">
        <v>24</v>
      </c>
      <c r="BQ1" t="s">
        <v>24</v>
      </c>
      <c r="BR1" t="s">
        <v>25</v>
      </c>
      <c r="BS1" t="s">
        <v>25</v>
      </c>
      <c r="BT1" t="s">
        <v>25</v>
      </c>
    </row>
    <row r="2" spans="1:72">
      <c r="C2" t="s">
        <v>26</v>
      </c>
      <c r="D2" t="s">
        <v>27</v>
      </c>
      <c r="E2" t="s">
        <v>28</v>
      </c>
      <c r="F2" t="s">
        <v>29</v>
      </c>
      <c r="G2" t="s">
        <v>27</v>
      </c>
      <c r="H2" t="s">
        <v>28</v>
      </c>
      <c r="I2" t="s">
        <v>29</v>
      </c>
      <c r="J2" t="s">
        <v>27</v>
      </c>
      <c r="K2" t="s">
        <v>28</v>
      </c>
      <c r="L2" t="s">
        <v>29</v>
      </c>
      <c r="M2" t="s">
        <v>27</v>
      </c>
      <c r="N2" t="s">
        <v>28</v>
      </c>
      <c r="O2" t="s">
        <v>29</v>
      </c>
      <c r="P2" t="s">
        <v>27</v>
      </c>
      <c r="Q2" t="s">
        <v>28</v>
      </c>
      <c r="R2" t="s">
        <v>29</v>
      </c>
      <c r="S2" t="s">
        <v>27</v>
      </c>
      <c r="T2" t="s">
        <v>28</v>
      </c>
      <c r="U2" t="s">
        <v>29</v>
      </c>
      <c r="V2" t="s">
        <v>27</v>
      </c>
      <c r="W2" t="s">
        <v>28</v>
      </c>
      <c r="X2" t="s">
        <v>29</v>
      </c>
      <c r="Y2" t="s">
        <v>27</v>
      </c>
      <c r="Z2" t="s">
        <v>28</v>
      </c>
      <c r="AA2" t="s">
        <v>29</v>
      </c>
      <c r="AB2" t="s">
        <v>27</v>
      </c>
      <c r="AC2" t="s">
        <v>28</v>
      </c>
      <c r="AD2" t="s">
        <v>29</v>
      </c>
      <c r="AE2" s="15" t="s">
        <v>27</v>
      </c>
      <c r="AF2" t="s">
        <v>28</v>
      </c>
      <c r="AG2" t="s">
        <v>29</v>
      </c>
      <c r="AH2" t="s">
        <v>27</v>
      </c>
      <c r="AI2" t="s">
        <v>28</v>
      </c>
      <c r="AJ2" t="s">
        <v>29</v>
      </c>
      <c r="AK2" t="s">
        <v>27</v>
      </c>
      <c r="AL2" t="s">
        <v>28</v>
      </c>
      <c r="AM2" t="s">
        <v>29</v>
      </c>
      <c r="AN2" t="s">
        <v>27</v>
      </c>
      <c r="AO2" t="s">
        <v>28</v>
      </c>
      <c r="AP2" t="s">
        <v>29</v>
      </c>
      <c r="AQ2" t="s">
        <v>27</v>
      </c>
      <c r="AR2" t="s">
        <v>28</v>
      </c>
      <c r="AS2" t="s">
        <v>29</v>
      </c>
      <c r="AT2" t="s">
        <v>27</v>
      </c>
      <c r="AU2" t="s">
        <v>28</v>
      </c>
      <c r="AV2" t="s">
        <v>29</v>
      </c>
      <c r="AW2" t="s">
        <v>27</v>
      </c>
      <c r="AX2" t="s">
        <v>28</v>
      </c>
      <c r="AY2" t="s">
        <v>29</v>
      </c>
      <c r="AZ2" t="s">
        <v>27</v>
      </c>
      <c r="BA2" t="s">
        <v>28</v>
      </c>
      <c r="BB2" t="s">
        <v>29</v>
      </c>
      <c r="BC2" t="s">
        <v>27</v>
      </c>
      <c r="BD2" t="s">
        <v>28</v>
      </c>
      <c r="BE2" t="s">
        <v>29</v>
      </c>
      <c r="BF2" t="s">
        <v>27</v>
      </c>
      <c r="BG2" t="s">
        <v>28</v>
      </c>
      <c r="BH2" t="s">
        <v>29</v>
      </c>
      <c r="BI2" t="s">
        <v>27</v>
      </c>
      <c r="BJ2" t="s">
        <v>28</v>
      </c>
      <c r="BK2" t="s">
        <v>29</v>
      </c>
      <c r="BL2" t="s">
        <v>27</v>
      </c>
      <c r="BM2" t="s">
        <v>28</v>
      </c>
      <c r="BN2" t="s">
        <v>29</v>
      </c>
      <c r="BO2" t="s">
        <v>27</v>
      </c>
      <c r="BP2" t="s">
        <v>28</v>
      </c>
      <c r="BQ2" t="s">
        <v>29</v>
      </c>
      <c r="BR2" t="s">
        <v>27</v>
      </c>
      <c r="BS2" t="s">
        <v>28</v>
      </c>
      <c r="BT2" t="s">
        <v>29</v>
      </c>
    </row>
    <row r="3" spans="1:72">
      <c r="C3" t="s">
        <v>30</v>
      </c>
      <c r="D3" t="s">
        <v>31</v>
      </c>
      <c r="E3" t="s">
        <v>31</v>
      </c>
      <c r="F3" t="s">
        <v>31</v>
      </c>
      <c r="G3" t="s">
        <v>32</v>
      </c>
      <c r="H3" t="s">
        <v>32</v>
      </c>
      <c r="I3" t="s">
        <v>32</v>
      </c>
      <c r="J3" t="s">
        <v>32</v>
      </c>
      <c r="K3" t="s">
        <v>32</v>
      </c>
      <c r="L3" t="s">
        <v>32</v>
      </c>
      <c r="M3" t="s">
        <v>32</v>
      </c>
      <c r="N3" t="s">
        <v>32</v>
      </c>
      <c r="O3" t="s">
        <v>32</v>
      </c>
      <c r="P3" t="s">
        <v>33</v>
      </c>
      <c r="Q3" t="s">
        <v>33</v>
      </c>
      <c r="R3" t="s">
        <v>33</v>
      </c>
      <c r="S3" t="s">
        <v>34</v>
      </c>
      <c r="T3" t="s">
        <v>34</v>
      </c>
      <c r="U3" t="s">
        <v>34</v>
      </c>
      <c r="V3" t="s">
        <v>35</v>
      </c>
      <c r="W3" t="s">
        <v>35</v>
      </c>
      <c r="X3" t="s">
        <v>35</v>
      </c>
      <c r="Y3" t="s">
        <v>33</v>
      </c>
      <c r="Z3" t="s">
        <v>33</v>
      </c>
      <c r="AA3" t="s">
        <v>33</v>
      </c>
      <c r="AB3" t="s">
        <v>33</v>
      </c>
      <c r="AC3" t="s">
        <v>33</v>
      </c>
      <c r="AD3" t="s">
        <v>33</v>
      </c>
      <c r="AE3" s="15" t="s">
        <v>33</v>
      </c>
      <c r="AF3" t="s">
        <v>33</v>
      </c>
      <c r="AG3" t="s">
        <v>33</v>
      </c>
      <c r="AH3" t="s">
        <v>33</v>
      </c>
      <c r="AI3" t="s">
        <v>33</v>
      </c>
      <c r="AJ3" t="s">
        <v>33</v>
      </c>
      <c r="AK3" t="s">
        <v>32</v>
      </c>
      <c r="AL3" t="s">
        <v>32</v>
      </c>
      <c r="AM3" t="s">
        <v>32</v>
      </c>
      <c r="AN3" t="s">
        <v>33</v>
      </c>
      <c r="AO3" t="s">
        <v>33</v>
      </c>
      <c r="AP3" t="s">
        <v>33</v>
      </c>
      <c r="AQ3" t="s">
        <v>33</v>
      </c>
      <c r="AR3" t="s">
        <v>33</v>
      </c>
      <c r="AS3" t="s">
        <v>33</v>
      </c>
      <c r="AT3" t="s">
        <v>33</v>
      </c>
      <c r="AU3" t="s">
        <v>33</v>
      </c>
      <c r="AV3" t="s">
        <v>33</v>
      </c>
      <c r="AW3" t="s">
        <v>33</v>
      </c>
      <c r="AX3" t="s">
        <v>33</v>
      </c>
      <c r="AY3" t="s">
        <v>33</v>
      </c>
      <c r="AZ3" t="s">
        <v>33</v>
      </c>
      <c r="BA3" t="s">
        <v>33</v>
      </c>
      <c r="BB3" t="s">
        <v>33</v>
      </c>
      <c r="BC3" t="s">
        <v>33</v>
      </c>
      <c r="BD3" t="s">
        <v>33</v>
      </c>
      <c r="BE3" t="s">
        <v>33</v>
      </c>
      <c r="BF3" t="s">
        <v>33</v>
      </c>
      <c r="BG3" t="s">
        <v>33</v>
      </c>
      <c r="BH3" t="s">
        <v>33</v>
      </c>
      <c r="BI3" t="s">
        <v>33</v>
      </c>
      <c r="BJ3" t="s">
        <v>33</v>
      </c>
      <c r="BK3" t="s">
        <v>33</v>
      </c>
      <c r="BL3" t="s">
        <v>32</v>
      </c>
      <c r="BM3" t="s">
        <v>32</v>
      </c>
      <c r="BN3" t="s">
        <v>32</v>
      </c>
      <c r="BO3" t="s">
        <v>32</v>
      </c>
      <c r="BP3" t="s">
        <v>32</v>
      </c>
      <c r="BQ3" t="s">
        <v>32</v>
      </c>
      <c r="BR3" t="s">
        <v>32</v>
      </c>
      <c r="BS3" t="s">
        <v>32</v>
      </c>
      <c r="BT3" t="s">
        <v>32</v>
      </c>
    </row>
    <row r="4" spans="1:72">
      <c r="A4" t="s">
        <v>0</v>
      </c>
      <c r="B4" t="s">
        <v>1</v>
      </c>
      <c r="C4" t="s">
        <v>36</v>
      </c>
      <c r="D4">
        <v>1336.2644</v>
      </c>
      <c r="E4">
        <v>1312.3429000000001</v>
      </c>
      <c r="F4">
        <v>1356.9539</v>
      </c>
      <c r="G4">
        <v>31.684699999999999</v>
      </c>
      <c r="H4">
        <v>29.073799999999999</v>
      </c>
      <c r="I4">
        <v>35.9377</v>
      </c>
      <c r="J4">
        <v>17.3184</v>
      </c>
      <c r="K4">
        <v>14.902799999999999</v>
      </c>
      <c r="L4">
        <v>21.1877</v>
      </c>
      <c r="M4">
        <v>264.41890000000001</v>
      </c>
      <c r="N4">
        <v>242.09710000000001</v>
      </c>
      <c r="O4">
        <v>271.31060000000002</v>
      </c>
      <c r="P4">
        <v>41.1036</v>
      </c>
      <c r="Q4">
        <v>27.455300000000001</v>
      </c>
      <c r="R4">
        <v>140.49299999999999</v>
      </c>
      <c r="S4">
        <v>59.577100000000002</v>
      </c>
      <c r="T4">
        <v>32.402299999999997</v>
      </c>
      <c r="U4">
        <v>150.89660000000001</v>
      </c>
      <c r="V4">
        <v>104.2769</v>
      </c>
      <c r="W4">
        <v>96.782499999999999</v>
      </c>
      <c r="X4">
        <v>118.8381</v>
      </c>
      <c r="Y4">
        <v>149.70070000000001</v>
      </c>
      <c r="Z4">
        <v>104.5329</v>
      </c>
      <c r="AA4">
        <v>193.21100000000001</v>
      </c>
      <c r="AB4">
        <v>7.1539000000000001</v>
      </c>
      <c r="AC4">
        <v>5.0606999999999998</v>
      </c>
      <c r="AD4">
        <v>12.5321</v>
      </c>
      <c r="AE4" s="15">
        <v>3.0091999999999999</v>
      </c>
      <c r="AF4">
        <v>1.9145000000000001</v>
      </c>
      <c r="AG4">
        <v>3.2004000000000001</v>
      </c>
      <c r="AH4">
        <v>725.98940000000005</v>
      </c>
      <c r="AI4">
        <v>605.53650000000005</v>
      </c>
      <c r="AJ4">
        <v>1074.9342999999999</v>
      </c>
      <c r="AK4">
        <v>9.3285</v>
      </c>
      <c r="AL4">
        <v>8.4001999999999999</v>
      </c>
      <c r="AM4">
        <v>20.7224</v>
      </c>
      <c r="AN4">
        <v>0.66529000000000005</v>
      </c>
      <c r="AO4">
        <v>0.61628000000000005</v>
      </c>
      <c r="AP4">
        <v>0.79515000000000002</v>
      </c>
      <c r="AQ4">
        <v>98.898499999999999</v>
      </c>
      <c r="AR4">
        <v>57.655099999999997</v>
      </c>
      <c r="AS4">
        <v>155.101</v>
      </c>
      <c r="AT4">
        <v>528.76419999999996</v>
      </c>
      <c r="AU4">
        <v>391.85570000000001</v>
      </c>
      <c r="AV4">
        <v>897.63549999999998</v>
      </c>
      <c r="AW4">
        <v>0.82918999999999998</v>
      </c>
      <c r="AX4">
        <v>0.42892999999999998</v>
      </c>
      <c r="AY4">
        <v>1.3987000000000001</v>
      </c>
      <c r="AZ4">
        <v>0.45217000000000002</v>
      </c>
      <c r="BA4">
        <v>0.31534000000000001</v>
      </c>
      <c r="BB4">
        <v>0.59726000000000001</v>
      </c>
      <c r="BC4">
        <v>10.347099999999999</v>
      </c>
      <c r="BD4">
        <v>6.9406999999999996</v>
      </c>
      <c r="BE4">
        <v>18.559200000000001</v>
      </c>
      <c r="BF4">
        <v>0.83225000000000005</v>
      </c>
      <c r="BG4">
        <v>0.67066999999999999</v>
      </c>
      <c r="BH4">
        <v>0.98904999999999998</v>
      </c>
      <c r="BI4">
        <v>141.0712</v>
      </c>
      <c r="BJ4">
        <v>136.68969999999999</v>
      </c>
      <c r="BK4">
        <v>151.01599999999999</v>
      </c>
      <c r="BL4">
        <v>4.9055999999999997</v>
      </c>
      <c r="BM4">
        <v>4.6632999999999996</v>
      </c>
      <c r="BN4">
        <v>7.2297000000000002</v>
      </c>
      <c r="BO4">
        <v>5.0884</v>
      </c>
      <c r="BP4">
        <v>4.2723000000000004</v>
      </c>
      <c r="BQ4">
        <v>5.8296999999999999</v>
      </c>
      <c r="BR4">
        <v>3.7492000000000001</v>
      </c>
      <c r="BS4">
        <v>2.1787999999999998</v>
      </c>
      <c r="BT4">
        <v>4.1723999999999997</v>
      </c>
    </row>
    <row r="5" spans="1:72">
      <c r="A5" t="s">
        <v>0</v>
      </c>
      <c r="B5" t="s">
        <v>1</v>
      </c>
      <c r="C5" t="s">
        <v>37</v>
      </c>
      <c r="D5">
        <v>1988.8590999999999</v>
      </c>
      <c r="E5">
        <v>1953.2550000000001</v>
      </c>
      <c r="F5">
        <v>2019.653</v>
      </c>
      <c r="G5">
        <v>47.158700000000003</v>
      </c>
      <c r="H5">
        <v>43.2727</v>
      </c>
      <c r="I5">
        <v>53.488700000000001</v>
      </c>
      <c r="J5">
        <v>25.776199999999999</v>
      </c>
      <c r="K5">
        <v>22.180800000000001</v>
      </c>
      <c r="L5">
        <v>31.5352</v>
      </c>
      <c r="M5">
        <v>393.55399999999997</v>
      </c>
      <c r="N5">
        <v>360.3306</v>
      </c>
      <c r="O5">
        <v>403.81119999999999</v>
      </c>
      <c r="P5">
        <v>61.177500000000002</v>
      </c>
      <c r="Q5">
        <v>40.863599999999998</v>
      </c>
      <c r="R5">
        <v>209.10589999999999</v>
      </c>
      <c r="S5">
        <v>88.673000000000002</v>
      </c>
      <c r="T5">
        <v>48.226700000000001</v>
      </c>
      <c r="U5">
        <v>224.59030000000001</v>
      </c>
      <c r="V5">
        <v>155.2029</v>
      </c>
      <c r="W5">
        <v>144.04839999999999</v>
      </c>
      <c r="X5">
        <v>176.87530000000001</v>
      </c>
      <c r="Y5">
        <v>222.81039999999999</v>
      </c>
      <c r="Z5">
        <v>155.5838</v>
      </c>
      <c r="AA5">
        <v>287.56990000000002</v>
      </c>
      <c r="AB5">
        <v>10.6477</v>
      </c>
      <c r="AC5">
        <v>7.5321999999999996</v>
      </c>
      <c r="AD5">
        <v>18.6525</v>
      </c>
      <c r="AE5" s="15">
        <v>4.4789000000000003</v>
      </c>
      <c r="AF5">
        <v>2.8494999999999999</v>
      </c>
      <c r="AG5">
        <v>4.7633999999999999</v>
      </c>
      <c r="AH5">
        <v>1080.5427</v>
      </c>
      <c r="AI5">
        <v>901.26379999999995</v>
      </c>
      <c r="AJ5">
        <v>1599.902</v>
      </c>
      <c r="AK5">
        <v>13.8842</v>
      </c>
      <c r="AL5">
        <v>12.502700000000001</v>
      </c>
      <c r="AM5">
        <v>30.842700000000001</v>
      </c>
      <c r="AN5">
        <v>0.99019999999999997</v>
      </c>
      <c r="AO5">
        <v>0.91725000000000001</v>
      </c>
      <c r="AP5">
        <v>1.1835</v>
      </c>
      <c r="AQ5">
        <v>147.1978</v>
      </c>
      <c r="AR5">
        <v>85.812200000000004</v>
      </c>
      <c r="AS5">
        <v>230.84800000000001</v>
      </c>
      <c r="AT5">
        <v>786.99789999999996</v>
      </c>
      <c r="AU5">
        <v>583.22709999999995</v>
      </c>
      <c r="AV5">
        <v>1336.0159000000001</v>
      </c>
      <c r="AW5">
        <v>1.2341</v>
      </c>
      <c r="AX5">
        <v>0.63839999999999997</v>
      </c>
      <c r="AY5">
        <v>2.0817999999999999</v>
      </c>
      <c r="AZ5">
        <v>0.67298999999999998</v>
      </c>
      <c r="BA5">
        <v>0.46934999999999999</v>
      </c>
      <c r="BB5">
        <v>0.88895000000000002</v>
      </c>
      <c r="BC5">
        <v>15.4003</v>
      </c>
      <c r="BD5">
        <v>10.330299999999999</v>
      </c>
      <c r="BE5">
        <v>27.623000000000001</v>
      </c>
      <c r="BF5">
        <v>1.2386999999999999</v>
      </c>
      <c r="BG5">
        <v>0.99821000000000004</v>
      </c>
      <c r="BH5">
        <v>1.4721</v>
      </c>
      <c r="BI5">
        <v>209.9665</v>
      </c>
      <c r="BJ5">
        <v>203.4452</v>
      </c>
      <c r="BK5">
        <v>224.768</v>
      </c>
      <c r="BL5">
        <v>7.3014000000000001</v>
      </c>
      <c r="BM5">
        <v>6.9408000000000003</v>
      </c>
      <c r="BN5">
        <v>10.760400000000001</v>
      </c>
      <c r="BO5">
        <v>7.5735000000000001</v>
      </c>
      <c r="BP5">
        <v>6.3587999999999996</v>
      </c>
      <c r="BQ5">
        <v>8.6768000000000001</v>
      </c>
      <c r="BR5">
        <v>5.5801999999999996</v>
      </c>
      <c r="BS5">
        <v>3.2427999999999999</v>
      </c>
      <c r="BT5">
        <v>6.2100999999999997</v>
      </c>
    </row>
    <row r="6" spans="1:72">
      <c r="A6" t="s">
        <v>0</v>
      </c>
      <c r="B6" t="s">
        <v>1</v>
      </c>
      <c r="C6" t="s">
        <v>38</v>
      </c>
      <c r="D6">
        <v>2237.4666000000002</v>
      </c>
      <c r="E6">
        <v>2197.4110999999998</v>
      </c>
      <c r="F6">
        <v>2272.1093999999998</v>
      </c>
      <c r="G6">
        <v>53.0535</v>
      </c>
      <c r="H6">
        <v>48.681699999999999</v>
      </c>
      <c r="I6">
        <v>60.174799999999998</v>
      </c>
      <c r="J6">
        <v>28.9983</v>
      </c>
      <c r="K6">
        <v>24.953399999999998</v>
      </c>
      <c r="L6">
        <v>35.4771</v>
      </c>
      <c r="M6">
        <v>442.7482</v>
      </c>
      <c r="N6">
        <v>405.37189999999998</v>
      </c>
      <c r="O6">
        <v>454.2876</v>
      </c>
      <c r="P6">
        <v>68.824700000000007</v>
      </c>
      <c r="Q6">
        <v>45.971600000000002</v>
      </c>
      <c r="R6">
        <v>235.2441</v>
      </c>
      <c r="S6">
        <v>99.757099999999994</v>
      </c>
      <c r="T6">
        <v>54.255099999999999</v>
      </c>
      <c r="U6">
        <v>252.66409999999999</v>
      </c>
      <c r="V6">
        <v>174.60319999999999</v>
      </c>
      <c r="W6">
        <v>162.05439999999999</v>
      </c>
      <c r="X6">
        <v>198.9846</v>
      </c>
      <c r="Y6">
        <v>250.6617</v>
      </c>
      <c r="Z6">
        <v>175.0318</v>
      </c>
      <c r="AA6">
        <v>323.51609999999999</v>
      </c>
      <c r="AB6">
        <v>11.9786</v>
      </c>
      <c r="AC6">
        <v>8.4738000000000007</v>
      </c>
      <c r="AD6">
        <v>20.984000000000002</v>
      </c>
      <c r="AE6" s="15">
        <v>5.0387000000000004</v>
      </c>
      <c r="AF6">
        <v>3.2057000000000002</v>
      </c>
      <c r="AG6">
        <v>5.3587999999999996</v>
      </c>
      <c r="AH6">
        <v>1215.6106</v>
      </c>
      <c r="AI6">
        <v>1013.9218</v>
      </c>
      <c r="AJ6">
        <v>1799.8901000000001</v>
      </c>
      <c r="AK6">
        <v>15.6197</v>
      </c>
      <c r="AL6">
        <v>14.0655</v>
      </c>
      <c r="AM6">
        <v>34.698</v>
      </c>
      <c r="AN6">
        <v>1.1140000000000001</v>
      </c>
      <c r="AO6">
        <v>1.0319</v>
      </c>
      <c r="AP6">
        <v>1.3313999999999999</v>
      </c>
      <c r="AQ6">
        <v>165.5975</v>
      </c>
      <c r="AR6">
        <v>96.538700000000006</v>
      </c>
      <c r="AS6">
        <v>259.70400000000001</v>
      </c>
      <c r="AT6">
        <v>885.37239999999997</v>
      </c>
      <c r="AU6">
        <v>656.13059999999996</v>
      </c>
      <c r="AV6">
        <v>1503.0175999999999</v>
      </c>
      <c r="AW6">
        <v>1.3884000000000001</v>
      </c>
      <c r="AX6">
        <v>0.71819999999999995</v>
      </c>
      <c r="AY6">
        <v>2.3420999999999998</v>
      </c>
      <c r="AZ6">
        <v>0.75710999999999995</v>
      </c>
      <c r="BA6">
        <v>0.52802000000000004</v>
      </c>
      <c r="BB6">
        <v>1.0001</v>
      </c>
      <c r="BC6">
        <v>17.325299999999999</v>
      </c>
      <c r="BD6">
        <v>11.621600000000001</v>
      </c>
      <c r="BE6">
        <v>31.075900000000001</v>
      </c>
      <c r="BF6">
        <v>1.3935</v>
      </c>
      <c r="BG6">
        <v>1.123</v>
      </c>
      <c r="BH6">
        <v>1.6560999999999999</v>
      </c>
      <c r="BI6">
        <v>236.2122</v>
      </c>
      <c r="BJ6">
        <v>228.87559999999999</v>
      </c>
      <c r="BK6">
        <v>252.8639</v>
      </c>
      <c r="BL6">
        <v>8.2141000000000002</v>
      </c>
      <c r="BM6">
        <v>7.8083999999999998</v>
      </c>
      <c r="BN6">
        <v>12.105499999999999</v>
      </c>
      <c r="BO6">
        <v>8.5200999999999993</v>
      </c>
      <c r="BP6">
        <v>7.1536</v>
      </c>
      <c r="BQ6">
        <v>9.7614000000000001</v>
      </c>
      <c r="BR6">
        <v>6.2777000000000003</v>
      </c>
      <c r="BS6">
        <v>3.6482000000000001</v>
      </c>
      <c r="BT6">
        <v>6.9863999999999997</v>
      </c>
    </row>
    <row r="7" spans="1:72">
      <c r="A7" t="s">
        <v>0</v>
      </c>
      <c r="B7" t="s">
        <v>1</v>
      </c>
      <c r="C7" t="s">
        <v>39</v>
      </c>
      <c r="D7">
        <v>2486.0729999999999</v>
      </c>
      <c r="E7">
        <v>2441.5684000000001</v>
      </c>
      <c r="F7">
        <v>2524.5654</v>
      </c>
      <c r="G7">
        <v>58.948399999999999</v>
      </c>
      <c r="H7">
        <v>54.090800000000002</v>
      </c>
      <c r="I7">
        <v>66.860900000000001</v>
      </c>
      <c r="J7">
        <v>32.220300000000002</v>
      </c>
      <c r="K7">
        <v>27.726099999999999</v>
      </c>
      <c r="L7">
        <v>39.418999999999997</v>
      </c>
      <c r="M7">
        <v>491.9425</v>
      </c>
      <c r="N7">
        <v>450.41329999999999</v>
      </c>
      <c r="O7">
        <v>504.76400000000001</v>
      </c>
      <c r="P7">
        <v>76.471900000000005</v>
      </c>
      <c r="Q7">
        <v>51.079500000000003</v>
      </c>
      <c r="R7">
        <v>261.38240000000002</v>
      </c>
      <c r="S7">
        <v>110.8412</v>
      </c>
      <c r="T7">
        <v>60.2834</v>
      </c>
      <c r="U7">
        <v>280.73790000000002</v>
      </c>
      <c r="V7">
        <v>194.00360000000001</v>
      </c>
      <c r="W7">
        <v>180.06039999999999</v>
      </c>
      <c r="X7">
        <v>221.0941</v>
      </c>
      <c r="Y7">
        <v>278.51299999999998</v>
      </c>
      <c r="Z7">
        <v>194.47980000000001</v>
      </c>
      <c r="AA7">
        <v>359.46230000000003</v>
      </c>
      <c r="AB7">
        <v>13.3096</v>
      </c>
      <c r="AC7">
        <v>9.4153000000000002</v>
      </c>
      <c r="AD7">
        <v>23.3156</v>
      </c>
      <c r="AE7" s="15">
        <v>5.5986000000000002</v>
      </c>
      <c r="AF7">
        <v>3.5619000000000001</v>
      </c>
      <c r="AG7">
        <v>5.9542000000000002</v>
      </c>
      <c r="AH7">
        <v>1350.6783</v>
      </c>
      <c r="AI7">
        <v>1126.5791999999999</v>
      </c>
      <c r="AJ7">
        <v>1999.8782000000001</v>
      </c>
      <c r="AK7">
        <v>17.3553</v>
      </c>
      <c r="AL7">
        <v>15.628299999999999</v>
      </c>
      <c r="AM7">
        <v>38.5533</v>
      </c>
      <c r="AN7">
        <v>1.2377</v>
      </c>
      <c r="AO7">
        <v>1.1466000000000001</v>
      </c>
      <c r="AP7">
        <v>1.4794</v>
      </c>
      <c r="AQ7">
        <v>183.9973</v>
      </c>
      <c r="AR7">
        <v>107.26519999999999</v>
      </c>
      <c r="AS7">
        <v>288.55990000000003</v>
      </c>
      <c r="AT7">
        <v>983.74720000000002</v>
      </c>
      <c r="AU7">
        <v>729.03359999999998</v>
      </c>
      <c r="AV7">
        <v>1670.0193999999999</v>
      </c>
      <c r="AW7">
        <v>1.5427</v>
      </c>
      <c r="AX7">
        <v>0.79800000000000004</v>
      </c>
      <c r="AY7">
        <v>2.6023000000000001</v>
      </c>
      <c r="AZ7">
        <v>0.84123999999999999</v>
      </c>
      <c r="BA7">
        <v>0.58667999999999998</v>
      </c>
      <c r="BB7">
        <v>1.1112</v>
      </c>
      <c r="BC7">
        <v>19.250399999999999</v>
      </c>
      <c r="BD7">
        <v>12.9129</v>
      </c>
      <c r="BE7">
        <v>34.528799999999997</v>
      </c>
      <c r="BF7">
        <v>1.5484</v>
      </c>
      <c r="BG7">
        <v>1.2478</v>
      </c>
      <c r="BH7">
        <v>1.8401000000000001</v>
      </c>
      <c r="BI7">
        <v>262.45800000000003</v>
      </c>
      <c r="BJ7">
        <v>254.30629999999999</v>
      </c>
      <c r="BK7">
        <v>280.95979999999997</v>
      </c>
      <c r="BL7">
        <v>9.1266999999999996</v>
      </c>
      <c r="BM7">
        <v>8.6760000000000002</v>
      </c>
      <c r="BN7">
        <v>13.4505</v>
      </c>
      <c r="BO7">
        <v>9.4667999999999992</v>
      </c>
      <c r="BP7">
        <v>7.9485000000000001</v>
      </c>
      <c r="BQ7">
        <v>10.8459</v>
      </c>
      <c r="BR7">
        <v>6.9752000000000001</v>
      </c>
      <c r="BS7">
        <v>4.0534999999999997</v>
      </c>
      <c r="BT7">
        <v>7.7625999999999999</v>
      </c>
    </row>
    <row r="8" spans="1:72">
      <c r="A8" t="s">
        <v>0</v>
      </c>
      <c r="B8" t="s">
        <v>1</v>
      </c>
      <c r="C8" t="s">
        <v>40</v>
      </c>
      <c r="D8">
        <v>2278.9011</v>
      </c>
      <c r="E8">
        <v>2238.1044999999999</v>
      </c>
      <c r="F8">
        <v>2314.1851000000001</v>
      </c>
      <c r="G8">
        <v>54.036000000000001</v>
      </c>
      <c r="H8">
        <v>49.583300000000001</v>
      </c>
      <c r="I8">
        <v>61.289099999999998</v>
      </c>
      <c r="J8">
        <v>29.535299999999999</v>
      </c>
      <c r="K8">
        <v>25.415600000000001</v>
      </c>
      <c r="L8">
        <v>36.134099999999997</v>
      </c>
      <c r="M8">
        <v>450.94720000000001</v>
      </c>
      <c r="N8">
        <v>412.87869999999998</v>
      </c>
      <c r="O8">
        <v>462.70030000000003</v>
      </c>
      <c r="P8">
        <v>70.099199999999996</v>
      </c>
      <c r="Q8">
        <v>46.822899999999997</v>
      </c>
      <c r="R8">
        <v>239.60050000000001</v>
      </c>
      <c r="S8">
        <v>101.6044</v>
      </c>
      <c r="T8">
        <v>55.259799999999998</v>
      </c>
      <c r="U8">
        <v>257.34300000000002</v>
      </c>
      <c r="V8">
        <v>177.8366</v>
      </c>
      <c r="W8">
        <v>165.05539999999999</v>
      </c>
      <c r="X8">
        <v>202.6696</v>
      </c>
      <c r="Y8">
        <v>255.30359999999999</v>
      </c>
      <c r="Z8">
        <v>178.2731</v>
      </c>
      <c r="AA8">
        <v>329.50709999999998</v>
      </c>
      <c r="AB8">
        <v>12.2004</v>
      </c>
      <c r="AC8">
        <v>8.6306999999999992</v>
      </c>
      <c r="AD8">
        <v>21.372599999999998</v>
      </c>
      <c r="AE8" s="15">
        <v>5.1319999999999997</v>
      </c>
      <c r="AF8">
        <v>3.2650999999999999</v>
      </c>
      <c r="AG8">
        <v>5.4580000000000002</v>
      </c>
      <c r="AH8">
        <v>1238.1213</v>
      </c>
      <c r="AI8">
        <v>1032.6977999999999</v>
      </c>
      <c r="AJ8">
        <v>1833.2213999999999</v>
      </c>
      <c r="AK8">
        <v>15.909000000000001</v>
      </c>
      <c r="AL8">
        <v>14.326000000000001</v>
      </c>
      <c r="AM8">
        <v>35.340499999999999</v>
      </c>
      <c r="AN8">
        <v>1.1346000000000001</v>
      </c>
      <c r="AO8">
        <v>1.0509999999999999</v>
      </c>
      <c r="AP8">
        <v>1.3561000000000001</v>
      </c>
      <c r="AQ8">
        <v>168.66409999999999</v>
      </c>
      <c r="AR8">
        <v>98.326499999999996</v>
      </c>
      <c r="AS8">
        <v>264.51339999999999</v>
      </c>
      <c r="AT8">
        <v>901.76840000000004</v>
      </c>
      <c r="AU8">
        <v>668.28120000000001</v>
      </c>
      <c r="AV8">
        <v>1530.8507999999999</v>
      </c>
      <c r="AW8">
        <v>1.4140999999999999</v>
      </c>
      <c r="AX8">
        <v>0.73150000000000004</v>
      </c>
      <c r="AY8">
        <v>2.3854000000000002</v>
      </c>
      <c r="AZ8">
        <v>0.77114000000000005</v>
      </c>
      <c r="BA8">
        <v>0.53778999999999999</v>
      </c>
      <c r="BB8">
        <v>1.0185999999999999</v>
      </c>
      <c r="BC8">
        <v>17.6462</v>
      </c>
      <c r="BD8">
        <v>11.8368</v>
      </c>
      <c r="BE8">
        <v>31.651399999999999</v>
      </c>
      <c r="BF8">
        <v>1.4193</v>
      </c>
      <c r="BG8">
        <v>1.1437999999999999</v>
      </c>
      <c r="BH8">
        <v>1.6868000000000001</v>
      </c>
      <c r="BI8">
        <v>240.5865</v>
      </c>
      <c r="BJ8">
        <v>233.11410000000001</v>
      </c>
      <c r="BK8">
        <v>257.54660000000001</v>
      </c>
      <c r="BL8">
        <v>8.3661999999999992</v>
      </c>
      <c r="BM8">
        <v>7.9530000000000003</v>
      </c>
      <c r="BN8">
        <v>12.329599999999999</v>
      </c>
      <c r="BO8">
        <v>8.6778999999999993</v>
      </c>
      <c r="BP8">
        <v>7.2861000000000002</v>
      </c>
      <c r="BQ8">
        <v>9.9420999999999999</v>
      </c>
      <c r="BR8">
        <v>6.3939000000000004</v>
      </c>
      <c r="BS8">
        <v>3.7158000000000002</v>
      </c>
      <c r="BT8">
        <v>7.1157000000000004</v>
      </c>
    </row>
    <row r="9" spans="1:72">
      <c r="A9" t="s">
        <v>0</v>
      </c>
      <c r="B9" t="s">
        <v>1</v>
      </c>
      <c r="C9" t="s">
        <v>41</v>
      </c>
      <c r="D9">
        <v>3086.875</v>
      </c>
      <c r="E9">
        <v>3031.6147000000001</v>
      </c>
      <c r="F9">
        <v>3134.6694000000002</v>
      </c>
      <c r="G9">
        <v>73.194199999999995</v>
      </c>
      <c r="H9">
        <v>67.162800000000004</v>
      </c>
      <c r="I9">
        <v>83.019000000000005</v>
      </c>
      <c r="J9">
        <v>40.006900000000002</v>
      </c>
      <c r="K9">
        <v>34.426499999999997</v>
      </c>
      <c r="L9">
        <v>48.9452</v>
      </c>
      <c r="M9">
        <v>610.82839999999999</v>
      </c>
      <c r="N9">
        <v>559.26319999999998</v>
      </c>
      <c r="O9">
        <v>626.74850000000004</v>
      </c>
      <c r="P9">
        <v>94.952500000000001</v>
      </c>
      <c r="Q9">
        <v>63.4238</v>
      </c>
      <c r="R9">
        <v>324.5498</v>
      </c>
      <c r="S9">
        <v>137.62780000000001</v>
      </c>
      <c r="T9">
        <v>74.851900000000001</v>
      </c>
      <c r="U9">
        <v>348.58280000000002</v>
      </c>
      <c r="V9">
        <v>240.8878</v>
      </c>
      <c r="W9">
        <v>223.57499999999999</v>
      </c>
      <c r="X9">
        <v>274.52510000000001</v>
      </c>
      <c r="Y9">
        <v>345.82029999999997</v>
      </c>
      <c r="Z9">
        <v>241.47909999999999</v>
      </c>
      <c r="AA9">
        <v>446.33229999999998</v>
      </c>
      <c r="AB9">
        <v>16.5261</v>
      </c>
      <c r="AC9">
        <v>11.6906</v>
      </c>
      <c r="AD9">
        <v>28.950199999999999</v>
      </c>
      <c r="AE9" s="15">
        <v>6.9515000000000002</v>
      </c>
      <c r="AF9">
        <v>4.4226999999999999</v>
      </c>
      <c r="AG9">
        <v>7.3932000000000002</v>
      </c>
      <c r="AH9">
        <v>1677.0917999999999</v>
      </c>
      <c r="AI9">
        <v>1398.8359</v>
      </c>
      <c r="AJ9">
        <v>2483.1813999999999</v>
      </c>
      <c r="AK9">
        <v>21.549399999999999</v>
      </c>
      <c r="AL9">
        <v>19.405200000000001</v>
      </c>
      <c r="AM9">
        <v>47.870399999999997</v>
      </c>
      <c r="AN9">
        <v>1.5368999999999999</v>
      </c>
      <c r="AO9">
        <v>1.4237</v>
      </c>
      <c r="AP9">
        <v>1.8369</v>
      </c>
      <c r="AQ9">
        <v>228.4633</v>
      </c>
      <c r="AR9">
        <v>133.18770000000001</v>
      </c>
      <c r="AS9">
        <v>358.2953</v>
      </c>
      <c r="AT9">
        <v>1221.4866</v>
      </c>
      <c r="AU9">
        <v>905.21730000000002</v>
      </c>
      <c r="AV9">
        <v>2073.6069000000002</v>
      </c>
      <c r="AW9">
        <v>1.9155</v>
      </c>
      <c r="AX9">
        <v>0.99085000000000001</v>
      </c>
      <c r="AY9">
        <v>3.2311999999999999</v>
      </c>
      <c r="AZ9">
        <v>1.0445</v>
      </c>
      <c r="BA9">
        <v>0.72846999999999995</v>
      </c>
      <c r="BB9">
        <v>1.3796999999999999</v>
      </c>
      <c r="BC9">
        <v>23.9026</v>
      </c>
      <c r="BD9">
        <v>16.0335</v>
      </c>
      <c r="BE9">
        <v>42.873199999999997</v>
      </c>
      <c r="BF9">
        <v>1.9226000000000001</v>
      </c>
      <c r="BG9">
        <v>1.5492999999999999</v>
      </c>
      <c r="BH9">
        <v>2.2848000000000002</v>
      </c>
      <c r="BI9">
        <v>325.8854</v>
      </c>
      <c r="BJ9">
        <v>315.76369999999997</v>
      </c>
      <c r="BK9">
        <v>348.85860000000002</v>
      </c>
      <c r="BL9">
        <v>11.3324</v>
      </c>
      <c r="BM9">
        <v>10.7727</v>
      </c>
      <c r="BN9">
        <v>16.7011</v>
      </c>
      <c r="BO9">
        <v>11.7546</v>
      </c>
      <c r="BP9">
        <v>9.8693000000000008</v>
      </c>
      <c r="BQ9">
        <v>13.4671</v>
      </c>
      <c r="BR9">
        <v>8.6608999999999998</v>
      </c>
      <c r="BS9">
        <v>5.0331999999999999</v>
      </c>
      <c r="BT9">
        <v>9.6386000000000003</v>
      </c>
    </row>
    <row r="10" spans="1:72">
      <c r="A10" t="s">
        <v>0</v>
      </c>
      <c r="B10" t="s">
        <v>1</v>
      </c>
      <c r="C10" t="s">
        <v>42</v>
      </c>
      <c r="D10">
        <v>2073.1352999999999</v>
      </c>
      <c r="E10">
        <v>1383.6848</v>
      </c>
      <c r="F10">
        <v>2975.1181999999999</v>
      </c>
      <c r="G10">
        <v>49.881399999999999</v>
      </c>
      <c r="H10">
        <v>34.491900000000001</v>
      </c>
      <c r="I10">
        <v>70.861900000000006</v>
      </c>
      <c r="J10">
        <v>28.9026</v>
      </c>
      <c r="K10">
        <v>23.688800000000001</v>
      </c>
      <c r="L10">
        <v>38.533700000000003</v>
      </c>
      <c r="M10">
        <v>403.90559999999999</v>
      </c>
      <c r="N10">
        <v>251.83179999999999</v>
      </c>
      <c r="O10">
        <v>605.51329999999996</v>
      </c>
      <c r="P10">
        <v>67.373199999999997</v>
      </c>
      <c r="Q10">
        <v>46.110799999999998</v>
      </c>
      <c r="R10">
        <v>231.8989</v>
      </c>
      <c r="S10">
        <v>97.614900000000006</v>
      </c>
      <c r="T10">
        <v>53.488999999999997</v>
      </c>
      <c r="U10">
        <v>242.95580000000001</v>
      </c>
      <c r="V10">
        <v>171.08869999999999</v>
      </c>
      <c r="W10">
        <v>139.63390000000001</v>
      </c>
      <c r="X10">
        <v>207.09</v>
      </c>
      <c r="Y10">
        <v>243.7818</v>
      </c>
      <c r="Z10">
        <v>174.17240000000001</v>
      </c>
      <c r="AA10">
        <v>336.99040000000002</v>
      </c>
      <c r="AB10">
        <v>10.739000000000001</v>
      </c>
      <c r="AC10">
        <v>6.8274999999999997</v>
      </c>
      <c r="AD10">
        <v>23.117100000000001</v>
      </c>
      <c r="AE10" s="15">
        <v>4.2411000000000003</v>
      </c>
      <c r="AF10">
        <v>2.5972</v>
      </c>
      <c r="AG10">
        <v>6.3428000000000004</v>
      </c>
      <c r="AH10">
        <v>1154.1697999999999</v>
      </c>
      <c r="AI10">
        <v>913.12620000000004</v>
      </c>
      <c r="AJ10">
        <v>1904.1677</v>
      </c>
      <c r="AK10">
        <v>16.184200000000001</v>
      </c>
      <c r="AL10">
        <v>11.694699999999999</v>
      </c>
      <c r="AM10">
        <v>37.946399999999997</v>
      </c>
      <c r="AN10">
        <v>1.0802</v>
      </c>
      <c r="AO10">
        <v>0.79827000000000004</v>
      </c>
      <c r="AP10">
        <v>1.5019</v>
      </c>
      <c r="AQ10">
        <v>158.85220000000001</v>
      </c>
      <c r="AR10">
        <v>92.681799999999996</v>
      </c>
      <c r="AS10">
        <v>285.69459999999998</v>
      </c>
      <c r="AT10">
        <v>822.37040000000002</v>
      </c>
      <c r="AU10">
        <v>513.19839999999999</v>
      </c>
      <c r="AV10">
        <v>1681.8031000000001</v>
      </c>
      <c r="AW10">
        <v>1.2501</v>
      </c>
      <c r="AX10">
        <v>0.62087000000000003</v>
      </c>
      <c r="AY10">
        <v>2.7524999999999999</v>
      </c>
      <c r="AZ10">
        <v>0.69506999999999997</v>
      </c>
      <c r="BA10">
        <v>0.48099999999999998</v>
      </c>
      <c r="BB10">
        <v>1.1178999999999999</v>
      </c>
      <c r="BC10">
        <v>15.8207</v>
      </c>
      <c r="BD10">
        <v>8.9821000000000009</v>
      </c>
      <c r="BE10">
        <v>34.1265</v>
      </c>
      <c r="BF10">
        <v>1.2782</v>
      </c>
      <c r="BG10">
        <v>0.89802999999999999</v>
      </c>
      <c r="BH10">
        <v>1.8532</v>
      </c>
      <c r="BI10">
        <v>221.49199999999999</v>
      </c>
      <c r="BJ10">
        <v>157.26150000000001</v>
      </c>
      <c r="BK10">
        <v>307.88369999999998</v>
      </c>
      <c r="BL10">
        <v>8.3515999999999995</v>
      </c>
      <c r="BM10">
        <v>7.5852000000000004</v>
      </c>
      <c r="BN10">
        <v>12.7905</v>
      </c>
      <c r="BO10">
        <v>8.4789999999999992</v>
      </c>
      <c r="BP10">
        <v>6.7851999999999997</v>
      </c>
      <c r="BQ10">
        <v>10.579800000000001</v>
      </c>
      <c r="BR10">
        <v>6.0490000000000004</v>
      </c>
      <c r="BS10">
        <v>3.2888000000000002</v>
      </c>
      <c r="BT10">
        <v>7.5717999999999996</v>
      </c>
    </row>
    <row r="11" spans="1:72">
      <c r="A11" t="s">
        <v>0</v>
      </c>
      <c r="B11" t="s">
        <v>1</v>
      </c>
      <c r="C11" t="s">
        <v>43</v>
      </c>
      <c r="D11">
        <v>2583.5706</v>
      </c>
      <c r="E11">
        <v>1713.7148</v>
      </c>
      <c r="F11">
        <v>3731.5129000000002</v>
      </c>
      <c r="G11">
        <v>61.856999999999999</v>
      </c>
      <c r="H11">
        <v>42.593200000000003</v>
      </c>
      <c r="I11">
        <v>87.541600000000003</v>
      </c>
      <c r="J11">
        <v>36.873800000000003</v>
      </c>
      <c r="K11">
        <v>30.122800000000002</v>
      </c>
      <c r="L11">
        <v>49.232100000000003</v>
      </c>
      <c r="M11">
        <v>496.14690000000002</v>
      </c>
      <c r="N11">
        <v>300.13130000000001</v>
      </c>
      <c r="O11">
        <v>739.24490000000003</v>
      </c>
      <c r="P11">
        <v>81.736699999999999</v>
      </c>
      <c r="Q11">
        <v>58.087000000000003</v>
      </c>
      <c r="R11">
        <v>279.02690000000001</v>
      </c>
      <c r="S11">
        <v>120.5048</v>
      </c>
      <c r="T11">
        <v>66.482600000000005</v>
      </c>
      <c r="U11">
        <v>302.65710000000001</v>
      </c>
      <c r="V11">
        <v>211.8963</v>
      </c>
      <c r="W11">
        <v>174.39699999999999</v>
      </c>
      <c r="X11">
        <v>262.15370000000001</v>
      </c>
      <c r="Y11">
        <v>300.49439999999998</v>
      </c>
      <c r="Z11">
        <v>213.45750000000001</v>
      </c>
      <c r="AA11">
        <v>415.7894</v>
      </c>
      <c r="AB11">
        <v>13.277100000000001</v>
      </c>
      <c r="AC11">
        <v>8.5388999999999999</v>
      </c>
      <c r="AD11">
        <v>27.9193</v>
      </c>
      <c r="AE11" s="15">
        <v>5.3253000000000004</v>
      </c>
      <c r="AF11">
        <v>3.3481000000000001</v>
      </c>
      <c r="AG11">
        <v>7.7572000000000001</v>
      </c>
      <c r="AH11">
        <v>1431.8707999999999</v>
      </c>
      <c r="AI11">
        <v>1131.1106</v>
      </c>
      <c r="AJ11">
        <v>2377.9706999999999</v>
      </c>
      <c r="AK11">
        <v>19.572399999999998</v>
      </c>
      <c r="AL11">
        <v>14.104100000000001</v>
      </c>
      <c r="AM11">
        <v>49.533799999999999</v>
      </c>
      <c r="AN11">
        <v>1.3418000000000001</v>
      </c>
      <c r="AO11">
        <v>0.95920000000000005</v>
      </c>
      <c r="AP11">
        <v>1.9008</v>
      </c>
      <c r="AQ11">
        <v>196.07210000000001</v>
      </c>
      <c r="AR11">
        <v>121.26309999999999</v>
      </c>
      <c r="AS11">
        <v>359.53120000000001</v>
      </c>
      <c r="AT11">
        <v>1010.6594</v>
      </c>
      <c r="AU11">
        <v>645.00699999999995</v>
      </c>
      <c r="AV11">
        <v>2125.5562</v>
      </c>
      <c r="AW11">
        <v>1.5484</v>
      </c>
      <c r="AX11">
        <v>0.75316000000000005</v>
      </c>
      <c r="AY11">
        <v>3.3652000000000002</v>
      </c>
      <c r="AZ11">
        <v>0.87682000000000004</v>
      </c>
      <c r="BA11">
        <v>0.61860999999999999</v>
      </c>
      <c r="BB11">
        <v>1.3509</v>
      </c>
      <c r="BC11">
        <v>19.7913</v>
      </c>
      <c r="BD11">
        <v>11.189299999999999</v>
      </c>
      <c r="BE11">
        <v>41.781799999999997</v>
      </c>
      <c r="BF11">
        <v>1.5972</v>
      </c>
      <c r="BG11">
        <v>1.1171</v>
      </c>
      <c r="BH11">
        <v>2.3153999999999999</v>
      </c>
      <c r="BI11">
        <v>275.14049999999997</v>
      </c>
      <c r="BJ11">
        <v>191.423</v>
      </c>
      <c r="BK11">
        <v>379.13819999999998</v>
      </c>
      <c r="BL11">
        <v>10.769</v>
      </c>
      <c r="BM11">
        <v>9.6677</v>
      </c>
      <c r="BN11">
        <v>16.617899999999999</v>
      </c>
      <c r="BO11">
        <v>10.9322</v>
      </c>
      <c r="BP11">
        <v>8.6225000000000005</v>
      </c>
      <c r="BQ11">
        <v>13.4757</v>
      </c>
      <c r="BR11">
        <v>7.6887999999999996</v>
      </c>
      <c r="BS11">
        <v>4.1898</v>
      </c>
      <c r="BT11">
        <v>9.6869999999999994</v>
      </c>
    </row>
    <row r="12" spans="1:72">
      <c r="A12" t="s">
        <v>0</v>
      </c>
      <c r="B12" t="s">
        <v>1</v>
      </c>
      <c r="C12" t="s">
        <v>44</v>
      </c>
      <c r="D12">
        <v>2101.2222000000002</v>
      </c>
      <c r="E12">
        <v>1439.3333</v>
      </c>
      <c r="F12">
        <v>3105.6965</v>
      </c>
      <c r="G12">
        <v>50.690100000000001</v>
      </c>
      <c r="H12">
        <v>35.235700000000001</v>
      </c>
      <c r="I12">
        <v>73.762699999999995</v>
      </c>
      <c r="J12">
        <v>29.346299999999999</v>
      </c>
      <c r="K12">
        <v>24.048200000000001</v>
      </c>
      <c r="L12">
        <v>39.439799999999998</v>
      </c>
      <c r="M12">
        <v>407.88380000000001</v>
      </c>
      <c r="N12">
        <v>265.02499999999998</v>
      </c>
      <c r="O12">
        <v>624.3741</v>
      </c>
      <c r="P12">
        <v>68.368600000000001</v>
      </c>
      <c r="Q12">
        <v>46.395299999999999</v>
      </c>
      <c r="R12">
        <v>239.80850000000001</v>
      </c>
      <c r="S12">
        <v>98.119100000000003</v>
      </c>
      <c r="T12">
        <v>53.225099999999998</v>
      </c>
      <c r="U12">
        <v>254.62520000000001</v>
      </c>
      <c r="V12">
        <v>173.8775</v>
      </c>
      <c r="W12">
        <v>141.97919999999999</v>
      </c>
      <c r="X12">
        <v>212.57310000000001</v>
      </c>
      <c r="Y12">
        <v>246.33609999999999</v>
      </c>
      <c r="Z12">
        <v>174.98650000000001</v>
      </c>
      <c r="AA12">
        <v>345.88619999999997</v>
      </c>
      <c r="AB12">
        <v>10.9704</v>
      </c>
      <c r="AC12">
        <v>6.8800999999999997</v>
      </c>
      <c r="AD12">
        <v>24.287600000000001</v>
      </c>
      <c r="AE12" s="15">
        <v>4.3337000000000003</v>
      </c>
      <c r="AF12">
        <v>2.6772999999999998</v>
      </c>
      <c r="AG12">
        <v>6.4733000000000001</v>
      </c>
      <c r="AH12">
        <v>1175.9983</v>
      </c>
      <c r="AI12">
        <v>927.6771</v>
      </c>
      <c r="AJ12">
        <v>2003.0371</v>
      </c>
      <c r="AK12">
        <v>16.4939</v>
      </c>
      <c r="AL12">
        <v>11.795999999999999</v>
      </c>
      <c r="AM12">
        <v>39.603900000000003</v>
      </c>
      <c r="AN12">
        <v>1.0985</v>
      </c>
      <c r="AO12">
        <v>0.80410999999999999</v>
      </c>
      <c r="AP12">
        <v>1.6227</v>
      </c>
      <c r="AQ12">
        <v>159.4092</v>
      </c>
      <c r="AR12">
        <v>95.555599999999998</v>
      </c>
      <c r="AS12">
        <v>293.80709999999999</v>
      </c>
      <c r="AT12">
        <v>845.30679999999995</v>
      </c>
      <c r="AU12">
        <v>519.30820000000006</v>
      </c>
      <c r="AV12">
        <v>1738.1071999999999</v>
      </c>
      <c r="AW12">
        <v>1.2939000000000001</v>
      </c>
      <c r="AX12">
        <v>0.63048000000000004</v>
      </c>
      <c r="AY12">
        <v>2.8315999999999999</v>
      </c>
      <c r="AZ12">
        <v>0.71682000000000001</v>
      </c>
      <c r="BA12">
        <v>0.48827999999999999</v>
      </c>
      <c r="BB12">
        <v>1.1218999999999999</v>
      </c>
      <c r="BC12">
        <v>16.366099999999999</v>
      </c>
      <c r="BD12">
        <v>9.1997</v>
      </c>
      <c r="BE12">
        <v>34.320099999999996</v>
      </c>
      <c r="BF12">
        <v>1.2967</v>
      </c>
      <c r="BG12">
        <v>0.93794</v>
      </c>
      <c r="BH12">
        <v>1.9449000000000001</v>
      </c>
      <c r="BI12">
        <v>224.76730000000001</v>
      </c>
      <c r="BJ12">
        <v>161.7099</v>
      </c>
      <c r="BK12">
        <v>314.04719999999998</v>
      </c>
      <c r="BL12">
        <v>8.4271999999999991</v>
      </c>
      <c r="BM12">
        <v>7.6482999999999999</v>
      </c>
      <c r="BN12">
        <v>12.977499999999999</v>
      </c>
      <c r="BO12">
        <v>8.6346000000000007</v>
      </c>
      <c r="BP12">
        <v>6.8217999999999996</v>
      </c>
      <c r="BQ12">
        <v>10.6922</v>
      </c>
      <c r="BR12">
        <v>6.1632999999999996</v>
      </c>
      <c r="BS12">
        <v>3.3871000000000002</v>
      </c>
      <c r="BT12">
        <v>7.7153</v>
      </c>
    </row>
    <row r="13" spans="1:72">
      <c r="A13" t="s">
        <v>0</v>
      </c>
      <c r="B13" t="s">
        <v>1</v>
      </c>
      <c r="C13" t="s">
        <v>45</v>
      </c>
      <c r="D13">
        <v>2623.9131000000002</v>
      </c>
      <c r="E13">
        <v>1871.6554000000001</v>
      </c>
      <c r="F13">
        <v>3780.3145</v>
      </c>
      <c r="G13">
        <v>63.675899999999999</v>
      </c>
      <c r="H13">
        <v>45.685699999999997</v>
      </c>
      <c r="I13">
        <v>91.4666</v>
      </c>
      <c r="J13">
        <v>37.133699999999997</v>
      </c>
      <c r="K13">
        <v>30.520600000000002</v>
      </c>
      <c r="L13">
        <v>48.966900000000003</v>
      </c>
      <c r="M13">
        <v>504.77140000000003</v>
      </c>
      <c r="N13">
        <v>336.50450000000001</v>
      </c>
      <c r="O13">
        <v>768.202</v>
      </c>
      <c r="P13">
        <v>83.275199999999998</v>
      </c>
      <c r="Q13">
        <v>58.278500000000001</v>
      </c>
      <c r="R13">
        <v>271.39830000000001</v>
      </c>
      <c r="S13">
        <v>122.1061</v>
      </c>
      <c r="T13">
        <v>66.820499999999996</v>
      </c>
      <c r="U13">
        <v>315.23360000000002</v>
      </c>
      <c r="V13">
        <v>216.74209999999999</v>
      </c>
      <c r="W13">
        <v>177.80629999999999</v>
      </c>
      <c r="X13">
        <v>266.4812</v>
      </c>
      <c r="Y13">
        <v>305.40780000000001</v>
      </c>
      <c r="Z13">
        <v>216.11969999999999</v>
      </c>
      <c r="AA13">
        <v>416.15699999999998</v>
      </c>
      <c r="AB13">
        <v>13.6937</v>
      </c>
      <c r="AC13">
        <v>8.9847999999999999</v>
      </c>
      <c r="AD13">
        <v>30.032900000000001</v>
      </c>
      <c r="AE13" s="15">
        <v>5.4448999999999996</v>
      </c>
      <c r="AF13">
        <v>3.4752000000000001</v>
      </c>
      <c r="AG13">
        <v>8.1461000000000006</v>
      </c>
      <c r="AH13">
        <v>1449.4735000000001</v>
      </c>
      <c r="AI13">
        <v>1178.8818000000001</v>
      </c>
      <c r="AJ13">
        <v>2480.5095000000001</v>
      </c>
      <c r="AK13">
        <v>20.162099999999999</v>
      </c>
      <c r="AL13">
        <v>14.896699999999999</v>
      </c>
      <c r="AM13">
        <v>50.863300000000002</v>
      </c>
      <c r="AN13">
        <v>1.3715999999999999</v>
      </c>
      <c r="AO13">
        <v>1.0296000000000001</v>
      </c>
      <c r="AP13">
        <v>1.9091</v>
      </c>
      <c r="AQ13">
        <v>203.959</v>
      </c>
      <c r="AR13">
        <v>121.96980000000001</v>
      </c>
      <c r="AS13">
        <v>366.40249999999997</v>
      </c>
      <c r="AT13">
        <v>1048.9412</v>
      </c>
      <c r="AU13">
        <v>657.40840000000003</v>
      </c>
      <c r="AV13">
        <v>2109.0385999999999</v>
      </c>
      <c r="AW13">
        <v>1.5685</v>
      </c>
      <c r="AX13">
        <v>0.80345999999999995</v>
      </c>
      <c r="AY13">
        <v>3.4342999999999999</v>
      </c>
      <c r="AZ13">
        <v>0.90578000000000003</v>
      </c>
      <c r="BA13">
        <v>0.61917</v>
      </c>
      <c r="BB13">
        <v>1.3619000000000001</v>
      </c>
      <c r="BC13">
        <v>20.572900000000001</v>
      </c>
      <c r="BD13">
        <v>11.4841</v>
      </c>
      <c r="BE13">
        <v>40.931899999999999</v>
      </c>
      <c r="BF13">
        <v>1.6346000000000001</v>
      </c>
      <c r="BG13">
        <v>1.1908000000000001</v>
      </c>
      <c r="BH13">
        <v>2.3176999999999999</v>
      </c>
      <c r="BI13">
        <v>279.07490000000001</v>
      </c>
      <c r="BJ13">
        <v>209.85890000000001</v>
      </c>
      <c r="BK13">
        <v>388.14030000000002</v>
      </c>
      <c r="BL13">
        <v>10.806100000000001</v>
      </c>
      <c r="BM13">
        <v>9.7622999999999998</v>
      </c>
      <c r="BN13">
        <v>16.747299999999999</v>
      </c>
      <c r="BO13">
        <v>10.978999999999999</v>
      </c>
      <c r="BP13">
        <v>8.7809000000000008</v>
      </c>
      <c r="BQ13">
        <v>13.411799999999999</v>
      </c>
      <c r="BR13">
        <v>7.7774000000000001</v>
      </c>
      <c r="BS13">
        <v>4.2382999999999997</v>
      </c>
      <c r="BT13">
        <v>9.9038000000000004</v>
      </c>
    </row>
    <row r="14" spans="1:72">
      <c r="A14" t="s">
        <v>0</v>
      </c>
      <c r="B14" t="s">
        <v>1</v>
      </c>
      <c r="C14" t="s">
        <v>46</v>
      </c>
      <c r="D14">
        <v>2149.0558999999998</v>
      </c>
      <c r="E14">
        <v>1501.6818000000001</v>
      </c>
      <c r="F14">
        <v>3151.9027999999998</v>
      </c>
      <c r="G14">
        <v>51.825299999999999</v>
      </c>
      <c r="H14">
        <v>36.7943</v>
      </c>
      <c r="I14">
        <v>74.659800000000004</v>
      </c>
      <c r="J14">
        <v>29.5168</v>
      </c>
      <c r="K14">
        <v>24.156700000000001</v>
      </c>
      <c r="L14">
        <v>39.766399999999997</v>
      </c>
      <c r="M14">
        <v>416.74430000000001</v>
      </c>
      <c r="N14">
        <v>275.98160000000001</v>
      </c>
      <c r="O14">
        <v>634.09109999999998</v>
      </c>
      <c r="P14">
        <v>69.380399999999995</v>
      </c>
      <c r="Q14">
        <v>46.860199999999999</v>
      </c>
      <c r="R14">
        <v>241.80009999999999</v>
      </c>
      <c r="S14">
        <v>100.8596</v>
      </c>
      <c r="T14">
        <v>54.598999999999997</v>
      </c>
      <c r="U14">
        <v>259.63589999999999</v>
      </c>
      <c r="V14">
        <v>176.54259999999999</v>
      </c>
      <c r="W14">
        <v>143.08539999999999</v>
      </c>
      <c r="X14">
        <v>217.25</v>
      </c>
      <c r="Y14">
        <v>250.0847</v>
      </c>
      <c r="Z14">
        <v>176.1994</v>
      </c>
      <c r="AA14">
        <v>345.2439</v>
      </c>
      <c r="AB14">
        <v>11.2599</v>
      </c>
      <c r="AC14">
        <v>7.2651000000000003</v>
      </c>
      <c r="AD14">
        <v>23.2742</v>
      </c>
      <c r="AE14" s="15">
        <v>4.4501999999999997</v>
      </c>
      <c r="AF14">
        <v>2.7865000000000002</v>
      </c>
      <c r="AG14">
        <v>6.5917000000000003</v>
      </c>
      <c r="AH14">
        <v>1200.0585000000001</v>
      </c>
      <c r="AI14">
        <v>949.03750000000002</v>
      </c>
      <c r="AJ14">
        <v>1964.3296</v>
      </c>
      <c r="AK14">
        <v>16.4054</v>
      </c>
      <c r="AL14">
        <v>12.268700000000001</v>
      </c>
      <c r="AM14">
        <v>40.213500000000003</v>
      </c>
      <c r="AN14">
        <v>1.1178999999999999</v>
      </c>
      <c r="AO14">
        <v>0.83213000000000004</v>
      </c>
      <c r="AP14">
        <v>1.5782</v>
      </c>
      <c r="AQ14">
        <v>163.76910000000001</v>
      </c>
      <c r="AR14">
        <v>96.049300000000002</v>
      </c>
      <c r="AS14">
        <v>299.2405</v>
      </c>
      <c r="AT14">
        <v>861.76869999999997</v>
      </c>
      <c r="AU14">
        <v>523.39319999999998</v>
      </c>
      <c r="AV14">
        <v>1822.7465999999999</v>
      </c>
      <c r="AW14">
        <v>1.3126</v>
      </c>
      <c r="AX14">
        <v>0.64165000000000005</v>
      </c>
      <c r="AY14">
        <v>2.8919000000000001</v>
      </c>
      <c r="AZ14">
        <v>0.72785</v>
      </c>
      <c r="BA14">
        <v>0.49297999999999997</v>
      </c>
      <c r="BB14">
        <v>1.1285000000000001</v>
      </c>
      <c r="BC14">
        <v>16.4114</v>
      </c>
      <c r="BD14">
        <v>9.7650000000000006</v>
      </c>
      <c r="BE14">
        <v>36.998899999999999</v>
      </c>
      <c r="BF14">
        <v>1.3308</v>
      </c>
      <c r="BG14">
        <v>0.95760999999999996</v>
      </c>
      <c r="BH14">
        <v>1.8978999999999999</v>
      </c>
      <c r="BI14">
        <v>230.20570000000001</v>
      </c>
      <c r="BJ14">
        <v>168.16849999999999</v>
      </c>
      <c r="BK14">
        <v>321.65350000000001</v>
      </c>
      <c r="BL14">
        <v>8.4397000000000002</v>
      </c>
      <c r="BM14">
        <v>7.7488999999999999</v>
      </c>
      <c r="BN14">
        <v>12.9674</v>
      </c>
      <c r="BO14">
        <v>8.7015999999999991</v>
      </c>
      <c r="BP14">
        <v>6.8090000000000002</v>
      </c>
      <c r="BQ14">
        <v>10.8064</v>
      </c>
      <c r="BR14">
        <v>6.1717000000000004</v>
      </c>
      <c r="BS14">
        <v>3.4531000000000001</v>
      </c>
      <c r="BT14">
        <v>7.7850999999999999</v>
      </c>
    </row>
    <row r="15" spans="1:72">
      <c r="A15" t="s">
        <v>0</v>
      </c>
      <c r="B15" t="s">
        <v>1</v>
      </c>
      <c r="C15" t="s">
        <v>47</v>
      </c>
      <c r="D15">
        <v>2706.3652000000002</v>
      </c>
      <c r="E15">
        <v>1869.2902999999999</v>
      </c>
      <c r="F15">
        <v>3753.5464000000002</v>
      </c>
      <c r="G15">
        <v>65.441900000000004</v>
      </c>
      <c r="H15">
        <v>46.961500000000001</v>
      </c>
      <c r="I15">
        <v>90.638999999999996</v>
      </c>
      <c r="J15">
        <v>37.547400000000003</v>
      </c>
      <c r="K15">
        <v>30.857199999999999</v>
      </c>
      <c r="L15">
        <v>48.619599999999998</v>
      </c>
      <c r="M15">
        <v>520.03859999999997</v>
      </c>
      <c r="N15">
        <v>347.89319999999998</v>
      </c>
      <c r="O15">
        <v>744.69050000000004</v>
      </c>
      <c r="P15">
        <v>85.089200000000005</v>
      </c>
      <c r="Q15">
        <v>59.505699999999997</v>
      </c>
      <c r="R15">
        <v>281.53609999999998</v>
      </c>
      <c r="S15">
        <v>124.2912</v>
      </c>
      <c r="T15">
        <v>66.482399999999998</v>
      </c>
      <c r="U15">
        <v>319.39940000000001</v>
      </c>
      <c r="V15">
        <v>221.70320000000001</v>
      </c>
      <c r="W15">
        <v>184.5437</v>
      </c>
      <c r="X15">
        <v>269.30410000000001</v>
      </c>
      <c r="Y15">
        <v>309.8442</v>
      </c>
      <c r="Z15">
        <v>216.18199999999999</v>
      </c>
      <c r="AA15">
        <v>426.19139999999999</v>
      </c>
      <c r="AB15">
        <v>13.917199999999999</v>
      </c>
      <c r="AC15">
        <v>9.2492999999999999</v>
      </c>
      <c r="AD15">
        <v>30.016300000000001</v>
      </c>
      <c r="AE15" s="15">
        <v>5.6746999999999996</v>
      </c>
      <c r="AF15">
        <v>3.5405000000000002</v>
      </c>
      <c r="AG15">
        <v>8.0342000000000002</v>
      </c>
      <c r="AH15">
        <v>1487.0752</v>
      </c>
      <c r="AI15">
        <v>1189.1703</v>
      </c>
      <c r="AJ15">
        <v>2501.9839000000002</v>
      </c>
      <c r="AK15">
        <v>20.448</v>
      </c>
      <c r="AL15">
        <v>15.068199999999999</v>
      </c>
      <c r="AM15">
        <v>48.955100000000002</v>
      </c>
      <c r="AN15">
        <v>1.4031</v>
      </c>
      <c r="AO15">
        <v>1.0581</v>
      </c>
      <c r="AP15">
        <v>1.9874000000000001</v>
      </c>
      <c r="AQ15">
        <v>207.70169999999999</v>
      </c>
      <c r="AR15">
        <v>123.8066</v>
      </c>
      <c r="AS15">
        <v>372.98840000000001</v>
      </c>
      <c r="AT15">
        <v>1073.2863</v>
      </c>
      <c r="AU15">
        <v>670.43619999999999</v>
      </c>
      <c r="AV15">
        <v>2175.9395</v>
      </c>
      <c r="AW15">
        <v>1.6196999999999999</v>
      </c>
      <c r="AX15">
        <v>0.80608999999999997</v>
      </c>
      <c r="AY15">
        <v>3.4676999999999998</v>
      </c>
      <c r="AZ15">
        <v>0.91205999999999998</v>
      </c>
      <c r="BA15">
        <v>0.63405</v>
      </c>
      <c r="BB15">
        <v>1.3916999999999999</v>
      </c>
      <c r="BC15">
        <v>20.841799999999999</v>
      </c>
      <c r="BD15">
        <v>12.1462</v>
      </c>
      <c r="BE15">
        <v>44.759099999999997</v>
      </c>
      <c r="BF15">
        <v>1.6830000000000001</v>
      </c>
      <c r="BG15">
        <v>1.2032</v>
      </c>
      <c r="BH15">
        <v>2.3452999999999999</v>
      </c>
      <c r="BI15">
        <v>288.512</v>
      </c>
      <c r="BJ15">
        <v>213.90790000000001</v>
      </c>
      <c r="BK15">
        <v>388.65109999999999</v>
      </c>
      <c r="BL15">
        <v>10.7959</v>
      </c>
      <c r="BM15">
        <v>9.7841000000000005</v>
      </c>
      <c r="BN15">
        <v>16.641300000000001</v>
      </c>
      <c r="BO15">
        <v>11.065899999999999</v>
      </c>
      <c r="BP15">
        <v>8.8370999999999995</v>
      </c>
      <c r="BQ15">
        <v>13.639799999999999</v>
      </c>
      <c r="BR15">
        <v>7.8867000000000003</v>
      </c>
      <c r="BS15">
        <v>4.3482000000000003</v>
      </c>
      <c r="BT15">
        <v>9.8902000000000001</v>
      </c>
    </row>
    <row r="16" spans="1:72">
      <c r="A16" t="s">
        <v>0</v>
      </c>
      <c r="B16" t="s">
        <v>1</v>
      </c>
      <c r="C16" t="s">
        <v>48</v>
      </c>
      <c r="D16">
        <v>2230.9472999999998</v>
      </c>
      <c r="E16">
        <v>1504.5546999999999</v>
      </c>
      <c r="F16">
        <v>3206.8373999999999</v>
      </c>
      <c r="G16">
        <v>54.080399999999997</v>
      </c>
      <c r="H16">
        <v>37.2684</v>
      </c>
      <c r="I16">
        <v>76.642600000000002</v>
      </c>
      <c r="J16">
        <v>30.096399999999999</v>
      </c>
      <c r="K16">
        <v>23.973400000000002</v>
      </c>
      <c r="L16">
        <v>40.153700000000001</v>
      </c>
      <c r="M16">
        <v>434.23610000000002</v>
      </c>
      <c r="N16">
        <v>277.73590000000002</v>
      </c>
      <c r="O16">
        <v>650.31780000000003</v>
      </c>
      <c r="P16">
        <v>68.498199999999997</v>
      </c>
      <c r="Q16">
        <v>47.437199999999997</v>
      </c>
      <c r="R16">
        <v>250.7696</v>
      </c>
      <c r="S16">
        <v>103.2456</v>
      </c>
      <c r="T16">
        <v>53.449199999999998</v>
      </c>
      <c r="U16">
        <v>264.3399</v>
      </c>
      <c r="V16">
        <v>180.27099999999999</v>
      </c>
      <c r="W16">
        <v>145.33840000000001</v>
      </c>
      <c r="X16">
        <v>221.52629999999999</v>
      </c>
      <c r="Y16">
        <v>255.14609999999999</v>
      </c>
      <c r="Z16">
        <v>173.16290000000001</v>
      </c>
      <c r="AA16">
        <v>358.68540000000002</v>
      </c>
      <c r="AB16">
        <v>11.657400000000001</v>
      </c>
      <c r="AC16">
        <v>7.3259999999999996</v>
      </c>
      <c r="AD16">
        <v>25.961099999999998</v>
      </c>
      <c r="AE16" s="15">
        <v>4.5682999999999998</v>
      </c>
      <c r="AF16">
        <v>2.7517</v>
      </c>
      <c r="AG16">
        <v>6.8886000000000003</v>
      </c>
      <c r="AH16">
        <v>1223.2467999999999</v>
      </c>
      <c r="AI16">
        <v>966.1422</v>
      </c>
      <c r="AJ16">
        <v>2058.5639999999999</v>
      </c>
      <c r="AK16">
        <v>17.158200000000001</v>
      </c>
      <c r="AL16">
        <v>12.0159</v>
      </c>
      <c r="AM16">
        <v>42.185200000000002</v>
      </c>
      <c r="AN16">
        <v>1.1496999999999999</v>
      </c>
      <c r="AO16">
        <v>0.82826</v>
      </c>
      <c r="AP16">
        <v>1.6193</v>
      </c>
      <c r="AQ16">
        <v>166.38980000000001</v>
      </c>
      <c r="AR16">
        <v>98.322699999999998</v>
      </c>
      <c r="AS16">
        <v>306.19839999999999</v>
      </c>
      <c r="AT16">
        <v>890.04330000000004</v>
      </c>
      <c r="AU16">
        <v>548.86180000000002</v>
      </c>
      <c r="AV16">
        <v>1916.9664</v>
      </c>
      <c r="AW16">
        <v>1.3637999999999999</v>
      </c>
      <c r="AX16">
        <v>0.64076</v>
      </c>
      <c r="AY16">
        <v>2.9266999999999999</v>
      </c>
      <c r="AZ16">
        <v>0.74633000000000005</v>
      </c>
      <c r="BA16">
        <v>0.50729000000000002</v>
      </c>
      <c r="BB16">
        <v>1.1608000000000001</v>
      </c>
      <c r="BC16">
        <v>17.2394</v>
      </c>
      <c r="BD16">
        <v>9.9489999999999998</v>
      </c>
      <c r="BE16">
        <v>37.833599999999997</v>
      </c>
      <c r="BF16">
        <v>1.3712</v>
      </c>
      <c r="BG16">
        <v>0.99141999999999997</v>
      </c>
      <c r="BH16">
        <v>2.0255999999999998</v>
      </c>
      <c r="BI16">
        <v>238.91059999999999</v>
      </c>
      <c r="BJ16">
        <v>167.3202</v>
      </c>
      <c r="BK16">
        <v>332.79349999999999</v>
      </c>
      <c r="BL16">
        <v>8.4890000000000008</v>
      </c>
      <c r="BM16">
        <v>7.7449000000000003</v>
      </c>
      <c r="BN16">
        <v>13.291</v>
      </c>
      <c r="BO16">
        <v>8.7144999999999992</v>
      </c>
      <c r="BP16">
        <v>6.9436999999999998</v>
      </c>
      <c r="BQ16">
        <v>10.7943</v>
      </c>
      <c r="BR16">
        <v>6.2869999999999999</v>
      </c>
      <c r="BS16">
        <v>3.4714999999999998</v>
      </c>
      <c r="BT16">
        <v>7.9875999999999996</v>
      </c>
    </row>
    <row r="17" spans="1:72">
      <c r="A17" t="s">
        <v>0</v>
      </c>
      <c r="B17" t="s">
        <v>1</v>
      </c>
      <c r="C17" t="s">
        <v>49</v>
      </c>
      <c r="D17">
        <v>2702.7134000000001</v>
      </c>
      <c r="E17">
        <v>1886.2944</v>
      </c>
      <c r="F17">
        <v>3840.4209000000001</v>
      </c>
      <c r="G17">
        <v>65.901899999999998</v>
      </c>
      <c r="H17">
        <v>46.902299999999997</v>
      </c>
      <c r="I17">
        <v>91.760400000000004</v>
      </c>
      <c r="J17">
        <v>37.601100000000002</v>
      </c>
      <c r="K17">
        <v>30.645099999999999</v>
      </c>
      <c r="L17">
        <v>49.393599999999999</v>
      </c>
      <c r="M17">
        <v>521.53089999999997</v>
      </c>
      <c r="N17">
        <v>343.8458</v>
      </c>
      <c r="O17">
        <v>777.06309999999996</v>
      </c>
      <c r="P17">
        <v>84.681200000000004</v>
      </c>
      <c r="Q17">
        <v>59.273200000000003</v>
      </c>
      <c r="R17">
        <v>293.33760000000001</v>
      </c>
      <c r="S17">
        <v>126.577</v>
      </c>
      <c r="T17">
        <v>67.179100000000005</v>
      </c>
      <c r="U17">
        <v>322.9289</v>
      </c>
      <c r="V17">
        <v>224.83250000000001</v>
      </c>
      <c r="W17">
        <v>185.2757</v>
      </c>
      <c r="X17">
        <v>272.61779999999999</v>
      </c>
      <c r="Y17">
        <v>311.58429999999998</v>
      </c>
      <c r="Z17">
        <v>215.26840000000001</v>
      </c>
      <c r="AA17">
        <v>429.15159999999997</v>
      </c>
      <c r="AB17">
        <v>14.092499999999999</v>
      </c>
      <c r="AC17">
        <v>9.3221000000000007</v>
      </c>
      <c r="AD17">
        <v>29.953499999999998</v>
      </c>
      <c r="AE17" s="15">
        <v>5.6458000000000004</v>
      </c>
      <c r="AF17">
        <v>3.5579000000000001</v>
      </c>
      <c r="AG17">
        <v>8.3506999999999998</v>
      </c>
      <c r="AH17">
        <v>1503.8313000000001</v>
      </c>
      <c r="AI17">
        <v>1203.9496999999999</v>
      </c>
      <c r="AJ17">
        <v>2563.0691000000002</v>
      </c>
      <c r="AK17">
        <v>20.840499999999999</v>
      </c>
      <c r="AL17">
        <v>15.271699999999999</v>
      </c>
      <c r="AM17">
        <v>50.4801</v>
      </c>
      <c r="AN17">
        <v>1.4212</v>
      </c>
      <c r="AO17">
        <v>1.0447</v>
      </c>
      <c r="AP17">
        <v>1.9553</v>
      </c>
      <c r="AQ17">
        <v>209.6037</v>
      </c>
      <c r="AR17">
        <v>124.69240000000001</v>
      </c>
      <c r="AS17">
        <v>368.62729999999999</v>
      </c>
      <c r="AT17">
        <v>1070.0413000000001</v>
      </c>
      <c r="AU17">
        <v>685.48789999999997</v>
      </c>
      <c r="AV17">
        <v>2187.8269</v>
      </c>
      <c r="AW17">
        <v>1.6373</v>
      </c>
      <c r="AX17">
        <v>0.83025000000000004</v>
      </c>
      <c r="AY17">
        <v>3.5124</v>
      </c>
      <c r="AZ17">
        <v>0.93135000000000001</v>
      </c>
      <c r="BA17">
        <v>0.62924999999999998</v>
      </c>
      <c r="BB17">
        <v>1.3808</v>
      </c>
      <c r="BC17">
        <v>20.950399999999998</v>
      </c>
      <c r="BD17">
        <v>12.409599999999999</v>
      </c>
      <c r="BE17">
        <v>43.398299999999999</v>
      </c>
      <c r="BF17">
        <v>1.6911</v>
      </c>
      <c r="BG17">
        <v>1.2039</v>
      </c>
      <c r="BH17">
        <v>2.4285000000000001</v>
      </c>
      <c r="BI17">
        <v>289.65390000000002</v>
      </c>
      <c r="BJ17">
        <v>214.82849999999999</v>
      </c>
      <c r="BK17">
        <v>394.20909999999998</v>
      </c>
      <c r="BL17">
        <v>10.8203</v>
      </c>
      <c r="BM17">
        <v>9.7429000000000006</v>
      </c>
      <c r="BN17">
        <v>16.785799999999998</v>
      </c>
      <c r="BO17">
        <v>11.0618</v>
      </c>
      <c r="BP17">
        <v>8.8718000000000004</v>
      </c>
      <c r="BQ17">
        <v>13.5129</v>
      </c>
      <c r="BR17">
        <v>7.8775000000000004</v>
      </c>
      <c r="BS17">
        <v>4.3643999999999998</v>
      </c>
      <c r="BT17">
        <v>9.9360999999999997</v>
      </c>
    </row>
    <row r="18" spans="1:72">
      <c r="A18" t="s">
        <v>0</v>
      </c>
      <c r="B18" t="s">
        <v>1</v>
      </c>
      <c r="C18" t="s">
        <v>50</v>
      </c>
      <c r="D18">
        <v>2253.3530000000001</v>
      </c>
      <c r="E18">
        <v>1541.3521000000001</v>
      </c>
      <c r="F18">
        <v>3375.8236999999999</v>
      </c>
      <c r="G18">
        <v>54.815199999999997</v>
      </c>
      <c r="H18">
        <v>38.555799999999998</v>
      </c>
      <c r="I18">
        <v>80.154399999999995</v>
      </c>
      <c r="J18">
        <v>30.361799999999999</v>
      </c>
      <c r="K18">
        <v>24.6205</v>
      </c>
      <c r="L18">
        <v>40.522100000000002</v>
      </c>
      <c r="M18">
        <v>441.66750000000002</v>
      </c>
      <c r="N18">
        <v>285.12790000000001</v>
      </c>
      <c r="O18">
        <v>677.75879999999995</v>
      </c>
      <c r="P18">
        <v>70.017700000000005</v>
      </c>
      <c r="Q18">
        <v>47.779299999999999</v>
      </c>
      <c r="R18">
        <v>247.00299999999999</v>
      </c>
      <c r="S18">
        <v>105.38079999999999</v>
      </c>
      <c r="T18">
        <v>55.6265</v>
      </c>
      <c r="U18">
        <v>277.69540000000001</v>
      </c>
      <c r="V18">
        <v>182.08150000000001</v>
      </c>
      <c r="W18">
        <v>148.33940000000001</v>
      </c>
      <c r="X18">
        <v>225.0034</v>
      </c>
      <c r="Y18">
        <v>257.28210000000001</v>
      </c>
      <c r="Z18">
        <v>175.05009999999999</v>
      </c>
      <c r="AA18">
        <v>367.11340000000001</v>
      </c>
      <c r="AB18">
        <v>11.707100000000001</v>
      </c>
      <c r="AC18">
        <v>7.3624000000000001</v>
      </c>
      <c r="AD18">
        <v>25.944900000000001</v>
      </c>
      <c r="AE18" s="15">
        <v>4.5815999999999999</v>
      </c>
      <c r="AF18">
        <v>2.8616999999999999</v>
      </c>
      <c r="AG18">
        <v>7.1337000000000002</v>
      </c>
      <c r="AH18">
        <v>1247.0228</v>
      </c>
      <c r="AI18">
        <v>976.65710000000001</v>
      </c>
      <c r="AJ18">
        <v>2161.8456999999999</v>
      </c>
      <c r="AK18">
        <v>17.397500000000001</v>
      </c>
      <c r="AL18">
        <v>12.533099999999999</v>
      </c>
      <c r="AM18">
        <v>42.590299999999999</v>
      </c>
      <c r="AN18">
        <v>1.1780999999999999</v>
      </c>
      <c r="AO18">
        <v>0.85253000000000001</v>
      </c>
      <c r="AP18">
        <v>1.72</v>
      </c>
      <c r="AQ18">
        <v>170.74029999999999</v>
      </c>
      <c r="AR18">
        <v>98.114699999999999</v>
      </c>
      <c r="AS18">
        <v>312.06709999999998</v>
      </c>
      <c r="AT18">
        <v>903.95740000000001</v>
      </c>
      <c r="AU18">
        <v>550.77099999999996</v>
      </c>
      <c r="AV18">
        <v>1912.2019</v>
      </c>
      <c r="AW18">
        <v>1.3611</v>
      </c>
      <c r="AX18">
        <v>0.66754000000000002</v>
      </c>
      <c r="AY18">
        <v>3.052</v>
      </c>
      <c r="AZ18">
        <v>0.75166999999999995</v>
      </c>
      <c r="BA18">
        <v>0.49963000000000002</v>
      </c>
      <c r="BB18">
        <v>1.2024999999999999</v>
      </c>
      <c r="BC18">
        <v>17.447399999999998</v>
      </c>
      <c r="BD18">
        <v>10.148199999999999</v>
      </c>
      <c r="BE18">
        <v>39.292200000000001</v>
      </c>
      <c r="BF18">
        <v>1.3993</v>
      </c>
      <c r="BG18">
        <v>0.96411999999999998</v>
      </c>
      <c r="BH18">
        <v>2.0615000000000001</v>
      </c>
      <c r="BI18">
        <v>239.70920000000001</v>
      </c>
      <c r="BJ18">
        <v>176.40729999999999</v>
      </c>
      <c r="BK18">
        <v>343.53949999999998</v>
      </c>
      <c r="BL18">
        <v>8.5337999999999994</v>
      </c>
      <c r="BM18">
        <v>7.7241999999999997</v>
      </c>
      <c r="BN18">
        <v>13.085800000000001</v>
      </c>
      <c r="BO18">
        <v>8.8271999999999995</v>
      </c>
      <c r="BP18">
        <v>6.9231999999999996</v>
      </c>
      <c r="BQ18">
        <v>10.7766</v>
      </c>
      <c r="BR18">
        <v>6.3708999999999998</v>
      </c>
      <c r="BS18">
        <v>3.536</v>
      </c>
      <c r="BT18">
        <v>8.0498999999999992</v>
      </c>
    </row>
    <row r="19" spans="1:72">
      <c r="A19" t="s">
        <v>0</v>
      </c>
      <c r="B19" t="s">
        <v>1</v>
      </c>
      <c r="C19" t="s">
        <v>51</v>
      </c>
      <c r="D19">
        <v>2818.7051000000001</v>
      </c>
      <c r="E19">
        <v>1926.7996000000001</v>
      </c>
      <c r="F19">
        <v>4012.5574000000001</v>
      </c>
      <c r="G19">
        <v>69.048599999999993</v>
      </c>
      <c r="H19">
        <v>48.643099999999997</v>
      </c>
      <c r="I19">
        <v>97.214600000000004</v>
      </c>
      <c r="J19">
        <v>38.387</v>
      </c>
      <c r="K19">
        <v>30.747599999999998</v>
      </c>
      <c r="L19">
        <v>51.249000000000002</v>
      </c>
      <c r="M19">
        <v>542.64260000000002</v>
      </c>
      <c r="N19">
        <v>351.14569999999998</v>
      </c>
      <c r="O19">
        <v>811.08230000000003</v>
      </c>
      <c r="P19">
        <v>86.145300000000006</v>
      </c>
      <c r="Q19">
        <v>60.179400000000001</v>
      </c>
      <c r="R19">
        <v>294.74220000000003</v>
      </c>
      <c r="S19">
        <v>128.40389999999999</v>
      </c>
      <c r="T19">
        <v>68.028999999999996</v>
      </c>
      <c r="U19">
        <v>336.70780000000002</v>
      </c>
      <c r="V19">
        <v>230.46180000000001</v>
      </c>
      <c r="W19">
        <v>187.0112</v>
      </c>
      <c r="X19">
        <v>281.50369999999998</v>
      </c>
      <c r="Y19">
        <v>315.0634</v>
      </c>
      <c r="Z19">
        <v>218.00200000000001</v>
      </c>
      <c r="AA19">
        <v>438.60509999999999</v>
      </c>
      <c r="AB19">
        <v>14.479799999999999</v>
      </c>
      <c r="AC19">
        <v>9.1559000000000008</v>
      </c>
      <c r="AD19">
        <v>32.712899999999998</v>
      </c>
      <c r="AE19" s="15">
        <v>5.8056999999999999</v>
      </c>
      <c r="AF19">
        <v>3.6175000000000002</v>
      </c>
      <c r="AG19">
        <v>8.8033999999999999</v>
      </c>
      <c r="AH19">
        <v>1556.2739999999999</v>
      </c>
      <c r="AI19">
        <v>1212.3898999999999</v>
      </c>
      <c r="AJ19">
        <v>2582.873</v>
      </c>
      <c r="AK19">
        <v>21.557500000000001</v>
      </c>
      <c r="AL19">
        <v>15.128399999999999</v>
      </c>
      <c r="AM19">
        <v>53.807600000000001</v>
      </c>
      <c r="AN19">
        <v>1.4628000000000001</v>
      </c>
      <c r="AO19">
        <v>1.0689</v>
      </c>
      <c r="AP19">
        <v>2.0644</v>
      </c>
      <c r="AQ19">
        <v>212.3537</v>
      </c>
      <c r="AR19">
        <v>128.90299999999999</v>
      </c>
      <c r="AS19">
        <v>389.18009999999998</v>
      </c>
      <c r="AT19">
        <v>1128.3140000000001</v>
      </c>
      <c r="AU19">
        <v>701.19489999999996</v>
      </c>
      <c r="AV19">
        <v>2280.8427999999999</v>
      </c>
      <c r="AW19">
        <v>1.7161999999999999</v>
      </c>
      <c r="AX19">
        <v>0.83230000000000004</v>
      </c>
      <c r="AY19">
        <v>3.7623000000000002</v>
      </c>
      <c r="AZ19">
        <v>0.94257999999999997</v>
      </c>
      <c r="BA19">
        <v>0.63885000000000003</v>
      </c>
      <c r="BB19">
        <v>1.4952000000000001</v>
      </c>
      <c r="BC19">
        <v>21.7209</v>
      </c>
      <c r="BD19">
        <v>12.4199</v>
      </c>
      <c r="BE19">
        <v>47.359499999999997</v>
      </c>
      <c r="BF19">
        <v>1.7462</v>
      </c>
      <c r="BG19">
        <v>1.2199</v>
      </c>
      <c r="BH19">
        <v>2.4904000000000002</v>
      </c>
      <c r="BI19">
        <v>300.76580000000001</v>
      </c>
      <c r="BJ19">
        <v>216.96520000000001</v>
      </c>
      <c r="BK19">
        <v>418.7629</v>
      </c>
      <c r="BL19">
        <v>10.887499999999999</v>
      </c>
      <c r="BM19">
        <v>9.8501999999999992</v>
      </c>
      <c r="BN19">
        <v>16.614599999999999</v>
      </c>
      <c r="BO19">
        <v>11.237500000000001</v>
      </c>
      <c r="BP19">
        <v>8.9046000000000003</v>
      </c>
      <c r="BQ19">
        <v>13.724</v>
      </c>
      <c r="BR19">
        <v>7.9621000000000004</v>
      </c>
      <c r="BS19">
        <v>4.5315000000000003</v>
      </c>
      <c r="BT19">
        <v>10.0853</v>
      </c>
    </row>
    <row r="20" spans="1:72">
      <c r="A20" t="s">
        <v>0</v>
      </c>
      <c r="B20" t="s">
        <v>1</v>
      </c>
      <c r="C20" t="s">
        <v>52</v>
      </c>
      <c r="D20">
        <v>2354.3892000000001</v>
      </c>
      <c r="E20">
        <v>1597.7728999999999</v>
      </c>
      <c r="F20">
        <v>3525.8114999999998</v>
      </c>
      <c r="G20">
        <v>57.1875</v>
      </c>
      <c r="H20">
        <v>40.392600000000002</v>
      </c>
      <c r="I20">
        <v>84.715299999999999</v>
      </c>
      <c r="J20">
        <v>30.8796</v>
      </c>
      <c r="K20">
        <v>24.608499999999999</v>
      </c>
      <c r="L20">
        <v>42.365600000000001</v>
      </c>
      <c r="M20">
        <v>460.44529999999997</v>
      </c>
      <c r="N20">
        <v>295.39729999999997</v>
      </c>
      <c r="O20">
        <v>707.34199999999998</v>
      </c>
      <c r="P20">
        <v>70.838700000000003</v>
      </c>
      <c r="Q20">
        <v>47.677</v>
      </c>
      <c r="R20">
        <v>251.65899999999999</v>
      </c>
      <c r="S20">
        <v>106.00230000000001</v>
      </c>
      <c r="T20">
        <v>55.711300000000001</v>
      </c>
      <c r="U20">
        <v>278.04649999999998</v>
      </c>
      <c r="V20">
        <v>187.28559999999999</v>
      </c>
      <c r="W20">
        <v>152.07069999999999</v>
      </c>
      <c r="X20">
        <v>233.83760000000001</v>
      </c>
      <c r="Y20">
        <v>263.91070000000002</v>
      </c>
      <c r="Z20">
        <v>180.554</v>
      </c>
      <c r="AA20">
        <v>378.74079999999998</v>
      </c>
      <c r="AB20">
        <v>12.1196</v>
      </c>
      <c r="AC20">
        <v>7.6833</v>
      </c>
      <c r="AD20">
        <v>28.561</v>
      </c>
      <c r="AE20" s="15">
        <v>4.7317999999999998</v>
      </c>
      <c r="AF20">
        <v>2.9479000000000002</v>
      </c>
      <c r="AG20">
        <v>7.4286000000000003</v>
      </c>
      <c r="AH20">
        <v>1286.3121000000001</v>
      </c>
      <c r="AI20">
        <v>995.27120000000002</v>
      </c>
      <c r="AJ20">
        <v>2190.3168999999998</v>
      </c>
      <c r="AK20">
        <v>18.026</v>
      </c>
      <c r="AL20">
        <v>13.013999999999999</v>
      </c>
      <c r="AM20">
        <v>46.829500000000003</v>
      </c>
      <c r="AN20">
        <v>1.2189000000000001</v>
      </c>
      <c r="AO20">
        <v>0.88583999999999996</v>
      </c>
      <c r="AP20">
        <v>1.7470000000000001</v>
      </c>
      <c r="AQ20">
        <v>175.4085</v>
      </c>
      <c r="AR20">
        <v>100.4114</v>
      </c>
      <c r="AS20">
        <v>322.45690000000002</v>
      </c>
      <c r="AT20">
        <v>958.31880000000001</v>
      </c>
      <c r="AU20">
        <v>574.18430000000001</v>
      </c>
      <c r="AV20">
        <v>2057.8146999999999</v>
      </c>
      <c r="AW20">
        <v>1.4483999999999999</v>
      </c>
      <c r="AX20">
        <v>0.67949000000000004</v>
      </c>
      <c r="AY20">
        <v>3.2080000000000002</v>
      </c>
      <c r="AZ20">
        <v>0.77690000000000003</v>
      </c>
      <c r="BA20">
        <v>0.51797000000000004</v>
      </c>
      <c r="BB20">
        <v>1.2723</v>
      </c>
      <c r="BC20">
        <v>18.2713</v>
      </c>
      <c r="BD20">
        <v>10.6843</v>
      </c>
      <c r="BE20">
        <v>40.153700000000001</v>
      </c>
      <c r="BF20">
        <v>1.4541999999999999</v>
      </c>
      <c r="BG20">
        <v>1.0161</v>
      </c>
      <c r="BH20">
        <v>2.1381999999999999</v>
      </c>
      <c r="BI20">
        <v>251.95070000000001</v>
      </c>
      <c r="BJ20">
        <v>180.4819</v>
      </c>
      <c r="BK20">
        <v>358.85550000000001</v>
      </c>
      <c r="BL20">
        <v>8.6289999999999996</v>
      </c>
      <c r="BM20">
        <v>7.7416</v>
      </c>
      <c r="BN20">
        <v>13.2525</v>
      </c>
      <c r="BO20">
        <v>8.8861000000000008</v>
      </c>
      <c r="BP20">
        <v>6.9593999999999996</v>
      </c>
      <c r="BQ20">
        <v>11.126200000000001</v>
      </c>
      <c r="BR20">
        <v>6.4696999999999996</v>
      </c>
      <c r="BS20">
        <v>3.5804</v>
      </c>
      <c r="BT20">
        <v>8.2225000000000001</v>
      </c>
    </row>
    <row r="21" spans="1:72">
      <c r="A21" t="s">
        <v>0</v>
      </c>
      <c r="B21" t="s">
        <v>1</v>
      </c>
      <c r="C21" t="s">
        <v>53</v>
      </c>
      <c r="D21">
        <v>2882.7642000000001</v>
      </c>
      <c r="E21">
        <v>2028.8672999999999</v>
      </c>
      <c r="F21">
        <v>4146.8999000000003</v>
      </c>
      <c r="G21">
        <v>70.652500000000003</v>
      </c>
      <c r="H21">
        <v>50.789900000000003</v>
      </c>
      <c r="I21">
        <v>101.2393</v>
      </c>
      <c r="J21">
        <v>38.998600000000003</v>
      </c>
      <c r="K21">
        <v>30.895</v>
      </c>
      <c r="L21">
        <v>52.774099999999997</v>
      </c>
      <c r="M21">
        <v>563.34479999999996</v>
      </c>
      <c r="N21">
        <v>368.29469999999998</v>
      </c>
      <c r="O21">
        <v>828.34699999999998</v>
      </c>
      <c r="P21">
        <v>88.329099999999997</v>
      </c>
      <c r="Q21">
        <v>60.3292</v>
      </c>
      <c r="R21">
        <v>298.80970000000002</v>
      </c>
      <c r="S21">
        <v>131.4504</v>
      </c>
      <c r="T21">
        <v>68.491</v>
      </c>
      <c r="U21">
        <v>338.99439999999998</v>
      </c>
      <c r="V21">
        <v>236.51840000000001</v>
      </c>
      <c r="W21">
        <v>192.8861</v>
      </c>
      <c r="X21">
        <v>290.72430000000003</v>
      </c>
      <c r="Y21">
        <v>325.75839999999999</v>
      </c>
      <c r="Z21">
        <v>223.40379999999999</v>
      </c>
      <c r="AA21">
        <v>449.91660000000002</v>
      </c>
      <c r="AB21">
        <v>15.0702</v>
      </c>
      <c r="AC21">
        <v>9.7104999999999997</v>
      </c>
      <c r="AD21">
        <v>32.201700000000002</v>
      </c>
      <c r="AE21" s="15">
        <v>5.9635999999999996</v>
      </c>
      <c r="AF21">
        <v>3.7547999999999999</v>
      </c>
      <c r="AG21">
        <v>9.0244999999999997</v>
      </c>
      <c r="AH21">
        <v>1597.7744</v>
      </c>
      <c r="AI21">
        <v>1216.7841000000001</v>
      </c>
      <c r="AJ21">
        <v>2675.9555999999998</v>
      </c>
      <c r="AK21">
        <v>22.3218</v>
      </c>
      <c r="AL21">
        <v>16.062200000000001</v>
      </c>
      <c r="AM21">
        <v>53.236400000000003</v>
      </c>
      <c r="AN21">
        <v>1.5112000000000001</v>
      </c>
      <c r="AO21">
        <v>1.1138999999999999</v>
      </c>
      <c r="AP21">
        <v>2.1122999999999998</v>
      </c>
      <c r="AQ21">
        <v>218.08949999999999</v>
      </c>
      <c r="AR21">
        <v>129.31549999999999</v>
      </c>
      <c r="AS21">
        <v>395.7475</v>
      </c>
      <c r="AT21">
        <v>1151.8217999999999</v>
      </c>
      <c r="AU21">
        <v>716.75900000000001</v>
      </c>
      <c r="AV21">
        <v>2386.3928000000001</v>
      </c>
      <c r="AW21">
        <v>1.7884</v>
      </c>
      <c r="AX21">
        <v>0.85982999999999998</v>
      </c>
      <c r="AY21">
        <v>3.8685999999999998</v>
      </c>
      <c r="AZ21">
        <v>0.96572999999999998</v>
      </c>
      <c r="BA21">
        <v>0.67084999999999995</v>
      </c>
      <c r="BB21">
        <v>1.516</v>
      </c>
      <c r="BC21">
        <v>22.9115</v>
      </c>
      <c r="BD21">
        <v>12.9862</v>
      </c>
      <c r="BE21">
        <v>48.61</v>
      </c>
      <c r="BF21">
        <v>1.7995000000000001</v>
      </c>
      <c r="BG21">
        <v>1.2841</v>
      </c>
      <c r="BH21">
        <v>2.5903999999999998</v>
      </c>
      <c r="BI21">
        <v>308.05799999999999</v>
      </c>
      <c r="BJ21">
        <v>226.9984</v>
      </c>
      <c r="BK21">
        <v>428.92970000000003</v>
      </c>
      <c r="BL21">
        <v>10.957100000000001</v>
      </c>
      <c r="BM21">
        <v>9.8947000000000003</v>
      </c>
      <c r="BN21">
        <v>16.982299999999999</v>
      </c>
      <c r="BO21">
        <v>11.3436</v>
      </c>
      <c r="BP21">
        <v>8.7966999999999995</v>
      </c>
      <c r="BQ21">
        <v>14.088200000000001</v>
      </c>
      <c r="BR21">
        <v>8.1176999999999992</v>
      </c>
      <c r="BS21">
        <v>4.5488999999999997</v>
      </c>
      <c r="BT21">
        <v>10.3161</v>
      </c>
    </row>
    <row r="22" spans="1:72">
      <c r="A22" t="s">
        <v>0</v>
      </c>
      <c r="B22" t="s">
        <v>1</v>
      </c>
      <c r="C22" t="s">
        <v>54</v>
      </c>
      <c r="D22">
        <v>2186.8818000000001</v>
      </c>
      <c r="E22">
        <v>1496.4355</v>
      </c>
      <c r="F22">
        <v>3367.5625</v>
      </c>
      <c r="G22">
        <v>53.7241</v>
      </c>
      <c r="H22">
        <v>37.1295</v>
      </c>
      <c r="I22">
        <v>80.833100000000002</v>
      </c>
      <c r="J22">
        <v>27.903600000000001</v>
      </c>
      <c r="K22">
        <v>22.367899999999999</v>
      </c>
      <c r="L22">
        <v>39.0383</v>
      </c>
      <c r="M22">
        <v>430.75080000000003</v>
      </c>
      <c r="N22">
        <v>270.72019999999998</v>
      </c>
      <c r="O22">
        <v>680.27380000000005</v>
      </c>
      <c r="P22">
        <v>64.049499999999995</v>
      </c>
      <c r="Q22">
        <v>43.191899999999997</v>
      </c>
      <c r="R22">
        <v>232.77619999999999</v>
      </c>
      <c r="S22">
        <v>98.9666</v>
      </c>
      <c r="T22">
        <v>51.9315</v>
      </c>
      <c r="U22">
        <v>259.48540000000003</v>
      </c>
      <c r="V22">
        <v>170.70070000000001</v>
      </c>
      <c r="W22">
        <v>135.59719999999999</v>
      </c>
      <c r="X22">
        <v>215.45230000000001</v>
      </c>
      <c r="Y22">
        <v>245.0419</v>
      </c>
      <c r="Z22">
        <v>166.36439999999999</v>
      </c>
      <c r="AA22">
        <v>351.04270000000002</v>
      </c>
      <c r="AB22">
        <v>11.3309</v>
      </c>
      <c r="AC22">
        <v>7.0324</v>
      </c>
      <c r="AD22">
        <v>26.575600000000001</v>
      </c>
      <c r="AE22" s="15">
        <v>4.4640000000000004</v>
      </c>
      <c r="AF22">
        <v>2.6985000000000001</v>
      </c>
      <c r="AG22">
        <v>7.0579999999999998</v>
      </c>
      <c r="AH22">
        <v>1184.5753999999999</v>
      </c>
      <c r="AI22">
        <v>918.21770000000004</v>
      </c>
      <c r="AJ22">
        <v>2074.5601000000001</v>
      </c>
      <c r="AK22">
        <v>16.886099999999999</v>
      </c>
      <c r="AL22">
        <v>11.4216</v>
      </c>
      <c r="AM22">
        <v>41.918500000000002</v>
      </c>
      <c r="AN22">
        <v>1.1229</v>
      </c>
      <c r="AO22">
        <v>0.81320000000000003</v>
      </c>
      <c r="AP22">
        <v>1.6800999999999999</v>
      </c>
      <c r="AQ22">
        <v>161.38990000000001</v>
      </c>
      <c r="AR22">
        <v>92.227199999999996</v>
      </c>
      <c r="AS22">
        <v>317.84480000000002</v>
      </c>
      <c r="AT22">
        <v>904.40729999999996</v>
      </c>
      <c r="AU22">
        <v>526.40819999999997</v>
      </c>
      <c r="AV22">
        <v>1963.6781000000001</v>
      </c>
      <c r="AW22">
        <v>1.3414999999999999</v>
      </c>
      <c r="AX22">
        <v>0.63419999999999999</v>
      </c>
      <c r="AY22">
        <v>3.0815000000000001</v>
      </c>
      <c r="AZ22">
        <v>0.71075999999999995</v>
      </c>
      <c r="BA22">
        <v>0.47656999999999999</v>
      </c>
      <c r="BB22">
        <v>1.1731</v>
      </c>
      <c r="BC22">
        <v>17.483599999999999</v>
      </c>
      <c r="BD22">
        <v>9.6256000000000004</v>
      </c>
      <c r="BE22">
        <v>38.9893</v>
      </c>
      <c r="BF22">
        <v>1.3441000000000001</v>
      </c>
      <c r="BG22">
        <v>0.93808999999999998</v>
      </c>
      <c r="BH22">
        <v>2.0198</v>
      </c>
      <c r="BI22">
        <v>232.2901</v>
      </c>
      <c r="BJ22">
        <v>166.65950000000001</v>
      </c>
      <c r="BK22">
        <v>342.97129999999999</v>
      </c>
      <c r="BL22">
        <v>7.7595000000000001</v>
      </c>
      <c r="BM22">
        <v>7.0433000000000003</v>
      </c>
      <c r="BN22">
        <v>11.896699999999999</v>
      </c>
      <c r="BO22">
        <v>7.9844999999999997</v>
      </c>
      <c r="BP22">
        <v>6.4227999999999996</v>
      </c>
      <c r="BQ22">
        <v>9.8330000000000002</v>
      </c>
      <c r="BR22">
        <v>5.7972999999999999</v>
      </c>
      <c r="BS22">
        <v>3.2768999999999999</v>
      </c>
      <c r="BT22">
        <v>7.4630000000000001</v>
      </c>
    </row>
    <row r="23" spans="1:72">
      <c r="A23" t="s">
        <v>0</v>
      </c>
      <c r="B23" t="s">
        <v>1</v>
      </c>
      <c r="C23" t="s">
        <v>55</v>
      </c>
      <c r="D23">
        <v>2568.6345000000001</v>
      </c>
      <c r="E23">
        <v>1712.4275</v>
      </c>
      <c r="F23">
        <v>3581.7114000000001</v>
      </c>
      <c r="G23">
        <v>63.041800000000002</v>
      </c>
      <c r="H23">
        <v>43.551099999999998</v>
      </c>
      <c r="I23">
        <v>88.342799999999997</v>
      </c>
      <c r="J23">
        <v>32.884500000000003</v>
      </c>
      <c r="K23">
        <v>26.508199999999999</v>
      </c>
      <c r="L23">
        <v>45.148099999999999</v>
      </c>
      <c r="M23">
        <v>498.43770000000001</v>
      </c>
      <c r="N23">
        <v>312.5566</v>
      </c>
      <c r="O23">
        <v>733.04600000000005</v>
      </c>
      <c r="P23">
        <v>74.088300000000004</v>
      </c>
      <c r="Q23">
        <v>50.712899999999998</v>
      </c>
      <c r="R23">
        <v>259.96679999999998</v>
      </c>
      <c r="S23">
        <v>111.1848</v>
      </c>
      <c r="T23">
        <v>61.084299999999999</v>
      </c>
      <c r="U23">
        <v>297.53120000000001</v>
      </c>
      <c r="V23">
        <v>203.5848</v>
      </c>
      <c r="W23">
        <v>165.4708</v>
      </c>
      <c r="X23">
        <v>249.22929999999999</v>
      </c>
      <c r="Y23">
        <v>285.7321</v>
      </c>
      <c r="Z23">
        <v>195.5164</v>
      </c>
      <c r="AA23">
        <v>397.2269</v>
      </c>
      <c r="AB23">
        <v>13.1694</v>
      </c>
      <c r="AC23">
        <v>8.2446999999999999</v>
      </c>
      <c r="AD23">
        <v>29.751300000000001</v>
      </c>
      <c r="AE23" s="15">
        <v>5.3173000000000004</v>
      </c>
      <c r="AF23">
        <v>3.2604000000000002</v>
      </c>
      <c r="AG23">
        <v>7.6284999999999998</v>
      </c>
      <c r="AH23">
        <v>1381.1596999999999</v>
      </c>
      <c r="AI23">
        <v>1076.4232</v>
      </c>
      <c r="AJ23">
        <v>2349.0255999999999</v>
      </c>
      <c r="AK23">
        <v>19.106300000000001</v>
      </c>
      <c r="AL23">
        <v>13.6714</v>
      </c>
      <c r="AM23">
        <v>47.336300000000001</v>
      </c>
      <c r="AN23">
        <v>1.3265</v>
      </c>
      <c r="AO23">
        <v>0.95952000000000004</v>
      </c>
      <c r="AP23">
        <v>1.8635999999999999</v>
      </c>
      <c r="AQ23">
        <v>192.5488</v>
      </c>
      <c r="AR23">
        <v>110.3818</v>
      </c>
      <c r="AS23">
        <v>347.69959999999998</v>
      </c>
      <c r="AT23">
        <v>1026.1095</v>
      </c>
      <c r="AU23">
        <v>628.47900000000004</v>
      </c>
      <c r="AV23">
        <v>2120.6860000000001</v>
      </c>
      <c r="AW23">
        <v>1.5549999999999999</v>
      </c>
      <c r="AX23">
        <v>0.74246999999999996</v>
      </c>
      <c r="AY23">
        <v>3.3277000000000001</v>
      </c>
      <c r="AZ23">
        <v>0.84479000000000004</v>
      </c>
      <c r="BA23">
        <v>0.57777999999999996</v>
      </c>
      <c r="BB23">
        <v>1.3286</v>
      </c>
      <c r="BC23">
        <v>20.271100000000001</v>
      </c>
      <c r="BD23">
        <v>11.3788</v>
      </c>
      <c r="BE23">
        <v>43.625399999999999</v>
      </c>
      <c r="BF23">
        <v>1.5679000000000001</v>
      </c>
      <c r="BG23">
        <v>1.0962000000000001</v>
      </c>
      <c r="BH23">
        <v>2.2033</v>
      </c>
      <c r="BI23">
        <v>273.86149999999998</v>
      </c>
      <c r="BJ23">
        <v>193.43299999999999</v>
      </c>
      <c r="BK23">
        <v>367.62130000000002</v>
      </c>
      <c r="BL23">
        <v>9.2182999999999993</v>
      </c>
      <c r="BM23">
        <v>8.2948000000000004</v>
      </c>
      <c r="BN23">
        <v>14.3065</v>
      </c>
      <c r="BO23">
        <v>9.5073000000000008</v>
      </c>
      <c r="BP23">
        <v>7.5449999999999999</v>
      </c>
      <c r="BQ23">
        <v>11.689</v>
      </c>
      <c r="BR23">
        <v>6.8422999999999998</v>
      </c>
      <c r="BS23">
        <v>3.9276</v>
      </c>
      <c r="BT23">
        <v>8.6966000000000001</v>
      </c>
    </row>
    <row r="24" spans="1:72">
      <c r="A24" t="s">
        <v>0</v>
      </c>
      <c r="B24" t="s">
        <v>1</v>
      </c>
      <c r="C24" t="s">
        <v>56</v>
      </c>
      <c r="D24">
        <v>2242.3015</v>
      </c>
      <c r="E24">
        <v>1533.9135000000001</v>
      </c>
      <c r="F24">
        <v>3427.9668000000001</v>
      </c>
      <c r="G24">
        <v>54.269799999999996</v>
      </c>
      <c r="H24">
        <v>38.626199999999997</v>
      </c>
      <c r="I24">
        <v>82.649600000000007</v>
      </c>
      <c r="J24">
        <v>27.505400000000002</v>
      </c>
      <c r="K24">
        <v>21.535900000000002</v>
      </c>
      <c r="L24">
        <v>40.045400000000001</v>
      </c>
      <c r="M24">
        <v>444.96010000000001</v>
      </c>
      <c r="N24">
        <v>283.36939999999998</v>
      </c>
      <c r="O24">
        <v>713.0421</v>
      </c>
      <c r="P24">
        <v>62.707099999999997</v>
      </c>
      <c r="Q24">
        <v>42.010399999999997</v>
      </c>
      <c r="R24">
        <v>224.39400000000001</v>
      </c>
      <c r="S24">
        <v>97.853700000000003</v>
      </c>
      <c r="T24">
        <v>51.875700000000002</v>
      </c>
      <c r="U24">
        <v>261.3116</v>
      </c>
      <c r="V24">
        <v>170.6123</v>
      </c>
      <c r="W24">
        <v>138.82759999999999</v>
      </c>
      <c r="X24">
        <v>215.77670000000001</v>
      </c>
      <c r="Y24">
        <v>248.70339999999999</v>
      </c>
      <c r="Z24">
        <v>168.07239999999999</v>
      </c>
      <c r="AA24">
        <v>366.80020000000002</v>
      </c>
      <c r="AB24">
        <v>11.568300000000001</v>
      </c>
      <c r="AC24">
        <v>7.1083999999999996</v>
      </c>
      <c r="AD24">
        <v>25.881799999999998</v>
      </c>
      <c r="AE24" s="15">
        <v>4.5575999999999999</v>
      </c>
      <c r="AF24">
        <v>2.7363</v>
      </c>
      <c r="AG24">
        <v>7.1516000000000002</v>
      </c>
      <c r="AH24">
        <v>1188.3188</v>
      </c>
      <c r="AI24">
        <v>921.92129999999997</v>
      </c>
      <c r="AJ24">
        <v>2060.8865000000001</v>
      </c>
      <c r="AK24">
        <v>16.885999999999999</v>
      </c>
      <c r="AL24">
        <v>12.0862</v>
      </c>
      <c r="AM24">
        <v>43.635800000000003</v>
      </c>
      <c r="AN24">
        <v>1.1475</v>
      </c>
      <c r="AO24">
        <v>0.83781000000000005</v>
      </c>
      <c r="AP24">
        <v>1.6525000000000001</v>
      </c>
      <c r="AQ24">
        <v>164.95140000000001</v>
      </c>
      <c r="AR24">
        <v>89.924700000000001</v>
      </c>
      <c r="AS24">
        <v>311.67129999999997</v>
      </c>
      <c r="AT24">
        <v>915.16359999999997</v>
      </c>
      <c r="AU24">
        <v>553.19479999999999</v>
      </c>
      <c r="AV24">
        <v>1906.3896</v>
      </c>
      <c r="AW24">
        <v>1.3979999999999999</v>
      </c>
      <c r="AX24">
        <v>0.65339999999999998</v>
      </c>
      <c r="AY24">
        <v>3.1316000000000002</v>
      </c>
      <c r="AZ24">
        <v>0.72648999999999997</v>
      </c>
      <c r="BA24">
        <v>0.47621000000000002</v>
      </c>
      <c r="BB24">
        <v>1.1496</v>
      </c>
      <c r="BC24">
        <v>17.815999999999999</v>
      </c>
      <c r="BD24">
        <v>9.6372999999999998</v>
      </c>
      <c r="BE24">
        <v>38.6554</v>
      </c>
      <c r="BF24">
        <v>1.3588</v>
      </c>
      <c r="BG24">
        <v>0.94376000000000004</v>
      </c>
      <c r="BH24">
        <v>2.0579000000000001</v>
      </c>
      <c r="BI24">
        <v>237.56319999999999</v>
      </c>
      <c r="BJ24">
        <v>170.9906</v>
      </c>
      <c r="BK24">
        <v>347.04430000000002</v>
      </c>
      <c r="BL24">
        <v>7.5861999999999998</v>
      </c>
      <c r="BM24">
        <v>6.8596000000000004</v>
      </c>
      <c r="BN24">
        <v>11.5261</v>
      </c>
      <c r="BO24">
        <v>7.8240999999999996</v>
      </c>
      <c r="BP24">
        <v>6.0601000000000003</v>
      </c>
      <c r="BQ24">
        <v>9.5775000000000006</v>
      </c>
      <c r="BR24">
        <v>5.7008999999999999</v>
      </c>
      <c r="BS24">
        <v>3.2031000000000001</v>
      </c>
      <c r="BT24">
        <v>7.2667999999999999</v>
      </c>
    </row>
    <row r="25" spans="1:72">
      <c r="A25" t="s">
        <v>0</v>
      </c>
      <c r="B25" t="s">
        <v>1</v>
      </c>
      <c r="C25" t="s">
        <v>57</v>
      </c>
      <c r="D25">
        <v>2554.5488</v>
      </c>
      <c r="E25">
        <v>1755.3380999999999</v>
      </c>
      <c r="F25">
        <v>3694.498</v>
      </c>
      <c r="G25">
        <v>62.663899999999998</v>
      </c>
      <c r="H25">
        <v>44.432400000000001</v>
      </c>
      <c r="I25">
        <v>88.846500000000006</v>
      </c>
      <c r="J25">
        <v>31.882300000000001</v>
      </c>
      <c r="K25">
        <v>25.495200000000001</v>
      </c>
      <c r="L25">
        <v>43.935200000000002</v>
      </c>
      <c r="M25">
        <v>501.65050000000002</v>
      </c>
      <c r="N25">
        <v>330.02690000000001</v>
      </c>
      <c r="O25">
        <v>755.70360000000005</v>
      </c>
      <c r="P25">
        <v>70.793700000000001</v>
      </c>
      <c r="Q25">
        <v>48.854199999999999</v>
      </c>
      <c r="R25">
        <v>248.221</v>
      </c>
      <c r="S25">
        <v>109.90519999999999</v>
      </c>
      <c r="T25">
        <v>58.607799999999997</v>
      </c>
      <c r="U25">
        <v>291.81790000000001</v>
      </c>
      <c r="V25">
        <v>197.9545</v>
      </c>
      <c r="W25">
        <v>161.95439999999999</v>
      </c>
      <c r="X25">
        <v>244.3775</v>
      </c>
      <c r="Y25">
        <v>280.58229999999998</v>
      </c>
      <c r="Z25">
        <v>191.3408</v>
      </c>
      <c r="AA25">
        <v>404.12939999999998</v>
      </c>
      <c r="AB25">
        <v>13.107200000000001</v>
      </c>
      <c r="AC25">
        <v>8.2212999999999994</v>
      </c>
      <c r="AD25">
        <v>28.708400000000001</v>
      </c>
      <c r="AE25" s="15">
        <v>5.1822999999999997</v>
      </c>
      <c r="AF25">
        <v>3.1547999999999998</v>
      </c>
      <c r="AG25">
        <v>7.8734000000000002</v>
      </c>
      <c r="AH25">
        <v>1362.8486</v>
      </c>
      <c r="AI25">
        <v>1057.6351</v>
      </c>
      <c r="AJ25">
        <v>2356.0315000000001</v>
      </c>
      <c r="AK25">
        <v>19.019100000000002</v>
      </c>
      <c r="AL25">
        <v>13.545999999999999</v>
      </c>
      <c r="AM25">
        <v>50.220300000000002</v>
      </c>
      <c r="AN25">
        <v>1.306</v>
      </c>
      <c r="AO25">
        <v>0.95065</v>
      </c>
      <c r="AP25">
        <v>1.8823000000000001</v>
      </c>
      <c r="AQ25">
        <v>187.75640000000001</v>
      </c>
      <c r="AR25">
        <v>107.53879999999999</v>
      </c>
      <c r="AS25">
        <v>350.32900000000001</v>
      </c>
      <c r="AT25">
        <v>1015.2777</v>
      </c>
      <c r="AU25">
        <v>625.18449999999996</v>
      </c>
      <c r="AV25">
        <v>2212.3935999999999</v>
      </c>
      <c r="AW25">
        <v>1.5394000000000001</v>
      </c>
      <c r="AX25">
        <v>0.73138999999999998</v>
      </c>
      <c r="AY25">
        <v>3.4209999999999998</v>
      </c>
      <c r="AZ25">
        <v>0.83092999999999995</v>
      </c>
      <c r="BA25">
        <v>0.56057000000000001</v>
      </c>
      <c r="BB25">
        <v>1.3009999999999999</v>
      </c>
      <c r="BC25">
        <v>19.7684</v>
      </c>
      <c r="BD25">
        <v>11.0983</v>
      </c>
      <c r="BE25">
        <v>43.186900000000001</v>
      </c>
      <c r="BF25">
        <v>1.544</v>
      </c>
      <c r="BG25">
        <v>1.0835999999999999</v>
      </c>
      <c r="BH25">
        <v>2.2646999999999999</v>
      </c>
      <c r="BI25">
        <v>272.5446</v>
      </c>
      <c r="BJ25">
        <v>197.51920000000001</v>
      </c>
      <c r="BK25">
        <v>379.5256</v>
      </c>
      <c r="BL25">
        <v>8.9027999999999992</v>
      </c>
      <c r="BM25">
        <v>8.0236999999999998</v>
      </c>
      <c r="BN25">
        <v>13.478300000000001</v>
      </c>
      <c r="BO25">
        <v>9.1616999999999997</v>
      </c>
      <c r="BP25">
        <v>7.2736000000000001</v>
      </c>
      <c r="BQ25">
        <v>11.334099999999999</v>
      </c>
      <c r="BR25">
        <v>6.6493000000000002</v>
      </c>
      <c r="BS25">
        <v>3.7240000000000002</v>
      </c>
      <c r="BT25">
        <v>8.3402999999999992</v>
      </c>
    </row>
    <row r="26" spans="1:72">
      <c r="A26" t="s">
        <v>0</v>
      </c>
      <c r="B26" t="s">
        <v>1</v>
      </c>
      <c r="C26" t="s">
        <v>58</v>
      </c>
      <c r="D26">
        <v>2388.5709999999999</v>
      </c>
      <c r="E26">
        <v>1610.5957000000001</v>
      </c>
      <c r="F26">
        <v>3534.5360999999998</v>
      </c>
      <c r="G26">
        <v>58.0655</v>
      </c>
      <c r="H26">
        <v>40.391800000000003</v>
      </c>
      <c r="I26">
        <v>85.999200000000002</v>
      </c>
      <c r="J26">
        <v>28.1569</v>
      </c>
      <c r="K26">
        <v>21.991399999999999</v>
      </c>
      <c r="L26">
        <v>40.519300000000001</v>
      </c>
      <c r="M26">
        <v>475.13069999999999</v>
      </c>
      <c r="N26">
        <v>305.16379999999998</v>
      </c>
      <c r="O26">
        <v>730.40049999999997</v>
      </c>
      <c r="P26">
        <v>62.393599999999999</v>
      </c>
      <c r="Q26">
        <v>42.360799999999998</v>
      </c>
      <c r="R26">
        <v>226.57480000000001</v>
      </c>
      <c r="S26">
        <v>98.813400000000001</v>
      </c>
      <c r="T26">
        <v>53.621400000000001</v>
      </c>
      <c r="U26">
        <v>265.67270000000002</v>
      </c>
      <c r="V26">
        <v>176.8468</v>
      </c>
      <c r="W26">
        <v>141.96520000000001</v>
      </c>
      <c r="X26">
        <v>222.26419999999999</v>
      </c>
      <c r="Y26">
        <v>258.77690000000001</v>
      </c>
      <c r="Z26">
        <v>171.54130000000001</v>
      </c>
      <c r="AA26">
        <v>383.87580000000003</v>
      </c>
      <c r="AB26">
        <v>12.149699999999999</v>
      </c>
      <c r="AC26">
        <v>7.5701000000000001</v>
      </c>
      <c r="AD26">
        <v>27.289200000000001</v>
      </c>
      <c r="AE26" s="15">
        <v>4.7747000000000002</v>
      </c>
      <c r="AF26">
        <v>2.8603000000000001</v>
      </c>
      <c r="AG26">
        <v>7.4279000000000002</v>
      </c>
      <c r="AH26">
        <v>1228.3954000000001</v>
      </c>
      <c r="AI26">
        <v>944.1671</v>
      </c>
      <c r="AJ26">
        <v>2226.7017000000001</v>
      </c>
      <c r="AK26">
        <v>17.674399999999999</v>
      </c>
      <c r="AL26">
        <v>12.625299999999999</v>
      </c>
      <c r="AM26">
        <v>46.653799999999997</v>
      </c>
      <c r="AN26">
        <v>1.2063999999999999</v>
      </c>
      <c r="AO26">
        <v>0.86870000000000003</v>
      </c>
      <c r="AP26">
        <v>1.7739</v>
      </c>
      <c r="AQ26">
        <v>171.7439</v>
      </c>
      <c r="AR26">
        <v>93.002700000000004</v>
      </c>
      <c r="AS26">
        <v>347.7167</v>
      </c>
      <c r="AT26">
        <v>973.03420000000006</v>
      </c>
      <c r="AU26">
        <v>578.15610000000004</v>
      </c>
      <c r="AV26">
        <v>2022.6378999999999</v>
      </c>
      <c r="AW26">
        <v>1.4567000000000001</v>
      </c>
      <c r="AX26">
        <v>0.66510000000000002</v>
      </c>
      <c r="AY26">
        <v>3.2932000000000001</v>
      </c>
      <c r="AZ26">
        <v>0.75112000000000001</v>
      </c>
      <c r="BA26">
        <v>0.49086000000000002</v>
      </c>
      <c r="BB26">
        <v>1.2683</v>
      </c>
      <c r="BC26">
        <v>18.7346</v>
      </c>
      <c r="BD26">
        <v>10.4161</v>
      </c>
      <c r="BE26">
        <v>41.821899999999999</v>
      </c>
      <c r="BF26">
        <v>1.4161999999999999</v>
      </c>
      <c r="BG26">
        <v>1.0029999999999999</v>
      </c>
      <c r="BH26">
        <v>2.1635</v>
      </c>
      <c r="BI26">
        <v>251.57660000000001</v>
      </c>
      <c r="BJ26">
        <v>179.06899999999999</v>
      </c>
      <c r="BK26">
        <v>360.35809999999998</v>
      </c>
      <c r="BL26">
        <v>7.6826999999999996</v>
      </c>
      <c r="BM26">
        <v>6.8974000000000002</v>
      </c>
      <c r="BN26">
        <v>11.588200000000001</v>
      </c>
      <c r="BO26">
        <v>7.8830999999999998</v>
      </c>
      <c r="BP26">
        <v>6.1642999999999999</v>
      </c>
      <c r="BQ26">
        <v>9.7739999999999991</v>
      </c>
      <c r="BR26">
        <v>5.7526999999999999</v>
      </c>
      <c r="BS26">
        <v>3.4129</v>
      </c>
      <c r="BT26">
        <v>7.3582000000000001</v>
      </c>
    </row>
    <row r="27" spans="1:72">
      <c r="A27" t="s">
        <v>0</v>
      </c>
      <c r="B27" t="s">
        <v>1</v>
      </c>
      <c r="C27" t="s">
        <v>59</v>
      </c>
      <c r="D27">
        <v>2712.7649000000001</v>
      </c>
      <c r="E27">
        <v>1745.2351000000001</v>
      </c>
      <c r="F27">
        <v>3993.6060000000002</v>
      </c>
      <c r="G27">
        <v>66.527600000000007</v>
      </c>
      <c r="H27">
        <v>43.280500000000004</v>
      </c>
      <c r="I27">
        <v>96.808300000000003</v>
      </c>
      <c r="J27">
        <v>32.5777</v>
      </c>
      <c r="K27">
        <v>25.7041</v>
      </c>
      <c r="L27">
        <v>45.656599999999997</v>
      </c>
      <c r="M27">
        <v>539.41800000000001</v>
      </c>
      <c r="N27">
        <v>324.2047</v>
      </c>
      <c r="O27">
        <v>817.44849999999997</v>
      </c>
      <c r="P27">
        <v>71.108900000000006</v>
      </c>
      <c r="Q27">
        <v>48.817300000000003</v>
      </c>
      <c r="R27">
        <v>250.47640000000001</v>
      </c>
      <c r="S27">
        <v>112.43510000000001</v>
      </c>
      <c r="T27">
        <v>61.220300000000002</v>
      </c>
      <c r="U27">
        <v>294.3372</v>
      </c>
      <c r="V27">
        <v>205.04409999999999</v>
      </c>
      <c r="W27">
        <v>163.28370000000001</v>
      </c>
      <c r="X27">
        <v>254.91900000000001</v>
      </c>
      <c r="Y27">
        <v>296.42160000000001</v>
      </c>
      <c r="Z27">
        <v>197.33199999999999</v>
      </c>
      <c r="AA27">
        <v>415.5942</v>
      </c>
      <c r="AB27">
        <v>13.773999999999999</v>
      </c>
      <c r="AC27">
        <v>8.3032000000000004</v>
      </c>
      <c r="AD27">
        <v>30.706099999999999</v>
      </c>
      <c r="AE27" s="15">
        <v>5.4211999999999998</v>
      </c>
      <c r="AF27">
        <v>3.1941000000000002</v>
      </c>
      <c r="AG27">
        <v>8.3879000000000001</v>
      </c>
      <c r="AH27">
        <v>1407.8405</v>
      </c>
      <c r="AI27">
        <v>1067.8925999999999</v>
      </c>
      <c r="AJ27">
        <v>2513.0767000000001</v>
      </c>
      <c r="AK27">
        <v>20.220700000000001</v>
      </c>
      <c r="AL27">
        <v>13.771800000000001</v>
      </c>
      <c r="AM27">
        <v>52.006300000000003</v>
      </c>
      <c r="AN27">
        <v>1.3742000000000001</v>
      </c>
      <c r="AO27">
        <v>0.97677999999999998</v>
      </c>
      <c r="AP27">
        <v>1.9785999999999999</v>
      </c>
      <c r="AQ27">
        <v>197.07820000000001</v>
      </c>
      <c r="AR27">
        <v>109.4528</v>
      </c>
      <c r="AS27">
        <v>377.99110000000002</v>
      </c>
      <c r="AT27">
        <v>1090.0863999999999</v>
      </c>
      <c r="AU27">
        <v>644.52419999999995</v>
      </c>
      <c r="AV27">
        <v>2357.1675</v>
      </c>
      <c r="AW27">
        <v>1.6561999999999999</v>
      </c>
      <c r="AX27">
        <v>0.78037000000000001</v>
      </c>
      <c r="AY27">
        <v>3.6991999999999998</v>
      </c>
      <c r="AZ27">
        <v>0.85540000000000005</v>
      </c>
      <c r="BA27">
        <v>0.57715000000000005</v>
      </c>
      <c r="BB27">
        <v>1.4443999999999999</v>
      </c>
      <c r="BC27">
        <v>20.943000000000001</v>
      </c>
      <c r="BD27">
        <v>11.440799999999999</v>
      </c>
      <c r="BE27">
        <v>45.599200000000003</v>
      </c>
      <c r="BF27">
        <v>1.6263000000000001</v>
      </c>
      <c r="BG27">
        <v>1.0927</v>
      </c>
      <c r="BH27">
        <v>2.3904999999999998</v>
      </c>
      <c r="BI27">
        <v>288.35160000000002</v>
      </c>
      <c r="BJ27">
        <v>199.17099999999999</v>
      </c>
      <c r="BK27">
        <v>407.31020000000001</v>
      </c>
      <c r="BL27">
        <v>9.0236999999999998</v>
      </c>
      <c r="BM27">
        <v>8.0382999999999996</v>
      </c>
      <c r="BN27">
        <v>13.582599999999999</v>
      </c>
      <c r="BO27">
        <v>9.2212999999999994</v>
      </c>
      <c r="BP27">
        <v>7.3501000000000003</v>
      </c>
      <c r="BQ27">
        <v>11.4413</v>
      </c>
      <c r="BR27">
        <v>6.7342000000000004</v>
      </c>
      <c r="BS27">
        <v>3.9033000000000002</v>
      </c>
      <c r="BT27">
        <v>8.5405999999999995</v>
      </c>
    </row>
    <row r="28" spans="1:72">
      <c r="A28" t="s">
        <v>0</v>
      </c>
      <c r="B28" t="s">
        <v>1</v>
      </c>
      <c r="C28" t="s">
        <v>60</v>
      </c>
      <c r="D28">
        <v>2468.9281999999998</v>
      </c>
      <c r="E28">
        <v>1629.5862</v>
      </c>
      <c r="F28">
        <v>3761.7058000000002</v>
      </c>
      <c r="G28">
        <v>59.312100000000001</v>
      </c>
      <c r="H28">
        <v>40.446399999999997</v>
      </c>
      <c r="I28">
        <v>89.793899999999994</v>
      </c>
      <c r="J28">
        <v>28.546199999999999</v>
      </c>
      <c r="K28">
        <v>22.041</v>
      </c>
      <c r="L28">
        <v>40.761299999999999</v>
      </c>
      <c r="M28">
        <v>487.87040000000002</v>
      </c>
      <c r="N28">
        <v>311.62279999999998</v>
      </c>
      <c r="O28">
        <v>763.8134</v>
      </c>
      <c r="P28">
        <v>64.039299999999997</v>
      </c>
      <c r="Q28">
        <v>42.340800000000002</v>
      </c>
      <c r="R28">
        <v>232.14580000000001</v>
      </c>
      <c r="S28">
        <v>99.215699999999998</v>
      </c>
      <c r="T28">
        <v>54.540100000000002</v>
      </c>
      <c r="U28">
        <v>265.23880000000003</v>
      </c>
      <c r="V28">
        <v>180.14400000000001</v>
      </c>
      <c r="W28">
        <v>144.47450000000001</v>
      </c>
      <c r="X28">
        <v>222.90899999999999</v>
      </c>
      <c r="Y28">
        <v>267.03109999999998</v>
      </c>
      <c r="Z28">
        <v>176.8579</v>
      </c>
      <c r="AA28">
        <v>381.435</v>
      </c>
      <c r="AB28">
        <v>12.5778</v>
      </c>
      <c r="AC28">
        <v>7.2503000000000002</v>
      </c>
      <c r="AD28">
        <v>28.167200000000001</v>
      </c>
      <c r="AE28" s="15">
        <v>4.8550000000000004</v>
      </c>
      <c r="AF28">
        <v>2.8837999999999999</v>
      </c>
      <c r="AG28">
        <v>7.6543000000000001</v>
      </c>
      <c r="AH28">
        <v>1255.8918000000001</v>
      </c>
      <c r="AI28">
        <v>964.22810000000004</v>
      </c>
      <c r="AJ28">
        <v>2237.6181999999999</v>
      </c>
      <c r="AK28">
        <v>18.041799999999999</v>
      </c>
      <c r="AL28">
        <v>12.481</v>
      </c>
      <c r="AM28">
        <v>47.314599999999999</v>
      </c>
      <c r="AN28">
        <v>1.2386999999999999</v>
      </c>
      <c r="AO28">
        <v>0.88880999999999999</v>
      </c>
      <c r="AP28">
        <v>1.7704</v>
      </c>
      <c r="AQ28">
        <v>173.36359999999999</v>
      </c>
      <c r="AR28">
        <v>94.052400000000006</v>
      </c>
      <c r="AS28">
        <v>343.2953</v>
      </c>
      <c r="AT28">
        <v>987.99249999999995</v>
      </c>
      <c r="AU28">
        <v>592.12929999999994</v>
      </c>
      <c r="AV28">
        <v>2057.2577999999999</v>
      </c>
      <c r="AW28">
        <v>1.4819</v>
      </c>
      <c r="AX28">
        <v>0.68030000000000002</v>
      </c>
      <c r="AY28">
        <v>3.4247000000000001</v>
      </c>
      <c r="AZ28">
        <v>0.77295999999999998</v>
      </c>
      <c r="BA28">
        <v>0.50729000000000002</v>
      </c>
      <c r="BB28">
        <v>1.2382</v>
      </c>
      <c r="BC28">
        <v>19.158300000000001</v>
      </c>
      <c r="BD28">
        <v>10.8447</v>
      </c>
      <c r="BE28">
        <v>42.679499999999997</v>
      </c>
      <c r="BF28">
        <v>1.4493</v>
      </c>
      <c r="BG28">
        <v>1.0165</v>
      </c>
      <c r="BH28">
        <v>2.2168000000000001</v>
      </c>
      <c r="BI28">
        <v>259.83260000000001</v>
      </c>
      <c r="BJ28">
        <v>180.55940000000001</v>
      </c>
      <c r="BK28">
        <v>375.4221</v>
      </c>
      <c r="BL28">
        <v>7.7542999999999997</v>
      </c>
      <c r="BM28">
        <v>6.8929999999999998</v>
      </c>
      <c r="BN28">
        <v>11.568300000000001</v>
      </c>
      <c r="BO28">
        <v>7.8878000000000004</v>
      </c>
      <c r="BP28">
        <v>6.2377000000000002</v>
      </c>
      <c r="BQ28">
        <v>9.9062000000000001</v>
      </c>
      <c r="BR28">
        <v>5.7843999999999998</v>
      </c>
      <c r="BS28">
        <v>3.4251999999999998</v>
      </c>
      <c r="BT28">
        <v>7.4909999999999997</v>
      </c>
    </row>
    <row r="29" spans="1:72">
      <c r="A29" t="s">
        <v>0</v>
      </c>
      <c r="B29" t="s">
        <v>1</v>
      </c>
      <c r="C29" t="s">
        <v>61</v>
      </c>
      <c r="D29">
        <v>2814.9331000000002</v>
      </c>
      <c r="E29">
        <v>1827.9640999999999</v>
      </c>
      <c r="F29">
        <v>4168.6484</v>
      </c>
      <c r="G29">
        <v>68.180199999999999</v>
      </c>
      <c r="H29">
        <v>46.7834</v>
      </c>
      <c r="I29">
        <v>100.3352</v>
      </c>
      <c r="J29">
        <v>33.197299999999998</v>
      </c>
      <c r="K29">
        <v>26.081099999999999</v>
      </c>
      <c r="L29">
        <v>46.835700000000003</v>
      </c>
      <c r="M29">
        <v>557.27189999999996</v>
      </c>
      <c r="N29">
        <v>339.27719999999999</v>
      </c>
      <c r="O29">
        <v>852.30070000000001</v>
      </c>
      <c r="P29">
        <v>70.922300000000007</v>
      </c>
      <c r="Q29">
        <v>48.994999999999997</v>
      </c>
      <c r="R29">
        <v>248.24969999999999</v>
      </c>
      <c r="S29">
        <v>113.2227</v>
      </c>
      <c r="T29">
        <v>62.057200000000002</v>
      </c>
      <c r="U29">
        <v>309.95670000000001</v>
      </c>
      <c r="V29">
        <v>209.2415</v>
      </c>
      <c r="W29">
        <v>169.7653</v>
      </c>
      <c r="X29">
        <v>258.71190000000001</v>
      </c>
      <c r="Y29">
        <v>303.89049999999997</v>
      </c>
      <c r="Z29">
        <v>208.07679999999999</v>
      </c>
      <c r="AA29">
        <v>435.42160000000001</v>
      </c>
      <c r="AB29">
        <v>14.463900000000001</v>
      </c>
      <c r="AC29">
        <v>8.6751000000000005</v>
      </c>
      <c r="AD29">
        <v>32.373199999999997</v>
      </c>
      <c r="AE29" s="15">
        <v>5.6032000000000002</v>
      </c>
      <c r="AF29">
        <v>3.3976000000000002</v>
      </c>
      <c r="AG29">
        <v>8.7012</v>
      </c>
      <c r="AH29">
        <v>1437.5518</v>
      </c>
      <c r="AI29">
        <v>1117.2599</v>
      </c>
      <c r="AJ29">
        <v>2599.4180000000001</v>
      </c>
      <c r="AK29">
        <v>20.7425</v>
      </c>
      <c r="AL29">
        <v>14.4726</v>
      </c>
      <c r="AM29">
        <v>52.244799999999998</v>
      </c>
      <c r="AN29">
        <v>1.4128000000000001</v>
      </c>
      <c r="AO29">
        <v>1.0048999999999999</v>
      </c>
      <c r="AP29">
        <v>2.0539999999999998</v>
      </c>
      <c r="AQ29">
        <v>203.90940000000001</v>
      </c>
      <c r="AR29">
        <v>112.9787</v>
      </c>
      <c r="AS29">
        <v>389.11399999999998</v>
      </c>
      <c r="AT29">
        <v>1130.7175</v>
      </c>
      <c r="AU29">
        <v>668.59400000000005</v>
      </c>
      <c r="AV29">
        <v>2411.9452999999999</v>
      </c>
      <c r="AW29">
        <v>1.6997</v>
      </c>
      <c r="AX29">
        <v>0.78198999999999996</v>
      </c>
      <c r="AY29">
        <v>3.8369</v>
      </c>
      <c r="AZ29">
        <v>0.88961999999999997</v>
      </c>
      <c r="BA29">
        <v>0.59191000000000005</v>
      </c>
      <c r="BB29">
        <v>1.4398</v>
      </c>
      <c r="BC29">
        <v>22.239699999999999</v>
      </c>
      <c r="BD29">
        <v>11.916600000000001</v>
      </c>
      <c r="BE29">
        <v>48.520899999999997</v>
      </c>
      <c r="BF29">
        <v>1.6795</v>
      </c>
      <c r="BG29">
        <v>1.1532</v>
      </c>
      <c r="BH29">
        <v>2.4630999999999998</v>
      </c>
      <c r="BI29">
        <v>296.03089999999997</v>
      </c>
      <c r="BJ29">
        <v>206.13470000000001</v>
      </c>
      <c r="BK29">
        <v>418.96980000000002</v>
      </c>
      <c r="BL29">
        <v>9.0862999999999996</v>
      </c>
      <c r="BM29">
        <v>8.1196000000000002</v>
      </c>
      <c r="BN29">
        <v>13.7859</v>
      </c>
      <c r="BO29">
        <v>9.2853999999999992</v>
      </c>
      <c r="BP29">
        <v>7.2964000000000002</v>
      </c>
      <c r="BQ29">
        <v>11.551</v>
      </c>
      <c r="BR29">
        <v>6.7385999999999999</v>
      </c>
      <c r="BS29">
        <v>3.8733</v>
      </c>
      <c r="BT29">
        <v>8.6876999999999995</v>
      </c>
    </row>
    <row r="30" spans="1:72">
      <c r="A30" t="s">
        <v>0</v>
      </c>
      <c r="B30" t="s">
        <v>1</v>
      </c>
      <c r="C30" t="s">
        <v>62</v>
      </c>
      <c r="D30">
        <v>2501.7793000000001</v>
      </c>
      <c r="E30">
        <v>1669.127</v>
      </c>
      <c r="F30">
        <v>3727.1714000000002</v>
      </c>
      <c r="G30">
        <v>60.439900000000002</v>
      </c>
      <c r="H30">
        <v>41.493499999999997</v>
      </c>
      <c r="I30">
        <v>88.753</v>
      </c>
      <c r="J30">
        <v>28.891400000000001</v>
      </c>
      <c r="K30">
        <v>22.052800000000001</v>
      </c>
      <c r="L30">
        <v>41.493400000000001</v>
      </c>
      <c r="M30">
        <v>498.21780000000001</v>
      </c>
      <c r="N30">
        <v>317.18119999999999</v>
      </c>
      <c r="O30">
        <v>764.94889999999998</v>
      </c>
      <c r="P30">
        <v>63.582799999999999</v>
      </c>
      <c r="Q30">
        <v>42.657600000000002</v>
      </c>
      <c r="R30">
        <v>237.56440000000001</v>
      </c>
      <c r="S30">
        <v>100.37820000000001</v>
      </c>
      <c r="T30">
        <v>54.746000000000002</v>
      </c>
      <c r="U30">
        <v>264.83800000000002</v>
      </c>
      <c r="V30">
        <v>178.7379</v>
      </c>
      <c r="W30">
        <v>144.8263</v>
      </c>
      <c r="X30">
        <v>222.9768</v>
      </c>
      <c r="Y30">
        <v>271.37970000000001</v>
      </c>
      <c r="Z30">
        <v>177.90819999999999</v>
      </c>
      <c r="AA30">
        <v>392.17959999999999</v>
      </c>
      <c r="AB30">
        <v>12.6921</v>
      </c>
      <c r="AC30">
        <v>7.5556000000000001</v>
      </c>
      <c r="AD30">
        <v>28.2272</v>
      </c>
      <c r="AE30" s="15">
        <v>4.9725999999999999</v>
      </c>
      <c r="AF30">
        <v>2.8178000000000001</v>
      </c>
      <c r="AG30">
        <v>7.7310999999999996</v>
      </c>
      <c r="AH30">
        <v>1271.8146999999999</v>
      </c>
      <c r="AI30">
        <v>941.71960000000001</v>
      </c>
      <c r="AJ30">
        <v>2322.6896999999999</v>
      </c>
      <c r="AK30">
        <v>18.048300000000001</v>
      </c>
      <c r="AL30">
        <v>12.4412</v>
      </c>
      <c r="AM30">
        <v>48.4163</v>
      </c>
      <c r="AN30">
        <v>1.2549999999999999</v>
      </c>
      <c r="AO30">
        <v>0.88583000000000001</v>
      </c>
      <c r="AP30">
        <v>1.8332999999999999</v>
      </c>
      <c r="AQ30">
        <v>175.66640000000001</v>
      </c>
      <c r="AR30">
        <v>97.324700000000007</v>
      </c>
      <c r="AS30">
        <v>346.09539999999998</v>
      </c>
      <c r="AT30">
        <v>1011.2267000000001</v>
      </c>
      <c r="AU30">
        <v>585.09280000000001</v>
      </c>
      <c r="AV30">
        <v>2170.4810000000002</v>
      </c>
      <c r="AW30">
        <v>1.5377000000000001</v>
      </c>
      <c r="AX30">
        <v>0.67530000000000001</v>
      </c>
      <c r="AY30">
        <v>3.4807000000000001</v>
      </c>
      <c r="AZ30">
        <v>0.77820999999999996</v>
      </c>
      <c r="BA30">
        <v>0.50678000000000001</v>
      </c>
      <c r="BB30">
        <v>1.2639</v>
      </c>
      <c r="BC30">
        <v>19.483599999999999</v>
      </c>
      <c r="BD30">
        <v>10.8004</v>
      </c>
      <c r="BE30">
        <v>44.311399999999999</v>
      </c>
      <c r="BF30">
        <v>1.4726999999999999</v>
      </c>
      <c r="BG30">
        <v>1.0094000000000001</v>
      </c>
      <c r="BH30">
        <v>2.2214999999999998</v>
      </c>
      <c r="BI30">
        <v>262.93880000000001</v>
      </c>
      <c r="BJ30">
        <v>184.40299999999999</v>
      </c>
      <c r="BK30">
        <v>375.40069999999997</v>
      </c>
      <c r="BL30">
        <v>7.8075000000000001</v>
      </c>
      <c r="BM30">
        <v>7.0313999999999997</v>
      </c>
      <c r="BN30">
        <v>11.65</v>
      </c>
      <c r="BO30">
        <v>7.8696000000000002</v>
      </c>
      <c r="BP30">
        <v>6.3239999999999998</v>
      </c>
      <c r="BQ30">
        <v>9.7190999999999992</v>
      </c>
      <c r="BR30">
        <v>5.7915999999999999</v>
      </c>
      <c r="BS30">
        <v>3.4481000000000002</v>
      </c>
      <c r="BT30">
        <v>7.3311999999999999</v>
      </c>
    </row>
    <row r="31" spans="1:72">
      <c r="A31" t="s">
        <v>0</v>
      </c>
      <c r="B31" t="s">
        <v>1</v>
      </c>
      <c r="C31" t="s">
        <v>63</v>
      </c>
      <c r="D31">
        <v>2920.0985999999998</v>
      </c>
      <c r="E31">
        <v>1937.6614</v>
      </c>
      <c r="F31">
        <v>4293.3462</v>
      </c>
      <c r="G31">
        <v>69.949200000000005</v>
      </c>
      <c r="H31">
        <v>48.635399999999997</v>
      </c>
      <c r="I31">
        <v>103.3854</v>
      </c>
      <c r="J31">
        <v>33.336399999999998</v>
      </c>
      <c r="K31">
        <v>25.762599999999999</v>
      </c>
      <c r="L31">
        <v>47.146000000000001</v>
      </c>
      <c r="M31">
        <v>576.60829999999999</v>
      </c>
      <c r="N31">
        <v>359.73809999999997</v>
      </c>
      <c r="O31">
        <v>882.41780000000006</v>
      </c>
      <c r="P31">
        <v>72.9846</v>
      </c>
      <c r="Q31">
        <v>48.822499999999998</v>
      </c>
      <c r="R31">
        <v>251.845</v>
      </c>
      <c r="S31">
        <v>113.8777</v>
      </c>
      <c r="T31">
        <v>62.763800000000003</v>
      </c>
      <c r="U31">
        <v>313.77839999999998</v>
      </c>
      <c r="V31">
        <v>208.78309999999999</v>
      </c>
      <c r="W31">
        <v>166.41650000000001</v>
      </c>
      <c r="X31">
        <v>259.66969999999998</v>
      </c>
      <c r="Y31">
        <v>312.762</v>
      </c>
      <c r="Z31">
        <v>208.18510000000001</v>
      </c>
      <c r="AA31">
        <v>448.72750000000002</v>
      </c>
      <c r="AB31">
        <v>14.4185</v>
      </c>
      <c r="AC31">
        <v>9.0405999999999995</v>
      </c>
      <c r="AD31">
        <v>35.219099999999997</v>
      </c>
      <c r="AE31" s="15">
        <v>5.7678000000000003</v>
      </c>
      <c r="AF31">
        <v>3.4466999999999999</v>
      </c>
      <c r="AG31">
        <v>9.0410000000000004</v>
      </c>
      <c r="AH31">
        <v>1474.1836000000001</v>
      </c>
      <c r="AI31">
        <v>1100.0996</v>
      </c>
      <c r="AJ31">
        <v>2590.2777999999998</v>
      </c>
      <c r="AK31">
        <v>21.062899999999999</v>
      </c>
      <c r="AL31">
        <v>14.5654</v>
      </c>
      <c r="AM31">
        <v>55.371600000000001</v>
      </c>
      <c r="AN31">
        <v>1.4543999999999999</v>
      </c>
      <c r="AO31">
        <v>1.0261</v>
      </c>
      <c r="AP31">
        <v>2.0964999999999998</v>
      </c>
      <c r="AQ31">
        <v>204.28790000000001</v>
      </c>
      <c r="AR31">
        <v>113.6143</v>
      </c>
      <c r="AS31">
        <v>408.54109999999997</v>
      </c>
      <c r="AT31">
        <v>1171.7908</v>
      </c>
      <c r="AU31">
        <v>680.39390000000003</v>
      </c>
      <c r="AV31">
        <v>2527.71</v>
      </c>
      <c r="AW31">
        <v>1.7018</v>
      </c>
      <c r="AX31">
        <v>0.80262999999999995</v>
      </c>
      <c r="AY31">
        <v>3.9878999999999998</v>
      </c>
      <c r="AZ31">
        <v>0.90600999999999998</v>
      </c>
      <c r="BA31">
        <v>0.59472999999999998</v>
      </c>
      <c r="BB31">
        <v>1.5153000000000001</v>
      </c>
      <c r="BC31">
        <v>22.830100000000002</v>
      </c>
      <c r="BD31">
        <v>12.430899999999999</v>
      </c>
      <c r="BE31">
        <v>49.068600000000004</v>
      </c>
      <c r="BF31">
        <v>1.7201</v>
      </c>
      <c r="BG31">
        <v>1.1754</v>
      </c>
      <c r="BH31">
        <v>2.5190999999999999</v>
      </c>
      <c r="BI31">
        <v>304.44920000000002</v>
      </c>
      <c r="BJ31">
        <v>214.41990000000001</v>
      </c>
      <c r="BK31">
        <v>433.98439999999999</v>
      </c>
      <c r="BL31">
        <v>9.2090999999999994</v>
      </c>
      <c r="BM31">
        <v>8.2365999999999993</v>
      </c>
      <c r="BN31">
        <v>13.8507</v>
      </c>
      <c r="BO31">
        <v>9.3370999999999995</v>
      </c>
      <c r="BP31">
        <v>7.3304</v>
      </c>
      <c r="BQ31">
        <v>11.5547</v>
      </c>
      <c r="BR31">
        <v>6.7740999999999998</v>
      </c>
      <c r="BS31">
        <v>3.9413999999999998</v>
      </c>
      <c r="BT31">
        <v>8.7865000000000002</v>
      </c>
    </row>
    <row r="32" spans="1:72">
      <c r="A32" t="s">
        <v>0</v>
      </c>
      <c r="B32" t="s">
        <v>1</v>
      </c>
      <c r="C32" t="s">
        <v>64</v>
      </c>
      <c r="D32">
        <v>2519.6990000000001</v>
      </c>
      <c r="E32">
        <v>1649.6321</v>
      </c>
      <c r="F32">
        <v>3781.2035999999998</v>
      </c>
      <c r="G32">
        <v>60.2864</v>
      </c>
      <c r="H32">
        <v>40.713200000000001</v>
      </c>
      <c r="I32">
        <v>90.162199999999999</v>
      </c>
      <c r="J32">
        <v>28.772300000000001</v>
      </c>
      <c r="K32">
        <v>22.385000000000002</v>
      </c>
      <c r="L32">
        <v>41.8506</v>
      </c>
      <c r="M32">
        <v>500.90600000000001</v>
      </c>
      <c r="N32">
        <v>313.58510000000001</v>
      </c>
      <c r="O32">
        <v>778.81790000000001</v>
      </c>
      <c r="P32">
        <v>64.361999999999995</v>
      </c>
      <c r="Q32">
        <v>42.619</v>
      </c>
      <c r="R32">
        <v>231.83670000000001</v>
      </c>
      <c r="S32">
        <v>101.1174</v>
      </c>
      <c r="T32">
        <v>56.007599999999996</v>
      </c>
      <c r="U32">
        <v>279.40069999999997</v>
      </c>
      <c r="V32">
        <v>177.01750000000001</v>
      </c>
      <c r="W32">
        <v>143.96530000000001</v>
      </c>
      <c r="X32">
        <v>221.58940000000001</v>
      </c>
      <c r="Y32">
        <v>273.04640000000001</v>
      </c>
      <c r="Z32">
        <v>183.4308</v>
      </c>
      <c r="AA32">
        <v>401.56319999999999</v>
      </c>
      <c r="AB32">
        <v>12.8386</v>
      </c>
      <c r="AC32">
        <v>7.6792999999999996</v>
      </c>
      <c r="AD32">
        <v>28.866099999999999</v>
      </c>
      <c r="AE32" s="15">
        <v>4.9112999999999998</v>
      </c>
      <c r="AF32">
        <v>2.8784999999999998</v>
      </c>
      <c r="AG32">
        <v>7.8362999999999996</v>
      </c>
      <c r="AH32">
        <v>1279.6384</v>
      </c>
      <c r="AI32">
        <v>959.80610000000001</v>
      </c>
      <c r="AJ32">
        <v>2381.8867</v>
      </c>
      <c r="AK32">
        <v>18.133800000000001</v>
      </c>
      <c r="AL32">
        <v>12.3308</v>
      </c>
      <c r="AM32">
        <v>48.488799999999998</v>
      </c>
      <c r="AN32">
        <v>1.2473000000000001</v>
      </c>
      <c r="AO32">
        <v>0.88239999999999996</v>
      </c>
      <c r="AP32">
        <v>1.8691</v>
      </c>
      <c r="AQ32">
        <v>178.28460000000001</v>
      </c>
      <c r="AR32">
        <v>97.094800000000006</v>
      </c>
      <c r="AS32">
        <v>353.82040000000001</v>
      </c>
      <c r="AT32">
        <v>1015.9896</v>
      </c>
      <c r="AU32">
        <v>593.37019999999995</v>
      </c>
      <c r="AV32">
        <v>2258.5486000000001</v>
      </c>
      <c r="AW32">
        <v>1.5067999999999999</v>
      </c>
      <c r="AX32">
        <v>0.70096000000000003</v>
      </c>
      <c r="AY32">
        <v>3.5876999999999999</v>
      </c>
      <c r="AZ32">
        <v>0.78093000000000001</v>
      </c>
      <c r="BA32">
        <v>0.50788</v>
      </c>
      <c r="BB32">
        <v>1.2863</v>
      </c>
      <c r="BC32">
        <v>19.6553</v>
      </c>
      <c r="BD32">
        <v>10.3261</v>
      </c>
      <c r="BE32">
        <v>44.670499999999997</v>
      </c>
      <c r="BF32">
        <v>1.4944999999999999</v>
      </c>
      <c r="BG32">
        <v>1.0024</v>
      </c>
      <c r="BH32">
        <v>2.2631999999999999</v>
      </c>
      <c r="BI32">
        <v>264.72129999999999</v>
      </c>
      <c r="BJ32">
        <v>184.6917</v>
      </c>
      <c r="BK32">
        <v>379.07760000000002</v>
      </c>
      <c r="BL32">
        <v>7.9177</v>
      </c>
      <c r="BM32">
        <v>7.1066000000000003</v>
      </c>
      <c r="BN32">
        <v>11.674300000000001</v>
      </c>
      <c r="BO32">
        <v>7.9138000000000002</v>
      </c>
      <c r="BP32">
        <v>6.2793999999999999</v>
      </c>
      <c r="BQ32">
        <v>9.7439</v>
      </c>
      <c r="BR32">
        <v>5.7968000000000002</v>
      </c>
      <c r="BS32">
        <v>3.3843000000000001</v>
      </c>
      <c r="BT32">
        <v>7.3978999999999999</v>
      </c>
    </row>
    <row r="33" spans="1:72">
      <c r="A33" t="s">
        <v>0</v>
      </c>
      <c r="B33" t="s">
        <v>1</v>
      </c>
      <c r="C33" t="s">
        <v>65</v>
      </c>
      <c r="D33">
        <v>2914.9971</v>
      </c>
      <c r="E33">
        <v>1982.3042</v>
      </c>
      <c r="F33">
        <v>4279.2520000000004</v>
      </c>
      <c r="G33">
        <v>70.531999999999996</v>
      </c>
      <c r="H33">
        <v>48.308599999999998</v>
      </c>
      <c r="I33">
        <v>101.127</v>
      </c>
      <c r="J33">
        <v>33.414900000000003</v>
      </c>
      <c r="K33">
        <v>25.909199999999998</v>
      </c>
      <c r="L33">
        <v>48.5929</v>
      </c>
      <c r="M33">
        <v>578.74109999999996</v>
      </c>
      <c r="N33">
        <v>376.30099999999999</v>
      </c>
      <c r="O33">
        <v>879.13869999999997</v>
      </c>
      <c r="P33">
        <v>71.957599999999999</v>
      </c>
      <c r="Q33">
        <v>49.221899999999998</v>
      </c>
      <c r="R33">
        <v>262.11689999999999</v>
      </c>
      <c r="S33">
        <v>115.5491</v>
      </c>
      <c r="T33">
        <v>63.743400000000001</v>
      </c>
      <c r="U33">
        <v>310.74090000000001</v>
      </c>
      <c r="V33">
        <v>206.167</v>
      </c>
      <c r="W33">
        <v>163.65049999999999</v>
      </c>
      <c r="X33">
        <v>258.28769999999997</v>
      </c>
      <c r="Y33">
        <v>313.93819999999999</v>
      </c>
      <c r="Z33">
        <v>205.6497</v>
      </c>
      <c r="AA33">
        <v>461.4828</v>
      </c>
      <c r="AB33">
        <v>14.721</v>
      </c>
      <c r="AC33">
        <v>8.9565000000000001</v>
      </c>
      <c r="AD33">
        <v>34.186100000000003</v>
      </c>
      <c r="AE33" s="15">
        <v>5.7286999999999999</v>
      </c>
      <c r="AF33">
        <v>3.4285000000000001</v>
      </c>
      <c r="AG33">
        <v>8.9215</v>
      </c>
      <c r="AH33">
        <v>1462.201</v>
      </c>
      <c r="AI33">
        <v>1099.1179</v>
      </c>
      <c r="AJ33">
        <v>2600.1069000000002</v>
      </c>
      <c r="AK33">
        <v>20.742999999999999</v>
      </c>
      <c r="AL33">
        <v>14.4389</v>
      </c>
      <c r="AM33">
        <v>54.814300000000003</v>
      </c>
      <c r="AN33">
        <v>1.4482999999999999</v>
      </c>
      <c r="AO33">
        <v>1.0349999999999999</v>
      </c>
      <c r="AP33">
        <v>2.1511999999999998</v>
      </c>
      <c r="AQ33">
        <v>210.29949999999999</v>
      </c>
      <c r="AR33">
        <v>112.8852</v>
      </c>
      <c r="AS33">
        <v>393.94130000000001</v>
      </c>
      <c r="AT33">
        <v>1168.4771000000001</v>
      </c>
      <c r="AU33">
        <v>687.95060000000001</v>
      </c>
      <c r="AV33">
        <v>2465.7954</v>
      </c>
      <c r="AW33">
        <v>1.7633000000000001</v>
      </c>
      <c r="AX33">
        <v>0.80186999999999997</v>
      </c>
      <c r="AY33">
        <v>4.0578000000000003</v>
      </c>
      <c r="AZ33">
        <v>0.90473000000000003</v>
      </c>
      <c r="BA33">
        <v>0.59479000000000004</v>
      </c>
      <c r="BB33">
        <v>1.4911000000000001</v>
      </c>
      <c r="BC33">
        <v>22.508299999999998</v>
      </c>
      <c r="BD33">
        <v>12.4314</v>
      </c>
      <c r="BE33">
        <v>51.807600000000001</v>
      </c>
      <c r="BF33">
        <v>1.7047000000000001</v>
      </c>
      <c r="BG33">
        <v>1.1783999999999999</v>
      </c>
      <c r="BH33">
        <v>2.6253000000000002</v>
      </c>
      <c r="BI33">
        <v>305.04259999999999</v>
      </c>
      <c r="BJ33">
        <v>215.6429</v>
      </c>
      <c r="BK33">
        <v>430.46660000000003</v>
      </c>
      <c r="BL33">
        <v>9.2354000000000003</v>
      </c>
      <c r="BM33">
        <v>8.3374000000000006</v>
      </c>
      <c r="BN33">
        <v>13.9038</v>
      </c>
      <c r="BO33">
        <v>9.2522000000000002</v>
      </c>
      <c r="BP33">
        <v>7.3651999999999997</v>
      </c>
      <c r="BQ33">
        <v>11.4428</v>
      </c>
      <c r="BR33">
        <v>6.7557</v>
      </c>
      <c r="BS33">
        <v>3.9114</v>
      </c>
      <c r="BT33">
        <v>8.7875999999999994</v>
      </c>
    </row>
    <row r="34" spans="1:72">
      <c r="A34" t="s">
        <v>0</v>
      </c>
      <c r="B34" t="s">
        <v>1</v>
      </c>
      <c r="C34" t="s">
        <v>66</v>
      </c>
      <c r="D34">
        <v>2590.7593000000002</v>
      </c>
      <c r="E34">
        <v>1773.3033</v>
      </c>
      <c r="F34">
        <v>4038.1089000000002</v>
      </c>
      <c r="G34">
        <v>61.479599999999998</v>
      </c>
      <c r="H34">
        <v>42.323999999999998</v>
      </c>
      <c r="I34">
        <v>94.1434</v>
      </c>
      <c r="J34">
        <v>29.113700000000001</v>
      </c>
      <c r="K34">
        <v>22.957799999999999</v>
      </c>
      <c r="L34">
        <v>42.603299999999997</v>
      </c>
      <c r="M34">
        <v>514.45519999999999</v>
      </c>
      <c r="N34">
        <v>339.54559999999998</v>
      </c>
      <c r="O34">
        <v>824.72050000000002</v>
      </c>
      <c r="P34">
        <v>63.994199999999999</v>
      </c>
      <c r="Q34">
        <v>42.910800000000002</v>
      </c>
      <c r="R34">
        <v>246.63740000000001</v>
      </c>
      <c r="S34">
        <v>102.4802</v>
      </c>
      <c r="T34">
        <v>57.966700000000003</v>
      </c>
      <c r="U34">
        <v>284.6934</v>
      </c>
      <c r="V34">
        <v>175.4495</v>
      </c>
      <c r="W34">
        <v>142.72640000000001</v>
      </c>
      <c r="X34">
        <v>220.70070000000001</v>
      </c>
      <c r="Y34">
        <v>279.68110000000001</v>
      </c>
      <c r="Z34">
        <v>185.87219999999999</v>
      </c>
      <c r="AA34">
        <v>406.94650000000001</v>
      </c>
      <c r="AB34">
        <v>12.9232</v>
      </c>
      <c r="AC34">
        <v>7.8078000000000003</v>
      </c>
      <c r="AD34">
        <v>31.302099999999999</v>
      </c>
      <c r="AE34" s="15">
        <v>5.0366999999999997</v>
      </c>
      <c r="AF34">
        <v>2.9112</v>
      </c>
      <c r="AG34">
        <v>7.9507000000000003</v>
      </c>
      <c r="AH34">
        <v>1293.8069</v>
      </c>
      <c r="AI34">
        <v>955.23</v>
      </c>
      <c r="AJ34">
        <v>2265.3687</v>
      </c>
      <c r="AK34">
        <v>18.839600000000001</v>
      </c>
      <c r="AL34">
        <v>12.6196</v>
      </c>
      <c r="AM34">
        <v>51.609299999999998</v>
      </c>
      <c r="AN34">
        <v>1.2745</v>
      </c>
      <c r="AO34">
        <v>0.90651999999999999</v>
      </c>
      <c r="AP34">
        <v>1.9215</v>
      </c>
      <c r="AQ34">
        <v>185.1815</v>
      </c>
      <c r="AR34">
        <v>97.738100000000003</v>
      </c>
      <c r="AS34">
        <v>371.01170000000002</v>
      </c>
      <c r="AT34">
        <v>1055.4866</v>
      </c>
      <c r="AU34">
        <v>603.71500000000003</v>
      </c>
      <c r="AV34">
        <v>2317.5324999999998</v>
      </c>
      <c r="AW34">
        <v>1.5958000000000001</v>
      </c>
      <c r="AX34">
        <v>0.69625000000000004</v>
      </c>
      <c r="AY34">
        <v>3.7629000000000001</v>
      </c>
      <c r="AZ34">
        <v>0.79234000000000004</v>
      </c>
      <c r="BA34">
        <v>0.50753999999999999</v>
      </c>
      <c r="BB34">
        <v>1.3575999999999999</v>
      </c>
      <c r="BC34">
        <v>20.345199999999998</v>
      </c>
      <c r="BD34">
        <v>11.134600000000001</v>
      </c>
      <c r="BE34">
        <v>45.7851</v>
      </c>
      <c r="BF34">
        <v>1.5210999999999999</v>
      </c>
      <c r="BG34">
        <v>1.0630999999999999</v>
      </c>
      <c r="BH34">
        <v>2.3172000000000001</v>
      </c>
      <c r="BI34">
        <v>269.82850000000002</v>
      </c>
      <c r="BJ34">
        <v>192.03440000000001</v>
      </c>
      <c r="BK34">
        <v>408.54669999999999</v>
      </c>
      <c r="BL34">
        <v>8.0578000000000003</v>
      </c>
      <c r="BM34">
        <v>7.2443</v>
      </c>
      <c r="BN34">
        <v>11.863899999999999</v>
      </c>
      <c r="BO34">
        <v>7.9246999999999996</v>
      </c>
      <c r="BP34">
        <v>6.3954000000000004</v>
      </c>
      <c r="BQ34">
        <v>9.6630000000000003</v>
      </c>
      <c r="BR34">
        <v>5.7888999999999999</v>
      </c>
      <c r="BS34">
        <v>3.4232</v>
      </c>
      <c r="BT34">
        <v>7.3684000000000003</v>
      </c>
    </row>
    <row r="35" spans="1:72">
      <c r="A35" t="s">
        <v>0</v>
      </c>
      <c r="B35" t="s">
        <v>1</v>
      </c>
      <c r="C35" t="s">
        <v>67</v>
      </c>
      <c r="D35">
        <v>2987.4475000000002</v>
      </c>
      <c r="E35">
        <v>2036.384</v>
      </c>
      <c r="F35">
        <v>4413.1504000000004</v>
      </c>
      <c r="G35">
        <v>71.674700000000001</v>
      </c>
      <c r="H35">
        <v>49.673400000000001</v>
      </c>
      <c r="I35">
        <v>105.9188</v>
      </c>
      <c r="J35">
        <v>33.495600000000003</v>
      </c>
      <c r="K35">
        <v>26.549399999999999</v>
      </c>
      <c r="L35">
        <v>48.807200000000002</v>
      </c>
      <c r="M35">
        <v>591.98990000000003</v>
      </c>
      <c r="N35">
        <v>382.72089999999997</v>
      </c>
      <c r="O35">
        <v>904.90219999999999</v>
      </c>
      <c r="P35">
        <v>70.9679</v>
      </c>
      <c r="Q35">
        <v>48.912599999999998</v>
      </c>
      <c r="R35">
        <v>249.75739999999999</v>
      </c>
      <c r="S35">
        <v>115.66160000000001</v>
      </c>
      <c r="T35">
        <v>64.009900000000002</v>
      </c>
      <c r="U35">
        <v>314.62360000000001</v>
      </c>
      <c r="V35">
        <v>202.23390000000001</v>
      </c>
      <c r="W35">
        <v>164.92689999999999</v>
      </c>
      <c r="X35">
        <v>255.43389999999999</v>
      </c>
      <c r="Y35">
        <v>319.11750000000001</v>
      </c>
      <c r="Z35">
        <v>215.67269999999999</v>
      </c>
      <c r="AA35">
        <v>452.4316</v>
      </c>
      <c r="AB35">
        <v>15.0381</v>
      </c>
      <c r="AC35">
        <v>8.8821999999999992</v>
      </c>
      <c r="AD35">
        <v>34.533299999999997</v>
      </c>
      <c r="AE35" s="15">
        <v>5.8140999999999998</v>
      </c>
      <c r="AF35">
        <v>3.4628999999999999</v>
      </c>
      <c r="AG35">
        <v>9.0383999999999993</v>
      </c>
      <c r="AH35">
        <v>1472.0155999999999</v>
      </c>
      <c r="AI35">
        <v>1115.8698999999999</v>
      </c>
      <c r="AJ35">
        <v>2590.011</v>
      </c>
      <c r="AK35">
        <v>20.786200000000001</v>
      </c>
      <c r="AL35">
        <v>14.680899999999999</v>
      </c>
      <c r="AM35">
        <v>58.387700000000002</v>
      </c>
      <c r="AN35">
        <v>1.4622999999999999</v>
      </c>
      <c r="AO35">
        <v>1.0622</v>
      </c>
      <c r="AP35">
        <v>2.1497999999999999</v>
      </c>
      <c r="AQ35">
        <v>214.55590000000001</v>
      </c>
      <c r="AR35">
        <v>114.5693</v>
      </c>
      <c r="AS35">
        <v>398.90370000000001</v>
      </c>
      <c r="AT35">
        <v>1199.0889999999999</v>
      </c>
      <c r="AU35">
        <v>723.58900000000006</v>
      </c>
      <c r="AV35">
        <v>2607.3901000000001</v>
      </c>
      <c r="AW35">
        <v>1.8008</v>
      </c>
      <c r="AX35">
        <v>0.80903999999999998</v>
      </c>
      <c r="AY35">
        <v>4.1105</v>
      </c>
      <c r="AZ35">
        <v>0.92554000000000003</v>
      </c>
      <c r="BA35">
        <v>0.58857999999999999</v>
      </c>
      <c r="BB35">
        <v>1.4815</v>
      </c>
      <c r="BC35">
        <v>23.300599999999999</v>
      </c>
      <c r="BD35">
        <v>12.693099999999999</v>
      </c>
      <c r="BE35">
        <v>52.081600000000002</v>
      </c>
      <c r="BF35">
        <v>1.7367999999999999</v>
      </c>
      <c r="BG35">
        <v>1.1951000000000001</v>
      </c>
      <c r="BH35">
        <v>2.7063999999999999</v>
      </c>
      <c r="BI35">
        <v>309.51859999999999</v>
      </c>
      <c r="BJ35">
        <v>222.89359999999999</v>
      </c>
      <c r="BK35">
        <v>446.4658</v>
      </c>
      <c r="BL35">
        <v>9.3665000000000003</v>
      </c>
      <c r="BM35">
        <v>8.4231999999999996</v>
      </c>
      <c r="BN35">
        <v>13.9108</v>
      </c>
      <c r="BO35">
        <v>9.2888999999999999</v>
      </c>
      <c r="BP35">
        <v>7.4189999999999996</v>
      </c>
      <c r="BQ35">
        <v>11.2818</v>
      </c>
      <c r="BR35">
        <v>6.7538999999999998</v>
      </c>
      <c r="BS35">
        <v>4.0035999999999996</v>
      </c>
      <c r="BT35">
        <v>8.5159000000000002</v>
      </c>
    </row>
    <row r="36" spans="1:72">
      <c r="G36">
        <f>MEDIAN(G4:G35)</f>
        <v>60.363150000000005</v>
      </c>
      <c r="AB36">
        <f>MEDIAN(AB4:AB35)</f>
        <v>12.8809</v>
      </c>
      <c r="AE36" s="15">
        <f>MEDIAN(AE4:AE35)</f>
        <v>5.08535</v>
      </c>
      <c r="AW36">
        <f>MEDIAN(AW4:AW35)</f>
        <v>1.5385500000000001</v>
      </c>
      <c r="AZ36">
        <f>MEDIAN(AZ4:AZ35)</f>
        <v>0.78663499999999997</v>
      </c>
      <c r="BC36">
        <f>MEDIAN(BC4:BC35)</f>
        <v>19.56945</v>
      </c>
    </row>
    <row r="37" spans="1:72">
      <c r="AB37" s="20">
        <f>0.157/AB36</f>
        <v>1.2188589306647827E-2</v>
      </c>
    </row>
    <row r="39" spans="1:72">
      <c r="K39" s="19" t="s">
        <v>101</v>
      </c>
    </row>
    <row r="40" spans="1:72">
      <c r="K40" t="s">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62"/>
  <sheetViews>
    <sheetView zoomScaleNormal="100" workbookViewId="0">
      <selection activeCell="A2" sqref="A1:XFD2"/>
    </sheetView>
  </sheetViews>
  <sheetFormatPr defaultRowHeight="14.75"/>
  <cols>
    <col min="3" max="3" width="9.6796875" bestFit="1" customWidth="1"/>
  </cols>
  <sheetData>
    <row r="3" spans="1:9">
      <c r="C3" t="s">
        <v>91</v>
      </c>
      <c r="D3" t="s">
        <v>90</v>
      </c>
      <c r="F3" t="s">
        <v>99</v>
      </c>
      <c r="I3" t="s">
        <v>333</v>
      </c>
    </row>
    <row r="4" spans="1:9">
      <c r="A4" t="s">
        <v>1</v>
      </c>
      <c r="B4" t="s">
        <v>36</v>
      </c>
      <c r="C4">
        <v>15061970</v>
      </c>
      <c r="F4" s="15">
        <f>AVERAGE(12.834,12.359)</f>
        <v>12.596499999999999</v>
      </c>
      <c r="I4">
        <f>AVERAGE(0.2,0.22,0.29,0.32,0.36,0.39,0.4,0.43,0.44,0.47)</f>
        <v>0.35200000000000004</v>
      </c>
    </row>
    <row r="5" spans="1:9">
      <c r="A5" t="s">
        <v>1</v>
      </c>
      <c r="B5" t="s">
        <v>37</v>
      </c>
      <c r="C5">
        <v>18173229</v>
      </c>
      <c r="F5" s="15">
        <f>AVERAGE(18.193,18.092)</f>
        <v>18.142499999999998</v>
      </c>
      <c r="I5">
        <f>AVERAGE(0.47,0.51,0.51,0.55,0.55,0.59,0.59,0.64,0.64,0.69)</f>
        <v>0.57399999999999984</v>
      </c>
    </row>
    <row r="6" spans="1:9">
      <c r="A6" t="s">
        <v>1</v>
      </c>
      <c r="B6" t="s">
        <v>38</v>
      </c>
      <c r="C6">
        <v>8031726</v>
      </c>
      <c r="F6" s="15">
        <v>31.72</v>
      </c>
      <c r="I6">
        <f>AVERAGE(0.67,0.72,0.75,0.78,0.8)</f>
        <v>0.74399999999999999</v>
      </c>
    </row>
    <row r="7" spans="1:9">
      <c r="A7" t="s">
        <v>1</v>
      </c>
      <c r="B7" t="s">
        <v>39</v>
      </c>
      <c r="C7">
        <v>8614889</v>
      </c>
      <c r="F7" s="15">
        <v>30.471</v>
      </c>
      <c r="I7">
        <f>AVERAGE(0.71,0.76,0.83,0.9,0.96)</f>
        <v>0.83200000000000007</v>
      </c>
    </row>
    <row r="8" spans="1:9">
      <c r="A8" t="s">
        <v>1</v>
      </c>
      <c r="B8" t="s">
        <v>40</v>
      </c>
      <c r="C8">
        <v>6352398</v>
      </c>
      <c r="F8" s="15">
        <v>41.034999999999997</v>
      </c>
      <c r="I8">
        <f>AVERAGE(0.81,0.82,0.82,0.83)</f>
        <v>0.82</v>
      </c>
    </row>
    <row r="9" spans="1:9">
      <c r="A9" t="s">
        <v>1</v>
      </c>
      <c r="B9" t="s">
        <v>41</v>
      </c>
      <c r="C9">
        <v>6509492</v>
      </c>
      <c r="F9" s="15">
        <v>46.072000000000003</v>
      </c>
      <c r="I9">
        <f>AVERAGE(1,1.04,1.07,1.08)</f>
        <v>1.0475000000000001</v>
      </c>
    </row>
    <row r="10" spans="1:9">
      <c r="A10" t="s">
        <v>1</v>
      </c>
      <c r="B10" t="s">
        <v>42</v>
      </c>
      <c r="C10">
        <v>7522419</v>
      </c>
      <c r="F10" s="15">
        <v>42.093000000000004</v>
      </c>
      <c r="I10">
        <v>0.78</v>
      </c>
    </row>
    <row r="11" spans="1:9">
      <c r="A11" t="s">
        <v>1</v>
      </c>
      <c r="B11" t="s">
        <v>43</v>
      </c>
      <c r="C11">
        <v>5777370</v>
      </c>
      <c r="F11" s="15">
        <v>49.692999999999998</v>
      </c>
      <c r="I11">
        <v>1.02</v>
      </c>
    </row>
    <row r="12" spans="1:9">
      <c r="A12" t="s">
        <v>1</v>
      </c>
      <c r="B12" t="s">
        <v>44</v>
      </c>
      <c r="C12">
        <v>7254256</v>
      </c>
      <c r="F12" s="15">
        <v>42.134</v>
      </c>
      <c r="I12">
        <v>0.78</v>
      </c>
    </row>
    <row r="13" spans="1:9">
      <c r="A13" t="s">
        <v>1</v>
      </c>
      <c r="B13" t="s">
        <v>45</v>
      </c>
      <c r="C13">
        <v>6225252</v>
      </c>
      <c r="F13" s="15">
        <v>49.759</v>
      </c>
      <c r="I13">
        <v>1.02</v>
      </c>
    </row>
    <row r="14" spans="1:9">
      <c r="A14" t="s">
        <v>1</v>
      </c>
      <c r="B14" t="s">
        <v>46</v>
      </c>
      <c r="C14">
        <v>5420659</v>
      </c>
      <c r="F14" s="15">
        <v>42.194000000000003</v>
      </c>
      <c r="I14">
        <v>0.8</v>
      </c>
    </row>
    <row r="15" spans="1:9">
      <c r="A15" t="s">
        <v>1</v>
      </c>
      <c r="B15" t="s">
        <v>47</v>
      </c>
      <c r="C15">
        <v>5079106</v>
      </c>
      <c r="F15" s="15">
        <v>49.802999999999997</v>
      </c>
      <c r="I15">
        <v>1</v>
      </c>
    </row>
    <row r="16" spans="1:9">
      <c r="A16" t="s">
        <v>1</v>
      </c>
      <c r="B16" t="s">
        <v>48</v>
      </c>
      <c r="C16">
        <v>4859079</v>
      </c>
      <c r="F16" s="15">
        <v>42.3</v>
      </c>
      <c r="I16">
        <v>0.8</v>
      </c>
    </row>
    <row r="17" spans="1:9">
      <c r="A17" t="s">
        <v>1</v>
      </c>
      <c r="B17" t="s">
        <v>49</v>
      </c>
      <c r="C17">
        <v>4697349</v>
      </c>
      <c r="F17" s="15">
        <v>49.811</v>
      </c>
      <c r="I17">
        <v>1</v>
      </c>
    </row>
    <row r="18" spans="1:9">
      <c r="A18" t="s">
        <v>1</v>
      </c>
      <c r="B18" t="s">
        <v>50</v>
      </c>
      <c r="C18">
        <v>3980739</v>
      </c>
      <c r="F18" s="15">
        <v>42.408999999999999</v>
      </c>
      <c r="I18">
        <v>0.8</v>
      </c>
    </row>
    <row r="19" spans="1:9">
      <c r="A19" t="s">
        <v>1</v>
      </c>
      <c r="B19" t="s">
        <v>51</v>
      </c>
      <c r="C19">
        <v>4280923</v>
      </c>
      <c r="F19" s="15">
        <v>49.78</v>
      </c>
      <c r="I19">
        <v>1</v>
      </c>
    </row>
    <row r="20" spans="1:9">
      <c r="A20" t="s">
        <v>1</v>
      </c>
      <c r="B20" t="s">
        <v>52</v>
      </c>
      <c r="C20">
        <v>3016800</v>
      </c>
      <c r="F20" s="15">
        <v>42.470999999999997</v>
      </c>
      <c r="I20">
        <v>0.8</v>
      </c>
    </row>
    <row r="21" spans="1:9">
      <c r="A21" t="s">
        <v>1</v>
      </c>
      <c r="B21" t="s">
        <v>53</v>
      </c>
      <c r="C21">
        <v>3363273</v>
      </c>
      <c r="F21" s="15">
        <v>49.735999999999997</v>
      </c>
      <c r="I21">
        <v>1</v>
      </c>
    </row>
    <row r="22" spans="1:9">
      <c r="A22" t="s">
        <v>1</v>
      </c>
      <c r="B22" t="s">
        <v>54</v>
      </c>
      <c r="C22">
        <v>2599675</v>
      </c>
      <c r="F22" s="15">
        <v>42.433</v>
      </c>
      <c r="I22">
        <v>0.8</v>
      </c>
    </row>
    <row r="23" spans="1:9">
      <c r="A23" t="s">
        <v>1</v>
      </c>
      <c r="B23" t="s">
        <v>55</v>
      </c>
      <c r="C23">
        <v>2952596</v>
      </c>
      <c r="F23" s="15">
        <v>49.654000000000003</v>
      </c>
      <c r="I23">
        <v>1</v>
      </c>
    </row>
    <row r="24" spans="1:9">
      <c r="A24" t="s">
        <v>1</v>
      </c>
      <c r="B24" t="s">
        <v>56</v>
      </c>
      <c r="C24">
        <v>1577463</v>
      </c>
      <c r="F24" s="15">
        <v>42.284999999999997</v>
      </c>
      <c r="I24">
        <v>0.8</v>
      </c>
    </row>
    <row r="25" spans="1:9">
      <c r="A25" t="s">
        <v>1</v>
      </c>
      <c r="B25" t="s">
        <v>57</v>
      </c>
      <c r="C25">
        <v>1923534</v>
      </c>
      <c r="F25" s="15">
        <v>49.523000000000003</v>
      </c>
      <c r="I25">
        <v>1</v>
      </c>
    </row>
    <row r="26" spans="1:9">
      <c r="A26" t="s">
        <v>1</v>
      </c>
      <c r="B26" t="s">
        <v>58</v>
      </c>
      <c r="C26">
        <v>1852708</v>
      </c>
      <c r="F26" s="15">
        <v>42.036999999999999</v>
      </c>
      <c r="I26">
        <v>0.8</v>
      </c>
    </row>
    <row r="27" spans="1:9">
      <c r="A27" t="s">
        <v>1</v>
      </c>
      <c r="B27" t="s">
        <v>59</v>
      </c>
      <c r="C27">
        <v>2081306</v>
      </c>
      <c r="F27" s="15">
        <v>49.36</v>
      </c>
      <c r="I27">
        <v>1</v>
      </c>
    </row>
    <row r="28" spans="1:9">
      <c r="A28" t="s">
        <v>1</v>
      </c>
      <c r="B28" t="s">
        <v>60</v>
      </c>
      <c r="C28">
        <v>963921</v>
      </c>
      <c r="F28" s="15">
        <v>41.69</v>
      </c>
      <c r="I28">
        <v>0.71</v>
      </c>
    </row>
    <row r="29" spans="1:9">
      <c r="A29" t="s">
        <v>1</v>
      </c>
      <c r="B29" t="s">
        <v>61</v>
      </c>
      <c r="C29">
        <v>1149569</v>
      </c>
      <c r="F29" s="15">
        <v>49.128</v>
      </c>
      <c r="I29">
        <v>0.82</v>
      </c>
    </row>
    <row r="30" spans="1:9">
      <c r="A30" t="s">
        <v>1</v>
      </c>
      <c r="B30" t="s">
        <v>62</v>
      </c>
      <c r="C30">
        <v>1025314</v>
      </c>
      <c r="F30" s="15">
        <v>41.271999999999998</v>
      </c>
      <c r="I30">
        <v>0.71</v>
      </c>
    </row>
    <row r="31" spans="1:9">
      <c r="A31" t="s">
        <v>1</v>
      </c>
      <c r="B31" t="s">
        <v>63</v>
      </c>
      <c r="C31">
        <v>1206398</v>
      </c>
      <c r="F31" s="15">
        <v>48.857999999999997</v>
      </c>
      <c r="I31">
        <v>0.82</v>
      </c>
    </row>
    <row r="32" spans="1:9">
      <c r="A32" t="s">
        <v>1</v>
      </c>
      <c r="B32" t="s">
        <v>64</v>
      </c>
      <c r="C32">
        <v>386389</v>
      </c>
      <c r="F32" s="15">
        <v>40.802</v>
      </c>
      <c r="I32">
        <v>0.71</v>
      </c>
    </row>
    <row r="33" spans="1:9">
      <c r="A33" t="s">
        <v>1</v>
      </c>
      <c r="B33" t="s">
        <v>65</v>
      </c>
      <c r="C33">
        <v>488338</v>
      </c>
      <c r="F33" s="15">
        <v>48.566000000000003</v>
      </c>
      <c r="I33">
        <v>0.82</v>
      </c>
    </row>
    <row r="34" spans="1:9">
      <c r="A34" t="s">
        <v>1</v>
      </c>
      <c r="B34" t="s">
        <v>66</v>
      </c>
      <c r="C34">
        <v>816193</v>
      </c>
      <c r="F34" s="15">
        <f>AVERAGE(40.308,39.818,39.347,38.882,37.819)</f>
        <v>39.234800000000007</v>
      </c>
      <c r="I34">
        <v>0.71</v>
      </c>
    </row>
    <row r="35" spans="1:9">
      <c r="A35" t="s">
        <v>1</v>
      </c>
      <c r="B35" t="s">
        <v>67</v>
      </c>
      <c r="C35">
        <v>799364</v>
      </c>
      <c r="F35" s="15">
        <f>AVERAGE(48.239,47.909,47.622,47.354,46.85)</f>
        <v>47.594799999999992</v>
      </c>
      <c r="I35">
        <v>0.82</v>
      </c>
    </row>
    <row r="36" spans="1:9">
      <c r="B36" t="s">
        <v>79</v>
      </c>
      <c r="C36" s="14">
        <f>SUM(C4:C35)</f>
        <v>144043697</v>
      </c>
    </row>
    <row r="37" spans="1:9">
      <c r="C37" s="14"/>
    </row>
    <row r="38" spans="1:9">
      <c r="C38" s="14"/>
    </row>
    <row r="39" spans="1:9">
      <c r="C39" s="14"/>
    </row>
    <row r="40" spans="1:9">
      <c r="A40" s="19" t="s">
        <v>101</v>
      </c>
    </row>
    <row r="41" spans="1:9">
      <c r="A41" t="s">
        <v>80</v>
      </c>
    </row>
    <row r="42" spans="1:9">
      <c r="A42" s="10" t="s">
        <v>81</v>
      </c>
    </row>
    <row r="43" spans="1:9">
      <c r="A43" s="11" t="s">
        <v>82</v>
      </c>
    </row>
    <row r="44" spans="1:9">
      <c r="A44" s="12" t="s">
        <v>83</v>
      </c>
    </row>
    <row r="45" spans="1:9">
      <c r="A45" s="11" t="s">
        <v>84</v>
      </c>
    </row>
    <row r="46" spans="1:9">
      <c r="A46" s="11" t="s">
        <v>85</v>
      </c>
    </row>
    <row r="47" spans="1:9">
      <c r="A47" s="11" t="s">
        <v>86</v>
      </c>
    </row>
    <row r="48" spans="1:9">
      <c r="A48" s="13" t="s">
        <v>87</v>
      </c>
    </row>
    <row r="49" spans="1:26">
      <c r="A49" s="13" t="s">
        <v>88</v>
      </c>
    </row>
    <row r="50" spans="1:26">
      <c r="A50" s="11" t="s">
        <v>89</v>
      </c>
    </row>
    <row r="52" spans="1:26">
      <c r="A52" t="s">
        <v>98</v>
      </c>
    </row>
    <row r="53" spans="1:26">
      <c r="A53" s="16" t="s">
        <v>94</v>
      </c>
    </row>
    <row r="54" spans="1:26">
      <c r="A54" t="s">
        <v>92</v>
      </c>
    </row>
    <row r="55" spans="1:26">
      <c r="A55" t="s">
        <v>93</v>
      </c>
    </row>
    <row r="56" spans="1:26">
      <c r="A56" t="s">
        <v>95</v>
      </c>
    </row>
    <row r="57" spans="1:26">
      <c r="A57" s="18" t="s">
        <v>97</v>
      </c>
      <c r="B57" s="2"/>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c r="A58" s="18" t="s">
        <v>96</v>
      </c>
      <c r="B58" s="2"/>
      <c r="C58" s="17"/>
      <c r="D58" s="17"/>
      <c r="E58" s="17"/>
      <c r="F58" s="17"/>
      <c r="G58" s="17"/>
      <c r="H58" s="17"/>
      <c r="I58" s="17"/>
      <c r="J58" s="17"/>
      <c r="K58" s="17"/>
      <c r="L58" s="17"/>
      <c r="M58" s="17"/>
      <c r="N58" s="17"/>
      <c r="O58" s="17"/>
      <c r="P58" s="17"/>
      <c r="Q58" s="17"/>
      <c r="R58" s="17"/>
      <c r="S58" s="17"/>
      <c r="T58" s="17"/>
      <c r="U58" s="17"/>
      <c r="V58" s="17"/>
      <c r="W58" s="17"/>
      <c r="X58" s="17"/>
      <c r="Y58" s="17"/>
      <c r="Z58" s="17"/>
    </row>
    <row r="61" spans="1:26">
      <c r="A61" t="s">
        <v>330</v>
      </c>
    </row>
    <row r="62" spans="1:26">
      <c r="A62" t="s">
        <v>332</v>
      </c>
    </row>
  </sheetData>
  <hyperlinks>
    <hyperlink ref="A42" r:id="rId1" display="http://unstats.un.org/"/>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90" zoomScaleNormal="90" workbookViewId="0">
      <selection activeCell="D9" sqref="D9"/>
    </sheetView>
  </sheetViews>
  <sheetFormatPr defaultRowHeight="14.75"/>
  <cols>
    <col min="4" max="4" width="13.36328125" customWidth="1"/>
    <col min="8" max="8" width="10" customWidth="1"/>
    <col min="9" max="9" width="8.1328125" customWidth="1"/>
    <col min="10" max="10" width="9" customWidth="1"/>
    <col min="11" max="11" width="11.81640625" customWidth="1"/>
    <col min="12" max="12" width="12.6328125" customWidth="1"/>
    <col min="13" max="13" width="12.58984375" customWidth="1"/>
    <col min="14" max="14" width="14.58984375" customWidth="1"/>
  </cols>
  <sheetData>
    <row r="1" spans="1:15" ht="73.75">
      <c r="B1" t="s">
        <v>2</v>
      </c>
      <c r="C1" s="4" t="s">
        <v>68</v>
      </c>
      <c r="D1" s="4" t="s">
        <v>69</v>
      </c>
      <c r="E1" s="4" t="s">
        <v>70</v>
      </c>
      <c r="F1" s="4" t="s">
        <v>71</v>
      </c>
      <c r="G1" s="4" t="s">
        <v>72</v>
      </c>
      <c r="H1" s="4" t="s">
        <v>73</v>
      </c>
      <c r="I1" s="4" t="s">
        <v>74</v>
      </c>
      <c r="J1" s="5" t="s">
        <v>75</v>
      </c>
      <c r="K1" s="5" t="s">
        <v>76</v>
      </c>
      <c r="L1" s="4" t="s">
        <v>77</v>
      </c>
      <c r="M1" s="6" t="s">
        <v>78</v>
      </c>
      <c r="N1" s="4" t="s">
        <v>100</v>
      </c>
      <c r="O1" s="4" t="s">
        <v>334</v>
      </c>
    </row>
    <row r="2" spans="1:15">
      <c r="A2" t="s">
        <v>1</v>
      </c>
      <c r="B2" t="s">
        <v>36</v>
      </c>
      <c r="C2" s="7">
        <v>408.33333333333331</v>
      </c>
      <c r="D2" s="7">
        <v>0.56800000000000006</v>
      </c>
      <c r="E2" s="7">
        <v>1.7361662337662336</v>
      </c>
      <c r="F2" s="7">
        <v>2.1518857142857142</v>
      </c>
      <c r="G2" s="7">
        <v>2.5913922077922074</v>
      </c>
      <c r="H2" s="7">
        <v>5.1827844155844147</v>
      </c>
      <c r="I2" s="9">
        <v>0.376</v>
      </c>
      <c r="J2" s="9">
        <v>0.39200000000000002</v>
      </c>
      <c r="K2" s="7">
        <v>4.4615384615384617</v>
      </c>
      <c r="L2" s="7">
        <v>116.8</v>
      </c>
      <c r="M2" s="7">
        <v>0.81199999999999994</v>
      </c>
      <c r="N2" s="7">
        <f>M2*population!F4</f>
        <v>10.228357999999998</v>
      </c>
      <c r="O2" s="7">
        <v>210</v>
      </c>
    </row>
    <row r="3" spans="1:15">
      <c r="A3" t="s">
        <v>1</v>
      </c>
      <c r="B3" t="s">
        <v>37</v>
      </c>
      <c r="C3" s="7">
        <v>550</v>
      </c>
      <c r="D3" s="7">
        <v>0.97000000000000008</v>
      </c>
      <c r="E3" s="7">
        <v>2.3794634877384198</v>
      </c>
      <c r="F3" s="7">
        <v>2.9896931880108992</v>
      </c>
      <c r="G3" s="7">
        <v>3.5835228882833787</v>
      </c>
      <c r="H3" s="7">
        <v>7.1670457765667575</v>
      </c>
      <c r="I3" s="9">
        <v>0.624</v>
      </c>
      <c r="J3" s="9">
        <v>0.624</v>
      </c>
      <c r="K3" s="7">
        <v>7.9999999999999991</v>
      </c>
      <c r="L3" s="7">
        <v>208</v>
      </c>
      <c r="M3" s="7">
        <v>0.7380000000000001</v>
      </c>
      <c r="N3" s="7">
        <f>M3*population!F5</f>
        <v>13.389165</v>
      </c>
      <c r="O3" s="7">
        <v>275</v>
      </c>
    </row>
    <row r="4" spans="1:15">
      <c r="A4" t="s">
        <v>1</v>
      </c>
      <c r="B4" t="s">
        <v>38</v>
      </c>
      <c r="C4" s="7">
        <v>1083.3333333333335</v>
      </c>
      <c r="D4" s="7">
        <v>1.62</v>
      </c>
      <c r="E4" s="7">
        <v>14.273413304252999</v>
      </c>
      <c r="F4" s="7">
        <v>18.136401308615049</v>
      </c>
      <c r="G4" s="7">
        <v>21.4101199563795</v>
      </c>
      <c r="H4" s="7">
        <v>42.820239912759</v>
      </c>
      <c r="I4" s="9">
        <v>0.91666666666666674</v>
      </c>
      <c r="J4" s="9">
        <v>0.90909090909090906</v>
      </c>
      <c r="K4" s="7">
        <v>12.307692307692307</v>
      </c>
      <c r="L4" s="7">
        <v>320</v>
      </c>
      <c r="M4" s="7">
        <v>0.73</v>
      </c>
      <c r="N4" s="7">
        <f>M4*population!F6</f>
        <v>23.1556</v>
      </c>
      <c r="O4" s="7">
        <v>420</v>
      </c>
    </row>
    <row r="5" spans="1:15">
      <c r="A5" t="s">
        <v>1</v>
      </c>
      <c r="B5" t="s">
        <v>39</v>
      </c>
      <c r="C5" s="7">
        <v>1083.3333333333335</v>
      </c>
      <c r="D5" s="7">
        <v>1.7280000000000002</v>
      </c>
      <c r="E5" s="7">
        <v>6.9285714285714288</v>
      </c>
      <c r="F5" s="7">
        <v>8.7142857142857135</v>
      </c>
      <c r="G5" s="7">
        <v>10.428571428571429</v>
      </c>
      <c r="H5" s="7">
        <v>20.857142857142858</v>
      </c>
      <c r="I5" s="9">
        <v>1</v>
      </c>
      <c r="J5" s="9">
        <v>1.0833333333333335</v>
      </c>
      <c r="K5" s="7">
        <v>12.307692307692307</v>
      </c>
      <c r="L5" s="7">
        <v>320</v>
      </c>
      <c r="M5" s="7">
        <v>0.7420000000000001</v>
      </c>
      <c r="N5" s="7">
        <f>M5*population!F7</f>
        <v>22.609482000000003</v>
      </c>
      <c r="O5" s="7">
        <v>445</v>
      </c>
    </row>
    <row r="6" spans="1:15">
      <c r="A6" t="s">
        <v>1</v>
      </c>
      <c r="B6" t="s">
        <v>40</v>
      </c>
      <c r="C6" s="7">
        <v>1033.3333333333335</v>
      </c>
      <c r="D6" s="7">
        <v>1.9560000000000002</v>
      </c>
      <c r="E6" s="7">
        <v>10.47978947368421</v>
      </c>
      <c r="F6" s="7">
        <v>13.068157894736844</v>
      </c>
      <c r="G6" s="7">
        <v>15.698631578947371</v>
      </c>
      <c r="H6" s="7">
        <v>31.397263157894741</v>
      </c>
      <c r="I6" s="9">
        <v>0.91666666666666674</v>
      </c>
      <c r="J6" s="9">
        <v>0.91060606060606064</v>
      </c>
      <c r="K6" s="7">
        <v>12</v>
      </c>
      <c r="L6" s="7">
        <v>320</v>
      </c>
      <c r="M6" s="7">
        <v>0.67199999999999993</v>
      </c>
      <c r="N6" s="7">
        <f>M6*population!F8</f>
        <v>27.575519999999994</v>
      </c>
      <c r="O6" s="7">
        <v>485</v>
      </c>
    </row>
    <row r="7" spans="1:15">
      <c r="A7" t="s">
        <v>1</v>
      </c>
      <c r="B7" t="s">
        <v>41</v>
      </c>
      <c r="C7" s="7">
        <v>1033.3333333333335</v>
      </c>
      <c r="D7" s="7">
        <v>2.5540000000000003</v>
      </c>
      <c r="E7" s="7">
        <v>8.5428571428571427</v>
      </c>
      <c r="F7" s="7">
        <v>10.725274725274728</v>
      </c>
      <c r="G7" s="7">
        <v>12.850549450549453</v>
      </c>
      <c r="H7" s="7">
        <v>25.701098901098906</v>
      </c>
      <c r="I7" s="9">
        <v>1</v>
      </c>
      <c r="J7" s="9">
        <v>1.0833333333333335</v>
      </c>
      <c r="K7" s="7">
        <v>12.307692307692308</v>
      </c>
      <c r="L7" s="7">
        <v>320</v>
      </c>
      <c r="M7" s="8">
        <v>0.67999999999999994</v>
      </c>
      <c r="N7" s="7">
        <f>M7*population!F9</f>
        <v>31.328959999999999</v>
      </c>
      <c r="O7" s="7">
        <v>630</v>
      </c>
    </row>
    <row r="8" spans="1:15">
      <c r="A8" t="s">
        <v>1</v>
      </c>
      <c r="B8" t="s">
        <v>42</v>
      </c>
      <c r="C8" s="7">
        <v>833.33333333333337</v>
      </c>
      <c r="D8" s="7">
        <v>1.86</v>
      </c>
      <c r="E8" s="7">
        <v>8.82</v>
      </c>
      <c r="F8" s="7">
        <v>11.025</v>
      </c>
      <c r="G8" s="7">
        <v>13.229999999999999</v>
      </c>
      <c r="H8" s="7">
        <v>26.459999999999997</v>
      </c>
      <c r="I8" s="9">
        <v>0.91666666666666674</v>
      </c>
      <c r="J8" s="9">
        <v>0.91666666666666674</v>
      </c>
      <c r="K8" s="7">
        <v>10.769230769230768</v>
      </c>
      <c r="L8" s="7">
        <v>320</v>
      </c>
      <c r="M8" s="7">
        <v>0.66</v>
      </c>
      <c r="N8" s="7">
        <f>M8*population!F10</f>
        <v>27.781380000000002</v>
      </c>
      <c r="O8" s="7">
        <v>500</v>
      </c>
    </row>
    <row r="9" spans="1:15">
      <c r="A9" t="s">
        <v>1</v>
      </c>
      <c r="B9" t="s">
        <v>43</v>
      </c>
      <c r="C9" s="7">
        <v>833.33333333333337</v>
      </c>
      <c r="D9" s="7">
        <v>2.69</v>
      </c>
      <c r="E9" s="7">
        <v>6.9999999999999991</v>
      </c>
      <c r="F9" s="7">
        <v>8.7692307692307701</v>
      </c>
      <c r="G9" s="7">
        <v>10.538461538461538</v>
      </c>
      <c r="H9" s="7">
        <v>21.076923076923077</v>
      </c>
      <c r="I9" s="9">
        <v>1</v>
      </c>
      <c r="J9" s="9">
        <v>1.0833333333333335</v>
      </c>
      <c r="K9" s="7">
        <v>12.307692307692307</v>
      </c>
      <c r="L9" s="7">
        <v>320</v>
      </c>
      <c r="M9" s="7">
        <v>0.66</v>
      </c>
      <c r="N9" s="7">
        <f>M9*population!F11</f>
        <v>32.797379999999997</v>
      </c>
      <c r="O9" s="7">
        <v>625</v>
      </c>
    </row>
    <row r="10" spans="1:15">
      <c r="A10" t="s">
        <v>1</v>
      </c>
      <c r="B10" t="s">
        <v>44</v>
      </c>
      <c r="C10" s="7">
        <v>833.33333333333337</v>
      </c>
      <c r="D10" s="7">
        <v>1.86</v>
      </c>
      <c r="E10" s="7">
        <v>8.82</v>
      </c>
      <c r="F10" s="7">
        <v>11.025</v>
      </c>
      <c r="G10" s="7">
        <v>13.229999999999999</v>
      </c>
      <c r="H10" s="7">
        <v>26.459999999999997</v>
      </c>
      <c r="I10" s="9">
        <v>0.91666666666666674</v>
      </c>
      <c r="J10" s="9">
        <v>0.91666666666666674</v>
      </c>
      <c r="K10" s="7">
        <v>10.769230769230768</v>
      </c>
      <c r="L10" s="7">
        <v>320</v>
      </c>
      <c r="M10" s="7">
        <v>0.66</v>
      </c>
      <c r="N10" s="7">
        <f>M10*population!F12</f>
        <v>27.808440000000001</v>
      </c>
      <c r="O10" s="7">
        <v>500</v>
      </c>
    </row>
    <row r="11" spans="1:15">
      <c r="A11" t="s">
        <v>1</v>
      </c>
      <c r="B11" t="s">
        <v>45</v>
      </c>
      <c r="C11" s="7">
        <v>833.33333333333337</v>
      </c>
      <c r="D11" s="7">
        <v>2.69</v>
      </c>
      <c r="E11" s="7">
        <v>6.9999999999999991</v>
      </c>
      <c r="F11" s="7">
        <v>8.7692307692307701</v>
      </c>
      <c r="G11" s="7">
        <v>10.538461538461538</v>
      </c>
      <c r="H11" s="7">
        <v>21.076923076923077</v>
      </c>
      <c r="I11" s="9">
        <v>1</v>
      </c>
      <c r="J11" s="9">
        <v>1.0833333333333335</v>
      </c>
      <c r="K11" s="7">
        <v>12.307692307692307</v>
      </c>
      <c r="L11" s="7">
        <v>320</v>
      </c>
      <c r="M11">
        <v>0.66</v>
      </c>
      <c r="N11" s="7">
        <f>M11*population!F13</f>
        <v>32.840940000000003</v>
      </c>
      <c r="O11" s="7">
        <v>625</v>
      </c>
    </row>
    <row r="12" spans="1:15">
      <c r="A12" t="s">
        <v>1</v>
      </c>
      <c r="B12" t="s">
        <v>46</v>
      </c>
      <c r="C12" s="7">
        <v>833.33333333333337</v>
      </c>
      <c r="D12" s="7">
        <v>1.86</v>
      </c>
      <c r="E12" s="7">
        <v>8.82</v>
      </c>
      <c r="F12" s="7">
        <v>11.025</v>
      </c>
      <c r="G12" s="7">
        <v>13.229999999999999</v>
      </c>
      <c r="H12" s="7">
        <v>26.459999999999997</v>
      </c>
      <c r="I12" s="9">
        <v>0.91666666666666674</v>
      </c>
      <c r="J12" s="9">
        <v>0.91666666666666674</v>
      </c>
      <c r="K12" s="7">
        <v>10.769230769230768</v>
      </c>
      <c r="L12" s="7">
        <v>320</v>
      </c>
      <c r="M12" s="7">
        <v>0.66</v>
      </c>
      <c r="N12" s="7">
        <f>M12*population!F14</f>
        <v>27.848040000000005</v>
      </c>
      <c r="O12" s="7">
        <v>500</v>
      </c>
    </row>
    <row r="13" spans="1:15">
      <c r="A13" t="s">
        <v>1</v>
      </c>
      <c r="B13" t="s">
        <v>47</v>
      </c>
      <c r="C13" s="7">
        <v>833.33333333333337</v>
      </c>
      <c r="D13" s="7">
        <v>2.69</v>
      </c>
      <c r="E13" s="7">
        <v>6.9999999999999991</v>
      </c>
      <c r="F13" s="7">
        <v>8.7692307692307701</v>
      </c>
      <c r="G13" s="7">
        <v>10.538461538461538</v>
      </c>
      <c r="H13" s="7">
        <v>21.076923076923077</v>
      </c>
      <c r="I13" s="9">
        <v>1</v>
      </c>
      <c r="J13" s="9">
        <v>1.0833333333333335</v>
      </c>
      <c r="K13" s="7">
        <v>12.307692307692307</v>
      </c>
      <c r="L13" s="7">
        <v>320</v>
      </c>
      <c r="M13">
        <v>0.66</v>
      </c>
      <c r="N13" s="7">
        <f>M13*population!F15</f>
        <v>32.869979999999998</v>
      </c>
      <c r="O13" s="7">
        <v>625</v>
      </c>
    </row>
    <row r="14" spans="1:15">
      <c r="A14" t="s">
        <v>1</v>
      </c>
      <c r="B14" t="s">
        <v>48</v>
      </c>
      <c r="C14" s="7">
        <v>833.33333333333337</v>
      </c>
      <c r="D14" s="7">
        <v>1.86</v>
      </c>
      <c r="E14" s="7">
        <v>8.82</v>
      </c>
      <c r="F14" s="7">
        <v>11.025</v>
      </c>
      <c r="G14" s="7">
        <v>13.229999999999999</v>
      </c>
      <c r="H14" s="7">
        <v>26.459999999999997</v>
      </c>
      <c r="I14" s="9">
        <v>0.91666666666666674</v>
      </c>
      <c r="J14" s="9">
        <v>0.91666666666666674</v>
      </c>
      <c r="K14" s="7">
        <v>10.769230769230768</v>
      </c>
      <c r="L14" s="7">
        <v>320</v>
      </c>
      <c r="M14" s="7">
        <v>0.66</v>
      </c>
      <c r="N14" s="7">
        <f>M14*population!F16</f>
        <v>27.917999999999999</v>
      </c>
      <c r="O14" s="7">
        <v>500</v>
      </c>
    </row>
    <row r="15" spans="1:15">
      <c r="A15" t="s">
        <v>1</v>
      </c>
      <c r="B15" t="s">
        <v>49</v>
      </c>
      <c r="C15" s="7">
        <v>833.33333333333337</v>
      </c>
      <c r="D15" s="7">
        <v>2.69</v>
      </c>
      <c r="E15" s="7">
        <v>6.9999999999999991</v>
      </c>
      <c r="F15" s="7">
        <v>8.7692307692307701</v>
      </c>
      <c r="G15" s="7">
        <v>10.538461538461538</v>
      </c>
      <c r="H15" s="7">
        <v>21.076923076923077</v>
      </c>
      <c r="I15" s="9">
        <v>1</v>
      </c>
      <c r="J15" s="9">
        <v>1.0833333333333335</v>
      </c>
      <c r="K15" s="7">
        <v>12.307692307692307</v>
      </c>
      <c r="L15" s="7">
        <v>320</v>
      </c>
      <c r="M15">
        <v>0.66</v>
      </c>
      <c r="N15" s="7">
        <f>M15*population!F17</f>
        <v>32.875260000000004</v>
      </c>
      <c r="O15" s="7">
        <v>625</v>
      </c>
    </row>
    <row r="16" spans="1:15">
      <c r="A16" t="s">
        <v>1</v>
      </c>
      <c r="B16" t="s">
        <v>50</v>
      </c>
      <c r="C16" s="7">
        <v>833.33333333333337</v>
      </c>
      <c r="D16" s="7">
        <v>1.86</v>
      </c>
      <c r="E16" s="7">
        <v>8.82</v>
      </c>
      <c r="F16" s="7">
        <v>11.025</v>
      </c>
      <c r="G16" s="7">
        <v>13.229999999999999</v>
      </c>
      <c r="H16" s="7">
        <v>26.459999999999997</v>
      </c>
      <c r="I16" s="9">
        <v>0.91666666666666674</v>
      </c>
      <c r="J16" s="9">
        <v>0.91666666666666674</v>
      </c>
      <c r="K16" s="7">
        <v>10.769230769230768</v>
      </c>
      <c r="L16" s="7">
        <v>320</v>
      </c>
      <c r="M16" s="7">
        <v>0.66</v>
      </c>
      <c r="N16" s="7">
        <f>M16*population!F18</f>
        <v>27.989940000000001</v>
      </c>
      <c r="O16" s="7">
        <v>500</v>
      </c>
    </row>
    <row r="17" spans="1:15">
      <c r="A17" t="s">
        <v>1</v>
      </c>
      <c r="B17" t="s">
        <v>51</v>
      </c>
      <c r="C17" s="7">
        <v>833.33333333333337</v>
      </c>
      <c r="D17" s="7">
        <v>2.69</v>
      </c>
      <c r="E17" s="7">
        <v>6.9999999999999991</v>
      </c>
      <c r="F17" s="7">
        <v>8.7692307692307701</v>
      </c>
      <c r="G17" s="7">
        <v>10.538461538461538</v>
      </c>
      <c r="H17" s="7">
        <v>21.076923076923077</v>
      </c>
      <c r="I17" s="9">
        <v>1</v>
      </c>
      <c r="J17" s="9">
        <v>1.0833333333333335</v>
      </c>
      <c r="K17" s="7">
        <v>12.307692307692307</v>
      </c>
      <c r="L17" s="7">
        <v>320</v>
      </c>
      <c r="M17" s="7">
        <v>0.66</v>
      </c>
      <c r="N17" s="7">
        <f>M17*population!F19</f>
        <v>32.854800000000004</v>
      </c>
      <c r="O17" s="7">
        <v>625</v>
      </c>
    </row>
    <row r="18" spans="1:15">
      <c r="A18" t="s">
        <v>1</v>
      </c>
      <c r="B18" t="s">
        <v>52</v>
      </c>
      <c r="C18" s="7">
        <v>833.33333333333337</v>
      </c>
      <c r="D18" s="7">
        <v>1.86</v>
      </c>
      <c r="E18" s="7">
        <v>8.82</v>
      </c>
      <c r="F18" s="7">
        <v>11.025</v>
      </c>
      <c r="G18" s="7">
        <v>13.229999999999999</v>
      </c>
      <c r="H18" s="7">
        <v>26.459999999999997</v>
      </c>
      <c r="I18" s="9">
        <v>0.91666666666666674</v>
      </c>
      <c r="J18" s="9">
        <v>0.91666666666666674</v>
      </c>
      <c r="K18" s="7">
        <v>10.769230769230768</v>
      </c>
      <c r="L18" s="7">
        <v>320</v>
      </c>
      <c r="M18" s="7">
        <v>0.66</v>
      </c>
      <c r="N18" s="7">
        <f>M18*population!F20</f>
        <v>28.030860000000001</v>
      </c>
      <c r="O18" s="7">
        <v>500</v>
      </c>
    </row>
    <row r="19" spans="1:15">
      <c r="A19" t="s">
        <v>1</v>
      </c>
      <c r="B19" t="s">
        <v>53</v>
      </c>
      <c r="C19" s="7">
        <v>833.33333333333337</v>
      </c>
      <c r="D19" s="7">
        <v>2.69</v>
      </c>
      <c r="E19" s="7">
        <v>6.9999999999999991</v>
      </c>
      <c r="F19" s="7">
        <v>8.7692307692307701</v>
      </c>
      <c r="G19" s="7">
        <v>10.538461538461538</v>
      </c>
      <c r="H19" s="7">
        <v>21.076923076923077</v>
      </c>
      <c r="I19" s="9">
        <v>1</v>
      </c>
      <c r="J19" s="9">
        <v>1.0833333333333335</v>
      </c>
      <c r="K19" s="7">
        <v>12.307692307692307</v>
      </c>
      <c r="L19" s="7">
        <v>320</v>
      </c>
      <c r="M19" s="7">
        <v>0.66</v>
      </c>
      <c r="N19" s="7">
        <f>M19*population!F21</f>
        <v>32.825760000000002</v>
      </c>
      <c r="O19" s="7">
        <v>625</v>
      </c>
    </row>
    <row r="20" spans="1:15">
      <c r="A20" t="s">
        <v>1</v>
      </c>
      <c r="B20" t="s">
        <v>54</v>
      </c>
      <c r="C20" s="7">
        <v>1033.3333333333335</v>
      </c>
      <c r="D20" s="7">
        <v>1.86</v>
      </c>
      <c r="E20" s="7">
        <v>5.5140000000000002</v>
      </c>
      <c r="F20" s="7">
        <v>6.9050000000000002</v>
      </c>
      <c r="G20" s="7">
        <v>8.2959999999999994</v>
      </c>
      <c r="H20" s="7">
        <v>16.591999999999999</v>
      </c>
      <c r="I20" s="9">
        <v>0.91666666666666674</v>
      </c>
      <c r="J20" s="9">
        <v>0.91666666666666674</v>
      </c>
      <c r="K20" s="7">
        <v>10.769230769230768</v>
      </c>
      <c r="L20" s="7">
        <v>320</v>
      </c>
      <c r="M20" s="7">
        <v>0.66</v>
      </c>
      <c r="N20" s="7">
        <f>M20*population!F22</f>
        <v>28.005780000000001</v>
      </c>
      <c r="O20" s="7">
        <v>500</v>
      </c>
    </row>
    <row r="21" spans="1:15">
      <c r="A21" t="s">
        <v>1</v>
      </c>
      <c r="B21" t="s">
        <v>55</v>
      </c>
      <c r="C21" s="7">
        <v>833.33333333333348</v>
      </c>
      <c r="D21" s="7">
        <v>2.69</v>
      </c>
      <c r="E21" s="7">
        <v>7</v>
      </c>
      <c r="F21" s="7">
        <v>8.7692307692307701</v>
      </c>
      <c r="G21" s="7">
        <v>10.538461538461538</v>
      </c>
      <c r="H21" s="7">
        <v>21.076923076923077</v>
      </c>
      <c r="I21" s="9">
        <v>1</v>
      </c>
      <c r="J21" s="9">
        <v>1.0833333333333335</v>
      </c>
      <c r="K21" s="7">
        <v>12.307692307692308</v>
      </c>
      <c r="L21" s="7">
        <v>320</v>
      </c>
      <c r="M21" s="8">
        <v>0.66</v>
      </c>
      <c r="N21" s="7">
        <f>M21*population!F23</f>
        <v>32.771640000000005</v>
      </c>
      <c r="O21" s="7">
        <v>625</v>
      </c>
    </row>
    <row r="22" spans="1:15">
      <c r="A22" t="s">
        <v>1</v>
      </c>
      <c r="B22" t="s">
        <v>56</v>
      </c>
      <c r="C22" s="7">
        <v>1083.3333333333335</v>
      </c>
      <c r="D22" s="7">
        <v>1.86</v>
      </c>
      <c r="E22" s="7">
        <v>4.6875</v>
      </c>
      <c r="F22" s="7">
        <v>5.875</v>
      </c>
      <c r="G22" s="7">
        <v>7.0625</v>
      </c>
      <c r="H22" s="7">
        <v>14.125</v>
      </c>
      <c r="I22" s="9">
        <v>0.91666666666666674</v>
      </c>
      <c r="J22" s="9">
        <v>0.91666666666666674</v>
      </c>
      <c r="K22" s="7">
        <v>10.769230769230768</v>
      </c>
      <c r="L22" s="7">
        <v>320</v>
      </c>
      <c r="M22" s="7">
        <v>0.66</v>
      </c>
      <c r="N22" s="7">
        <f>M22*population!F24</f>
        <v>27.908099999999997</v>
      </c>
      <c r="O22" s="7">
        <v>500</v>
      </c>
    </row>
    <row r="23" spans="1:15">
      <c r="A23" t="s">
        <v>1</v>
      </c>
      <c r="B23" t="s">
        <v>57</v>
      </c>
      <c r="C23" s="7">
        <v>1033.3333333333335</v>
      </c>
      <c r="D23" s="7">
        <v>2.69</v>
      </c>
      <c r="E23" s="7">
        <v>7</v>
      </c>
      <c r="F23" s="7">
        <v>8.7692307692307701</v>
      </c>
      <c r="G23" s="7">
        <v>10.538461538461538</v>
      </c>
      <c r="H23" s="7">
        <v>21.076923076923077</v>
      </c>
      <c r="I23" s="9">
        <v>1</v>
      </c>
      <c r="J23" s="9">
        <v>1.0833333333333335</v>
      </c>
      <c r="K23" s="7">
        <v>12.307692307692308</v>
      </c>
      <c r="L23" s="7">
        <v>320</v>
      </c>
      <c r="M23" s="7">
        <v>0.66</v>
      </c>
      <c r="N23" s="7">
        <f>M23*population!F25</f>
        <v>32.685180000000003</v>
      </c>
      <c r="O23" s="7">
        <v>625</v>
      </c>
    </row>
    <row r="24" spans="1:15">
      <c r="A24" t="s">
        <v>1</v>
      </c>
      <c r="B24" t="s">
        <v>58</v>
      </c>
      <c r="C24" s="7">
        <v>1083.3333333333335</v>
      </c>
      <c r="D24" s="7">
        <v>1.86</v>
      </c>
      <c r="E24" s="7">
        <v>4.6875</v>
      </c>
      <c r="F24" s="7">
        <v>5.875</v>
      </c>
      <c r="G24" s="7">
        <v>7.0625</v>
      </c>
      <c r="H24" s="7">
        <v>14.125</v>
      </c>
      <c r="I24" s="9">
        <v>0.91666666666666674</v>
      </c>
      <c r="J24" s="9">
        <v>0.91666666666666674</v>
      </c>
      <c r="K24" s="7">
        <v>10.769230769230768</v>
      </c>
      <c r="L24" s="7">
        <v>320</v>
      </c>
      <c r="M24" s="7">
        <v>0.66</v>
      </c>
      <c r="N24" s="7">
        <f>M24*population!F26</f>
        <v>27.744420000000002</v>
      </c>
      <c r="O24" s="7">
        <v>500</v>
      </c>
    </row>
    <row r="25" spans="1:15">
      <c r="A25" t="s">
        <v>1</v>
      </c>
      <c r="B25" t="s">
        <v>59</v>
      </c>
      <c r="C25" s="7">
        <v>1033.3333333333335</v>
      </c>
      <c r="D25" s="7">
        <v>2.69</v>
      </c>
      <c r="E25" s="7">
        <v>7</v>
      </c>
      <c r="F25" s="7">
        <v>8.7692307692307701</v>
      </c>
      <c r="G25" s="7">
        <v>10.538461538461538</v>
      </c>
      <c r="H25" s="7">
        <v>21.076923076923077</v>
      </c>
      <c r="I25" s="9">
        <v>1</v>
      </c>
      <c r="J25" s="9">
        <v>1.0833333333333335</v>
      </c>
      <c r="K25" s="7">
        <v>12.307692307692308</v>
      </c>
      <c r="L25" s="7">
        <v>320</v>
      </c>
      <c r="M25" s="7">
        <v>0.66</v>
      </c>
      <c r="N25" s="7">
        <f>M25*population!F27</f>
        <v>32.577600000000004</v>
      </c>
      <c r="O25" s="7">
        <v>625</v>
      </c>
    </row>
    <row r="26" spans="1:15">
      <c r="A26" t="s">
        <v>1</v>
      </c>
      <c r="B26" t="s">
        <v>60</v>
      </c>
      <c r="C26" s="7">
        <v>1083.3333333333335</v>
      </c>
      <c r="D26" s="7">
        <v>1.86</v>
      </c>
      <c r="E26" s="7">
        <v>4.6875</v>
      </c>
      <c r="F26" s="7">
        <v>5.875</v>
      </c>
      <c r="G26" s="7">
        <v>7.0625</v>
      </c>
      <c r="H26" s="7">
        <v>14.125</v>
      </c>
      <c r="I26" s="9">
        <v>0.91666666666666674</v>
      </c>
      <c r="J26" s="9">
        <v>0.91666666666666674</v>
      </c>
      <c r="K26" s="7">
        <v>10.769230769230768</v>
      </c>
      <c r="L26" s="7">
        <v>320</v>
      </c>
      <c r="M26" s="7">
        <v>0.66</v>
      </c>
      <c r="N26" s="7">
        <f>M26*population!F28</f>
        <v>27.5154</v>
      </c>
      <c r="O26" s="7">
        <v>500</v>
      </c>
    </row>
    <row r="27" spans="1:15">
      <c r="A27" t="s">
        <v>1</v>
      </c>
      <c r="B27" t="s">
        <v>61</v>
      </c>
      <c r="C27" s="7">
        <v>1083.3333333333335</v>
      </c>
      <c r="D27" s="7">
        <v>2.69</v>
      </c>
      <c r="E27" s="7">
        <v>6.9999999999999991</v>
      </c>
      <c r="F27" s="7">
        <v>8.7692307692307701</v>
      </c>
      <c r="G27" s="7">
        <v>10.538461538461538</v>
      </c>
      <c r="H27" s="7">
        <v>21.076923076923077</v>
      </c>
      <c r="I27" s="9">
        <v>1</v>
      </c>
      <c r="J27" s="9">
        <v>1.0833333333333335</v>
      </c>
      <c r="K27" s="7">
        <v>12.307692307692307</v>
      </c>
      <c r="L27" s="7">
        <v>320</v>
      </c>
      <c r="M27" s="7">
        <v>0.66</v>
      </c>
      <c r="N27" s="7">
        <f>M27*population!F29</f>
        <v>32.424480000000003</v>
      </c>
      <c r="O27" s="7">
        <v>625</v>
      </c>
    </row>
    <row r="28" spans="1:15">
      <c r="A28" t="s">
        <v>1</v>
      </c>
      <c r="B28" t="s">
        <v>62</v>
      </c>
      <c r="C28" s="7">
        <v>1083.3333333333335</v>
      </c>
      <c r="D28" s="7">
        <v>1.86</v>
      </c>
      <c r="E28" s="7">
        <v>4.6875</v>
      </c>
      <c r="F28" s="7">
        <v>5.875</v>
      </c>
      <c r="G28" s="7">
        <v>7.0625</v>
      </c>
      <c r="H28" s="7">
        <v>14.125</v>
      </c>
      <c r="I28" s="9">
        <v>0.91666666666666674</v>
      </c>
      <c r="J28" s="9">
        <v>0.91666666666666674</v>
      </c>
      <c r="K28" s="7">
        <v>10.769230769230768</v>
      </c>
      <c r="L28" s="7">
        <v>320</v>
      </c>
      <c r="M28" s="7">
        <v>0.66</v>
      </c>
      <c r="N28" s="7">
        <f>M28*population!F30</f>
        <v>27.239519999999999</v>
      </c>
      <c r="O28" s="7">
        <v>500</v>
      </c>
    </row>
    <row r="29" spans="1:15">
      <c r="A29" t="s">
        <v>1</v>
      </c>
      <c r="B29" t="s">
        <v>63</v>
      </c>
      <c r="C29" s="7">
        <v>1083.3333333333335</v>
      </c>
      <c r="D29" s="7">
        <v>2.69</v>
      </c>
      <c r="E29" s="7">
        <v>6.9999999999999991</v>
      </c>
      <c r="F29" s="7">
        <v>8.7692307692307701</v>
      </c>
      <c r="G29" s="7">
        <v>10.538461538461538</v>
      </c>
      <c r="H29" s="7">
        <v>21.076923076923077</v>
      </c>
      <c r="I29" s="9">
        <v>1</v>
      </c>
      <c r="J29" s="9">
        <v>1.0833333333333335</v>
      </c>
      <c r="K29" s="7">
        <v>12.307692307692307</v>
      </c>
      <c r="L29" s="7">
        <v>320</v>
      </c>
      <c r="M29" s="7">
        <v>0.66</v>
      </c>
      <c r="N29" s="7">
        <f>M29*population!F31</f>
        <v>32.246279999999999</v>
      </c>
      <c r="O29" s="7">
        <v>625</v>
      </c>
    </row>
    <row r="30" spans="1:15">
      <c r="A30" t="s">
        <v>1</v>
      </c>
      <c r="B30" t="s">
        <v>64</v>
      </c>
      <c r="C30" s="7">
        <v>1083.3333333333335</v>
      </c>
      <c r="D30" s="7">
        <v>1.86</v>
      </c>
      <c r="E30" s="7">
        <v>4.6875</v>
      </c>
      <c r="F30" s="7">
        <v>5.875</v>
      </c>
      <c r="G30" s="7">
        <v>7.0625</v>
      </c>
      <c r="H30" s="7">
        <v>14.125</v>
      </c>
      <c r="I30" s="9">
        <v>0.91666666666666674</v>
      </c>
      <c r="J30" s="9">
        <v>0.91666666666666674</v>
      </c>
      <c r="K30" s="7">
        <v>10.769230769230768</v>
      </c>
      <c r="L30" s="7">
        <v>320</v>
      </c>
      <c r="M30" s="7">
        <v>0.66</v>
      </c>
      <c r="N30" s="7">
        <f>M30*population!F32</f>
        <v>26.929320000000001</v>
      </c>
      <c r="O30" s="7">
        <v>500</v>
      </c>
    </row>
    <row r="31" spans="1:15">
      <c r="A31" t="s">
        <v>1</v>
      </c>
      <c r="B31" t="s">
        <v>65</v>
      </c>
      <c r="C31" s="7">
        <v>1083.3333333333335</v>
      </c>
      <c r="D31" s="7">
        <v>2.69</v>
      </c>
      <c r="E31" s="7">
        <v>6.9999999999999991</v>
      </c>
      <c r="F31" s="7">
        <v>8.7692307692307701</v>
      </c>
      <c r="G31" s="7">
        <v>10.538461538461538</v>
      </c>
      <c r="H31" s="7">
        <v>21.076923076923077</v>
      </c>
      <c r="I31" s="9">
        <v>1</v>
      </c>
      <c r="J31" s="9">
        <v>1.0833333333333335</v>
      </c>
      <c r="K31" s="7">
        <v>12.307692307692307</v>
      </c>
      <c r="L31" s="7">
        <v>320</v>
      </c>
      <c r="M31" s="7">
        <v>0.66</v>
      </c>
      <c r="N31" s="7">
        <f>M31*population!F33</f>
        <v>32.053560000000004</v>
      </c>
      <c r="O31" s="7">
        <v>625</v>
      </c>
    </row>
    <row r="32" spans="1:15">
      <c r="A32" t="s">
        <v>1</v>
      </c>
      <c r="B32" t="s">
        <v>66</v>
      </c>
      <c r="C32" s="7">
        <v>1083.3333333333335</v>
      </c>
      <c r="D32" s="7">
        <v>1.86</v>
      </c>
      <c r="E32" s="7">
        <v>4.6875</v>
      </c>
      <c r="F32" s="7">
        <v>5.875</v>
      </c>
      <c r="G32" s="7">
        <v>7.0625</v>
      </c>
      <c r="H32" s="7">
        <v>14.125</v>
      </c>
      <c r="I32" s="9">
        <v>0.91666666666666674</v>
      </c>
      <c r="J32" s="9">
        <v>0.91666666666666674</v>
      </c>
      <c r="K32" s="7">
        <v>10.769230769230768</v>
      </c>
      <c r="L32" s="7">
        <v>320</v>
      </c>
      <c r="M32" s="9">
        <v>0.66</v>
      </c>
      <c r="N32" s="7">
        <f>M32*population!F34</f>
        <v>25.894968000000006</v>
      </c>
      <c r="O32" s="7">
        <v>500</v>
      </c>
    </row>
    <row r="33" spans="1:15">
      <c r="A33" t="s">
        <v>1</v>
      </c>
      <c r="B33" t="s">
        <v>67</v>
      </c>
      <c r="C33" s="7">
        <v>1083.3333333333335</v>
      </c>
      <c r="D33" s="7">
        <v>2.69</v>
      </c>
      <c r="E33" s="7">
        <v>6.9999999999999991</v>
      </c>
      <c r="F33" s="7">
        <v>8.7692307692307701</v>
      </c>
      <c r="G33" s="7">
        <v>10.538461538461538</v>
      </c>
      <c r="H33" s="7">
        <v>21.076923076923077</v>
      </c>
      <c r="I33" s="9">
        <v>1</v>
      </c>
      <c r="J33" s="9">
        <v>1.0833333333333335</v>
      </c>
      <c r="K33" s="7">
        <v>12.307692307692307</v>
      </c>
      <c r="L33" s="7">
        <v>320</v>
      </c>
      <c r="M33" s="9">
        <v>0.66</v>
      </c>
      <c r="N33" s="7">
        <f>M33*population!F35</f>
        <v>31.412567999999997</v>
      </c>
      <c r="O33" s="7">
        <v>625</v>
      </c>
    </row>
    <row r="36" spans="1:15">
      <c r="A36" s="14" t="s">
        <v>101</v>
      </c>
    </row>
    <row r="37" spans="1:15">
      <c r="A37" t="s">
        <v>331</v>
      </c>
    </row>
    <row r="38" spans="1:15">
      <c r="A38" t="s">
        <v>335</v>
      </c>
    </row>
    <row r="39" spans="1:15">
      <c r="A39" t="s">
        <v>336</v>
      </c>
    </row>
    <row r="40" spans="1:15">
      <c r="A40" s="24" t="s">
        <v>338</v>
      </c>
    </row>
    <row r="41" spans="1:15">
      <c r="A41" t="s">
        <v>337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B38"/>
  <sheetViews>
    <sheetView tabSelected="1" workbookViewId="0">
      <pane ySplit="3" topLeftCell="A26" activePane="bottomLeft" state="frozen"/>
      <selection pane="bottomLeft" activeCell="YZ37" sqref="YZ37"/>
    </sheetView>
  </sheetViews>
  <sheetFormatPr defaultRowHeight="14.75"/>
  <sheetData>
    <row r="1" spans="1:678">
      <c r="C1" t="s">
        <v>102</v>
      </c>
      <c r="D1" t="s">
        <v>103</v>
      </c>
      <c r="E1" t="s">
        <v>103</v>
      </c>
      <c r="F1" t="s">
        <v>103</v>
      </c>
      <c r="G1" t="s">
        <v>104</v>
      </c>
      <c r="H1" t="s">
        <v>104</v>
      </c>
      <c r="I1" t="s">
        <v>104</v>
      </c>
      <c r="J1" t="s">
        <v>105</v>
      </c>
      <c r="K1" t="s">
        <v>105</v>
      </c>
      <c r="L1" t="s">
        <v>105</v>
      </c>
      <c r="M1" t="s">
        <v>106</v>
      </c>
      <c r="N1" t="s">
        <v>106</v>
      </c>
      <c r="O1" t="s">
        <v>106</v>
      </c>
      <c r="P1" t="s">
        <v>107</v>
      </c>
      <c r="Q1" t="s">
        <v>107</v>
      </c>
      <c r="R1" t="s">
        <v>107</v>
      </c>
      <c r="S1" t="s">
        <v>108</v>
      </c>
      <c r="T1" t="s">
        <v>108</v>
      </c>
      <c r="U1" t="s">
        <v>108</v>
      </c>
      <c r="V1" t="s">
        <v>109</v>
      </c>
      <c r="W1" t="s">
        <v>109</v>
      </c>
      <c r="X1" t="s">
        <v>109</v>
      </c>
      <c r="Y1" t="s">
        <v>110</v>
      </c>
      <c r="Z1" t="s">
        <v>110</v>
      </c>
      <c r="AA1" t="s">
        <v>110</v>
      </c>
      <c r="AB1" t="s">
        <v>111</v>
      </c>
      <c r="AC1" t="s">
        <v>111</v>
      </c>
      <c r="AD1" t="s">
        <v>111</v>
      </c>
      <c r="AE1" t="s">
        <v>112</v>
      </c>
      <c r="AF1" t="s">
        <v>112</v>
      </c>
      <c r="AG1" t="s">
        <v>112</v>
      </c>
      <c r="AH1" t="s">
        <v>113</v>
      </c>
      <c r="AI1" t="s">
        <v>113</v>
      </c>
      <c r="AJ1" t="s">
        <v>113</v>
      </c>
      <c r="AK1" t="s">
        <v>114</v>
      </c>
      <c r="AL1" t="s">
        <v>114</v>
      </c>
      <c r="AM1" t="s">
        <v>114</v>
      </c>
      <c r="AN1" t="s">
        <v>115</v>
      </c>
      <c r="AO1" t="s">
        <v>115</v>
      </c>
      <c r="AP1" t="s">
        <v>115</v>
      </c>
      <c r="AQ1" t="s">
        <v>116</v>
      </c>
      <c r="AR1" t="s">
        <v>116</v>
      </c>
      <c r="AS1" t="s">
        <v>116</v>
      </c>
      <c r="AT1" t="s">
        <v>117</v>
      </c>
      <c r="AU1" t="s">
        <v>117</v>
      </c>
      <c r="AV1" t="s">
        <v>117</v>
      </c>
      <c r="AW1" t="s">
        <v>118</v>
      </c>
      <c r="AX1" t="s">
        <v>118</v>
      </c>
      <c r="AY1" t="s">
        <v>118</v>
      </c>
      <c r="AZ1" t="s">
        <v>119</v>
      </c>
      <c r="BA1" t="s">
        <v>119</v>
      </c>
      <c r="BB1" t="s">
        <v>119</v>
      </c>
      <c r="BC1" t="s">
        <v>120</v>
      </c>
      <c r="BD1" t="s">
        <v>120</v>
      </c>
      <c r="BE1" t="s">
        <v>120</v>
      </c>
      <c r="BF1" t="s">
        <v>121</v>
      </c>
      <c r="BG1" t="s">
        <v>121</v>
      </c>
      <c r="BH1" t="s">
        <v>121</v>
      </c>
      <c r="BI1" t="s">
        <v>122</v>
      </c>
      <c r="BJ1" t="s">
        <v>122</v>
      </c>
      <c r="BK1" t="s">
        <v>122</v>
      </c>
      <c r="BL1" t="s">
        <v>123</v>
      </c>
      <c r="BM1" t="s">
        <v>123</v>
      </c>
      <c r="BN1" t="s">
        <v>123</v>
      </c>
      <c r="BO1" t="s">
        <v>124</v>
      </c>
      <c r="BP1" t="s">
        <v>124</v>
      </c>
      <c r="BQ1" t="s">
        <v>124</v>
      </c>
      <c r="BR1" t="s">
        <v>125</v>
      </c>
      <c r="BS1" t="s">
        <v>125</v>
      </c>
      <c r="BT1" t="s">
        <v>125</v>
      </c>
      <c r="BU1" t="s">
        <v>126</v>
      </c>
      <c r="BV1" t="s">
        <v>126</v>
      </c>
      <c r="BW1" t="s">
        <v>126</v>
      </c>
      <c r="BX1" t="s">
        <v>127</v>
      </c>
      <c r="BY1" t="s">
        <v>127</v>
      </c>
      <c r="BZ1" t="s">
        <v>127</v>
      </c>
      <c r="CA1" t="s">
        <v>128</v>
      </c>
      <c r="CB1" t="s">
        <v>128</v>
      </c>
      <c r="CC1" t="s">
        <v>128</v>
      </c>
      <c r="CD1" t="s">
        <v>129</v>
      </c>
      <c r="CE1" t="s">
        <v>129</v>
      </c>
      <c r="CF1" t="s">
        <v>129</v>
      </c>
      <c r="CG1" t="s">
        <v>130</v>
      </c>
      <c r="CH1" t="s">
        <v>130</v>
      </c>
      <c r="CI1" t="s">
        <v>130</v>
      </c>
      <c r="CJ1" t="s">
        <v>131</v>
      </c>
      <c r="CK1" t="s">
        <v>131</v>
      </c>
      <c r="CL1" t="s">
        <v>131</v>
      </c>
      <c r="CM1" t="s">
        <v>132</v>
      </c>
      <c r="CN1" t="s">
        <v>132</v>
      </c>
      <c r="CO1" t="s">
        <v>132</v>
      </c>
      <c r="CP1" t="s">
        <v>133</v>
      </c>
      <c r="CQ1" t="s">
        <v>133</v>
      </c>
      <c r="CR1" t="s">
        <v>133</v>
      </c>
      <c r="CS1" t="s">
        <v>134</v>
      </c>
      <c r="CT1" t="s">
        <v>134</v>
      </c>
      <c r="CU1" t="s">
        <v>134</v>
      </c>
      <c r="CV1" t="s">
        <v>135</v>
      </c>
      <c r="CW1" t="s">
        <v>135</v>
      </c>
      <c r="CX1" t="s">
        <v>135</v>
      </c>
      <c r="CY1" t="s">
        <v>136</v>
      </c>
      <c r="CZ1" t="s">
        <v>136</v>
      </c>
      <c r="DA1" t="s">
        <v>136</v>
      </c>
      <c r="DB1" t="s">
        <v>137</v>
      </c>
      <c r="DC1" t="s">
        <v>137</v>
      </c>
      <c r="DD1" t="s">
        <v>137</v>
      </c>
      <c r="DE1" t="s">
        <v>138</v>
      </c>
      <c r="DF1" t="s">
        <v>138</v>
      </c>
      <c r="DG1" t="s">
        <v>138</v>
      </c>
      <c r="DH1" t="s">
        <v>139</v>
      </c>
      <c r="DI1" t="s">
        <v>139</v>
      </c>
      <c r="DJ1" t="s">
        <v>139</v>
      </c>
      <c r="DK1" t="s">
        <v>140</v>
      </c>
      <c r="DL1" t="s">
        <v>140</v>
      </c>
      <c r="DM1" t="s">
        <v>140</v>
      </c>
      <c r="DN1" t="s">
        <v>141</v>
      </c>
      <c r="DO1" t="s">
        <v>141</v>
      </c>
      <c r="DP1" t="s">
        <v>141</v>
      </c>
      <c r="DQ1" t="s">
        <v>142</v>
      </c>
      <c r="DR1" t="s">
        <v>142</v>
      </c>
      <c r="DS1" t="s">
        <v>142</v>
      </c>
      <c r="DT1" t="s">
        <v>143</v>
      </c>
      <c r="DU1" t="s">
        <v>143</v>
      </c>
      <c r="DV1" t="s">
        <v>143</v>
      </c>
      <c r="DW1" t="s">
        <v>144</v>
      </c>
      <c r="DX1" t="s">
        <v>144</v>
      </c>
      <c r="DY1" t="s">
        <v>144</v>
      </c>
      <c r="DZ1" t="s">
        <v>145</v>
      </c>
      <c r="EA1" t="s">
        <v>145</v>
      </c>
      <c r="EB1" t="s">
        <v>145</v>
      </c>
      <c r="EC1" t="s">
        <v>146</v>
      </c>
      <c r="ED1" t="s">
        <v>146</v>
      </c>
      <c r="EE1" t="s">
        <v>146</v>
      </c>
      <c r="EF1" t="s">
        <v>147</v>
      </c>
      <c r="EG1" t="s">
        <v>147</v>
      </c>
      <c r="EH1" t="s">
        <v>147</v>
      </c>
      <c r="EI1" t="s">
        <v>148</v>
      </c>
      <c r="EJ1" t="s">
        <v>148</v>
      </c>
      <c r="EK1" t="s">
        <v>148</v>
      </c>
      <c r="EL1" t="s">
        <v>149</v>
      </c>
      <c r="EM1" t="s">
        <v>149</v>
      </c>
      <c r="EN1" t="s">
        <v>149</v>
      </c>
      <c r="EO1" t="s">
        <v>150</v>
      </c>
      <c r="EP1" t="s">
        <v>150</v>
      </c>
      <c r="EQ1" t="s">
        <v>150</v>
      </c>
      <c r="ER1" t="s">
        <v>151</v>
      </c>
      <c r="ES1" t="s">
        <v>151</v>
      </c>
      <c r="ET1" t="s">
        <v>151</v>
      </c>
      <c r="EU1" t="s">
        <v>152</v>
      </c>
      <c r="EV1" t="s">
        <v>152</v>
      </c>
      <c r="EW1" t="s">
        <v>152</v>
      </c>
      <c r="EX1" t="s">
        <v>153</v>
      </c>
      <c r="EY1" t="s">
        <v>153</v>
      </c>
      <c r="EZ1" t="s">
        <v>153</v>
      </c>
      <c r="FA1" t="s">
        <v>154</v>
      </c>
      <c r="FB1" t="s">
        <v>154</v>
      </c>
      <c r="FC1" t="s">
        <v>154</v>
      </c>
      <c r="FD1" t="s">
        <v>155</v>
      </c>
      <c r="FE1" t="s">
        <v>155</v>
      </c>
      <c r="FF1" t="s">
        <v>155</v>
      </c>
      <c r="FG1" t="s">
        <v>156</v>
      </c>
      <c r="FH1" t="s">
        <v>156</v>
      </c>
      <c r="FI1" t="s">
        <v>156</v>
      </c>
      <c r="FJ1" t="s">
        <v>157</v>
      </c>
      <c r="FK1" t="s">
        <v>157</v>
      </c>
      <c r="FL1" t="s">
        <v>157</v>
      </c>
      <c r="FM1" t="s">
        <v>158</v>
      </c>
      <c r="FN1" t="s">
        <v>158</v>
      </c>
      <c r="FO1" t="s">
        <v>158</v>
      </c>
      <c r="FP1" t="s">
        <v>159</v>
      </c>
      <c r="FQ1" t="s">
        <v>159</v>
      </c>
      <c r="FR1" t="s">
        <v>159</v>
      </c>
      <c r="FS1" t="s">
        <v>160</v>
      </c>
      <c r="FT1" t="s">
        <v>160</v>
      </c>
      <c r="FU1" t="s">
        <v>160</v>
      </c>
      <c r="FV1" t="s">
        <v>161</v>
      </c>
      <c r="FW1" t="s">
        <v>161</v>
      </c>
      <c r="FX1" t="s">
        <v>161</v>
      </c>
      <c r="FY1" t="s">
        <v>162</v>
      </c>
      <c r="FZ1" t="s">
        <v>162</v>
      </c>
      <c r="GA1" t="s">
        <v>162</v>
      </c>
      <c r="GB1" t="s">
        <v>163</v>
      </c>
      <c r="GC1" t="s">
        <v>163</v>
      </c>
      <c r="GD1" t="s">
        <v>163</v>
      </c>
      <c r="GE1" t="s">
        <v>164</v>
      </c>
      <c r="GF1" t="s">
        <v>164</v>
      </c>
      <c r="GG1" t="s">
        <v>164</v>
      </c>
      <c r="GH1" t="s">
        <v>165</v>
      </c>
      <c r="GI1" t="s">
        <v>165</v>
      </c>
      <c r="GJ1" t="s">
        <v>165</v>
      </c>
      <c r="GK1" t="s">
        <v>166</v>
      </c>
      <c r="GL1" t="s">
        <v>166</v>
      </c>
      <c r="GM1" t="s">
        <v>166</v>
      </c>
      <c r="GN1" t="s">
        <v>167</v>
      </c>
      <c r="GO1" t="s">
        <v>167</v>
      </c>
      <c r="GP1" t="s">
        <v>167</v>
      </c>
      <c r="GQ1" t="s">
        <v>168</v>
      </c>
      <c r="GR1" t="s">
        <v>168</v>
      </c>
      <c r="GS1" t="s">
        <v>168</v>
      </c>
      <c r="GT1" t="s">
        <v>169</v>
      </c>
      <c r="GU1" t="s">
        <v>169</v>
      </c>
      <c r="GV1" t="s">
        <v>169</v>
      </c>
      <c r="GW1" t="s">
        <v>170</v>
      </c>
      <c r="GX1" t="s">
        <v>170</v>
      </c>
      <c r="GY1" t="s">
        <v>170</v>
      </c>
      <c r="GZ1" t="s">
        <v>171</v>
      </c>
      <c r="HA1" t="s">
        <v>171</v>
      </c>
      <c r="HB1" t="s">
        <v>171</v>
      </c>
      <c r="HC1" t="s">
        <v>172</v>
      </c>
      <c r="HD1" t="s">
        <v>172</v>
      </c>
      <c r="HE1" t="s">
        <v>172</v>
      </c>
      <c r="HF1" t="s">
        <v>173</v>
      </c>
      <c r="HG1" t="s">
        <v>173</v>
      </c>
      <c r="HH1" t="s">
        <v>173</v>
      </c>
      <c r="HI1" t="s">
        <v>174</v>
      </c>
      <c r="HJ1" t="s">
        <v>174</v>
      </c>
      <c r="HK1" t="s">
        <v>174</v>
      </c>
      <c r="HL1" t="s">
        <v>175</v>
      </c>
      <c r="HM1" t="s">
        <v>175</v>
      </c>
      <c r="HN1" t="s">
        <v>175</v>
      </c>
      <c r="HO1" t="s">
        <v>176</v>
      </c>
      <c r="HP1" t="s">
        <v>176</v>
      </c>
      <c r="HQ1" t="s">
        <v>176</v>
      </c>
      <c r="HR1" t="s">
        <v>177</v>
      </c>
      <c r="HS1" t="s">
        <v>177</v>
      </c>
      <c r="HT1" t="s">
        <v>177</v>
      </c>
      <c r="HU1" t="s">
        <v>178</v>
      </c>
      <c r="HV1" t="s">
        <v>178</v>
      </c>
      <c r="HW1" t="s">
        <v>178</v>
      </c>
      <c r="HX1" t="s">
        <v>179</v>
      </c>
      <c r="HY1" t="s">
        <v>179</v>
      </c>
      <c r="HZ1" t="s">
        <v>179</v>
      </c>
      <c r="IA1" t="s">
        <v>180</v>
      </c>
      <c r="IB1" t="s">
        <v>180</v>
      </c>
      <c r="IC1" t="s">
        <v>180</v>
      </c>
      <c r="ID1" t="s">
        <v>181</v>
      </c>
      <c r="IE1" t="s">
        <v>181</v>
      </c>
      <c r="IF1" t="s">
        <v>181</v>
      </c>
      <c r="IG1" t="s">
        <v>182</v>
      </c>
      <c r="IH1" t="s">
        <v>182</v>
      </c>
      <c r="II1" t="s">
        <v>182</v>
      </c>
      <c r="IJ1" t="s">
        <v>183</v>
      </c>
      <c r="IK1" t="s">
        <v>183</v>
      </c>
      <c r="IL1" t="s">
        <v>183</v>
      </c>
      <c r="IM1" t="s">
        <v>184</v>
      </c>
      <c r="IN1" t="s">
        <v>184</v>
      </c>
      <c r="IO1" t="s">
        <v>184</v>
      </c>
      <c r="IP1" t="s">
        <v>185</v>
      </c>
      <c r="IQ1" t="s">
        <v>185</v>
      </c>
      <c r="IR1" t="s">
        <v>185</v>
      </c>
      <c r="IS1" t="s">
        <v>186</v>
      </c>
      <c r="IT1" t="s">
        <v>186</v>
      </c>
      <c r="IU1" t="s">
        <v>186</v>
      </c>
      <c r="IV1" t="s">
        <v>187</v>
      </c>
      <c r="IW1" t="s">
        <v>187</v>
      </c>
      <c r="IX1" t="s">
        <v>187</v>
      </c>
      <c r="IY1" t="s">
        <v>188</v>
      </c>
      <c r="IZ1" t="s">
        <v>188</v>
      </c>
      <c r="JA1" t="s">
        <v>188</v>
      </c>
      <c r="JB1" t="s">
        <v>189</v>
      </c>
      <c r="JC1" t="s">
        <v>189</v>
      </c>
      <c r="JD1" t="s">
        <v>189</v>
      </c>
      <c r="JE1" t="s">
        <v>190</v>
      </c>
      <c r="JF1" t="s">
        <v>190</v>
      </c>
      <c r="JG1" t="s">
        <v>190</v>
      </c>
      <c r="JH1" t="s">
        <v>191</v>
      </c>
      <c r="JI1" t="s">
        <v>191</v>
      </c>
      <c r="JJ1" t="s">
        <v>191</v>
      </c>
      <c r="JK1" t="s">
        <v>192</v>
      </c>
      <c r="JL1" t="s">
        <v>192</v>
      </c>
      <c r="JM1" t="s">
        <v>192</v>
      </c>
      <c r="JN1" t="s">
        <v>193</v>
      </c>
      <c r="JO1" t="s">
        <v>193</v>
      </c>
      <c r="JP1" t="s">
        <v>193</v>
      </c>
      <c r="JQ1" t="s">
        <v>194</v>
      </c>
      <c r="JR1" t="s">
        <v>194</v>
      </c>
      <c r="JS1" t="s">
        <v>194</v>
      </c>
      <c r="JT1" t="s">
        <v>195</v>
      </c>
      <c r="JU1" t="s">
        <v>195</v>
      </c>
      <c r="JV1" t="s">
        <v>195</v>
      </c>
      <c r="JW1" t="s">
        <v>196</v>
      </c>
      <c r="JX1" t="s">
        <v>196</v>
      </c>
      <c r="JY1" t="s">
        <v>196</v>
      </c>
      <c r="JZ1" t="s">
        <v>197</v>
      </c>
      <c r="KA1" t="s">
        <v>197</v>
      </c>
      <c r="KB1" t="s">
        <v>197</v>
      </c>
      <c r="KC1" t="s">
        <v>198</v>
      </c>
      <c r="KD1" t="s">
        <v>198</v>
      </c>
      <c r="KE1" t="s">
        <v>198</v>
      </c>
      <c r="KF1" t="s">
        <v>199</v>
      </c>
      <c r="KG1" t="s">
        <v>199</v>
      </c>
      <c r="KH1" t="s">
        <v>199</v>
      </c>
      <c r="KI1" t="s">
        <v>200</v>
      </c>
      <c r="KJ1" t="s">
        <v>200</v>
      </c>
      <c r="KK1" t="s">
        <v>200</v>
      </c>
      <c r="KL1" t="s">
        <v>201</v>
      </c>
      <c r="KM1" t="s">
        <v>201</v>
      </c>
      <c r="KN1" t="s">
        <v>201</v>
      </c>
      <c r="KO1" t="s">
        <v>202</v>
      </c>
      <c r="KP1" t="s">
        <v>202</v>
      </c>
      <c r="KQ1" t="s">
        <v>202</v>
      </c>
      <c r="KR1" t="s">
        <v>203</v>
      </c>
      <c r="KS1" t="s">
        <v>203</v>
      </c>
      <c r="KT1" t="s">
        <v>203</v>
      </c>
      <c r="KU1" t="s">
        <v>204</v>
      </c>
      <c r="KV1" t="s">
        <v>204</v>
      </c>
      <c r="KW1" t="s">
        <v>204</v>
      </c>
      <c r="KX1" t="s">
        <v>205</v>
      </c>
      <c r="KY1" t="s">
        <v>205</v>
      </c>
      <c r="KZ1" t="s">
        <v>205</v>
      </c>
      <c r="LA1" t="s">
        <v>206</v>
      </c>
      <c r="LB1" t="s">
        <v>206</v>
      </c>
      <c r="LC1" t="s">
        <v>206</v>
      </c>
      <c r="LD1" t="s">
        <v>207</v>
      </c>
      <c r="LE1" t="s">
        <v>207</v>
      </c>
      <c r="LF1" t="s">
        <v>207</v>
      </c>
      <c r="LG1" t="s">
        <v>208</v>
      </c>
      <c r="LH1" t="s">
        <v>208</v>
      </c>
      <c r="LI1" t="s">
        <v>208</v>
      </c>
      <c r="LJ1" t="s">
        <v>209</v>
      </c>
      <c r="LK1" t="s">
        <v>209</v>
      </c>
      <c r="LL1" t="s">
        <v>209</v>
      </c>
      <c r="LM1" t="s">
        <v>210</v>
      </c>
      <c r="LN1" t="s">
        <v>210</v>
      </c>
      <c r="LO1" t="s">
        <v>210</v>
      </c>
      <c r="LP1" t="s">
        <v>211</v>
      </c>
      <c r="LQ1" t="s">
        <v>211</v>
      </c>
      <c r="LR1" t="s">
        <v>211</v>
      </c>
      <c r="LS1" t="s">
        <v>212</v>
      </c>
      <c r="LT1" t="s">
        <v>212</v>
      </c>
      <c r="LU1" t="s">
        <v>212</v>
      </c>
      <c r="LV1" t="s">
        <v>213</v>
      </c>
      <c r="LW1" t="s">
        <v>213</v>
      </c>
      <c r="LX1" t="s">
        <v>213</v>
      </c>
      <c r="LY1" t="s">
        <v>214</v>
      </c>
      <c r="LZ1" t="s">
        <v>214</v>
      </c>
      <c r="MA1" t="s">
        <v>214</v>
      </c>
      <c r="MB1" t="s">
        <v>215</v>
      </c>
      <c r="MC1" t="s">
        <v>215</v>
      </c>
      <c r="MD1" t="s">
        <v>215</v>
      </c>
      <c r="ME1" t="s">
        <v>216</v>
      </c>
      <c r="MF1" t="s">
        <v>216</v>
      </c>
      <c r="MG1" t="s">
        <v>216</v>
      </c>
      <c r="MH1" t="s">
        <v>217</v>
      </c>
      <c r="MI1" t="s">
        <v>217</v>
      </c>
      <c r="MJ1" t="s">
        <v>217</v>
      </c>
      <c r="MK1" t="s">
        <v>218</v>
      </c>
      <c r="ML1" t="s">
        <v>218</v>
      </c>
      <c r="MM1" t="s">
        <v>218</v>
      </c>
      <c r="MN1" t="s">
        <v>219</v>
      </c>
      <c r="MO1" t="s">
        <v>219</v>
      </c>
      <c r="MP1" t="s">
        <v>219</v>
      </c>
      <c r="MQ1" t="s">
        <v>220</v>
      </c>
      <c r="MR1" t="s">
        <v>220</v>
      </c>
      <c r="MS1" t="s">
        <v>220</v>
      </c>
      <c r="MT1" t="s">
        <v>221</v>
      </c>
      <c r="MU1" t="s">
        <v>221</v>
      </c>
      <c r="MV1" t="s">
        <v>221</v>
      </c>
      <c r="MW1" t="s">
        <v>222</v>
      </c>
      <c r="MX1" t="s">
        <v>222</v>
      </c>
      <c r="MY1" t="s">
        <v>222</v>
      </c>
      <c r="MZ1" t="s">
        <v>223</v>
      </c>
      <c r="NA1" t="s">
        <v>223</v>
      </c>
      <c r="NB1" t="s">
        <v>223</v>
      </c>
      <c r="NC1" t="s">
        <v>224</v>
      </c>
      <c r="ND1" t="s">
        <v>224</v>
      </c>
      <c r="NE1" t="s">
        <v>224</v>
      </c>
      <c r="NF1" t="s">
        <v>225</v>
      </c>
      <c r="NG1" t="s">
        <v>225</v>
      </c>
      <c r="NH1" t="s">
        <v>225</v>
      </c>
      <c r="NI1" t="s">
        <v>226</v>
      </c>
      <c r="NJ1" t="s">
        <v>226</v>
      </c>
      <c r="NK1" t="s">
        <v>226</v>
      </c>
      <c r="NL1" t="s">
        <v>227</v>
      </c>
      <c r="NM1" t="s">
        <v>227</v>
      </c>
      <c r="NN1" t="s">
        <v>227</v>
      </c>
      <c r="NO1" t="s">
        <v>228</v>
      </c>
      <c r="NP1" t="s">
        <v>228</v>
      </c>
      <c r="NQ1" t="s">
        <v>228</v>
      </c>
      <c r="NR1" t="s">
        <v>229</v>
      </c>
      <c r="NS1" t="s">
        <v>229</v>
      </c>
      <c r="NT1" t="s">
        <v>229</v>
      </c>
      <c r="NU1" t="s">
        <v>230</v>
      </c>
      <c r="NV1" t="s">
        <v>230</v>
      </c>
      <c r="NW1" t="s">
        <v>230</v>
      </c>
      <c r="NX1" t="s">
        <v>231</v>
      </c>
      <c r="NY1" t="s">
        <v>231</v>
      </c>
      <c r="NZ1" t="s">
        <v>231</v>
      </c>
      <c r="OA1" t="s">
        <v>232</v>
      </c>
      <c r="OB1" t="s">
        <v>232</v>
      </c>
      <c r="OC1" t="s">
        <v>232</v>
      </c>
      <c r="OD1" t="s">
        <v>233</v>
      </c>
      <c r="OE1" t="s">
        <v>233</v>
      </c>
      <c r="OF1" t="s">
        <v>233</v>
      </c>
      <c r="OG1" t="s">
        <v>234</v>
      </c>
      <c r="OH1" t="s">
        <v>234</v>
      </c>
      <c r="OI1" t="s">
        <v>234</v>
      </c>
      <c r="OJ1" t="s">
        <v>235</v>
      </c>
      <c r="OK1" t="s">
        <v>235</v>
      </c>
      <c r="OL1" t="s">
        <v>235</v>
      </c>
      <c r="OM1" t="s">
        <v>236</v>
      </c>
      <c r="ON1" t="s">
        <v>236</v>
      </c>
      <c r="OO1" t="s">
        <v>236</v>
      </c>
      <c r="OP1" t="s">
        <v>237</v>
      </c>
      <c r="OQ1" t="s">
        <v>237</v>
      </c>
      <c r="OR1" t="s">
        <v>237</v>
      </c>
      <c r="OS1" t="s">
        <v>238</v>
      </c>
      <c r="OT1" t="s">
        <v>238</v>
      </c>
      <c r="OU1" t="s">
        <v>238</v>
      </c>
      <c r="OV1" t="s">
        <v>239</v>
      </c>
      <c r="OW1" t="s">
        <v>239</v>
      </c>
      <c r="OX1" t="s">
        <v>239</v>
      </c>
      <c r="OY1" t="s">
        <v>240</v>
      </c>
      <c r="OZ1" t="s">
        <v>240</v>
      </c>
      <c r="PA1" t="s">
        <v>240</v>
      </c>
      <c r="PB1" t="s">
        <v>241</v>
      </c>
      <c r="PC1" t="s">
        <v>241</v>
      </c>
      <c r="PD1" t="s">
        <v>241</v>
      </c>
      <c r="PE1" t="s">
        <v>242</v>
      </c>
      <c r="PF1" t="s">
        <v>242</v>
      </c>
      <c r="PG1" t="s">
        <v>242</v>
      </c>
      <c r="PH1" t="s">
        <v>243</v>
      </c>
      <c r="PI1" t="s">
        <v>243</v>
      </c>
      <c r="PJ1" t="s">
        <v>243</v>
      </c>
      <c r="PK1" t="s">
        <v>244</v>
      </c>
      <c r="PL1" t="s">
        <v>244</v>
      </c>
      <c r="PM1" t="s">
        <v>244</v>
      </c>
      <c r="PN1" t="s">
        <v>245</v>
      </c>
      <c r="PO1" t="s">
        <v>245</v>
      </c>
      <c r="PP1" t="s">
        <v>245</v>
      </c>
      <c r="PQ1" t="s">
        <v>246</v>
      </c>
      <c r="PR1" t="s">
        <v>246</v>
      </c>
      <c r="PS1" t="s">
        <v>246</v>
      </c>
      <c r="PT1" t="s">
        <v>247</v>
      </c>
      <c r="PU1" t="s">
        <v>247</v>
      </c>
      <c r="PV1" t="s">
        <v>247</v>
      </c>
      <c r="PW1" t="s">
        <v>248</v>
      </c>
      <c r="PX1" t="s">
        <v>248</v>
      </c>
      <c r="PY1" t="s">
        <v>248</v>
      </c>
      <c r="PZ1" t="s">
        <v>249</v>
      </c>
      <c r="QA1" t="s">
        <v>249</v>
      </c>
      <c r="QB1" t="s">
        <v>249</v>
      </c>
      <c r="QC1" t="s">
        <v>250</v>
      </c>
      <c r="QD1" t="s">
        <v>250</v>
      </c>
      <c r="QE1" t="s">
        <v>250</v>
      </c>
      <c r="QF1" t="s">
        <v>251</v>
      </c>
      <c r="QG1" t="s">
        <v>251</v>
      </c>
      <c r="QH1" t="s">
        <v>251</v>
      </c>
      <c r="QI1" t="s">
        <v>252</v>
      </c>
      <c r="QJ1" t="s">
        <v>252</v>
      </c>
      <c r="QK1" t="s">
        <v>252</v>
      </c>
      <c r="QL1" t="s">
        <v>253</v>
      </c>
      <c r="QM1" t="s">
        <v>253</v>
      </c>
      <c r="QN1" t="s">
        <v>253</v>
      </c>
      <c r="QO1" t="s">
        <v>254</v>
      </c>
      <c r="QP1" t="s">
        <v>254</v>
      </c>
      <c r="QQ1" t="s">
        <v>254</v>
      </c>
      <c r="QR1" t="s">
        <v>255</v>
      </c>
      <c r="QS1" t="s">
        <v>255</v>
      </c>
      <c r="QT1" t="s">
        <v>255</v>
      </c>
      <c r="QU1" t="s">
        <v>256</v>
      </c>
      <c r="QV1" t="s">
        <v>256</v>
      </c>
      <c r="QW1" t="s">
        <v>256</v>
      </c>
      <c r="QX1" t="s">
        <v>257</v>
      </c>
      <c r="QY1" t="s">
        <v>257</v>
      </c>
      <c r="QZ1" t="s">
        <v>257</v>
      </c>
      <c r="RA1" t="s">
        <v>258</v>
      </c>
      <c r="RB1" t="s">
        <v>258</v>
      </c>
      <c r="RC1" t="s">
        <v>258</v>
      </c>
      <c r="RD1" t="s">
        <v>259</v>
      </c>
      <c r="RE1" t="s">
        <v>259</v>
      </c>
      <c r="RF1" t="s">
        <v>259</v>
      </c>
      <c r="RG1" t="s">
        <v>260</v>
      </c>
      <c r="RH1" t="s">
        <v>260</v>
      </c>
      <c r="RI1" t="s">
        <v>260</v>
      </c>
      <c r="RJ1" t="s">
        <v>261</v>
      </c>
      <c r="RK1" t="s">
        <v>261</v>
      </c>
      <c r="RL1" t="s">
        <v>261</v>
      </c>
      <c r="RM1" t="s">
        <v>262</v>
      </c>
      <c r="RN1" t="s">
        <v>262</v>
      </c>
      <c r="RO1" t="s">
        <v>262</v>
      </c>
      <c r="RP1" t="s">
        <v>263</v>
      </c>
      <c r="RQ1" t="s">
        <v>263</v>
      </c>
      <c r="RR1" t="s">
        <v>263</v>
      </c>
      <c r="RS1" t="s">
        <v>264</v>
      </c>
      <c r="RT1" t="s">
        <v>264</v>
      </c>
      <c r="RU1" t="s">
        <v>264</v>
      </c>
      <c r="RV1" t="s">
        <v>265</v>
      </c>
      <c r="RW1" t="s">
        <v>265</v>
      </c>
      <c r="RX1" t="s">
        <v>265</v>
      </c>
      <c r="RY1" t="s">
        <v>266</v>
      </c>
      <c r="RZ1" t="s">
        <v>266</v>
      </c>
      <c r="SA1" t="s">
        <v>266</v>
      </c>
      <c r="SB1" t="s">
        <v>267</v>
      </c>
      <c r="SC1" t="s">
        <v>267</v>
      </c>
      <c r="SD1" t="s">
        <v>267</v>
      </c>
      <c r="SE1" t="s">
        <v>268</v>
      </c>
      <c r="SF1" t="s">
        <v>268</v>
      </c>
      <c r="SG1" t="s">
        <v>268</v>
      </c>
      <c r="SH1" t="s">
        <v>269</v>
      </c>
      <c r="SI1" t="s">
        <v>269</v>
      </c>
      <c r="SJ1" t="s">
        <v>269</v>
      </c>
      <c r="SK1" t="s">
        <v>270</v>
      </c>
      <c r="SL1" t="s">
        <v>270</v>
      </c>
      <c r="SM1" t="s">
        <v>270</v>
      </c>
      <c r="SN1" t="s">
        <v>271</v>
      </c>
      <c r="SO1" t="s">
        <v>271</v>
      </c>
      <c r="SP1" t="s">
        <v>271</v>
      </c>
      <c r="SQ1" t="s">
        <v>272</v>
      </c>
      <c r="SR1" t="s">
        <v>272</v>
      </c>
      <c r="SS1" t="s">
        <v>272</v>
      </c>
      <c r="ST1" t="s">
        <v>273</v>
      </c>
      <c r="SU1" t="s">
        <v>273</v>
      </c>
      <c r="SV1" t="s">
        <v>273</v>
      </c>
      <c r="SW1" t="s">
        <v>274</v>
      </c>
      <c r="SX1" t="s">
        <v>274</v>
      </c>
      <c r="SY1" t="s">
        <v>274</v>
      </c>
      <c r="SZ1" t="s">
        <v>275</v>
      </c>
      <c r="TA1" t="s">
        <v>275</v>
      </c>
      <c r="TB1" t="s">
        <v>275</v>
      </c>
      <c r="TC1" t="s">
        <v>276</v>
      </c>
      <c r="TD1" t="s">
        <v>276</v>
      </c>
      <c r="TE1" t="s">
        <v>276</v>
      </c>
      <c r="TF1" t="s">
        <v>277</v>
      </c>
      <c r="TG1" t="s">
        <v>277</v>
      </c>
      <c r="TH1" t="s">
        <v>277</v>
      </c>
      <c r="TI1" t="s">
        <v>278</v>
      </c>
      <c r="TJ1" t="s">
        <v>278</v>
      </c>
      <c r="TK1" t="s">
        <v>278</v>
      </c>
      <c r="TL1" t="s">
        <v>279</v>
      </c>
      <c r="TM1" t="s">
        <v>279</v>
      </c>
      <c r="TN1" t="s">
        <v>279</v>
      </c>
      <c r="TO1" t="s">
        <v>280</v>
      </c>
      <c r="TP1" t="s">
        <v>280</v>
      </c>
      <c r="TQ1" t="s">
        <v>280</v>
      </c>
      <c r="TR1" t="s">
        <v>281</v>
      </c>
      <c r="TS1" t="s">
        <v>281</v>
      </c>
      <c r="TT1" t="s">
        <v>281</v>
      </c>
      <c r="TU1" t="s">
        <v>282</v>
      </c>
      <c r="TV1" t="s">
        <v>282</v>
      </c>
      <c r="TW1" t="s">
        <v>282</v>
      </c>
      <c r="TX1" t="s">
        <v>283</v>
      </c>
      <c r="TY1" t="s">
        <v>283</v>
      </c>
      <c r="TZ1" t="s">
        <v>283</v>
      </c>
      <c r="UA1" t="s">
        <v>284</v>
      </c>
      <c r="UB1" t="s">
        <v>284</v>
      </c>
      <c r="UC1" t="s">
        <v>284</v>
      </c>
      <c r="UD1" t="s">
        <v>285</v>
      </c>
      <c r="UE1" t="s">
        <v>285</v>
      </c>
      <c r="UF1" t="s">
        <v>285</v>
      </c>
      <c r="UG1" t="s">
        <v>286</v>
      </c>
      <c r="UH1" t="s">
        <v>286</v>
      </c>
      <c r="UI1" t="s">
        <v>286</v>
      </c>
      <c r="UJ1" t="s">
        <v>287</v>
      </c>
      <c r="UK1" t="s">
        <v>287</v>
      </c>
      <c r="UL1" t="s">
        <v>287</v>
      </c>
      <c r="UM1" t="s">
        <v>288</v>
      </c>
      <c r="UN1" t="s">
        <v>288</v>
      </c>
      <c r="UO1" t="s">
        <v>288</v>
      </c>
      <c r="UP1" t="s">
        <v>289</v>
      </c>
      <c r="UQ1" t="s">
        <v>289</v>
      </c>
      <c r="UR1" t="s">
        <v>289</v>
      </c>
      <c r="US1" t="s">
        <v>290</v>
      </c>
      <c r="UT1" t="s">
        <v>290</v>
      </c>
      <c r="UU1" t="s">
        <v>290</v>
      </c>
      <c r="UV1" t="s">
        <v>291</v>
      </c>
      <c r="UW1" t="s">
        <v>291</v>
      </c>
      <c r="UX1" t="s">
        <v>291</v>
      </c>
      <c r="UY1" t="s">
        <v>292</v>
      </c>
      <c r="UZ1" t="s">
        <v>292</v>
      </c>
      <c r="VA1" t="s">
        <v>292</v>
      </c>
      <c r="VB1" t="s">
        <v>293</v>
      </c>
      <c r="VC1" t="s">
        <v>293</v>
      </c>
      <c r="VD1" t="s">
        <v>293</v>
      </c>
      <c r="VE1" t="s">
        <v>294</v>
      </c>
      <c r="VF1" t="s">
        <v>294</v>
      </c>
      <c r="VG1" t="s">
        <v>294</v>
      </c>
      <c r="VH1" t="s">
        <v>295</v>
      </c>
      <c r="VI1" t="s">
        <v>295</v>
      </c>
      <c r="VJ1" t="s">
        <v>295</v>
      </c>
      <c r="VK1" t="s">
        <v>296</v>
      </c>
      <c r="VL1" t="s">
        <v>296</v>
      </c>
      <c r="VM1" t="s">
        <v>296</v>
      </c>
      <c r="VN1" t="s">
        <v>297</v>
      </c>
      <c r="VO1" t="s">
        <v>297</v>
      </c>
      <c r="VP1" t="s">
        <v>297</v>
      </c>
      <c r="VQ1" t="s">
        <v>298</v>
      </c>
      <c r="VR1" t="s">
        <v>298</v>
      </c>
      <c r="VS1" t="s">
        <v>298</v>
      </c>
      <c r="VT1" t="s">
        <v>299</v>
      </c>
      <c r="VU1" t="s">
        <v>299</v>
      </c>
      <c r="VV1" t="s">
        <v>299</v>
      </c>
      <c r="VW1" t="s">
        <v>300</v>
      </c>
      <c r="VX1" t="s">
        <v>300</v>
      </c>
      <c r="VY1" t="s">
        <v>300</v>
      </c>
      <c r="VZ1" t="s">
        <v>301</v>
      </c>
      <c r="WA1" t="s">
        <v>301</v>
      </c>
      <c r="WB1" t="s">
        <v>301</v>
      </c>
      <c r="WC1" t="s">
        <v>302</v>
      </c>
      <c r="WD1" t="s">
        <v>302</v>
      </c>
      <c r="WE1" t="s">
        <v>302</v>
      </c>
      <c r="WF1" t="s">
        <v>303</v>
      </c>
      <c r="WG1" t="s">
        <v>303</v>
      </c>
      <c r="WH1" t="s">
        <v>303</v>
      </c>
      <c r="WI1" t="s">
        <v>304</v>
      </c>
      <c r="WJ1" t="s">
        <v>304</v>
      </c>
      <c r="WK1" t="s">
        <v>304</v>
      </c>
      <c r="WL1" t="s">
        <v>305</v>
      </c>
      <c r="WM1" t="s">
        <v>305</v>
      </c>
      <c r="WN1" t="s">
        <v>305</v>
      </c>
      <c r="WO1" t="s">
        <v>306</v>
      </c>
      <c r="WP1" t="s">
        <v>306</v>
      </c>
      <c r="WQ1" t="s">
        <v>306</v>
      </c>
      <c r="WR1" t="s">
        <v>307</v>
      </c>
      <c r="WS1" t="s">
        <v>307</v>
      </c>
      <c r="WT1" t="s">
        <v>307</v>
      </c>
      <c r="WU1" t="s">
        <v>308</v>
      </c>
      <c r="WV1" t="s">
        <v>308</v>
      </c>
      <c r="WW1" t="s">
        <v>308</v>
      </c>
      <c r="WX1" t="s">
        <v>309</v>
      </c>
      <c r="WY1" t="s">
        <v>309</v>
      </c>
      <c r="WZ1" t="s">
        <v>309</v>
      </c>
      <c r="XA1" t="s">
        <v>310</v>
      </c>
      <c r="XB1" t="s">
        <v>310</v>
      </c>
      <c r="XC1" t="s">
        <v>310</v>
      </c>
      <c r="XD1" t="s">
        <v>311</v>
      </c>
      <c r="XE1" t="s">
        <v>311</v>
      </c>
      <c r="XF1" t="s">
        <v>311</v>
      </c>
      <c r="XG1" t="s">
        <v>312</v>
      </c>
      <c r="XH1" t="s">
        <v>312</v>
      </c>
      <c r="XI1" t="s">
        <v>312</v>
      </c>
      <c r="XJ1" t="s">
        <v>313</v>
      </c>
      <c r="XK1" t="s">
        <v>313</v>
      </c>
      <c r="XL1" t="s">
        <v>313</v>
      </c>
      <c r="XM1" t="s">
        <v>314</v>
      </c>
      <c r="XN1" t="s">
        <v>314</v>
      </c>
      <c r="XO1" t="s">
        <v>314</v>
      </c>
      <c r="XP1" t="s">
        <v>315</v>
      </c>
      <c r="XQ1" t="s">
        <v>315</v>
      </c>
      <c r="XR1" t="s">
        <v>315</v>
      </c>
      <c r="XS1" t="s">
        <v>316</v>
      </c>
      <c r="XT1" t="s">
        <v>316</v>
      </c>
      <c r="XU1" t="s">
        <v>316</v>
      </c>
      <c r="XV1" t="s">
        <v>317</v>
      </c>
      <c r="XW1" t="s">
        <v>317</v>
      </c>
      <c r="XX1" t="s">
        <v>317</v>
      </c>
      <c r="XY1" t="s">
        <v>318</v>
      </c>
      <c r="XZ1" t="s">
        <v>318</v>
      </c>
      <c r="YA1" t="s">
        <v>318</v>
      </c>
      <c r="YB1" t="s">
        <v>319</v>
      </c>
      <c r="YC1" t="s">
        <v>319</v>
      </c>
      <c r="YD1" t="s">
        <v>319</v>
      </c>
      <c r="YE1" t="s">
        <v>320</v>
      </c>
      <c r="YF1" t="s">
        <v>320</v>
      </c>
      <c r="YG1" t="s">
        <v>320</v>
      </c>
      <c r="YH1" t="s">
        <v>321</v>
      </c>
      <c r="YI1" t="s">
        <v>321</v>
      </c>
      <c r="YJ1" t="s">
        <v>321</v>
      </c>
      <c r="YK1" t="s">
        <v>322</v>
      </c>
      <c r="YL1" t="s">
        <v>322</v>
      </c>
      <c r="YM1" t="s">
        <v>322</v>
      </c>
      <c r="YN1" t="s">
        <v>323</v>
      </c>
      <c r="YO1" t="s">
        <v>323</v>
      </c>
      <c r="YP1" t="s">
        <v>323</v>
      </c>
      <c r="YQ1" t="s">
        <v>324</v>
      </c>
      <c r="YR1" t="s">
        <v>324</v>
      </c>
      <c r="YS1" t="s">
        <v>324</v>
      </c>
      <c r="YT1" t="s">
        <v>325</v>
      </c>
      <c r="YU1" t="s">
        <v>325</v>
      </c>
      <c r="YV1" t="s">
        <v>325</v>
      </c>
      <c r="YW1" t="s">
        <v>326</v>
      </c>
      <c r="YX1" t="s">
        <v>326</v>
      </c>
      <c r="YY1" t="s">
        <v>326</v>
      </c>
      <c r="YZ1" t="s">
        <v>327</v>
      </c>
      <c r="ZA1" t="s">
        <v>327</v>
      </c>
      <c r="ZB1" t="s">
        <v>327</v>
      </c>
    </row>
    <row r="2" spans="1:678">
      <c r="C2" t="s">
        <v>26</v>
      </c>
      <c r="D2" t="s">
        <v>27</v>
      </c>
      <c r="E2" t="s">
        <v>28</v>
      </c>
      <c r="F2" t="s">
        <v>29</v>
      </c>
      <c r="G2" t="s">
        <v>27</v>
      </c>
      <c r="H2" t="s">
        <v>28</v>
      </c>
      <c r="I2" t="s">
        <v>29</v>
      </c>
      <c r="J2" t="s">
        <v>27</v>
      </c>
      <c r="K2" t="s">
        <v>28</v>
      </c>
      <c r="L2" t="s">
        <v>29</v>
      </c>
      <c r="M2" t="s">
        <v>27</v>
      </c>
      <c r="N2" t="s">
        <v>28</v>
      </c>
      <c r="O2" t="s">
        <v>29</v>
      </c>
      <c r="P2" t="s">
        <v>27</v>
      </c>
      <c r="Q2" t="s">
        <v>28</v>
      </c>
      <c r="R2" t="s">
        <v>29</v>
      </c>
      <c r="S2" t="s">
        <v>27</v>
      </c>
      <c r="T2" t="s">
        <v>28</v>
      </c>
      <c r="U2" t="s">
        <v>29</v>
      </c>
      <c r="V2" t="s">
        <v>27</v>
      </c>
      <c r="W2" t="s">
        <v>28</v>
      </c>
      <c r="X2" t="s">
        <v>29</v>
      </c>
      <c r="Y2" t="s">
        <v>27</v>
      </c>
      <c r="Z2" t="s">
        <v>28</v>
      </c>
      <c r="AA2" t="s">
        <v>29</v>
      </c>
      <c r="AB2" t="s">
        <v>27</v>
      </c>
      <c r="AC2" t="s">
        <v>28</v>
      </c>
      <c r="AD2" t="s">
        <v>29</v>
      </c>
      <c r="AE2" t="s">
        <v>27</v>
      </c>
      <c r="AF2" t="s">
        <v>28</v>
      </c>
      <c r="AG2" t="s">
        <v>29</v>
      </c>
      <c r="AH2" t="s">
        <v>27</v>
      </c>
      <c r="AI2" t="s">
        <v>28</v>
      </c>
      <c r="AJ2" t="s">
        <v>29</v>
      </c>
      <c r="AK2" t="s">
        <v>27</v>
      </c>
      <c r="AL2" t="s">
        <v>28</v>
      </c>
      <c r="AM2" t="s">
        <v>29</v>
      </c>
      <c r="AN2" t="s">
        <v>27</v>
      </c>
      <c r="AO2" t="s">
        <v>28</v>
      </c>
      <c r="AP2" t="s">
        <v>29</v>
      </c>
      <c r="AQ2" t="s">
        <v>27</v>
      </c>
      <c r="AR2" t="s">
        <v>28</v>
      </c>
      <c r="AS2" t="s">
        <v>29</v>
      </c>
      <c r="AT2" t="s">
        <v>27</v>
      </c>
      <c r="AU2" t="s">
        <v>28</v>
      </c>
      <c r="AV2" t="s">
        <v>29</v>
      </c>
      <c r="AW2" t="s">
        <v>27</v>
      </c>
      <c r="AX2" t="s">
        <v>28</v>
      </c>
      <c r="AY2" t="s">
        <v>29</v>
      </c>
      <c r="AZ2" t="s">
        <v>27</v>
      </c>
      <c r="BA2" t="s">
        <v>28</v>
      </c>
      <c r="BB2" t="s">
        <v>29</v>
      </c>
      <c r="BC2" t="s">
        <v>27</v>
      </c>
      <c r="BD2" t="s">
        <v>28</v>
      </c>
      <c r="BE2" t="s">
        <v>29</v>
      </c>
      <c r="BF2" t="s">
        <v>27</v>
      </c>
      <c r="BG2" t="s">
        <v>28</v>
      </c>
      <c r="BH2" t="s">
        <v>29</v>
      </c>
      <c r="BI2" t="s">
        <v>27</v>
      </c>
      <c r="BJ2" t="s">
        <v>28</v>
      </c>
      <c r="BK2" t="s">
        <v>29</v>
      </c>
      <c r="BL2" t="s">
        <v>27</v>
      </c>
      <c r="BM2" t="s">
        <v>28</v>
      </c>
      <c r="BN2" t="s">
        <v>29</v>
      </c>
      <c r="BO2" t="s">
        <v>27</v>
      </c>
      <c r="BP2" t="s">
        <v>28</v>
      </c>
      <c r="BQ2" t="s">
        <v>29</v>
      </c>
      <c r="BR2" t="s">
        <v>27</v>
      </c>
      <c r="BS2" t="s">
        <v>28</v>
      </c>
      <c r="BT2" t="s">
        <v>29</v>
      </c>
      <c r="BU2" t="s">
        <v>27</v>
      </c>
      <c r="BV2" t="s">
        <v>28</v>
      </c>
      <c r="BW2" t="s">
        <v>29</v>
      </c>
      <c r="BX2" t="s">
        <v>27</v>
      </c>
      <c r="BY2" t="s">
        <v>28</v>
      </c>
      <c r="BZ2" t="s">
        <v>29</v>
      </c>
      <c r="CA2" t="s">
        <v>27</v>
      </c>
      <c r="CB2" t="s">
        <v>28</v>
      </c>
      <c r="CC2" t="s">
        <v>29</v>
      </c>
      <c r="CD2" t="s">
        <v>27</v>
      </c>
      <c r="CE2" t="s">
        <v>28</v>
      </c>
      <c r="CF2" t="s">
        <v>29</v>
      </c>
      <c r="CG2" t="s">
        <v>27</v>
      </c>
      <c r="CH2" t="s">
        <v>28</v>
      </c>
      <c r="CI2" t="s">
        <v>29</v>
      </c>
      <c r="CJ2" t="s">
        <v>27</v>
      </c>
      <c r="CK2" t="s">
        <v>28</v>
      </c>
      <c r="CL2" t="s">
        <v>29</v>
      </c>
      <c r="CM2" t="s">
        <v>27</v>
      </c>
      <c r="CN2" t="s">
        <v>28</v>
      </c>
      <c r="CO2" t="s">
        <v>29</v>
      </c>
      <c r="CP2" t="s">
        <v>27</v>
      </c>
      <c r="CQ2" t="s">
        <v>28</v>
      </c>
      <c r="CR2" t="s">
        <v>29</v>
      </c>
      <c r="CS2" t="s">
        <v>27</v>
      </c>
      <c r="CT2" t="s">
        <v>28</v>
      </c>
      <c r="CU2" t="s">
        <v>29</v>
      </c>
      <c r="CV2" t="s">
        <v>27</v>
      </c>
      <c r="CW2" t="s">
        <v>28</v>
      </c>
      <c r="CX2" t="s">
        <v>29</v>
      </c>
      <c r="CY2" t="s">
        <v>27</v>
      </c>
      <c r="CZ2" t="s">
        <v>28</v>
      </c>
      <c r="DA2" t="s">
        <v>29</v>
      </c>
      <c r="DB2" t="s">
        <v>27</v>
      </c>
      <c r="DC2" t="s">
        <v>28</v>
      </c>
      <c r="DD2" t="s">
        <v>29</v>
      </c>
      <c r="DE2" t="s">
        <v>27</v>
      </c>
      <c r="DF2" t="s">
        <v>28</v>
      </c>
      <c r="DG2" t="s">
        <v>29</v>
      </c>
      <c r="DH2" t="s">
        <v>27</v>
      </c>
      <c r="DI2" t="s">
        <v>28</v>
      </c>
      <c r="DJ2" t="s">
        <v>29</v>
      </c>
      <c r="DK2" t="s">
        <v>27</v>
      </c>
      <c r="DL2" t="s">
        <v>28</v>
      </c>
      <c r="DM2" t="s">
        <v>29</v>
      </c>
      <c r="DN2" t="s">
        <v>27</v>
      </c>
      <c r="DO2" t="s">
        <v>28</v>
      </c>
      <c r="DP2" t="s">
        <v>29</v>
      </c>
      <c r="DQ2" t="s">
        <v>27</v>
      </c>
      <c r="DR2" t="s">
        <v>28</v>
      </c>
      <c r="DS2" t="s">
        <v>29</v>
      </c>
      <c r="DT2" t="s">
        <v>27</v>
      </c>
      <c r="DU2" t="s">
        <v>28</v>
      </c>
      <c r="DV2" t="s">
        <v>29</v>
      </c>
      <c r="DW2" t="s">
        <v>27</v>
      </c>
      <c r="DX2" t="s">
        <v>28</v>
      </c>
      <c r="DY2" t="s">
        <v>29</v>
      </c>
      <c r="DZ2" t="s">
        <v>27</v>
      </c>
      <c r="EA2" t="s">
        <v>28</v>
      </c>
      <c r="EB2" t="s">
        <v>29</v>
      </c>
      <c r="EC2" t="s">
        <v>27</v>
      </c>
      <c r="ED2" t="s">
        <v>28</v>
      </c>
      <c r="EE2" t="s">
        <v>29</v>
      </c>
      <c r="EF2" t="s">
        <v>27</v>
      </c>
      <c r="EG2" t="s">
        <v>28</v>
      </c>
      <c r="EH2" t="s">
        <v>29</v>
      </c>
      <c r="EI2" t="s">
        <v>27</v>
      </c>
      <c r="EJ2" t="s">
        <v>28</v>
      </c>
      <c r="EK2" t="s">
        <v>29</v>
      </c>
      <c r="EL2" t="s">
        <v>27</v>
      </c>
      <c r="EM2" t="s">
        <v>28</v>
      </c>
      <c r="EN2" t="s">
        <v>29</v>
      </c>
      <c r="EO2" t="s">
        <v>27</v>
      </c>
      <c r="EP2" t="s">
        <v>28</v>
      </c>
      <c r="EQ2" t="s">
        <v>29</v>
      </c>
      <c r="ER2" t="s">
        <v>27</v>
      </c>
      <c r="ES2" t="s">
        <v>28</v>
      </c>
      <c r="ET2" t="s">
        <v>29</v>
      </c>
      <c r="EU2" t="s">
        <v>27</v>
      </c>
      <c r="EV2" t="s">
        <v>28</v>
      </c>
      <c r="EW2" t="s">
        <v>29</v>
      </c>
      <c r="EX2" t="s">
        <v>27</v>
      </c>
      <c r="EY2" t="s">
        <v>28</v>
      </c>
      <c r="EZ2" t="s">
        <v>29</v>
      </c>
      <c r="FA2" t="s">
        <v>27</v>
      </c>
      <c r="FB2" t="s">
        <v>28</v>
      </c>
      <c r="FC2" t="s">
        <v>29</v>
      </c>
      <c r="FD2" t="s">
        <v>27</v>
      </c>
      <c r="FE2" t="s">
        <v>28</v>
      </c>
      <c r="FF2" t="s">
        <v>29</v>
      </c>
      <c r="FG2" t="s">
        <v>27</v>
      </c>
      <c r="FH2" t="s">
        <v>28</v>
      </c>
      <c r="FI2" t="s">
        <v>29</v>
      </c>
      <c r="FJ2" t="s">
        <v>27</v>
      </c>
      <c r="FK2" t="s">
        <v>28</v>
      </c>
      <c r="FL2" t="s">
        <v>29</v>
      </c>
      <c r="FM2" t="s">
        <v>27</v>
      </c>
      <c r="FN2" t="s">
        <v>28</v>
      </c>
      <c r="FO2" t="s">
        <v>29</v>
      </c>
      <c r="FP2" t="s">
        <v>27</v>
      </c>
      <c r="FQ2" t="s">
        <v>28</v>
      </c>
      <c r="FR2" t="s">
        <v>29</v>
      </c>
      <c r="FS2" t="s">
        <v>27</v>
      </c>
      <c r="FT2" t="s">
        <v>28</v>
      </c>
      <c r="FU2" t="s">
        <v>29</v>
      </c>
      <c r="FV2" t="s">
        <v>27</v>
      </c>
      <c r="FW2" t="s">
        <v>28</v>
      </c>
      <c r="FX2" t="s">
        <v>29</v>
      </c>
      <c r="FY2" t="s">
        <v>27</v>
      </c>
      <c r="FZ2" t="s">
        <v>28</v>
      </c>
      <c r="GA2" t="s">
        <v>29</v>
      </c>
      <c r="GB2" t="s">
        <v>27</v>
      </c>
      <c r="GC2" t="s">
        <v>28</v>
      </c>
      <c r="GD2" t="s">
        <v>29</v>
      </c>
      <c r="GE2" t="s">
        <v>27</v>
      </c>
      <c r="GF2" t="s">
        <v>28</v>
      </c>
      <c r="GG2" t="s">
        <v>29</v>
      </c>
      <c r="GH2" t="s">
        <v>27</v>
      </c>
      <c r="GI2" t="s">
        <v>28</v>
      </c>
      <c r="GJ2" t="s">
        <v>29</v>
      </c>
      <c r="GK2" t="s">
        <v>27</v>
      </c>
      <c r="GL2" t="s">
        <v>28</v>
      </c>
      <c r="GM2" t="s">
        <v>29</v>
      </c>
      <c r="GN2" t="s">
        <v>27</v>
      </c>
      <c r="GO2" t="s">
        <v>28</v>
      </c>
      <c r="GP2" t="s">
        <v>29</v>
      </c>
      <c r="GQ2" t="s">
        <v>27</v>
      </c>
      <c r="GR2" t="s">
        <v>28</v>
      </c>
      <c r="GS2" t="s">
        <v>29</v>
      </c>
      <c r="GT2" t="s">
        <v>27</v>
      </c>
      <c r="GU2" t="s">
        <v>28</v>
      </c>
      <c r="GV2" t="s">
        <v>29</v>
      </c>
      <c r="GW2" t="s">
        <v>27</v>
      </c>
      <c r="GX2" t="s">
        <v>28</v>
      </c>
      <c r="GY2" t="s">
        <v>29</v>
      </c>
      <c r="GZ2" t="s">
        <v>27</v>
      </c>
      <c r="HA2" t="s">
        <v>28</v>
      </c>
      <c r="HB2" t="s">
        <v>29</v>
      </c>
      <c r="HC2" t="s">
        <v>27</v>
      </c>
      <c r="HD2" t="s">
        <v>28</v>
      </c>
      <c r="HE2" t="s">
        <v>29</v>
      </c>
      <c r="HF2" t="s">
        <v>27</v>
      </c>
      <c r="HG2" t="s">
        <v>28</v>
      </c>
      <c r="HH2" t="s">
        <v>29</v>
      </c>
      <c r="HI2" t="s">
        <v>27</v>
      </c>
      <c r="HJ2" t="s">
        <v>28</v>
      </c>
      <c r="HK2" t="s">
        <v>29</v>
      </c>
      <c r="HL2" t="s">
        <v>27</v>
      </c>
      <c r="HM2" t="s">
        <v>28</v>
      </c>
      <c r="HN2" t="s">
        <v>29</v>
      </c>
      <c r="HO2" t="s">
        <v>27</v>
      </c>
      <c r="HP2" t="s">
        <v>28</v>
      </c>
      <c r="HQ2" t="s">
        <v>29</v>
      </c>
      <c r="HR2" t="s">
        <v>27</v>
      </c>
      <c r="HS2" t="s">
        <v>28</v>
      </c>
      <c r="HT2" t="s">
        <v>29</v>
      </c>
      <c r="HU2" t="s">
        <v>27</v>
      </c>
      <c r="HV2" t="s">
        <v>28</v>
      </c>
      <c r="HW2" t="s">
        <v>29</v>
      </c>
      <c r="HX2" t="s">
        <v>27</v>
      </c>
      <c r="HY2" t="s">
        <v>28</v>
      </c>
      <c r="HZ2" t="s">
        <v>29</v>
      </c>
      <c r="IA2" t="s">
        <v>27</v>
      </c>
      <c r="IB2" t="s">
        <v>28</v>
      </c>
      <c r="IC2" t="s">
        <v>29</v>
      </c>
      <c r="ID2" t="s">
        <v>27</v>
      </c>
      <c r="IE2" t="s">
        <v>28</v>
      </c>
      <c r="IF2" t="s">
        <v>29</v>
      </c>
      <c r="IG2" t="s">
        <v>27</v>
      </c>
      <c r="IH2" t="s">
        <v>28</v>
      </c>
      <c r="II2" t="s">
        <v>29</v>
      </c>
      <c r="IJ2" t="s">
        <v>27</v>
      </c>
      <c r="IK2" t="s">
        <v>28</v>
      </c>
      <c r="IL2" t="s">
        <v>29</v>
      </c>
      <c r="IM2" t="s">
        <v>27</v>
      </c>
      <c r="IN2" t="s">
        <v>28</v>
      </c>
      <c r="IO2" t="s">
        <v>29</v>
      </c>
      <c r="IP2" t="s">
        <v>27</v>
      </c>
      <c r="IQ2" t="s">
        <v>28</v>
      </c>
      <c r="IR2" t="s">
        <v>29</v>
      </c>
      <c r="IS2" t="s">
        <v>27</v>
      </c>
      <c r="IT2" t="s">
        <v>28</v>
      </c>
      <c r="IU2" t="s">
        <v>29</v>
      </c>
      <c r="IV2" t="s">
        <v>27</v>
      </c>
      <c r="IW2" t="s">
        <v>28</v>
      </c>
      <c r="IX2" t="s">
        <v>29</v>
      </c>
      <c r="IY2" t="s">
        <v>27</v>
      </c>
      <c r="IZ2" t="s">
        <v>28</v>
      </c>
      <c r="JA2" t="s">
        <v>29</v>
      </c>
      <c r="JB2" t="s">
        <v>27</v>
      </c>
      <c r="JC2" t="s">
        <v>28</v>
      </c>
      <c r="JD2" t="s">
        <v>29</v>
      </c>
      <c r="JE2" t="s">
        <v>27</v>
      </c>
      <c r="JF2" t="s">
        <v>28</v>
      </c>
      <c r="JG2" t="s">
        <v>29</v>
      </c>
      <c r="JH2" t="s">
        <v>27</v>
      </c>
      <c r="JI2" t="s">
        <v>28</v>
      </c>
      <c r="JJ2" t="s">
        <v>29</v>
      </c>
      <c r="JK2" t="s">
        <v>27</v>
      </c>
      <c r="JL2" t="s">
        <v>28</v>
      </c>
      <c r="JM2" t="s">
        <v>29</v>
      </c>
      <c r="JN2" t="s">
        <v>27</v>
      </c>
      <c r="JO2" t="s">
        <v>28</v>
      </c>
      <c r="JP2" t="s">
        <v>29</v>
      </c>
      <c r="JQ2" t="s">
        <v>27</v>
      </c>
      <c r="JR2" t="s">
        <v>28</v>
      </c>
      <c r="JS2" t="s">
        <v>29</v>
      </c>
      <c r="JT2" t="s">
        <v>27</v>
      </c>
      <c r="JU2" t="s">
        <v>28</v>
      </c>
      <c r="JV2" t="s">
        <v>29</v>
      </c>
      <c r="JW2" t="s">
        <v>27</v>
      </c>
      <c r="JX2" t="s">
        <v>28</v>
      </c>
      <c r="JY2" t="s">
        <v>29</v>
      </c>
      <c r="JZ2" t="s">
        <v>27</v>
      </c>
      <c r="KA2" t="s">
        <v>28</v>
      </c>
      <c r="KB2" t="s">
        <v>29</v>
      </c>
      <c r="KC2" t="s">
        <v>27</v>
      </c>
      <c r="KD2" t="s">
        <v>28</v>
      </c>
      <c r="KE2" t="s">
        <v>29</v>
      </c>
      <c r="KF2" t="s">
        <v>27</v>
      </c>
      <c r="KG2" t="s">
        <v>28</v>
      </c>
      <c r="KH2" t="s">
        <v>29</v>
      </c>
      <c r="KI2" t="s">
        <v>27</v>
      </c>
      <c r="KJ2" t="s">
        <v>28</v>
      </c>
      <c r="KK2" t="s">
        <v>29</v>
      </c>
      <c r="KL2" t="s">
        <v>27</v>
      </c>
      <c r="KM2" t="s">
        <v>28</v>
      </c>
      <c r="KN2" t="s">
        <v>29</v>
      </c>
      <c r="KO2" t="s">
        <v>27</v>
      </c>
      <c r="KP2" t="s">
        <v>28</v>
      </c>
      <c r="KQ2" t="s">
        <v>29</v>
      </c>
      <c r="KR2" t="s">
        <v>27</v>
      </c>
      <c r="KS2" t="s">
        <v>28</v>
      </c>
      <c r="KT2" t="s">
        <v>29</v>
      </c>
      <c r="KU2" t="s">
        <v>27</v>
      </c>
      <c r="KV2" t="s">
        <v>28</v>
      </c>
      <c r="KW2" t="s">
        <v>29</v>
      </c>
      <c r="KX2" t="s">
        <v>27</v>
      </c>
      <c r="KY2" t="s">
        <v>28</v>
      </c>
      <c r="KZ2" t="s">
        <v>29</v>
      </c>
      <c r="LA2" t="s">
        <v>27</v>
      </c>
      <c r="LB2" t="s">
        <v>28</v>
      </c>
      <c r="LC2" t="s">
        <v>29</v>
      </c>
      <c r="LD2" t="s">
        <v>27</v>
      </c>
      <c r="LE2" t="s">
        <v>28</v>
      </c>
      <c r="LF2" t="s">
        <v>29</v>
      </c>
      <c r="LG2" t="s">
        <v>27</v>
      </c>
      <c r="LH2" t="s">
        <v>28</v>
      </c>
      <c r="LI2" t="s">
        <v>29</v>
      </c>
      <c r="LJ2" t="s">
        <v>27</v>
      </c>
      <c r="LK2" t="s">
        <v>28</v>
      </c>
      <c r="LL2" t="s">
        <v>29</v>
      </c>
      <c r="LM2" t="s">
        <v>27</v>
      </c>
      <c r="LN2" t="s">
        <v>28</v>
      </c>
      <c r="LO2" t="s">
        <v>29</v>
      </c>
      <c r="LP2" t="s">
        <v>27</v>
      </c>
      <c r="LQ2" t="s">
        <v>28</v>
      </c>
      <c r="LR2" t="s">
        <v>29</v>
      </c>
      <c r="LS2" t="s">
        <v>27</v>
      </c>
      <c r="LT2" t="s">
        <v>28</v>
      </c>
      <c r="LU2" t="s">
        <v>29</v>
      </c>
      <c r="LV2" t="s">
        <v>27</v>
      </c>
      <c r="LW2" t="s">
        <v>28</v>
      </c>
      <c r="LX2" t="s">
        <v>29</v>
      </c>
      <c r="LY2" t="s">
        <v>27</v>
      </c>
      <c r="LZ2" t="s">
        <v>28</v>
      </c>
      <c r="MA2" t="s">
        <v>29</v>
      </c>
      <c r="MB2" t="s">
        <v>27</v>
      </c>
      <c r="MC2" t="s">
        <v>28</v>
      </c>
      <c r="MD2" t="s">
        <v>29</v>
      </c>
      <c r="ME2" t="s">
        <v>27</v>
      </c>
      <c r="MF2" t="s">
        <v>28</v>
      </c>
      <c r="MG2" t="s">
        <v>29</v>
      </c>
      <c r="MH2" t="s">
        <v>27</v>
      </c>
      <c r="MI2" t="s">
        <v>28</v>
      </c>
      <c r="MJ2" t="s">
        <v>29</v>
      </c>
      <c r="MK2" t="s">
        <v>27</v>
      </c>
      <c r="ML2" t="s">
        <v>28</v>
      </c>
      <c r="MM2" t="s">
        <v>29</v>
      </c>
      <c r="MN2" t="s">
        <v>27</v>
      </c>
      <c r="MO2" t="s">
        <v>28</v>
      </c>
      <c r="MP2" t="s">
        <v>29</v>
      </c>
      <c r="MQ2" t="s">
        <v>27</v>
      </c>
      <c r="MR2" t="s">
        <v>28</v>
      </c>
      <c r="MS2" t="s">
        <v>29</v>
      </c>
      <c r="MT2" t="s">
        <v>27</v>
      </c>
      <c r="MU2" t="s">
        <v>28</v>
      </c>
      <c r="MV2" t="s">
        <v>29</v>
      </c>
      <c r="MW2" t="s">
        <v>27</v>
      </c>
      <c r="MX2" t="s">
        <v>28</v>
      </c>
      <c r="MY2" t="s">
        <v>29</v>
      </c>
      <c r="MZ2" t="s">
        <v>27</v>
      </c>
      <c r="NA2" t="s">
        <v>28</v>
      </c>
      <c r="NB2" t="s">
        <v>29</v>
      </c>
      <c r="NC2" t="s">
        <v>27</v>
      </c>
      <c r="ND2" t="s">
        <v>28</v>
      </c>
      <c r="NE2" t="s">
        <v>29</v>
      </c>
      <c r="NF2" t="s">
        <v>27</v>
      </c>
      <c r="NG2" t="s">
        <v>28</v>
      </c>
      <c r="NH2" t="s">
        <v>29</v>
      </c>
      <c r="NI2" t="s">
        <v>27</v>
      </c>
      <c r="NJ2" t="s">
        <v>28</v>
      </c>
      <c r="NK2" t="s">
        <v>29</v>
      </c>
      <c r="NL2" t="s">
        <v>27</v>
      </c>
      <c r="NM2" t="s">
        <v>28</v>
      </c>
      <c r="NN2" t="s">
        <v>29</v>
      </c>
      <c r="NO2" t="s">
        <v>27</v>
      </c>
      <c r="NP2" t="s">
        <v>28</v>
      </c>
      <c r="NQ2" t="s">
        <v>29</v>
      </c>
      <c r="NR2" t="s">
        <v>27</v>
      </c>
      <c r="NS2" t="s">
        <v>28</v>
      </c>
      <c r="NT2" t="s">
        <v>29</v>
      </c>
      <c r="NU2" t="s">
        <v>27</v>
      </c>
      <c r="NV2" t="s">
        <v>28</v>
      </c>
      <c r="NW2" t="s">
        <v>29</v>
      </c>
      <c r="NX2" t="s">
        <v>27</v>
      </c>
      <c r="NY2" t="s">
        <v>28</v>
      </c>
      <c r="NZ2" t="s">
        <v>29</v>
      </c>
      <c r="OA2" t="s">
        <v>27</v>
      </c>
      <c r="OB2" t="s">
        <v>28</v>
      </c>
      <c r="OC2" t="s">
        <v>29</v>
      </c>
      <c r="OD2" t="s">
        <v>27</v>
      </c>
      <c r="OE2" t="s">
        <v>28</v>
      </c>
      <c r="OF2" t="s">
        <v>29</v>
      </c>
      <c r="OG2" t="s">
        <v>27</v>
      </c>
      <c r="OH2" t="s">
        <v>28</v>
      </c>
      <c r="OI2" t="s">
        <v>29</v>
      </c>
      <c r="OJ2" t="s">
        <v>27</v>
      </c>
      <c r="OK2" t="s">
        <v>28</v>
      </c>
      <c r="OL2" t="s">
        <v>29</v>
      </c>
      <c r="OM2" t="s">
        <v>27</v>
      </c>
      <c r="ON2" t="s">
        <v>28</v>
      </c>
      <c r="OO2" t="s">
        <v>29</v>
      </c>
      <c r="OP2" t="s">
        <v>27</v>
      </c>
      <c r="OQ2" t="s">
        <v>28</v>
      </c>
      <c r="OR2" t="s">
        <v>29</v>
      </c>
      <c r="OS2" t="s">
        <v>27</v>
      </c>
      <c r="OT2" t="s">
        <v>28</v>
      </c>
      <c r="OU2" t="s">
        <v>29</v>
      </c>
      <c r="OV2" t="s">
        <v>27</v>
      </c>
      <c r="OW2" t="s">
        <v>28</v>
      </c>
      <c r="OX2" t="s">
        <v>29</v>
      </c>
      <c r="OY2" t="s">
        <v>27</v>
      </c>
      <c r="OZ2" t="s">
        <v>28</v>
      </c>
      <c r="PA2" t="s">
        <v>29</v>
      </c>
      <c r="PB2" t="s">
        <v>27</v>
      </c>
      <c r="PC2" t="s">
        <v>28</v>
      </c>
      <c r="PD2" t="s">
        <v>29</v>
      </c>
      <c r="PE2" t="s">
        <v>27</v>
      </c>
      <c r="PF2" t="s">
        <v>28</v>
      </c>
      <c r="PG2" t="s">
        <v>29</v>
      </c>
      <c r="PH2" t="s">
        <v>27</v>
      </c>
      <c r="PI2" t="s">
        <v>28</v>
      </c>
      <c r="PJ2" t="s">
        <v>29</v>
      </c>
      <c r="PK2" t="s">
        <v>27</v>
      </c>
      <c r="PL2" t="s">
        <v>28</v>
      </c>
      <c r="PM2" t="s">
        <v>29</v>
      </c>
      <c r="PN2" t="s">
        <v>27</v>
      </c>
      <c r="PO2" t="s">
        <v>28</v>
      </c>
      <c r="PP2" t="s">
        <v>29</v>
      </c>
      <c r="PQ2" t="s">
        <v>27</v>
      </c>
      <c r="PR2" t="s">
        <v>28</v>
      </c>
      <c r="PS2" t="s">
        <v>29</v>
      </c>
      <c r="PT2" t="s">
        <v>27</v>
      </c>
      <c r="PU2" t="s">
        <v>28</v>
      </c>
      <c r="PV2" t="s">
        <v>29</v>
      </c>
      <c r="PW2" t="s">
        <v>27</v>
      </c>
      <c r="PX2" t="s">
        <v>28</v>
      </c>
      <c r="PY2" t="s">
        <v>29</v>
      </c>
      <c r="PZ2" t="s">
        <v>27</v>
      </c>
      <c r="QA2" t="s">
        <v>28</v>
      </c>
      <c r="QB2" t="s">
        <v>29</v>
      </c>
      <c r="QC2" t="s">
        <v>27</v>
      </c>
      <c r="QD2" t="s">
        <v>28</v>
      </c>
      <c r="QE2" t="s">
        <v>29</v>
      </c>
      <c r="QF2" t="s">
        <v>27</v>
      </c>
      <c r="QG2" t="s">
        <v>28</v>
      </c>
      <c r="QH2" t="s">
        <v>29</v>
      </c>
      <c r="QI2" t="s">
        <v>27</v>
      </c>
      <c r="QJ2" t="s">
        <v>28</v>
      </c>
      <c r="QK2" t="s">
        <v>29</v>
      </c>
      <c r="QL2" t="s">
        <v>27</v>
      </c>
      <c r="QM2" t="s">
        <v>28</v>
      </c>
      <c r="QN2" t="s">
        <v>29</v>
      </c>
      <c r="QO2" t="s">
        <v>27</v>
      </c>
      <c r="QP2" t="s">
        <v>28</v>
      </c>
      <c r="QQ2" t="s">
        <v>29</v>
      </c>
      <c r="QR2" t="s">
        <v>27</v>
      </c>
      <c r="QS2" t="s">
        <v>28</v>
      </c>
      <c r="QT2" t="s">
        <v>29</v>
      </c>
      <c r="QU2" t="s">
        <v>27</v>
      </c>
      <c r="QV2" t="s">
        <v>28</v>
      </c>
      <c r="QW2" t="s">
        <v>29</v>
      </c>
      <c r="QX2" t="s">
        <v>27</v>
      </c>
      <c r="QY2" t="s">
        <v>28</v>
      </c>
      <c r="QZ2" t="s">
        <v>29</v>
      </c>
      <c r="RA2" t="s">
        <v>27</v>
      </c>
      <c r="RB2" t="s">
        <v>28</v>
      </c>
      <c r="RC2" t="s">
        <v>29</v>
      </c>
      <c r="RD2" t="s">
        <v>27</v>
      </c>
      <c r="RE2" t="s">
        <v>28</v>
      </c>
      <c r="RF2" t="s">
        <v>29</v>
      </c>
      <c r="RG2" t="s">
        <v>27</v>
      </c>
      <c r="RH2" t="s">
        <v>28</v>
      </c>
      <c r="RI2" t="s">
        <v>29</v>
      </c>
      <c r="RJ2" t="s">
        <v>27</v>
      </c>
      <c r="RK2" t="s">
        <v>28</v>
      </c>
      <c r="RL2" t="s">
        <v>29</v>
      </c>
      <c r="RM2" t="s">
        <v>27</v>
      </c>
      <c r="RN2" t="s">
        <v>28</v>
      </c>
      <c r="RO2" t="s">
        <v>29</v>
      </c>
      <c r="RP2" t="s">
        <v>27</v>
      </c>
      <c r="RQ2" t="s">
        <v>28</v>
      </c>
      <c r="RR2" t="s">
        <v>29</v>
      </c>
      <c r="RS2" t="s">
        <v>27</v>
      </c>
      <c r="RT2" t="s">
        <v>28</v>
      </c>
      <c r="RU2" t="s">
        <v>29</v>
      </c>
      <c r="RV2" t="s">
        <v>27</v>
      </c>
      <c r="RW2" t="s">
        <v>28</v>
      </c>
      <c r="RX2" t="s">
        <v>29</v>
      </c>
      <c r="RY2" t="s">
        <v>27</v>
      </c>
      <c r="RZ2" t="s">
        <v>28</v>
      </c>
      <c r="SA2" t="s">
        <v>29</v>
      </c>
      <c r="SB2" t="s">
        <v>27</v>
      </c>
      <c r="SC2" t="s">
        <v>28</v>
      </c>
      <c r="SD2" t="s">
        <v>29</v>
      </c>
      <c r="SE2" t="s">
        <v>27</v>
      </c>
      <c r="SF2" t="s">
        <v>28</v>
      </c>
      <c r="SG2" t="s">
        <v>29</v>
      </c>
      <c r="SH2" t="s">
        <v>27</v>
      </c>
      <c r="SI2" t="s">
        <v>28</v>
      </c>
      <c r="SJ2" t="s">
        <v>29</v>
      </c>
      <c r="SK2" t="s">
        <v>27</v>
      </c>
      <c r="SL2" t="s">
        <v>28</v>
      </c>
      <c r="SM2" t="s">
        <v>29</v>
      </c>
      <c r="SN2" t="s">
        <v>27</v>
      </c>
      <c r="SO2" t="s">
        <v>28</v>
      </c>
      <c r="SP2" t="s">
        <v>29</v>
      </c>
      <c r="SQ2" t="s">
        <v>27</v>
      </c>
      <c r="SR2" t="s">
        <v>28</v>
      </c>
      <c r="SS2" t="s">
        <v>29</v>
      </c>
      <c r="ST2" t="s">
        <v>27</v>
      </c>
      <c r="SU2" t="s">
        <v>28</v>
      </c>
      <c r="SV2" t="s">
        <v>29</v>
      </c>
      <c r="SW2" t="s">
        <v>27</v>
      </c>
      <c r="SX2" t="s">
        <v>28</v>
      </c>
      <c r="SY2" t="s">
        <v>29</v>
      </c>
      <c r="SZ2" t="s">
        <v>27</v>
      </c>
      <c r="TA2" t="s">
        <v>28</v>
      </c>
      <c r="TB2" t="s">
        <v>29</v>
      </c>
      <c r="TC2" t="s">
        <v>27</v>
      </c>
      <c r="TD2" t="s">
        <v>28</v>
      </c>
      <c r="TE2" t="s">
        <v>29</v>
      </c>
      <c r="TF2" t="s">
        <v>27</v>
      </c>
      <c r="TG2" t="s">
        <v>28</v>
      </c>
      <c r="TH2" t="s">
        <v>29</v>
      </c>
      <c r="TI2" t="s">
        <v>27</v>
      </c>
      <c r="TJ2" t="s">
        <v>28</v>
      </c>
      <c r="TK2" t="s">
        <v>29</v>
      </c>
      <c r="TL2" t="s">
        <v>27</v>
      </c>
      <c r="TM2" t="s">
        <v>28</v>
      </c>
      <c r="TN2" t="s">
        <v>29</v>
      </c>
      <c r="TO2" t="s">
        <v>27</v>
      </c>
      <c r="TP2" t="s">
        <v>28</v>
      </c>
      <c r="TQ2" t="s">
        <v>29</v>
      </c>
      <c r="TR2" t="s">
        <v>27</v>
      </c>
      <c r="TS2" t="s">
        <v>28</v>
      </c>
      <c r="TT2" t="s">
        <v>29</v>
      </c>
      <c r="TU2" t="s">
        <v>27</v>
      </c>
      <c r="TV2" t="s">
        <v>28</v>
      </c>
      <c r="TW2" t="s">
        <v>29</v>
      </c>
      <c r="TX2" t="s">
        <v>27</v>
      </c>
      <c r="TY2" t="s">
        <v>28</v>
      </c>
      <c r="TZ2" t="s">
        <v>29</v>
      </c>
      <c r="UA2" t="s">
        <v>27</v>
      </c>
      <c r="UB2" t="s">
        <v>28</v>
      </c>
      <c r="UC2" t="s">
        <v>29</v>
      </c>
      <c r="UD2" t="s">
        <v>27</v>
      </c>
      <c r="UE2" t="s">
        <v>28</v>
      </c>
      <c r="UF2" t="s">
        <v>29</v>
      </c>
      <c r="UG2" t="s">
        <v>27</v>
      </c>
      <c r="UH2" t="s">
        <v>28</v>
      </c>
      <c r="UI2" t="s">
        <v>29</v>
      </c>
      <c r="UJ2" t="s">
        <v>27</v>
      </c>
      <c r="UK2" t="s">
        <v>28</v>
      </c>
      <c r="UL2" t="s">
        <v>29</v>
      </c>
      <c r="UM2" t="s">
        <v>27</v>
      </c>
      <c r="UN2" t="s">
        <v>28</v>
      </c>
      <c r="UO2" t="s">
        <v>29</v>
      </c>
      <c r="UP2" t="s">
        <v>27</v>
      </c>
      <c r="UQ2" t="s">
        <v>28</v>
      </c>
      <c r="UR2" t="s">
        <v>29</v>
      </c>
      <c r="US2" t="s">
        <v>27</v>
      </c>
      <c r="UT2" t="s">
        <v>28</v>
      </c>
      <c r="UU2" t="s">
        <v>29</v>
      </c>
      <c r="UV2" t="s">
        <v>27</v>
      </c>
      <c r="UW2" t="s">
        <v>28</v>
      </c>
      <c r="UX2" t="s">
        <v>29</v>
      </c>
      <c r="UY2" t="s">
        <v>27</v>
      </c>
      <c r="UZ2" t="s">
        <v>28</v>
      </c>
      <c r="VA2" t="s">
        <v>29</v>
      </c>
      <c r="VB2" t="s">
        <v>27</v>
      </c>
      <c r="VC2" t="s">
        <v>28</v>
      </c>
      <c r="VD2" t="s">
        <v>29</v>
      </c>
      <c r="VE2" t="s">
        <v>27</v>
      </c>
      <c r="VF2" t="s">
        <v>28</v>
      </c>
      <c r="VG2" t="s">
        <v>29</v>
      </c>
      <c r="VH2" t="s">
        <v>27</v>
      </c>
      <c r="VI2" t="s">
        <v>28</v>
      </c>
      <c r="VJ2" t="s">
        <v>29</v>
      </c>
      <c r="VK2" t="s">
        <v>27</v>
      </c>
      <c r="VL2" t="s">
        <v>28</v>
      </c>
      <c r="VM2" t="s">
        <v>29</v>
      </c>
      <c r="VN2" t="s">
        <v>27</v>
      </c>
      <c r="VO2" t="s">
        <v>28</v>
      </c>
      <c r="VP2" t="s">
        <v>29</v>
      </c>
      <c r="VQ2" t="s">
        <v>27</v>
      </c>
      <c r="VR2" t="s">
        <v>28</v>
      </c>
      <c r="VS2" t="s">
        <v>29</v>
      </c>
      <c r="VT2" t="s">
        <v>27</v>
      </c>
      <c r="VU2" t="s">
        <v>28</v>
      </c>
      <c r="VV2" t="s">
        <v>29</v>
      </c>
      <c r="VW2" t="s">
        <v>27</v>
      </c>
      <c r="VX2" t="s">
        <v>28</v>
      </c>
      <c r="VY2" t="s">
        <v>29</v>
      </c>
      <c r="VZ2" t="s">
        <v>27</v>
      </c>
      <c r="WA2" t="s">
        <v>28</v>
      </c>
      <c r="WB2" t="s">
        <v>29</v>
      </c>
      <c r="WC2" t="s">
        <v>27</v>
      </c>
      <c r="WD2" t="s">
        <v>28</v>
      </c>
      <c r="WE2" t="s">
        <v>29</v>
      </c>
      <c r="WF2" t="s">
        <v>27</v>
      </c>
      <c r="WG2" t="s">
        <v>28</v>
      </c>
      <c r="WH2" t="s">
        <v>29</v>
      </c>
      <c r="WI2" t="s">
        <v>27</v>
      </c>
      <c r="WJ2" t="s">
        <v>28</v>
      </c>
      <c r="WK2" t="s">
        <v>29</v>
      </c>
      <c r="WL2" t="s">
        <v>27</v>
      </c>
      <c r="WM2" t="s">
        <v>28</v>
      </c>
      <c r="WN2" t="s">
        <v>29</v>
      </c>
      <c r="WO2" t="s">
        <v>27</v>
      </c>
      <c r="WP2" t="s">
        <v>28</v>
      </c>
      <c r="WQ2" t="s">
        <v>29</v>
      </c>
      <c r="WR2" t="s">
        <v>27</v>
      </c>
      <c r="WS2" t="s">
        <v>28</v>
      </c>
      <c r="WT2" t="s">
        <v>29</v>
      </c>
      <c r="WU2" t="s">
        <v>27</v>
      </c>
      <c r="WV2" t="s">
        <v>28</v>
      </c>
      <c r="WW2" t="s">
        <v>29</v>
      </c>
      <c r="WX2" t="s">
        <v>27</v>
      </c>
      <c r="WY2" t="s">
        <v>28</v>
      </c>
      <c r="WZ2" t="s">
        <v>29</v>
      </c>
      <c r="XA2" t="s">
        <v>27</v>
      </c>
      <c r="XB2" t="s">
        <v>28</v>
      </c>
      <c r="XC2" t="s">
        <v>29</v>
      </c>
      <c r="XD2" t="s">
        <v>27</v>
      </c>
      <c r="XE2" t="s">
        <v>28</v>
      </c>
      <c r="XF2" t="s">
        <v>29</v>
      </c>
      <c r="XG2" t="s">
        <v>27</v>
      </c>
      <c r="XH2" t="s">
        <v>28</v>
      </c>
      <c r="XI2" t="s">
        <v>29</v>
      </c>
      <c r="XJ2" t="s">
        <v>27</v>
      </c>
      <c r="XK2" t="s">
        <v>28</v>
      </c>
      <c r="XL2" t="s">
        <v>29</v>
      </c>
      <c r="XM2" t="s">
        <v>27</v>
      </c>
      <c r="XN2" t="s">
        <v>28</v>
      </c>
      <c r="XO2" t="s">
        <v>29</v>
      </c>
      <c r="XP2" t="s">
        <v>27</v>
      </c>
      <c r="XQ2" t="s">
        <v>28</v>
      </c>
      <c r="XR2" t="s">
        <v>29</v>
      </c>
      <c r="XS2" t="s">
        <v>27</v>
      </c>
      <c r="XT2" t="s">
        <v>28</v>
      </c>
      <c r="XU2" t="s">
        <v>29</v>
      </c>
      <c r="XV2" t="s">
        <v>27</v>
      </c>
      <c r="XW2" t="s">
        <v>28</v>
      </c>
      <c r="XX2" t="s">
        <v>29</v>
      </c>
      <c r="XY2" t="s">
        <v>27</v>
      </c>
      <c r="XZ2" t="s">
        <v>28</v>
      </c>
      <c r="YA2" t="s">
        <v>29</v>
      </c>
      <c r="YB2" t="s">
        <v>27</v>
      </c>
      <c r="YC2" t="s">
        <v>28</v>
      </c>
      <c r="YD2" t="s">
        <v>29</v>
      </c>
      <c r="YE2" t="s">
        <v>27</v>
      </c>
      <c r="YF2" t="s">
        <v>28</v>
      </c>
      <c r="YG2" t="s">
        <v>29</v>
      </c>
      <c r="YH2" t="s">
        <v>27</v>
      </c>
      <c r="YI2" t="s">
        <v>28</v>
      </c>
      <c r="YJ2" t="s">
        <v>29</v>
      </c>
      <c r="YK2" t="s">
        <v>27</v>
      </c>
      <c r="YL2" t="s">
        <v>28</v>
      </c>
      <c r="YM2" t="s">
        <v>29</v>
      </c>
      <c r="YN2" t="s">
        <v>27</v>
      </c>
      <c r="YO2" t="s">
        <v>28</v>
      </c>
      <c r="YP2" t="s">
        <v>29</v>
      </c>
      <c r="YQ2" t="s">
        <v>27</v>
      </c>
      <c r="YR2" t="s">
        <v>28</v>
      </c>
      <c r="YS2" t="s">
        <v>29</v>
      </c>
      <c r="YT2" t="s">
        <v>27</v>
      </c>
      <c r="YU2" t="s">
        <v>28</v>
      </c>
      <c r="YV2" t="s">
        <v>29</v>
      </c>
      <c r="YW2" t="s">
        <v>27</v>
      </c>
      <c r="YX2" t="s">
        <v>28</v>
      </c>
      <c r="YY2" t="s">
        <v>29</v>
      </c>
      <c r="YZ2" t="s">
        <v>27</v>
      </c>
      <c r="ZA2" t="s">
        <v>28</v>
      </c>
      <c r="ZB2" t="s">
        <v>29</v>
      </c>
    </row>
    <row r="3" spans="1:678">
      <c r="C3" t="s">
        <v>30</v>
      </c>
      <c r="D3" t="s">
        <v>32</v>
      </c>
      <c r="E3" t="s">
        <v>32</v>
      </c>
      <c r="F3" t="s">
        <v>32</v>
      </c>
      <c r="G3" t="s">
        <v>32</v>
      </c>
      <c r="H3" t="s">
        <v>32</v>
      </c>
      <c r="I3" t="s">
        <v>32</v>
      </c>
      <c r="J3" t="s">
        <v>32</v>
      </c>
      <c r="K3" t="s">
        <v>32</v>
      </c>
      <c r="L3" t="s">
        <v>32</v>
      </c>
      <c r="M3" t="s">
        <v>32</v>
      </c>
      <c r="N3" t="s">
        <v>32</v>
      </c>
      <c r="O3" t="s">
        <v>32</v>
      </c>
      <c r="P3" t="s">
        <v>32</v>
      </c>
      <c r="Q3" t="s">
        <v>32</v>
      </c>
      <c r="R3" t="s">
        <v>32</v>
      </c>
      <c r="S3" t="s">
        <v>32</v>
      </c>
      <c r="T3" t="s">
        <v>32</v>
      </c>
      <c r="U3" t="s">
        <v>32</v>
      </c>
      <c r="V3" t="s">
        <v>32</v>
      </c>
      <c r="W3" t="s">
        <v>32</v>
      </c>
      <c r="X3" t="s">
        <v>32</v>
      </c>
      <c r="Y3" t="s">
        <v>32</v>
      </c>
      <c r="Z3" t="s">
        <v>32</v>
      </c>
      <c r="AA3" t="s">
        <v>32</v>
      </c>
      <c r="AB3" t="s">
        <v>32</v>
      </c>
      <c r="AC3" t="s">
        <v>32</v>
      </c>
      <c r="AD3" t="s">
        <v>32</v>
      </c>
      <c r="AE3" t="s">
        <v>32</v>
      </c>
      <c r="AF3" t="s">
        <v>32</v>
      </c>
      <c r="AG3" t="s">
        <v>32</v>
      </c>
      <c r="AH3" t="s">
        <v>32</v>
      </c>
      <c r="AI3" t="s">
        <v>32</v>
      </c>
      <c r="AJ3" t="s">
        <v>32</v>
      </c>
      <c r="AK3" t="s">
        <v>32</v>
      </c>
      <c r="AL3" t="s">
        <v>32</v>
      </c>
      <c r="AM3" t="s">
        <v>32</v>
      </c>
      <c r="AN3" t="s">
        <v>32</v>
      </c>
      <c r="AO3" t="s">
        <v>32</v>
      </c>
      <c r="AP3" t="s">
        <v>32</v>
      </c>
      <c r="AQ3" t="s">
        <v>32</v>
      </c>
      <c r="AR3" t="s">
        <v>32</v>
      </c>
      <c r="AS3" t="s">
        <v>32</v>
      </c>
      <c r="AT3" t="s">
        <v>32</v>
      </c>
      <c r="AU3" t="s">
        <v>32</v>
      </c>
      <c r="AV3" t="s">
        <v>32</v>
      </c>
      <c r="AW3" t="s">
        <v>32</v>
      </c>
      <c r="AX3" t="s">
        <v>32</v>
      </c>
      <c r="AY3" t="s">
        <v>32</v>
      </c>
      <c r="AZ3" t="s">
        <v>32</v>
      </c>
      <c r="BA3" t="s">
        <v>32</v>
      </c>
      <c r="BB3" t="s">
        <v>32</v>
      </c>
      <c r="BC3" t="s">
        <v>32</v>
      </c>
      <c r="BD3" t="s">
        <v>32</v>
      </c>
      <c r="BE3" t="s">
        <v>32</v>
      </c>
      <c r="BF3" t="s">
        <v>32</v>
      </c>
      <c r="BG3" t="s">
        <v>32</v>
      </c>
      <c r="BH3" t="s">
        <v>32</v>
      </c>
      <c r="BI3" t="s">
        <v>32</v>
      </c>
      <c r="BJ3" t="s">
        <v>32</v>
      </c>
      <c r="BK3" t="s">
        <v>32</v>
      </c>
      <c r="BL3" t="s">
        <v>32</v>
      </c>
      <c r="BM3" t="s">
        <v>32</v>
      </c>
      <c r="BN3" t="s">
        <v>32</v>
      </c>
      <c r="BO3" t="s">
        <v>32</v>
      </c>
      <c r="BP3" t="s">
        <v>32</v>
      </c>
      <c r="BQ3" t="s">
        <v>32</v>
      </c>
      <c r="BR3" t="s">
        <v>32</v>
      </c>
      <c r="BS3" t="s">
        <v>32</v>
      </c>
      <c r="BT3" t="s">
        <v>32</v>
      </c>
      <c r="BU3" t="s">
        <v>32</v>
      </c>
      <c r="BV3" t="s">
        <v>32</v>
      </c>
      <c r="BW3" t="s">
        <v>32</v>
      </c>
      <c r="BX3" t="s">
        <v>32</v>
      </c>
      <c r="BY3" t="s">
        <v>32</v>
      </c>
      <c r="BZ3" t="s">
        <v>32</v>
      </c>
      <c r="CA3" t="s">
        <v>32</v>
      </c>
      <c r="CB3" t="s">
        <v>32</v>
      </c>
      <c r="CC3" t="s">
        <v>32</v>
      </c>
      <c r="CD3" t="s">
        <v>32</v>
      </c>
      <c r="CE3" t="s">
        <v>32</v>
      </c>
      <c r="CF3" t="s">
        <v>32</v>
      </c>
      <c r="CG3" t="s">
        <v>32</v>
      </c>
      <c r="CH3" t="s">
        <v>32</v>
      </c>
      <c r="CI3" t="s">
        <v>32</v>
      </c>
      <c r="CJ3" t="s">
        <v>32</v>
      </c>
      <c r="CK3" t="s">
        <v>32</v>
      </c>
      <c r="CL3" t="s">
        <v>32</v>
      </c>
      <c r="CM3" t="s">
        <v>32</v>
      </c>
      <c r="CN3" t="s">
        <v>32</v>
      </c>
      <c r="CO3" t="s">
        <v>32</v>
      </c>
      <c r="CP3" t="s">
        <v>32</v>
      </c>
      <c r="CQ3" t="s">
        <v>32</v>
      </c>
      <c r="CR3" t="s">
        <v>32</v>
      </c>
      <c r="CS3" t="s">
        <v>32</v>
      </c>
      <c r="CT3" t="s">
        <v>32</v>
      </c>
      <c r="CU3" t="s">
        <v>32</v>
      </c>
      <c r="CV3" t="s">
        <v>32</v>
      </c>
      <c r="CW3" t="s">
        <v>32</v>
      </c>
      <c r="CX3" t="s">
        <v>32</v>
      </c>
      <c r="CY3" t="s">
        <v>32</v>
      </c>
      <c r="CZ3" t="s">
        <v>32</v>
      </c>
      <c r="DA3" t="s">
        <v>32</v>
      </c>
      <c r="DB3" t="s">
        <v>32</v>
      </c>
      <c r="DC3" t="s">
        <v>32</v>
      </c>
      <c r="DD3" t="s">
        <v>32</v>
      </c>
      <c r="DE3" t="s">
        <v>32</v>
      </c>
      <c r="DF3" t="s">
        <v>32</v>
      </c>
      <c r="DG3" t="s">
        <v>32</v>
      </c>
      <c r="DH3" t="s">
        <v>32</v>
      </c>
      <c r="DI3" t="s">
        <v>32</v>
      </c>
      <c r="DJ3" t="s">
        <v>32</v>
      </c>
      <c r="DK3" t="s">
        <v>32</v>
      </c>
      <c r="DL3" t="s">
        <v>32</v>
      </c>
      <c r="DM3" t="s">
        <v>32</v>
      </c>
      <c r="DN3" t="s">
        <v>32</v>
      </c>
      <c r="DO3" t="s">
        <v>32</v>
      </c>
      <c r="DP3" t="s">
        <v>32</v>
      </c>
      <c r="DQ3" t="s">
        <v>32</v>
      </c>
      <c r="DR3" t="s">
        <v>32</v>
      </c>
      <c r="DS3" t="s">
        <v>32</v>
      </c>
      <c r="DT3" t="s">
        <v>32</v>
      </c>
      <c r="DU3" t="s">
        <v>32</v>
      </c>
      <c r="DV3" t="s">
        <v>32</v>
      </c>
      <c r="DW3" t="s">
        <v>32</v>
      </c>
      <c r="DX3" t="s">
        <v>32</v>
      </c>
      <c r="DY3" t="s">
        <v>32</v>
      </c>
      <c r="DZ3" t="s">
        <v>32</v>
      </c>
      <c r="EA3" t="s">
        <v>32</v>
      </c>
      <c r="EB3" t="s">
        <v>32</v>
      </c>
      <c r="EC3" t="s">
        <v>32</v>
      </c>
      <c r="ED3" t="s">
        <v>32</v>
      </c>
      <c r="EE3" t="s">
        <v>32</v>
      </c>
      <c r="EF3" t="s">
        <v>32</v>
      </c>
      <c r="EG3" t="s">
        <v>32</v>
      </c>
      <c r="EH3" t="s">
        <v>32</v>
      </c>
      <c r="EI3" t="s">
        <v>32</v>
      </c>
      <c r="EJ3" t="s">
        <v>32</v>
      </c>
      <c r="EK3" t="s">
        <v>32</v>
      </c>
      <c r="EL3" t="s">
        <v>32</v>
      </c>
      <c r="EM3" t="s">
        <v>32</v>
      </c>
      <c r="EN3" t="s">
        <v>32</v>
      </c>
      <c r="EO3" t="s">
        <v>32</v>
      </c>
      <c r="EP3" t="s">
        <v>32</v>
      </c>
      <c r="EQ3" t="s">
        <v>32</v>
      </c>
      <c r="ER3" t="s">
        <v>32</v>
      </c>
      <c r="ES3" t="s">
        <v>32</v>
      </c>
      <c r="ET3" t="s">
        <v>32</v>
      </c>
      <c r="EU3" t="s">
        <v>32</v>
      </c>
      <c r="EV3" t="s">
        <v>32</v>
      </c>
      <c r="EW3" t="s">
        <v>32</v>
      </c>
      <c r="EX3" t="s">
        <v>32</v>
      </c>
      <c r="EY3" t="s">
        <v>32</v>
      </c>
      <c r="EZ3" t="s">
        <v>32</v>
      </c>
      <c r="FA3" t="s">
        <v>32</v>
      </c>
      <c r="FB3" t="s">
        <v>32</v>
      </c>
      <c r="FC3" t="s">
        <v>32</v>
      </c>
      <c r="FD3" t="s">
        <v>32</v>
      </c>
      <c r="FE3" t="s">
        <v>32</v>
      </c>
      <c r="FF3" t="s">
        <v>32</v>
      </c>
      <c r="FG3" t="s">
        <v>32</v>
      </c>
      <c r="FH3" t="s">
        <v>32</v>
      </c>
      <c r="FI3" t="s">
        <v>32</v>
      </c>
      <c r="FJ3" t="s">
        <v>32</v>
      </c>
      <c r="FK3" t="s">
        <v>32</v>
      </c>
      <c r="FL3" t="s">
        <v>32</v>
      </c>
      <c r="FM3" t="s">
        <v>32</v>
      </c>
      <c r="FN3" t="s">
        <v>32</v>
      </c>
      <c r="FO3" t="s">
        <v>32</v>
      </c>
      <c r="FP3" t="s">
        <v>32</v>
      </c>
      <c r="FQ3" t="s">
        <v>32</v>
      </c>
      <c r="FR3" t="s">
        <v>32</v>
      </c>
      <c r="FS3" t="s">
        <v>32</v>
      </c>
      <c r="FT3" t="s">
        <v>32</v>
      </c>
      <c r="FU3" t="s">
        <v>32</v>
      </c>
      <c r="FV3" t="s">
        <v>32</v>
      </c>
      <c r="FW3" t="s">
        <v>32</v>
      </c>
      <c r="FX3" t="s">
        <v>32</v>
      </c>
      <c r="FY3" t="s">
        <v>32</v>
      </c>
      <c r="FZ3" t="s">
        <v>32</v>
      </c>
      <c r="GA3" t="s">
        <v>32</v>
      </c>
      <c r="GB3" t="s">
        <v>32</v>
      </c>
      <c r="GC3" t="s">
        <v>32</v>
      </c>
      <c r="GD3" t="s">
        <v>32</v>
      </c>
      <c r="GE3" t="s">
        <v>32</v>
      </c>
      <c r="GF3" t="s">
        <v>32</v>
      </c>
      <c r="GG3" t="s">
        <v>32</v>
      </c>
      <c r="GH3" t="s">
        <v>32</v>
      </c>
      <c r="GI3" t="s">
        <v>32</v>
      </c>
      <c r="GJ3" t="s">
        <v>32</v>
      </c>
      <c r="GK3" t="s">
        <v>32</v>
      </c>
      <c r="GL3" t="s">
        <v>32</v>
      </c>
      <c r="GM3" t="s">
        <v>32</v>
      </c>
      <c r="GN3" t="s">
        <v>32</v>
      </c>
      <c r="GO3" t="s">
        <v>32</v>
      </c>
      <c r="GP3" t="s">
        <v>32</v>
      </c>
      <c r="GQ3" t="s">
        <v>32</v>
      </c>
      <c r="GR3" t="s">
        <v>32</v>
      </c>
      <c r="GS3" t="s">
        <v>32</v>
      </c>
      <c r="GT3" t="s">
        <v>32</v>
      </c>
      <c r="GU3" t="s">
        <v>32</v>
      </c>
      <c r="GV3" t="s">
        <v>32</v>
      </c>
      <c r="GW3" t="s">
        <v>32</v>
      </c>
      <c r="GX3" t="s">
        <v>32</v>
      </c>
      <c r="GY3" t="s">
        <v>32</v>
      </c>
      <c r="GZ3" t="s">
        <v>32</v>
      </c>
      <c r="HA3" t="s">
        <v>32</v>
      </c>
      <c r="HB3" t="s">
        <v>32</v>
      </c>
      <c r="HC3" t="s">
        <v>32</v>
      </c>
      <c r="HD3" t="s">
        <v>32</v>
      </c>
      <c r="HE3" t="s">
        <v>32</v>
      </c>
      <c r="HF3" t="s">
        <v>32</v>
      </c>
      <c r="HG3" t="s">
        <v>32</v>
      </c>
      <c r="HH3" t="s">
        <v>32</v>
      </c>
      <c r="HI3" t="s">
        <v>32</v>
      </c>
      <c r="HJ3" t="s">
        <v>32</v>
      </c>
      <c r="HK3" t="s">
        <v>32</v>
      </c>
      <c r="HL3" t="s">
        <v>32</v>
      </c>
      <c r="HM3" t="s">
        <v>32</v>
      </c>
      <c r="HN3" t="s">
        <v>32</v>
      </c>
      <c r="HO3" t="s">
        <v>32</v>
      </c>
      <c r="HP3" t="s">
        <v>32</v>
      </c>
      <c r="HQ3" t="s">
        <v>32</v>
      </c>
      <c r="HR3" t="s">
        <v>32</v>
      </c>
      <c r="HS3" t="s">
        <v>32</v>
      </c>
      <c r="HT3" t="s">
        <v>32</v>
      </c>
      <c r="HU3" t="s">
        <v>32</v>
      </c>
      <c r="HV3" t="s">
        <v>32</v>
      </c>
      <c r="HW3" t="s">
        <v>32</v>
      </c>
      <c r="HX3" t="s">
        <v>32</v>
      </c>
      <c r="HY3" t="s">
        <v>32</v>
      </c>
      <c r="HZ3" t="s">
        <v>32</v>
      </c>
      <c r="IA3" t="s">
        <v>32</v>
      </c>
      <c r="IB3" t="s">
        <v>32</v>
      </c>
      <c r="IC3" t="s">
        <v>32</v>
      </c>
      <c r="ID3" t="s">
        <v>32</v>
      </c>
      <c r="IE3" t="s">
        <v>32</v>
      </c>
      <c r="IF3" t="s">
        <v>32</v>
      </c>
      <c r="IG3" t="s">
        <v>32</v>
      </c>
      <c r="IH3" t="s">
        <v>32</v>
      </c>
      <c r="II3" t="s">
        <v>32</v>
      </c>
      <c r="IJ3" t="s">
        <v>32</v>
      </c>
      <c r="IK3" t="s">
        <v>32</v>
      </c>
      <c r="IL3" t="s">
        <v>32</v>
      </c>
      <c r="IM3" t="s">
        <v>32</v>
      </c>
      <c r="IN3" t="s">
        <v>32</v>
      </c>
      <c r="IO3" t="s">
        <v>32</v>
      </c>
      <c r="IP3" t="s">
        <v>32</v>
      </c>
      <c r="IQ3" t="s">
        <v>32</v>
      </c>
      <c r="IR3" t="s">
        <v>32</v>
      </c>
      <c r="IS3" t="s">
        <v>32</v>
      </c>
      <c r="IT3" t="s">
        <v>32</v>
      </c>
      <c r="IU3" t="s">
        <v>32</v>
      </c>
      <c r="IV3" t="s">
        <v>32</v>
      </c>
      <c r="IW3" t="s">
        <v>32</v>
      </c>
      <c r="IX3" t="s">
        <v>32</v>
      </c>
      <c r="IY3" t="s">
        <v>32</v>
      </c>
      <c r="IZ3" t="s">
        <v>32</v>
      </c>
      <c r="JA3" t="s">
        <v>32</v>
      </c>
      <c r="JB3" t="s">
        <v>32</v>
      </c>
      <c r="JC3" t="s">
        <v>32</v>
      </c>
      <c r="JD3" t="s">
        <v>32</v>
      </c>
      <c r="JE3" t="s">
        <v>32</v>
      </c>
      <c r="JF3" t="s">
        <v>32</v>
      </c>
      <c r="JG3" t="s">
        <v>32</v>
      </c>
      <c r="JH3" t="s">
        <v>32</v>
      </c>
      <c r="JI3" t="s">
        <v>32</v>
      </c>
      <c r="JJ3" t="s">
        <v>32</v>
      </c>
      <c r="JK3" t="s">
        <v>32</v>
      </c>
      <c r="JL3" t="s">
        <v>32</v>
      </c>
      <c r="JM3" t="s">
        <v>32</v>
      </c>
      <c r="JN3" t="s">
        <v>32</v>
      </c>
      <c r="JO3" t="s">
        <v>32</v>
      </c>
      <c r="JP3" t="s">
        <v>32</v>
      </c>
      <c r="JQ3" t="s">
        <v>32</v>
      </c>
      <c r="JR3" t="s">
        <v>32</v>
      </c>
      <c r="JS3" t="s">
        <v>32</v>
      </c>
      <c r="JT3" t="s">
        <v>32</v>
      </c>
      <c r="JU3" t="s">
        <v>32</v>
      </c>
      <c r="JV3" t="s">
        <v>32</v>
      </c>
      <c r="JW3" t="s">
        <v>32</v>
      </c>
      <c r="JX3" t="s">
        <v>32</v>
      </c>
      <c r="JY3" t="s">
        <v>32</v>
      </c>
      <c r="JZ3" t="s">
        <v>32</v>
      </c>
      <c r="KA3" t="s">
        <v>32</v>
      </c>
      <c r="KB3" t="s">
        <v>32</v>
      </c>
      <c r="KC3" t="s">
        <v>32</v>
      </c>
      <c r="KD3" t="s">
        <v>32</v>
      </c>
      <c r="KE3" t="s">
        <v>32</v>
      </c>
      <c r="KF3" t="s">
        <v>32</v>
      </c>
      <c r="KG3" t="s">
        <v>32</v>
      </c>
      <c r="KH3" t="s">
        <v>32</v>
      </c>
      <c r="KI3" t="s">
        <v>32</v>
      </c>
      <c r="KJ3" t="s">
        <v>32</v>
      </c>
      <c r="KK3" t="s">
        <v>32</v>
      </c>
      <c r="KL3" t="s">
        <v>32</v>
      </c>
      <c r="KM3" t="s">
        <v>32</v>
      </c>
      <c r="KN3" t="s">
        <v>32</v>
      </c>
      <c r="KO3" t="s">
        <v>32</v>
      </c>
      <c r="KP3" t="s">
        <v>32</v>
      </c>
      <c r="KQ3" t="s">
        <v>32</v>
      </c>
      <c r="KR3" t="s">
        <v>32</v>
      </c>
      <c r="KS3" t="s">
        <v>32</v>
      </c>
      <c r="KT3" t="s">
        <v>32</v>
      </c>
      <c r="KU3" t="s">
        <v>32</v>
      </c>
      <c r="KV3" t="s">
        <v>32</v>
      </c>
      <c r="KW3" t="s">
        <v>32</v>
      </c>
      <c r="KX3" t="s">
        <v>32</v>
      </c>
      <c r="KY3" t="s">
        <v>32</v>
      </c>
      <c r="KZ3" t="s">
        <v>32</v>
      </c>
      <c r="LA3" t="s">
        <v>32</v>
      </c>
      <c r="LB3" t="s">
        <v>32</v>
      </c>
      <c r="LC3" t="s">
        <v>32</v>
      </c>
      <c r="LD3" t="s">
        <v>32</v>
      </c>
      <c r="LE3" t="s">
        <v>32</v>
      </c>
      <c r="LF3" t="s">
        <v>32</v>
      </c>
      <c r="LG3" t="s">
        <v>32</v>
      </c>
      <c r="LH3" t="s">
        <v>32</v>
      </c>
      <c r="LI3" t="s">
        <v>32</v>
      </c>
      <c r="LJ3" t="s">
        <v>32</v>
      </c>
      <c r="LK3" t="s">
        <v>32</v>
      </c>
      <c r="LL3" t="s">
        <v>32</v>
      </c>
      <c r="LM3" t="s">
        <v>32</v>
      </c>
      <c r="LN3" t="s">
        <v>32</v>
      </c>
      <c r="LO3" t="s">
        <v>32</v>
      </c>
      <c r="LP3" t="s">
        <v>32</v>
      </c>
      <c r="LQ3" t="s">
        <v>32</v>
      </c>
      <c r="LR3" t="s">
        <v>32</v>
      </c>
      <c r="LS3" t="s">
        <v>32</v>
      </c>
      <c r="LT3" t="s">
        <v>32</v>
      </c>
      <c r="LU3" t="s">
        <v>32</v>
      </c>
      <c r="LV3" t="s">
        <v>32</v>
      </c>
      <c r="LW3" t="s">
        <v>32</v>
      </c>
      <c r="LX3" t="s">
        <v>32</v>
      </c>
      <c r="LY3" t="s">
        <v>32</v>
      </c>
      <c r="LZ3" t="s">
        <v>32</v>
      </c>
      <c r="MA3" t="s">
        <v>32</v>
      </c>
      <c r="MB3" t="s">
        <v>32</v>
      </c>
      <c r="MC3" t="s">
        <v>32</v>
      </c>
      <c r="MD3" t="s">
        <v>32</v>
      </c>
      <c r="ME3" t="s">
        <v>32</v>
      </c>
      <c r="MF3" t="s">
        <v>32</v>
      </c>
      <c r="MG3" t="s">
        <v>32</v>
      </c>
      <c r="MH3" t="s">
        <v>32</v>
      </c>
      <c r="MI3" t="s">
        <v>32</v>
      </c>
      <c r="MJ3" t="s">
        <v>32</v>
      </c>
      <c r="MK3" t="s">
        <v>32</v>
      </c>
      <c r="ML3" t="s">
        <v>32</v>
      </c>
      <c r="MM3" t="s">
        <v>32</v>
      </c>
      <c r="MN3" t="s">
        <v>32</v>
      </c>
      <c r="MO3" t="s">
        <v>32</v>
      </c>
      <c r="MP3" t="s">
        <v>32</v>
      </c>
      <c r="MQ3" t="s">
        <v>32</v>
      </c>
      <c r="MR3" t="s">
        <v>32</v>
      </c>
      <c r="MS3" t="s">
        <v>32</v>
      </c>
      <c r="MT3" t="s">
        <v>32</v>
      </c>
      <c r="MU3" t="s">
        <v>32</v>
      </c>
      <c r="MV3" t="s">
        <v>32</v>
      </c>
      <c r="MW3" t="s">
        <v>32</v>
      </c>
      <c r="MX3" t="s">
        <v>32</v>
      </c>
      <c r="MY3" t="s">
        <v>32</v>
      </c>
      <c r="MZ3" t="s">
        <v>32</v>
      </c>
      <c r="NA3" t="s">
        <v>32</v>
      </c>
      <c r="NB3" t="s">
        <v>32</v>
      </c>
      <c r="NC3" t="s">
        <v>32</v>
      </c>
      <c r="ND3" t="s">
        <v>32</v>
      </c>
      <c r="NE3" t="s">
        <v>32</v>
      </c>
      <c r="NF3" t="s">
        <v>32</v>
      </c>
      <c r="NG3" t="s">
        <v>32</v>
      </c>
      <c r="NH3" t="s">
        <v>32</v>
      </c>
      <c r="NI3" t="s">
        <v>32</v>
      </c>
      <c r="NJ3" t="s">
        <v>32</v>
      </c>
      <c r="NK3" t="s">
        <v>32</v>
      </c>
      <c r="NL3" t="s">
        <v>32</v>
      </c>
      <c r="NM3" t="s">
        <v>32</v>
      </c>
      <c r="NN3" t="s">
        <v>32</v>
      </c>
      <c r="NO3" t="s">
        <v>32</v>
      </c>
      <c r="NP3" t="s">
        <v>32</v>
      </c>
      <c r="NQ3" t="s">
        <v>32</v>
      </c>
      <c r="NR3" t="s">
        <v>32</v>
      </c>
      <c r="NS3" t="s">
        <v>32</v>
      </c>
      <c r="NT3" t="s">
        <v>32</v>
      </c>
      <c r="NU3" t="s">
        <v>32</v>
      </c>
      <c r="NV3" t="s">
        <v>32</v>
      </c>
      <c r="NW3" t="s">
        <v>32</v>
      </c>
      <c r="NX3" t="s">
        <v>32</v>
      </c>
      <c r="NY3" t="s">
        <v>32</v>
      </c>
      <c r="NZ3" t="s">
        <v>32</v>
      </c>
      <c r="OA3" t="s">
        <v>32</v>
      </c>
      <c r="OB3" t="s">
        <v>32</v>
      </c>
      <c r="OC3" t="s">
        <v>32</v>
      </c>
      <c r="OD3" t="s">
        <v>32</v>
      </c>
      <c r="OE3" t="s">
        <v>32</v>
      </c>
      <c r="OF3" t="s">
        <v>32</v>
      </c>
      <c r="OG3" t="s">
        <v>32</v>
      </c>
      <c r="OH3" t="s">
        <v>32</v>
      </c>
      <c r="OI3" t="s">
        <v>32</v>
      </c>
      <c r="OJ3" t="s">
        <v>32</v>
      </c>
      <c r="OK3" t="s">
        <v>32</v>
      </c>
      <c r="OL3" t="s">
        <v>32</v>
      </c>
      <c r="OM3" t="s">
        <v>32</v>
      </c>
      <c r="ON3" t="s">
        <v>32</v>
      </c>
      <c r="OO3" t="s">
        <v>32</v>
      </c>
      <c r="OP3" t="s">
        <v>32</v>
      </c>
      <c r="OQ3" t="s">
        <v>32</v>
      </c>
      <c r="OR3" t="s">
        <v>32</v>
      </c>
      <c r="OS3" t="s">
        <v>32</v>
      </c>
      <c r="OT3" t="s">
        <v>32</v>
      </c>
      <c r="OU3" t="s">
        <v>32</v>
      </c>
      <c r="OV3" t="s">
        <v>32</v>
      </c>
      <c r="OW3" t="s">
        <v>32</v>
      </c>
      <c r="OX3" t="s">
        <v>32</v>
      </c>
      <c r="OY3" t="s">
        <v>32</v>
      </c>
      <c r="OZ3" t="s">
        <v>32</v>
      </c>
      <c r="PA3" t="s">
        <v>32</v>
      </c>
      <c r="PB3" t="s">
        <v>32</v>
      </c>
      <c r="PC3" t="s">
        <v>32</v>
      </c>
      <c r="PD3" t="s">
        <v>32</v>
      </c>
      <c r="PE3" t="s">
        <v>32</v>
      </c>
      <c r="PF3" t="s">
        <v>32</v>
      </c>
      <c r="PG3" t="s">
        <v>32</v>
      </c>
      <c r="PH3" t="s">
        <v>32</v>
      </c>
      <c r="PI3" t="s">
        <v>32</v>
      </c>
      <c r="PJ3" t="s">
        <v>32</v>
      </c>
      <c r="PK3" t="s">
        <v>32</v>
      </c>
      <c r="PL3" t="s">
        <v>32</v>
      </c>
      <c r="PM3" t="s">
        <v>32</v>
      </c>
      <c r="PN3" t="s">
        <v>32</v>
      </c>
      <c r="PO3" t="s">
        <v>32</v>
      </c>
      <c r="PP3" t="s">
        <v>32</v>
      </c>
      <c r="PQ3" t="s">
        <v>32</v>
      </c>
      <c r="PR3" t="s">
        <v>32</v>
      </c>
      <c r="PS3" t="s">
        <v>32</v>
      </c>
      <c r="PT3" t="s">
        <v>32</v>
      </c>
      <c r="PU3" t="s">
        <v>32</v>
      </c>
      <c r="PV3" t="s">
        <v>32</v>
      </c>
      <c r="PW3" t="s">
        <v>32</v>
      </c>
      <c r="PX3" t="s">
        <v>32</v>
      </c>
      <c r="PY3" t="s">
        <v>32</v>
      </c>
      <c r="PZ3" t="s">
        <v>32</v>
      </c>
      <c r="QA3" t="s">
        <v>32</v>
      </c>
      <c r="QB3" t="s">
        <v>32</v>
      </c>
      <c r="QC3" t="s">
        <v>32</v>
      </c>
      <c r="QD3" t="s">
        <v>32</v>
      </c>
      <c r="QE3" t="s">
        <v>32</v>
      </c>
      <c r="QF3" t="s">
        <v>32</v>
      </c>
      <c r="QG3" t="s">
        <v>32</v>
      </c>
      <c r="QH3" t="s">
        <v>32</v>
      </c>
      <c r="QI3" t="s">
        <v>32</v>
      </c>
      <c r="QJ3" t="s">
        <v>32</v>
      </c>
      <c r="QK3" t="s">
        <v>32</v>
      </c>
      <c r="QL3" t="s">
        <v>32</v>
      </c>
      <c r="QM3" t="s">
        <v>32</v>
      </c>
      <c r="QN3" t="s">
        <v>32</v>
      </c>
      <c r="QO3" t="s">
        <v>32</v>
      </c>
      <c r="QP3" t="s">
        <v>32</v>
      </c>
      <c r="QQ3" t="s">
        <v>32</v>
      </c>
      <c r="QR3" t="s">
        <v>32</v>
      </c>
      <c r="QS3" t="s">
        <v>32</v>
      </c>
      <c r="QT3" t="s">
        <v>32</v>
      </c>
      <c r="QU3" t="s">
        <v>32</v>
      </c>
      <c r="QV3" t="s">
        <v>32</v>
      </c>
      <c r="QW3" t="s">
        <v>32</v>
      </c>
      <c r="QX3" t="s">
        <v>32</v>
      </c>
      <c r="QY3" t="s">
        <v>32</v>
      </c>
      <c r="QZ3" t="s">
        <v>32</v>
      </c>
      <c r="RA3" t="s">
        <v>32</v>
      </c>
      <c r="RB3" t="s">
        <v>32</v>
      </c>
      <c r="RC3" t="s">
        <v>32</v>
      </c>
      <c r="RD3" t="s">
        <v>32</v>
      </c>
      <c r="RE3" t="s">
        <v>32</v>
      </c>
      <c r="RF3" t="s">
        <v>32</v>
      </c>
      <c r="RG3" t="s">
        <v>32</v>
      </c>
      <c r="RH3" t="s">
        <v>32</v>
      </c>
      <c r="RI3" t="s">
        <v>32</v>
      </c>
      <c r="RJ3" t="s">
        <v>32</v>
      </c>
      <c r="RK3" t="s">
        <v>32</v>
      </c>
      <c r="RL3" t="s">
        <v>32</v>
      </c>
      <c r="RM3" t="s">
        <v>32</v>
      </c>
      <c r="RN3" t="s">
        <v>32</v>
      </c>
      <c r="RO3" t="s">
        <v>32</v>
      </c>
      <c r="RP3" t="s">
        <v>32</v>
      </c>
      <c r="RQ3" t="s">
        <v>32</v>
      </c>
      <c r="RR3" t="s">
        <v>32</v>
      </c>
      <c r="RS3" t="s">
        <v>32</v>
      </c>
      <c r="RT3" t="s">
        <v>32</v>
      </c>
      <c r="RU3" t="s">
        <v>32</v>
      </c>
      <c r="RV3" t="s">
        <v>32</v>
      </c>
      <c r="RW3" t="s">
        <v>32</v>
      </c>
      <c r="RX3" t="s">
        <v>32</v>
      </c>
      <c r="RY3" t="s">
        <v>32</v>
      </c>
      <c r="RZ3" t="s">
        <v>32</v>
      </c>
      <c r="SA3" t="s">
        <v>32</v>
      </c>
      <c r="SB3" t="s">
        <v>32</v>
      </c>
      <c r="SC3" t="s">
        <v>32</v>
      </c>
      <c r="SD3" t="s">
        <v>32</v>
      </c>
      <c r="SE3" t="s">
        <v>32</v>
      </c>
      <c r="SF3" t="s">
        <v>32</v>
      </c>
      <c r="SG3" t="s">
        <v>32</v>
      </c>
      <c r="SH3" t="s">
        <v>32</v>
      </c>
      <c r="SI3" t="s">
        <v>32</v>
      </c>
      <c r="SJ3" t="s">
        <v>32</v>
      </c>
      <c r="SK3" t="s">
        <v>32</v>
      </c>
      <c r="SL3" t="s">
        <v>32</v>
      </c>
      <c r="SM3" t="s">
        <v>32</v>
      </c>
      <c r="SN3" t="s">
        <v>32</v>
      </c>
      <c r="SO3" t="s">
        <v>32</v>
      </c>
      <c r="SP3" t="s">
        <v>32</v>
      </c>
      <c r="SQ3" t="s">
        <v>32</v>
      </c>
      <c r="SR3" t="s">
        <v>32</v>
      </c>
      <c r="SS3" t="s">
        <v>32</v>
      </c>
      <c r="ST3" t="s">
        <v>32</v>
      </c>
      <c r="SU3" t="s">
        <v>32</v>
      </c>
      <c r="SV3" t="s">
        <v>32</v>
      </c>
      <c r="SW3" t="s">
        <v>32</v>
      </c>
      <c r="SX3" t="s">
        <v>32</v>
      </c>
      <c r="SY3" t="s">
        <v>32</v>
      </c>
      <c r="SZ3" t="s">
        <v>32</v>
      </c>
      <c r="TA3" t="s">
        <v>32</v>
      </c>
      <c r="TB3" t="s">
        <v>32</v>
      </c>
      <c r="TC3" t="s">
        <v>32</v>
      </c>
      <c r="TD3" t="s">
        <v>32</v>
      </c>
      <c r="TE3" t="s">
        <v>32</v>
      </c>
      <c r="TF3" t="s">
        <v>32</v>
      </c>
      <c r="TG3" t="s">
        <v>32</v>
      </c>
      <c r="TH3" t="s">
        <v>32</v>
      </c>
      <c r="TI3" t="s">
        <v>32</v>
      </c>
      <c r="TJ3" t="s">
        <v>32</v>
      </c>
      <c r="TK3" t="s">
        <v>32</v>
      </c>
      <c r="TL3" t="s">
        <v>32</v>
      </c>
      <c r="TM3" t="s">
        <v>32</v>
      </c>
      <c r="TN3" t="s">
        <v>32</v>
      </c>
      <c r="TO3" t="s">
        <v>32</v>
      </c>
      <c r="TP3" t="s">
        <v>32</v>
      </c>
      <c r="TQ3" t="s">
        <v>32</v>
      </c>
      <c r="TR3" t="s">
        <v>32</v>
      </c>
      <c r="TS3" t="s">
        <v>32</v>
      </c>
      <c r="TT3" t="s">
        <v>32</v>
      </c>
      <c r="TU3" t="s">
        <v>32</v>
      </c>
      <c r="TV3" t="s">
        <v>32</v>
      </c>
      <c r="TW3" t="s">
        <v>32</v>
      </c>
      <c r="TX3" t="s">
        <v>32</v>
      </c>
      <c r="TY3" t="s">
        <v>32</v>
      </c>
      <c r="TZ3" t="s">
        <v>32</v>
      </c>
      <c r="UA3" t="s">
        <v>32</v>
      </c>
      <c r="UB3" t="s">
        <v>32</v>
      </c>
      <c r="UC3" t="s">
        <v>32</v>
      </c>
      <c r="UD3" t="s">
        <v>32</v>
      </c>
      <c r="UE3" t="s">
        <v>32</v>
      </c>
      <c r="UF3" t="s">
        <v>32</v>
      </c>
      <c r="UG3" t="s">
        <v>32</v>
      </c>
      <c r="UH3" t="s">
        <v>32</v>
      </c>
      <c r="UI3" t="s">
        <v>32</v>
      </c>
      <c r="UJ3" t="s">
        <v>32</v>
      </c>
      <c r="UK3" t="s">
        <v>32</v>
      </c>
      <c r="UL3" t="s">
        <v>32</v>
      </c>
      <c r="UM3" t="s">
        <v>32</v>
      </c>
      <c r="UN3" t="s">
        <v>32</v>
      </c>
      <c r="UO3" t="s">
        <v>32</v>
      </c>
      <c r="UP3" t="s">
        <v>32</v>
      </c>
      <c r="UQ3" t="s">
        <v>32</v>
      </c>
      <c r="UR3" t="s">
        <v>32</v>
      </c>
      <c r="US3" t="s">
        <v>32</v>
      </c>
      <c r="UT3" t="s">
        <v>32</v>
      </c>
      <c r="UU3" t="s">
        <v>32</v>
      </c>
      <c r="UV3" t="s">
        <v>32</v>
      </c>
      <c r="UW3" t="s">
        <v>32</v>
      </c>
      <c r="UX3" t="s">
        <v>32</v>
      </c>
      <c r="UY3" t="s">
        <v>32</v>
      </c>
      <c r="UZ3" t="s">
        <v>32</v>
      </c>
      <c r="VA3" t="s">
        <v>32</v>
      </c>
      <c r="VB3" t="s">
        <v>32</v>
      </c>
      <c r="VC3" t="s">
        <v>32</v>
      </c>
      <c r="VD3" t="s">
        <v>32</v>
      </c>
      <c r="VE3" t="s">
        <v>32</v>
      </c>
      <c r="VF3" t="s">
        <v>32</v>
      </c>
      <c r="VG3" t="s">
        <v>32</v>
      </c>
      <c r="VH3" t="s">
        <v>32</v>
      </c>
      <c r="VI3" t="s">
        <v>32</v>
      </c>
      <c r="VJ3" t="s">
        <v>32</v>
      </c>
      <c r="VK3" t="s">
        <v>32</v>
      </c>
      <c r="VL3" t="s">
        <v>32</v>
      </c>
      <c r="VM3" t="s">
        <v>32</v>
      </c>
      <c r="VN3" t="s">
        <v>32</v>
      </c>
      <c r="VO3" t="s">
        <v>32</v>
      </c>
      <c r="VP3" t="s">
        <v>32</v>
      </c>
      <c r="VQ3" t="s">
        <v>32</v>
      </c>
      <c r="VR3" t="s">
        <v>32</v>
      </c>
      <c r="VS3" t="s">
        <v>32</v>
      </c>
      <c r="VT3" t="s">
        <v>32</v>
      </c>
      <c r="VU3" t="s">
        <v>32</v>
      </c>
      <c r="VV3" t="s">
        <v>32</v>
      </c>
      <c r="VW3" t="s">
        <v>32</v>
      </c>
      <c r="VX3" t="s">
        <v>32</v>
      </c>
      <c r="VY3" t="s">
        <v>32</v>
      </c>
      <c r="VZ3" t="s">
        <v>32</v>
      </c>
      <c r="WA3" t="s">
        <v>32</v>
      </c>
      <c r="WB3" t="s">
        <v>32</v>
      </c>
      <c r="WC3" t="s">
        <v>32</v>
      </c>
      <c r="WD3" t="s">
        <v>32</v>
      </c>
      <c r="WE3" t="s">
        <v>32</v>
      </c>
      <c r="WF3" t="s">
        <v>32</v>
      </c>
      <c r="WG3" t="s">
        <v>32</v>
      </c>
      <c r="WH3" t="s">
        <v>32</v>
      </c>
      <c r="WI3" t="s">
        <v>32</v>
      </c>
      <c r="WJ3" t="s">
        <v>32</v>
      </c>
      <c r="WK3" t="s">
        <v>32</v>
      </c>
      <c r="WL3" t="s">
        <v>32</v>
      </c>
      <c r="WM3" t="s">
        <v>32</v>
      </c>
      <c r="WN3" t="s">
        <v>32</v>
      </c>
      <c r="WO3" t="s">
        <v>32</v>
      </c>
      <c r="WP3" t="s">
        <v>32</v>
      </c>
      <c r="WQ3" t="s">
        <v>32</v>
      </c>
      <c r="WR3" t="s">
        <v>32</v>
      </c>
      <c r="WS3" t="s">
        <v>32</v>
      </c>
      <c r="WT3" t="s">
        <v>32</v>
      </c>
      <c r="WU3" t="s">
        <v>32</v>
      </c>
      <c r="WV3" t="s">
        <v>32</v>
      </c>
      <c r="WW3" t="s">
        <v>32</v>
      </c>
      <c r="WX3" t="s">
        <v>32</v>
      </c>
      <c r="WY3" t="s">
        <v>32</v>
      </c>
      <c r="WZ3" t="s">
        <v>32</v>
      </c>
      <c r="XA3" t="s">
        <v>32</v>
      </c>
      <c r="XB3" t="s">
        <v>32</v>
      </c>
      <c r="XC3" t="s">
        <v>32</v>
      </c>
      <c r="XD3" t="s">
        <v>32</v>
      </c>
      <c r="XE3" t="s">
        <v>32</v>
      </c>
      <c r="XF3" t="s">
        <v>32</v>
      </c>
      <c r="XG3" t="s">
        <v>32</v>
      </c>
      <c r="XH3" t="s">
        <v>32</v>
      </c>
      <c r="XI3" t="s">
        <v>32</v>
      </c>
      <c r="XJ3" t="s">
        <v>32</v>
      </c>
      <c r="XK3" t="s">
        <v>32</v>
      </c>
      <c r="XL3" t="s">
        <v>32</v>
      </c>
      <c r="XM3" t="s">
        <v>32</v>
      </c>
      <c r="XN3" t="s">
        <v>32</v>
      </c>
      <c r="XO3" t="s">
        <v>32</v>
      </c>
      <c r="XP3" t="s">
        <v>32</v>
      </c>
      <c r="XQ3" t="s">
        <v>32</v>
      </c>
      <c r="XR3" t="s">
        <v>32</v>
      </c>
      <c r="XS3" t="s">
        <v>32</v>
      </c>
      <c r="XT3" t="s">
        <v>32</v>
      </c>
      <c r="XU3" t="s">
        <v>32</v>
      </c>
      <c r="XV3" t="s">
        <v>32</v>
      </c>
      <c r="XW3" t="s">
        <v>32</v>
      </c>
      <c r="XX3" t="s">
        <v>32</v>
      </c>
      <c r="XY3" t="s">
        <v>32</v>
      </c>
      <c r="XZ3" t="s">
        <v>32</v>
      </c>
      <c r="YA3" t="s">
        <v>32</v>
      </c>
      <c r="YB3" t="s">
        <v>32</v>
      </c>
      <c r="YC3" t="s">
        <v>32</v>
      </c>
      <c r="YD3" t="s">
        <v>32</v>
      </c>
      <c r="YE3" t="s">
        <v>32</v>
      </c>
      <c r="YF3" t="s">
        <v>32</v>
      </c>
      <c r="YG3" t="s">
        <v>32</v>
      </c>
      <c r="YH3" t="s">
        <v>32</v>
      </c>
      <c r="YI3" t="s">
        <v>32</v>
      </c>
      <c r="YJ3" t="s">
        <v>32</v>
      </c>
      <c r="YK3" t="s">
        <v>32</v>
      </c>
      <c r="YL3" t="s">
        <v>32</v>
      </c>
      <c r="YM3" t="s">
        <v>32</v>
      </c>
      <c r="YN3" t="s">
        <v>32</v>
      </c>
      <c r="YO3" t="s">
        <v>32</v>
      </c>
      <c r="YP3" t="s">
        <v>32</v>
      </c>
      <c r="YQ3" t="s">
        <v>32</v>
      </c>
      <c r="YR3" t="s">
        <v>32</v>
      </c>
      <c r="YS3" t="s">
        <v>32</v>
      </c>
      <c r="YT3" t="s">
        <v>32</v>
      </c>
      <c r="YU3" t="s">
        <v>32</v>
      </c>
      <c r="YV3" t="s">
        <v>32</v>
      </c>
      <c r="YW3" t="s">
        <v>32</v>
      </c>
      <c r="YX3" t="s">
        <v>32</v>
      </c>
      <c r="YY3" t="s">
        <v>32</v>
      </c>
      <c r="YZ3" t="s">
        <v>32</v>
      </c>
      <c r="ZA3" t="s">
        <v>32</v>
      </c>
      <c r="ZB3" t="s">
        <v>32</v>
      </c>
    </row>
    <row r="4" spans="1:678">
      <c r="A4" t="s">
        <v>0</v>
      </c>
      <c r="B4" t="s">
        <v>1</v>
      </c>
      <c r="C4" t="s">
        <v>36</v>
      </c>
      <c r="D4">
        <v>23.515499999999999</v>
      </c>
      <c r="E4">
        <v>23.515499999999999</v>
      </c>
      <c r="F4">
        <v>23.515499999999999</v>
      </c>
      <c r="G4">
        <v>268.25389999999999</v>
      </c>
      <c r="H4">
        <v>268.25389999999999</v>
      </c>
      <c r="I4">
        <v>268.25389999999999</v>
      </c>
      <c r="J4">
        <v>0</v>
      </c>
      <c r="K4">
        <v>0</v>
      </c>
      <c r="L4">
        <v>0</v>
      </c>
      <c r="M4">
        <v>1.0246</v>
      </c>
      <c r="N4">
        <v>1.0246</v>
      </c>
      <c r="O4">
        <v>1.0246</v>
      </c>
      <c r="S4">
        <v>0</v>
      </c>
      <c r="T4">
        <v>0</v>
      </c>
      <c r="U4">
        <v>0</v>
      </c>
      <c r="V4">
        <v>9.7807000000000005E-2</v>
      </c>
      <c r="W4">
        <v>9.7807000000000005E-2</v>
      </c>
      <c r="X4">
        <v>9.7807000000000005E-2</v>
      </c>
      <c r="Y4">
        <v>0</v>
      </c>
      <c r="Z4">
        <v>0</v>
      </c>
      <c r="AA4">
        <v>0</v>
      </c>
      <c r="AB4">
        <v>0</v>
      </c>
      <c r="AC4">
        <v>0</v>
      </c>
      <c r="AD4">
        <v>0</v>
      </c>
      <c r="AH4">
        <v>0</v>
      </c>
      <c r="AI4">
        <v>0</v>
      </c>
      <c r="AJ4">
        <v>0</v>
      </c>
      <c r="AN4">
        <v>0</v>
      </c>
      <c r="AO4">
        <v>0</v>
      </c>
      <c r="AP4">
        <v>0</v>
      </c>
      <c r="AZ4">
        <v>0.22169</v>
      </c>
      <c r="BA4">
        <v>0.22169</v>
      </c>
      <c r="BB4">
        <v>0.22169</v>
      </c>
      <c r="BC4">
        <v>51.406700000000001</v>
      </c>
      <c r="BD4">
        <v>51.406700000000001</v>
      </c>
      <c r="BE4">
        <v>51.406700000000001</v>
      </c>
      <c r="BF4">
        <v>2.0455999999999999</v>
      </c>
      <c r="BG4">
        <v>2.0455999999999999</v>
      </c>
      <c r="BH4">
        <v>2.0455999999999999</v>
      </c>
      <c r="BR4">
        <v>0</v>
      </c>
      <c r="BS4">
        <v>0</v>
      </c>
      <c r="BT4">
        <v>0</v>
      </c>
      <c r="BU4">
        <v>0</v>
      </c>
      <c r="BV4">
        <v>0</v>
      </c>
      <c r="BW4">
        <v>0</v>
      </c>
      <c r="BX4">
        <v>0.30055999999999999</v>
      </c>
      <c r="BY4">
        <v>0.30055999999999999</v>
      </c>
      <c r="BZ4">
        <v>0.30055999999999999</v>
      </c>
      <c r="CA4">
        <v>2.7789000000000001</v>
      </c>
      <c r="CB4">
        <v>2.7789000000000001</v>
      </c>
      <c r="CC4">
        <v>2.7789000000000001</v>
      </c>
      <c r="CD4">
        <v>8.4610000000000003</v>
      </c>
      <c r="CE4">
        <v>8.4610000000000003</v>
      </c>
      <c r="CF4">
        <v>8.4610000000000003</v>
      </c>
      <c r="CG4">
        <v>1.1798999999999999</v>
      </c>
      <c r="CH4">
        <v>1.1798999999999999</v>
      </c>
      <c r="CI4">
        <v>1.1798999999999999</v>
      </c>
      <c r="CJ4">
        <v>0</v>
      </c>
      <c r="CK4">
        <v>0</v>
      </c>
      <c r="CL4">
        <v>0</v>
      </c>
      <c r="CM4">
        <v>0.46575</v>
      </c>
      <c r="CN4">
        <v>0.46575</v>
      </c>
      <c r="CO4">
        <v>0.46575</v>
      </c>
      <c r="CP4">
        <v>4.7506000000000004</v>
      </c>
      <c r="CQ4">
        <v>4.7506000000000004</v>
      </c>
      <c r="CR4">
        <v>4.7506000000000004</v>
      </c>
      <c r="CS4">
        <v>0</v>
      </c>
      <c r="CT4">
        <v>0</v>
      </c>
      <c r="CU4">
        <v>0</v>
      </c>
      <c r="CV4">
        <v>1.7963</v>
      </c>
      <c r="CW4">
        <v>1.7963</v>
      </c>
      <c r="CX4">
        <v>1.7963</v>
      </c>
      <c r="DB4">
        <v>7.4308999999999998E-3</v>
      </c>
      <c r="DC4">
        <v>7.4308999999999998E-3</v>
      </c>
      <c r="DD4">
        <v>7.4308999999999998E-3</v>
      </c>
      <c r="DE4">
        <v>2.1497000000000002</v>
      </c>
      <c r="DF4">
        <v>2.1497000000000002</v>
      </c>
      <c r="DG4">
        <v>2.1497000000000002</v>
      </c>
      <c r="DQ4">
        <v>0.78646000000000005</v>
      </c>
      <c r="DR4">
        <v>0.78646000000000005</v>
      </c>
      <c r="DS4">
        <v>0.78646000000000005</v>
      </c>
      <c r="DT4">
        <v>0</v>
      </c>
      <c r="DU4">
        <v>0</v>
      </c>
      <c r="DV4">
        <v>0</v>
      </c>
      <c r="DW4">
        <v>0</v>
      </c>
      <c r="DX4">
        <v>0</v>
      </c>
      <c r="DY4">
        <v>0</v>
      </c>
      <c r="DZ4" s="1">
        <v>7.0138999999999999E-6</v>
      </c>
      <c r="EA4" s="1">
        <v>7.0138999999999999E-6</v>
      </c>
      <c r="EB4" s="1">
        <v>7.0138999999999999E-6</v>
      </c>
      <c r="EC4">
        <v>0</v>
      </c>
      <c r="ED4">
        <v>0</v>
      </c>
      <c r="EE4">
        <v>0</v>
      </c>
      <c r="EF4">
        <v>2.4315000000000001E-3</v>
      </c>
      <c r="EG4">
        <v>2.4315000000000001E-3</v>
      </c>
      <c r="EH4">
        <v>2.4315000000000001E-3</v>
      </c>
      <c r="EI4">
        <v>0</v>
      </c>
      <c r="EJ4">
        <v>0</v>
      </c>
      <c r="EK4">
        <v>0</v>
      </c>
      <c r="EL4" s="1">
        <v>1.0326000000000001E-5</v>
      </c>
      <c r="EM4" s="1">
        <v>1.0326000000000001E-5</v>
      </c>
      <c r="EN4" s="1">
        <v>1.0326000000000001E-5</v>
      </c>
      <c r="ER4">
        <v>0</v>
      </c>
      <c r="ES4">
        <v>0</v>
      </c>
      <c r="ET4">
        <v>0</v>
      </c>
      <c r="EX4">
        <v>3.2184999999999998E-2</v>
      </c>
      <c r="EY4">
        <v>3.2184999999999998E-2</v>
      </c>
      <c r="EZ4">
        <v>3.2184999999999998E-2</v>
      </c>
      <c r="FA4">
        <v>0</v>
      </c>
      <c r="FB4">
        <v>0</v>
      </c>
      <c r="FC4">
        <v>0</v>
      </c>
      <c r="FD4">
        <v>1.6612</v>
      </c>
      <c r="FE4">
        <v>1.6612</v>
      </c>
      <c r="FF4">
        <v>1.6612</v>
      </c>
      <c r="FG4">
        <v>4.6574999999999998E-2</v>
      </c>
      <c r="FH4">
        <v>4.6574999999999998E-2</v>
      </c>
      <c r="FI4">
        <v>4.6574999999999998E-2</v>
      </c>
      <c r="FJ4">
        <v>0</v>
      </c>
      <c r="FK4">
        <v>0</v>
      </c>
      <c r="FL4">
        <v>0</v>
      </c>
      <c r="FM4">
        <v>0</v>
      </c>
      <c r="FN4">
        <v>0</v>
      </c>
      <c r="FO4">
        <v>0</v>
      </c>
      <c r="FS4">
        <v>3.2292000000000001E-2</v>
      </c>
      <c r="FT4">
        <v>3.2292000000000001E-2</v>
      </c>
      <c r="FU4">
        <v>3.2292000000000001E-2</v>
      </c>
      <c r="GB4">
        <v>0</v>
      </c>
      <c r="GC4">
        <v>0</v>
      </c>
      <c r="GD4">
        <v>0</v>
      </c>
      <c r="GE4">
        <v>0</v>
      </c>
      <c r="GF4">
        <v>0</v>
      </c>
      <c r="GG4">
        <v>0</v>
      </c>
      <c r="GH4">
        <v>2.7789000000000001</v>
      </c>
      <c r="GI4">
        <v>2.7789000000000001</v>
      </c>
      <c r="GJ4">
        <v>2.7789000000000001</v>
      </c>
      <c r="GK4">
        <v>0.13972000000000001</v>
      </c>
      <c r="GL4">
        <v>0.13972000000000001</v>
      </c>
      <c r="GM4">
        <v>0.13972000000000001</v>
      </c>
      <c r="GN4">
        <v>0</v>
      </c>
      <c r="GO4">
        <v>0</v>
      </c>
      <c r="GP4">
        <v>0</v>
      </c>
      <c r="GQ4">
        <v>1.3816999999999999</v>
      </c>
      <c r="GR4">
        <v>1.3816999999999999</v>
      </c>
      <c r="GS4">
        <v>1.3816999999999999</v>
      </c>
      <c r="GT4">
        <v>3.1050000000000001E-2</v>
      </c>
      <c r="GU4">
        <v>3.1050000000000001E-2</v>
      </c>
      <c r="GV4">
        <v>3.1050000000000001E-2</v>
      </c>
      <c r="GZ4">
        <v>4.5176999999999996</v>
      </c>
      <c r="HA4">
        <v>4.5176999999999996</v>
      </c>
      <c r="HB4">
        <v>4.5176999999999996</v>
      </c>
      <c r="HC4">
        <v>0.18629999999999999</v>
      </c>
      <c r="HD4">
        <v>0.18629999999999999</v>
      </c>
      <c r="HE4">
        <v>0.18629999999999999</v>
      </c>
      <c r="HF4">
        <v>7.7623999999999999E-2</v>
      </c>
      <c r="HG4">
        <v>7.7623999999999999E-2</v>
      </c>
      <c r="HH4">
        <v>7.7623999999999999E-2</v>
      </c>
      <c r="HI4">
        <v>0</v>
      </c>
      <c r="HJ4">
        <v>0</v>
      </c>
      <c r="HK4">
        <v>0</v>
      </c>
      <c r="HL4">
        <v>3.1050000000000001E-2</v>
      </c>
      <c r="HM4">
        <v>3.1050000000000001E-2</v>
      </c>
      <c r="HN4">
        <v>3.1050000000000001E-2</v>
      </c>
      <c r="HO4">
        <v>0</v>
      </c>
      <c r="HP4">
        <v>0</v>
      </c>
      <c r="HQ4">
        <v>0</v>
      </c>
      <c r="HR4">
        <v>1.5525000000000001E-2</v>
      </c>
      <c r="HS4">
        <v>1.5525000000000001E-2</v>
      </c>
      <c r="HT4">
        <v>1.5525000000000001E-2</v>
      </c>
      <c r="HU4">
        <v>1.7801</v>
      </c>
      <c r="HV4">
        <v>1.7801</v>
      </c>
      <c r="HW4">
        <v>1.7801</v>
      </c>
      <c r="HX4">
        <v>12.100099999999999</v>
      </c>
      <c r="HY4">
        <v>12.100099999999999</v>
      </c>
      <c r="HZ4">
        <v>12.100099999999999</v>
      </c>
      <c r="IA4">
        <v>1.5141</v>
      </c>
      <c r="IB4">
        <v>1.5141</v>
      </c>
      <c r="IC4">
        <v>1.5141</v>
      </c>
      <c r="ID4">
        <v>0</v>
      </c>
      <c r="IE4">
        <v>0</v>
      </c>
      <c r="IF4">
        <v>0</v>
      </c>
      <c r="IG4">
        <v>0</v>
      </c>
      <c r="IH4">
        <v>0</v>
      </c>
      <c r="II4">
        <v>0</v>
      </c>
      <c r="IJ4">
        <v>0.27123000000000003</v>
      </c>
      <c r="IK4">
        <v>0.27123000000000003</v>
      </c>
      <c r="IL4">
        <v>0.27123000000000003</v>
      </c>
      <c r="IM4">
        <v>0.30254999999999999</v>
      </c>
      <c r="IN4">
        <v>0.30254999999999999</v>
      </c>
      <c r="IO4">
        <v>0.30254999999999999</v>
      </c>
      <c r="IS4">
        <v>0.74304999999999999</v>
      </c>
      <c r="IT4">
        <v>0.74304999999999999</v>
      </c>
      <c r="IU4">
        <v>0.74304999999999999</v>
      </c>
      <c r="IV4">
        <v>2.5695000000000001</v>
      </c>
      <c r="IW4">
        <v>2.5695000000000001</v>
      </c>
      <c r="IX4">
        <v>2.5695000000000001</v>
      </c>
      <c r="IY4">
        <v>0.49680000000000002</v>
      </c>
      <c r="IZ4">
        <v>0.49680000000000002</v>
      </c>
      <c r="JA4">
        <v>0.49680000000000002</v>
      </c>
      <c r="JE4">
        <v>1.8675E-3</v>
      </c>
      <c r="JF4">
        <v>1.8675E-3</v>
      </c>
      <c r="JG4">
        <v>1.8675E-3</v>
      </c>
      <c r="JK4">
        <v>1.7393000000000001</v>
      </c>
      <c r="JL4">
        <v>1.7393000000000001</v>
      </c>
      <c r="JM4">
        <v>1.7393000000000001</v>
      </c>
      <c r="JN4">
        <v>0</v>
      </c>
      <c r="JO4">
        <v>0</v>
      </c>
      <c r="JP4">
        <v>0</v>
      </c>
      <c r="JQ4">
        <v>0.72377000000000002</v>
      </c>
      <c r="JR4">
        <v>0.72377000000000002</v>
      </c>
      <c r="JS4">
        <v>0.72377000000000002</v>
      </c>
      <c r="JT4">
        <v>0</v>
      </c>
      <c r="JU4">
        <v>0</v>
      </c>
      <c r="JV4">
        <v>0</v>
      </c>
      <c r="KC4">
        <v>2.6860999999999999E-3</v>
      </c>
      <c r="KD4">
        <v>2.6860999999999999E-3</v>
      </c>
      <c r="KE4">
        <v>2.6860999999999999E-3</v>
      </c>
      <c r="KI4">
        <v>3.4916E-4</v>
      </c>
      <c r="KJ4">
        <v>3.4916E-4</v>
      </c>
      <c r="KK4">
        <v>3.4916E-4</v>
      </c>
      <c r="KL4">
        <v>1.8343000000000001E-3</v>
      </c>
      <c r="KM4">
        <v>1.8343000000000001E-3</v>
      </c>
      <c r="KN4">
        <v>1.8343000000000001E-3</v>
      </c>
      <c r="KR4">
        <v>9.0562000000000005</v>
      </c>
      <c r="KS4">
        <v>9.0562000000000005</v>
      </c>
      <c r="KT4">
        <v>9.0562000000000005</v>
      </c>
      <c r="KX4">
        <v>4.3645000000000003E-3</v>
      </c>
      <c r="KY4">
        <v>4.3645000000000003E-3</v>
      </c>
      <c r="KZ4">
        <v>4.3645000000000003E-3</v>
      </c>
      <c r="LA4">
        <v>0</v>
      </c>
      <c r="LB4">
        <v>0</v>
      </c>
      <c r="LC4">
        <v>0</v>
      </c>
      <c r="LD4">
        <v>2.0430000000000001E-3</v>
      </c>
      <c r="LE4">
        <v>2.0430000000000001E-3</v>
      </c>
      <c r="LF4">
        <v>2.0430000000000001E-3</v>
      </c>
      <c r="LG4">
        <v>0</v>
      </c>
      <c r="LH4">
        <v>0</v>
      </c>
      <c r="LI4">
        <v>0</v>
      </c>
      <c r="LJ4">
        <v>0</v>
      </c>
      <c r="LK4">
        <v>0</v>
      </c>
      <c r="LL4">
        <v>0</v>
      </c>
      <c r="LM4">
        <v>0</v>
      </c>
      <c r="LN4">
        <v>0</v>
      </c>
      <c r="LO4">
        <v>0</v>
      </c>
      <c r="LP4">
        <v>0</v>
      </c>
      <c r="LQ4">
        <v>0</v>
      </c>
      <c r="LR4">
        <v>0</v>
      </c>
      <c r="LS4">
        <v>9.0348000000000008E-3</v>
      </c>
      <c r="LT4">
        <v>9.0348000000000008E-3</v>
      </c>
      <c r="LU4">
        <v>9.0348000000000008E-3</v>
      </c>
      <c r="LV4">
        <v>1.0521</v>
      </c>
      <c r="LW4">
        <v>1.0521</v>
      </c>
      <c r="LX4">
        <v>1.0521</v>
      </c>
      <c r="LY4">
        <v>0</v>
      </c>
      <c r="LZ4">
        <v>0</v>
      </c>
      <c r="MA4">
        <v>0</v>
      </c>
      <c r="MB4">
        <v>0.77666000000000002</v>
      </c>
      <c r="MC4">
        <v>0.77666000000000002</v>
      </c>
      <c r="MD4">
        <v>0.77666000000000002</v>
      </c>
      <c r="ME4">
        <v>0.36157</v>
      </c>
      <c r="MF4">
        <v>0.36157</v>
      </c>
      <c r="MG4">
        <v>0.36157</v>
      </c>
      <c r="MH4">
        <v>0.30443999999999999</v>
      </c>
      <c r="MI4">
        <v>0.30443999999999999</v>
      </c>
      <c r="MJ4">
        <v>0.30443999999999999</v>
      </c>
      <c r="MK4">
        <v>5.7751999999999998E-2</v>
      </c>
      <c r="ML4">
        <v>5.7751999999999998E-2</v>
      </c>
      <c r="MM4">
        <v>5.7751999999999998E-2</v>
      </c>
      <c r="MN4">
        <v>4.8388</v>
      </c>
      <c r="MO4">
        <v>4.8388</v>
      </c>
      <c r="MP4">
        <v>4.8388</v>
      </c>
      <c r="MT4">
        <v>1.5089999999999999</v>
      </c>
      <c r="MU4">
        <v>1.5089999999999999</v>
      </c>
      <c r="MV4">
        <v>1.5089999999999999</v>
      </c>
      <c r="MW4">
        <v>1.1085</v>
      </c>
      <c r="MX4">
        <v>1.1085</v>
      </c>
      <c r="MY4">
        <v>1.1085</v>
      </c>
      <c r="MZ4">
        <v>1.4128E-2</v>
      </c>
      <c r="NA4">
        <v>1.4128E-2</v>
      </c>
      <c r="NB4">
        <v>1.4128E-2</v>
      </c>
      <c r="NC4">
        <v>0.53042999999999996</v>
      </c>
      <c r="ND4">
        <v>0.53042999999999996</v>
      </c>
      <c r="NE4">
        <v>0.53042999999999996</v>
      </c>
      <c r="NF4">
        <v>3.4361999999999997E-2</v>
      </c>
      <c r="NG4">
        <v>3.4361999999999997E-2</v>
      </c>
      <c r="NH4">
        <v>3.4361999999999997E-2</v>
      </c>
      <c r="NL4">
        <v>5.641E-4</v>
      </c>
      <c r="NM4">
        <v>5.641E-4</v>
      </c>
      <c r="NN4">
        <v>5.641E-4</v>
      </c>
      <c r="NR4">
        <v>2.3848000000000001E-4</v>
      </c>
      <c r="NS4">
        <v>2.3848000000000001E-4</v>
      </c>
      <c r="NT4">
        <v>2.3848000000000001E-4</v>
      </c>
      <c r="NU4">
        <v>0</v>
      </c>
      <c r="NV4">
        <v>0</v>
      </c>
      <c r="NW4">
        <v>0</v>
      </c>
      <c r="NX4">
        <v>1.413E-2</v>
      </c>
      <c r="NY4">
        <v>1.413E-2</v>
      </c>
      <c r="NZ4">
        <v>1.413E-2</v>
      </c>
      <c r="OG4">
        <v>0</v>
      </c>
      <c r="OH4">
        <v>0</v>
      </c>
      <c r="OI4">
        <v>0</v>
      </c>
      <c r="OP4">
        <v>0</v>
      </c>
      <c r="OQ4">
        <v>0</v>
      </c>
      <c r="OR4">
        <v>0</v>
      </c>
      <c r="OY4">
        <v>0.1966</v>
      </c>
      <c r="OZ4">
        <v>0.1966</v>
      </c>
      <c r="PA4">
        <v>0.1966</v>
      </c>
      <c r="PB4">
        <v>0</v>
      </c>
      <c r="PC4">
        <v>0</v>
      </c>
      <c r="PD4">
        <v>0</v>
      </c>
      <c r="PE4">
        <v>7.242</v>
      </c>
      <c r="PF4">
        <v>7.242</v>
      </c>
      <c r="PG4">
        <v>7.242</v>
      </c>
      <c r="PH4">
        <v>0</v>
      </c>
      <c r="PI4">
        <v>0</v>
      </c>
      <c r="PJ4">
        <v>0</v>
      </c>
      <c r="PQ4">
        <v>0</v>
      </c>
      <c r="PR4">
        <v>0</v>
      </c>
      <c r="PS4">
        <v>0</v>
      </c>
      <c r="PT4">
        <v>0.64729000000000003</v>
      </c>
      <c r="PU4">
        <v>0.64729000000000003</v>
      </c>
      <c r="PV4">
        <v>0.64729000000000003</v>
      </c>
      <c r="PW4">
        <v>6.1914999999999996</v>
      </c>
      <c r="PX4">
        <v>6.1914999999999996</v>
      </c>
      <c r="PY4">
        <v>6.1914999999999996</v>
      </c>
      <c r="PZ4">
        <v>4.0625</v>
      </c>
      <c r="QA4">
        <v>4.0625</v>
      </c>
      <c r="QB4">
        <v>4.0625</v>
      </c>
      <c r="QC4">
        <v>3.2476999999999999E-2</v>
      </c>
      <c r="QD4">
        <v>3.2476999999999999E-2</v>
      </c>
      <c r="QE4">
        <v>3.2476999999999999E-2</v>
      </c>
      <c r="QF4">
        <v>0</v>
      </c>
      <c r="QG4">
        <v>0</v>
      </c>
      <c r="QH4">
        <v>0</v>
      </c>
      <c r="QI4">
        <v>0</v>
      </c>
      <c r="QJ4">
        <v>0</v>
      </c>
      <c r="QK4">
        <v>0</v>
      </c>
      <c r="QL4">
        <v>2.2219000000000001E-4</v>
      </c>
      <c r="QM4">
        <v>2.2219000000000001E-4</v>
      </c>
      <c r="QN4">
        <v>2.2219000000000001E-4</v>
      </c>
      <c r="QO4">
        <v>0</v>
      </c>
      <c r="QP4">
        <v>0</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v>0</v>
      </c>
      <c r="RX4">
        <v>0</v>
      </c>
      <c r="RY4">
        <v>0</v>
      </c>
      <c r="RZ4">
        <v>0</v>
      </c>
      <c r="SA4">
        <v>0</v>
      </c>
      <c r="SB4">
        <v>0</v>
      </c>
      <c r="SC4">
        <v>0</v>
      </c>
      <c r="SD4">
        <v>0</v>
      </c>
      <c r="SE4">
        <v>0</v>
      </c>
      <c r="SF4">
        <v>0</v>
      </c>
      <c r="SG4">
        <v>0</v>
      </c>
      <c r="SH4">
        <v>0</v>
      </c>
      <c r="SI4">
        <v>0</v>
      </c>
      <c r="SJ4">
        <v>0</v>
      </c>
      <c r="SK4">
        <v>1.1355</v>
      </c>
      <c r="SL4">
        <v>1.1355</v>
      </c>
      <c r="SM4">
        <v>1.1355</v>
      </c>
      <c r="SN4">
        <v>1.5773999999999999</v>
      </c>
      <c r="SO4">
        <v>1.5773999999999999</v>
      </c>
      <c r="SP4">
        <v>1.5773999999999999</v>
      </c>
      <c r="SQ4">
        <v>0</v>
      </c>
      <c r="SR4">
        <v>0</v>
      </c>
      <c r="SS4">
        <v>0</v>
      </c>
      <c r="ST4">
        <v>1.3294999999999999</v>
      </c>
      <c r="SU4">
        <v>1.3294999999999999</v>
      </c>
      <c r="SV4">
        <v>1.3294999999999999</v>
      </c>
      <c r="SZ4">
        <v>0</v>
      </c>
      <c r="TA4">
        <v>0</v>
      </c>
      <c r="TB4">
        <v>0</v>
      </c>
      <c r="TU4">
        <v>0</v>
      </c>
      <c r="TV4">
        <v>0</v>
      </c>
      <c r="TW4">
        <v>0</v>
      </c>
      <c r="TX4" s="1">
        <v>1.0273E-5</v>
      </c>
      <c r="TY4" s="1">
        <v>1.0273E-5</v>
      </c>
      <c r="TZ4" s="1">
        <v>1.0273E-5</v>
      </c>
      <c r="UA4">
        <v>0.14853</v>
      </c>
      <c r="UB4">
        <v>0.14853</v>
      </c>
      <c r="UC4">
        <v>0.14853</v>
      </c>
      <c r="UG4">
        <v>0.34676000000000001</v>
      </c>
      <c r="UH4">
        <v>0.34676000000000001</v>
      </c>
      <c r="UI4">
        <v>0.34676000000000001</v>
      </c>
      <c r="UJ4">
        <v>6.0920999999999996E-3</v>
      </c>
      <c r="UK4">
        <v>6.0920999999999996E-3</v>
      </c>
      <c r="UL4">
        <v>6.0920999999999996E-3</v>
      </c>
      <c r="VE4">
        <v>1.3528999999999999E-2</v>
      </c>
      <c r="VF4">
        <v>1.3528999999999999E-2</v>
      </c>
      <c r="VG4">
        <v>1.3528999999999999E-2</v>
      </c>
      <c r="VT4">
        <v>0</v>
      </c>
      <c r="VU4">
        <v>0</v>
      </c>
      <c r="VV4">
        <v>0</v>
      </c>
      <c r="VW4">
        <v>0.20182</v>
      </c>
      <c r="VX4">
        <v>0.20182</v>
      </c>
      <c r="VY4">
        <v>0.20182</v>
      </c>
      <c r="VZ4">
        <v>0</v>
      </c>
      <c r="WA4">
        <v>0</v>
      </c>
      <c r="WB4">
        <v>0</v>
      </c>
      <c r="WC4">
        <v>0</v>
      </c>
      <c r="WD4">
        <v>0</v>
      </c>
      <c r="WE4">
        <v>0</v>
      </c>
      <c r="WF4">
        <v>1.3825000000000001</v>
      </c>
      <c r="WG4">
        <v>1.3825000000000001</v>
      </c>
      <c r="WH4">
        <v>1.3825000000000001</v>
      </c>
      <c r="WI4">
        <v>0</v>
      </c>
      <c r="WJ4">
        <v>0</v>
      </c>
      <c r="WK4">
        <v>0</v>
      </c>
      <c r="WO4">
        <v>0.59552000000000005</v>
      </c>
      <c r="WP4">
        <v>0.59552000000000005</v>
      </c>
      <c r="WQ4">
        <v>0.59552000000000005</v>
      </c>
      <c r="WR4">
        <v>6.8013000000000003</v>
      </c>
      <c r="WS4">
        <v>6.8013000000000003</v>
      </c>
      <c r="WT4">
        <v>6.8013000000000003</v>
      </c>
      <c r="WU4">
        <v>0.29511999999999999</v>
      </c>
      <c r="WV4">
        <v>0.29511999999999999</v>
      </c>
      <c r="WW4">
        <v>0.29511999999999999</v>
      </c>
      <c r="WX4">
        <v>0.29838999999999999</v>
      </c>
      <c r="WY4">
        <v>0.29838999999999999</v>
      </c>
      <c r="WZ4">
        <v>0.29838999999999999</v>
      </c>
      <c r="XA4">
        <v>20.494199999999999</v>
      </c>
      <c r="XB4">
        <v>20.494199999999999</v>
      </c>
      <c r="XC4">
        <v>20.494199999999999</v>
      </c>
      <c r="XJ4">
        <v>5.0825000000000002E-4</v>
      </c>
      <c r="XK4">
        <v>5.0825000000000002E-4</v>
      </c>
      <c r="XL4">
        <v>5.0825000000000002E-4</v>
      </c>
      <c r="XM4">
        <v>10.247199999999999</v>
      </c>
      <c r="XN4">
        <v>10.247199999999999</v>
      </c>
      <c r="XO4">
        <v>10.247199999999999</v>
      </c>
      <c r="XP4">
        <v>0.35397000000000001</v>
      </c>
      <c r="XQ4">
        <v>0.35397000000000001</v>
      </c>
      <c r="XR4">
        <v>0.35397000000000001</v>
      </c>
      <c r="XS4">
        <v>0.45798</v>
      </c>
      <c r="XT4">
        <v>0.45798</v>
      </c>
      <c r="XU4">
        <v>0.45798</v>
      </c>
      <c r="XV4">
        <v>1.0498000000000001</v>
      </c>
      <c r="XW4">
        <v>1.0498000000000001</v>
      </c>
      <c r="XX4">
        <v>1.0498000000000001</v>
      </c>
      <c r="XY4">
        <v>0.55113000000000001</v>
      </c>
      <c r="XZ4">
        <v>0.55113000000000001</v>
      </c>
      <c r="YA4">
        <v>0.55113000000000001</v>
      </c>
      <c r="YB4">
        <v>0</v>
      </c>
      <c r="YC4">
        <v>0</v>
      </c>
      <c r="YD4">
        <v>0</v>
      </c>
      <c r="YE4">
        <v>0</v>
      </c>
      <c r="YF4">
        <v>0</v>
      </c>
      <c r="YG4">
        <v>0</v>
      </c>
      <c r="YH4">
        <v>0</v>
      </c>
      <c r="YI4">
        <v>0</v>
      </c>
      <c r="YJ4">
        <v>0</v>
      </c>
      <c r="YK4">
        <v>0</v>
      </c>
      <c r="YL4">
        <v>0</v>
      </c>
      <c r="YM4">
        <v>0</v>
      </c>
      <c r="YQ4">
        <v>2.0640999999999998</v>
      </c>
      <c r="YR4">
        <v>2.0640999999999998</v>
      </c>
      <c r="YS4">
        <v>2.0640999999999998</v>
      </c>
      <c r="YT4">
        <v>0</v>
      </c>
      <c r="YU4">
        <v>0</v>
      </c>
      <c r="YV4">
        <v>0</v>
      </c>
      <c r="YW4">
        <v>9.3460000000000001E-3</v>
      </c>
      <c r="YX4">
        <v>9.3460000000000001E-3</v>
      </c>
      <c r="YY4">
        <v>9.3460000000000001E-3</v>
      </c>
      <c r="YZ4">
        <v>0</v>
      </c>
      <c r="ZA4">
        <v>0</v>
      </c>
      <c r="ZB4">
        <v>0</v>
      </c>
    </row>
    <row r="5" spans="1:678">
      <c r="A5" t="s">
        <v>0</v>
      </c>
      <c r="B5" t="s">
        <v>1</v>
      </c>
      <c r="C5" t="s">
        <v>37</v>
      </c>
      <c r="D5">
        <v>34.9998</v>
      </c>
      <c r="E5">
        <v>34.9998</v>
      </c>
      <c r="F5">
        <v>34.9998</v>
      </c>
      <c r="G5">
        <v>399.26159999999999</v>
      </c>
      <c r="H5">
        <v>399.26159999999999</v>
      </c>
      <c r="I5">
        <v>399.26159999999999</v>
      </c>
      <c r="J5">
        <v>0</v>
      </c>
      <c r="K5">
        <v>0</v>
      </c>
      <c r="L5">
        <v>0</v>
      </c>
      <c r="M5">
        <v>1.5249999999999999</v>
      </c>
      <c r="N5">
        <v>1.5249999999999999</v>
      </c>
      <c r="O5">
        <v>1.5249999999999999</v>
      </c>
      <c r="S5">
        <v>0</v>
      </c>
      <c r="T5">
        <v>0</v>
      </c>
      <c r="U5">
        <v>0</v>
      </c>
      <c r="V5">
        <v>0.14557</v>
      </c>
      <c r="W5">
        <v>0.14557</v>
      </c>
      <c r="X5">
        <v>0.14557</v>
      </c>
      <c r="Y5">
        <v>0</v>
      </c>
      <c r="Z5">
        <v>0</v>
      </c>
      <c r="AA5">
        <v>0</v>
      </c>
      <c r="AB5">
        <v>0</v>
      </c>
      <c r="AC5">
        <v>0</v>
      </c>
      <c r="AD5">
        <v>0</v>
      </c>
      <c r="AH5">
        <v>0</v>
      </c>
      <c r="AI5">
        <v>0</v>
      </c>
      <c r="AJ5">
        <v>0</v>
      </c>
      <c r="AN5">
        <v>0</v>
      </c>
      <c r="AO5">
        <v>0</v>
      </c>
      <c r="AP5">
        <v>0</v>
      </c>
      <c r="AZ5">
        <v>0.32995999999999998</v>
      </c>
      <c r="BA5">
        <v>0.32995999999999998</v>
      </c>
      <c r="BB5">
        <v>0.32995999999999998</v>
      </c>
      <c r="BC5">
        <v>76.512299999999996</v>
      </c>
      <c r="BD5">
        <v>76.512200000000007</v>
      </c>
      <c r="BE5">
        <v>76.512299999999996</v>
      </c>
      <c r="BF5">
        <v>3.0445000000000002</v>
      </c>
      <c r="BG5">
        <v>3.0445000000000002</v>
      </c>
      <c r="BH5">
        <v>3.0445000000000002</v>
      </c>
      <c r="BR5">
        <v>0</v>
      </c>
      <c r="BS5">
        <v>0</v>
      </c>
      <c r="BT5">
        <v>0</v>
      </c>
      <c r="BU5">
        <v>0</v>
      </c>
      <c r="BV5">
        <v>0</v>
      </c>
      <c r="BW5">
        <v>0</v>
      </c>
      <c r="BX5">
        <v>0.44735000000000003</v>
      </c>
      <c r="BY5">
        <v>0.44735000000000003</v>
      </c>
      <c r="BZ5">
        <v>0.44735000000000003</v>
      </c>
      <c r="CA5">
        <v>4.1360999999999999</v>
      </c>
      <c r="CB5">
        <v>4.1360999999999999</v>
      </c>
      <c r="CC5">
        <v>4.1360999999999999</v>
      </c>
      <c r="CD5">
        <v>12.5932</v>
      </c>
      <c r="CE5">
        <v>12.5932</v>
      </c>
      <c r="CF5">
        <v>12.5932</v>
      </c>
      <c r="CG5">
        <v>1.7561</v>
      </c>
      <c r="CH5">
        <v>1.7561</v>
      </c>
      <c r="CI5">
        <v>1.7561</v>
      </c>
      <c r="CJ5">
        <v>0</v>
      </c>
      <c r="CK5">
        <v>0</v>
      </c>
      <c r="CL5">
        <v>0</v>
      </c>
      <c r="CM5">
        <v>0.69320000000000004</v>
      </c>
      <c r="CN5">
        <v>0.69320000000000004</v>
      </c>
      <c r="CO5">
        <v>0.69320000000000004</v>
      </c>
      <c r="CP5">
        <v>7.0707000000000004</v>
      </c>
      <c r="CQ5">
        <v>7.0707000000000004</v>
      </c>
      <c r="CR5">
        <v>7.0707000000000004</v>
      </c>
      <c r="CS5">
        <v>0</v>
      </c>
      <c r="CT5">
        <v>0</v>
      </c>
      <c r="CU5">
        <v>0</v>
      </c>
      <c r="CV5">
        <v>2.6735000000000002</v>
      </c>
      <c r="CW5">
        <v>2.6735000000000002</v>
      </c>
      <c r="CX5">
        <v>2.6735000000000002</v>
      </c>
      <c r="DB5">
        <v>1.106E-2</v>
      </c>
      <c r="DC5">
        <v>1.106E-2</v>
      </c>
      <c r="DD5">
        <v>1.106E-2</v>
      </c>
      <c r="DE5">
        <v>3.1995</v>
      </c>
      <c r="DF5">
        <v>3.1995</v>
      </c>
      <c r="DG5">
        <v>3.1995</v>
      </c>
      <c r="DQ5">
        <v>1.1705000000000001</v>
      </c>
      <c r="DR5">
        <v>1.1705000000000001</v>
      </c>
      <c r="DS5">
        <v>1.1705000000000001</v>
      </c>
      <c r="DT5">
        <v>0</v>
      </c>
      <c r="DU5">
        <v>0</v>
      </c>
      <c r="DV5">
        <v>0</v>
      </c>
      <c r="DW5">
        <v>0</v>
      </c>
      <c r="DX5">
        <v>0</v>
      </c>
      <c r="DY5">
        <v>0</v>
      </c>
      <c r="DZ5" s="1">
        <v>1.0438999999999999E-5</v>
      </c>
      <c r="EA5" s="1">
        <v>1.0438999999999999E-5</v>
      </c>
      <c r="EB5" s="1">
        <v>1.0438999999999999E-5</v>
      </c>
      <c r="EC5">
        <v>0</v>
      </c>
      <c r="ED5">
        <v>0</v>
      </c>
      <c r="EE5">
        <v>0</v>
      </c>
      <c r="EF5">
        <v>3.6189E-3</v>
      </c>
      <c r="EG5">
        <v>3.6189E-3</v>
      </c>
      <c r="EH5">
        <v>3.6189E-3</v>
      </c>
      <c r="EI5">
        <v>0</v>
      </c>
      <c r="EJ5">
        <v>0</v>
      </c>
      <c r="EK5">
        <v>0</v>
      </c>
      <c r="EL5" s="1">
        <v>1.5369000000000001E-5</v>
      </c>
      <c r="EM5" s="1">
        <v>1.5369000000000001E-5</v>
      </c>
      <c r="EN5" s="1">
        <v>1.5369000000000001E-5</v>
      </c>
      <c r="ER5">
        <v>0</v>
      </c>
      <c r="ES5">
        <v>0</v>
      </c>
      <c r="ET5">
        <v>0</v>
      </c>
      <c r="EX5">
        <v>4.7903000000000001E-2</v>
      </c>
      <c r="EY5">
        <v>4.7903000000000001E-2</v>
      </c>
      <c r="EZ5">
        <v>4.7903000000000001E-2</v>
      </c>
      <c r="FA5">
        <v>0</v>
      </c>
      <c r="FB5">
        <v>0</v>
      </c>
      <c r="FC5">
        <v>0</v>
      </c>
      <c r="FD5">
        <v>2.4723999999999999</v>
      </c>
      <c r="FE5">
        <v>2.4723999999999999</v>
      </c>
      <c r="FF5">
        <v>2.4723999999999999</v>
      </c>
      <c r="FG5">
        <v>6.9320000000000007E-2</v>
      </c>
      <c r="FH5">
        <v>6.9320000000000007E-2</v>
      </c>
      <c r="FI5">
        <v>6.9320000000000007E-2</v>
      </c>
      <c r="FJ5">
        <v>0</v>
      </c>
      <c r="FK5">
        <v>0</v>
      </c>
      <c r="FL5">
        <v>0</v>
      </c>
      <c r="FM5">
        <v>0</v>
      </c>
      <c r="FN5">
        <v>0</v>
      </c>
      <c r="FO5">
        <v>0</v>
      </c>
      <c r="FS5">
        <v>4.8062000000000001E-2</v>
      </c>
      <c r="FT5">
        <v>4.8062000000000001E-2</v>
      </c>
      <c r="FU5">
        <v>4.8062000000000001E-2</v>
      </c>
      <c r="GB5">
        <v>0</v>
      </c>
      <c r="GC5">
        <v>0</v>
      </c>
      <c r="GD5">
        <v>0</v>
      </c>
      <c r="GE5">
        <v>0</v>
      </c>
      <c r="GF5">
        <v>0</v>
      </c>
      <c r="GG5">
        <v>0</v>
      </c>
      <c r="GH5">
        <v>4.1360999999999999</v>
      </c>
      <c r="GI5">
        <v>4.1360999999999999</v>
      </c>
      <c r="GJ5">
        <v>4.1360999999999999</v>
      </c>
      <c r="GK5">
        <v>0.20796000000000001</v>
      </c>
      <c r="GL5">
        <v>0.20796000000000001</v>
      </c>
      <c r="GM5">
        <v>0.20796000000000001</v>
      </c>
      <c r="GN5">
        <v>0</v>
      </c>
      <c r="GO5">
        <v>0</v>
      </c>
      <c r="GP5">
        <v>0</v>
      </c>
      <c r="GQ5">
        <v>2.0565000000000002</v>
      </c>
      <c r="GR5">
        <v>2.0565000000000002</v>
      </c>
      <c r="GS5">
        <v>2.0565000000000002</v>
      </c>
      <c r="GT5">
        <v>4.6213999999999998E-2</v>
      </c>
      <c r="GU5">
        <v>4.6213999999999998E-2</v>
      </c>
      <c r="GV5">
        <v>4.6213999999999998E-2</v>
      </c>
      <c r="GZ5">
        <v>6.7241</v>
      </c>
      <c r="HA5">
        <v>6.7241</v>
      </c>
      <c r="HB5">
        <v>6.7241</v>
      </c>
      <c r="HC5">
        <v>0.27728000000000003</v>
      </c>
      <c r="HD5">
        <v>0.27728000000000003</v>
      </c>
      <c r="HE5">
        <v>0.27728000000000003</v>
      </c>
      <c r="HF5">
        <v>0.11552999999999999</v>
      </c>
      <c r="HG5">
        <v>0.11552999999999999</v>
      </c>
      <c r="HH5">
        <v>0.11552999999999999</v>
      </c>
      <c r="HI5">
        <v>0</v>
      </c>
      <c r="HJ5">
        <v>0</v>
      </c>
      <c r="HK5">
        <v>0</v>
      </c>
      <c r="HL5">
        <v>4.6213999999999998E-2</v>
      </c>
      <c r="HM5">
        <v>4.6213999999999998E-2</v>
      </c>
      <c r="HN5">
        <v>4.6213999999999998E-2</v>
      </c>
      <c r="HO5">
        <v>0</v>
      </c>
      <c r="HP5">
        <v>0</v>
      </c>
      <c r="HQ5">
        <v>0</v>
      </c>
      <c r="HR5">
        <v>2.3106999999999999E-2</v>
      </c>
      <c r="HS5">
        <v>2.3106999999999999E-2</v>
      </c>
      <c r="HT5">
        <v>2.3106999999999999E-2</v>
      </c>
      <c r="HU5">
        <v>2.6494</v>
      </c>
      <c r="HV5">
        <v>2.6494</v>
      </c>
      <c r="HW5">
        <v>2.6494</v>
      </c>
      <c r="HX5">
        <v>18.009399999999999</v>
      </c>
      <c r="HY5">
        <v>18.009399999999999</v>
      </c>
      <c r="HZ5">
        <v>18.009399999999999</v>
      </c>
      <c r="IA5">
        <v>2.2534999999999998</v>
      </c>
      <c r="IB5">
        <v>2.2534999999999998</v>
      </c>
      <c r="IC5">
        <v>2.2534999999999998</v>
      </c>
      <c r="ID5">
        <v>0</v>
      </c>
      <c r="IE5">
        <v>0</v>
      </c>
      <c r="IF5">
        <v>0</v>
      </c>
      <c r="IG5">
        <v>0</v>
      </c>
      <c r="IH5">
        <v>0</v>
      </c>
      <c r="II5">
        <v>0</v>
      </c>
      <c r="IJ5">
        <v>0.40368999999999999</v>
      </c>
      <c r="IK5">
        <v>0.40368999999999999</v>
      </c>
      <c r="IL5">
        <v>0.40368999999999999</v>
      </c>
      <c r="IM5">
        <v>0.45030999999999999</v>
      </c>
      <c r="IN5">
        <v>0.45030999999999999</v>
      </c>
      <c r="IO5">
        <v>0.45030999999999999</v>
      </c>
      <c r="IS5">
        <v>1.1059000000000001</v>
      </c>
      <c r="IT5">
        <v>1.1059000000000001</v>
      </c>
      <c r="IU5">
        <v>1.1059000000000001</v>
      </c>
      <c r="IV5">
        <v>3.8243999999999998</v>
      </c>
      <c r="IW5">
        <v>3.8243999999999998</v>
      </c>
      <c r="IX5">
        <v>3.8243999999999998</v>
      </c>
      <c r="IY5">
        <v>0.73941999999999997</v>
      </c>
      <c r="IZ5">
        <v>0.73941999999999997</v>
      </c>
      <c r="JA5">
        <v>0.73941999999999997</v>
      </c>
      <c r="JE5">
        <v>2.7794999999999999E-3</v>
      </c>
      <c r="JF5">
        <v>2.7794999999999999E-3</v>
      </c>
      <c r="JG5">
        <v>2.7794999999999999E-3</v>
      </c>
      <c r="JK5">
        <v>2.5888</v>
      </c>
      <c r="JL5">
        <v>2.5888</v>
      </c>
      <c r="JM5">
        <v>2.5888</v>
      </c>
      <c r="JN5">
        <v>0</v>
      </c>
      <c r="JO5">
        <v>0</v>
      </c>
      <c r="JP5">
        <v>0</v>
      </c>
      <c r="JQ5">
        <v>1.0771999999999999</v>
      </c>
      <c r="JR5">
        <v>1.0771999999999999</v>
      </c>
      <c r="JS5">
        <v>1.0771999999999999</v>
      </c>
      <c r="JT5">
        <v>0</v>
      </c>
      <c r="JU5">
        <v>0</v>
      </c>
      <c r="JV5">
        <v>0</v>
      </c>
      <c r="KC5">
        <v>3.9978000000000001E-3</v>
      </c>
      <c r="KD5">
        <v>3.9978000000000001E-3</v>
      </c>
      <c r="KE5">
        <v>3.9978000000000001E-3</v>
      </c>
      <c r="KI5">
        <v>5.1968999999999995E-4</v>
      </c>
      <c r="KJ5">
        <v>5.1968999999999995E-4</v>
      </c>
      <c r="KK5">
        <v>5.1968999999999995E-4</v>
      </c>
      <c r="KL5">
        <v>2.7301000000000001E-3</v>
      </c>
      <c r="KM5">
        <v>2.7301000000000001E-3</v>
      </c>
      <c r="KN5">
        <v>2.7301000000000001E-3</v>
      </c>
      <c r="KR5">
        <v>13.478999999999999</v>
      </c>
      <c r="KS5">
        <v>13.478999999999999</v>
      </c>
      <c r="KT5">
        <v>13.478999999999999</v>
      </c>
      <c r="KX5">
        <v>6.4961000000000003E-3</v>
      </c>
      <c r="KY5">
        <v>6.4961000000000003E-3</v>
      </c>
      <c r="KZ5">
        <v>6.4961000000000003E-3</v>
      </c>
      <c r="LA5">
        <v>0</v>
      </c>
      <c r="LB5">
        <v>0</v>
      </c>
      <c r="LC5">
        <v>0</v>
      </c>
      <c r="LD5">
        <v>3.0406999999999999E-3</v>
      </c>
      <c r="LE5">
        <v>3.0406999999999999E-3</v>
      </c>
      <c r="LF5">
        <v>3.0406999999999999E-3</v>
      </c>
      <c r="LG5">
        <v>0</v>
      </c>
      <c r="LH5">
        <v>0</v>
      </c>
      <c r="LI5">
        <v>0</v>
      </c>
      <c r="LJ5">
        <v>0</v>
      </c>
      <c r="LK5">
        <v>0</v>
      </c>
      <c r="LL5">
        <v>0</v>
      </c>
      <c r="LM5">
        <v>0</v>
      </c>
      <c r="LN5">
        <v>0</v>
      </c>
      <c r="LO5">
        <v>0</v>
      </c>
      <c r="LP5">
        <v>0</v>
      </c>
      <c r="LQ5">
        <v>0</v>
      </c>
      <c r="LR5">
        <v>0</v>
      </c>
      <c r="LS5">
        <v>1.3447000000000001E-2</v>
      </c>
      <c r="LT5">
        <v>1.3447000000000001E-2</v>
      </c>
      <c r="LU5">
        <v>1.3447000000000001E-2</v>
      </c>
      <c r="LV5">
        <v>1.5660000000000001</v>
      </c>
      <c r="LW5">
        <v>1.5660000000000001</v>
      </c>
      <c r="LX5">
        <v>1.5660000000000001</v>
      </c>
      <c r="LY5">
        <v>0</v>
      </c>
      <c r="LZ5">
        <v>0</v>
      </c>
      <c r="MA5">
        <v>0</v>
      </c>
      <c r="MB5">
        <v>1.1559999999999999</v>
      </c>
      <c r="MC5">
        <v>1.1559999999999999</v>
      </c>
      <c r="MD5">
        <v>1.1559999999999999</v>
      </c>
      <c r="ME5">
        <v>0.53815999999999997</v>
      </c>
      <c r="MF5">
        <v>0.53815999999999997</v>
      </c>
      <c r="MG5">
        <v>0.53815999999999997</v>
      </c>
      <c r="MH5">
        <v>0.45312000000000002</v>
      </c>
      <c r="MI5">
        <v>0.45312000000000002</v>
      </c>
      <c r="MJ5">
        <v>0.45312000000000002</v>
      </c>
      <c r="MK5">
        <v>8.5957000000000006E-2</v>
      </c>
      <c r="ML5">
        <v>8.5957000000000006E-2</v>
      </c>
      <c r="MM5">
        <v>8.5957000000000006E-2</v>
      </c>
      <c r="MN5">
        <v>7.2019000000000002</v>
      </c>
      <c r="MO5">
        <v>7.2019000000000002</v>
      </c>
      <c r="MP5">
        <v>7.2019000000000002</v>
      </c>
      <c r="MT5">
        <v>2.246</v>
      </c>
      <c r="MU5">
        <v>2.246</v>
      </c>
      <c r="MV5">
        <v>2.246</v>
      </c>
      <c r="MW5">
        <v>1.6497999999999999</v>
      </c>
      <c r="MX5">
        <v>1.6497999999999999</v>
      </c>
      <c r="MY5">
        <v>1.6497999999999999</v>
      </c>
      <c r="MZ5">
        <v>2.1027000000000001E-2</v>
      </c>
      <c r="NA5">
        <v>2.1027000000000001E-2</v>
      </c>
      <c r="NB5">
        <v>2.1027000000000001E-2</v>
      </c>
      <c r="NC5">
        <v>0.78947999999999996</v>
      </c>
      <c r="ND5">
        <v>0.78947999999999996</v>
      </c>
      <c r="NE5">
        <v>0.78947999999999996</v>
      </c>
      <c r="NF5">
        <v>5.1143000000000001E-2</v>
      </c>
      <c r="NG5">
        <v>5.1143000000000001E-2</v>
      </c>
      <c r="NH5">
        <v>5.1143000000000001E-2</v>
      </c>
      <c r="NL5">
        <v>8.3958000000000004E-4</v>
      </c>
      <c r="NM5">
        <v>8.3958000000000004E-4</v>
      </c>
      <c r="NN5">
        <v>8.3958000000000004E-4</v>
      </c>
      <c r="NR5">
        <v>3.5494999999999998E-4</v>
      </c>
      <c r="NS5">
        <v>3.5494999999999998E-4</v>
      </c>
      <c r="NT5">
        <v>3.5494999999999998E-4</v>
      </c>
      <c r="NU5">
        <v>0</v>
      </c>
      <c r="NV5">
        <v>0</v>
      </c>
      <c r="NW5">
        <v>0</v>
      </c>
      <c r="NX5">
        <v>2.1031000000000001E-2</v>
      </c>
      <c r="NY5">
        <v>2.1031000000000001E-2</v>
      </c>
      <c r="NZ5">
        <v>2.1031000000000001E-2</v>
      </c>
      <c r="OG5">
        <v>0</v>
      </c>
      <c r="OH5">
        <v>0</v>
      </c>
      <c r="OI5">
        <v>0</v>
      </c>
      <c r="OP5">
        <v>0</v>
      </c>
      <c r="OQ5">
        <v>0</v>
      </c>
      <c r="OR5">
        <v>0</v>
      </c>
      <c r="OY5">
        <v>0.29260999999999998</v>
      </c>
      <c r="OZ5">
        <v>0.29260999999999998</v>
      </c>
      <c r="PA5">
        <v>0.29260999999999998</v>
      </c>
      <c r="PB5">
        <v>0</v>
      </c>
      <c r="PC5">
        <v>0</v>
      </c>
      <c r="PD5">
        <v>0</v>
      </c>
      <c r="PE5">
        <v>10.7788</v>
      </c>
      <c r="PF5">
        <v>10.7788</v>
      </c>
      <c r="PG5">
        <v>10.7788</v>
      </c>
      <c r="PH5">
        <v>0</v>
      </c>
      <c r="PI5">
        <v>0</v>
      </c>
      <c r="PJ5">
        <v>0</v>
      </c>
      <c r="PQ5">
        <v>0</v>
      </c>
      <c r="PR5">
        <v>0</v>
      </c>
      <c r="PS5">
        <v>0</v>
      </c>
      <c r="PT5">
        <v>0.96340999999999999</v>
      </c>
      <c r="PU5">
        <v>0.96340999999999999</v>
      </c>
      <c r="PV5">
        <v>0.96340999999999999</v>
      </c>
      <c r="PW5">
        <v>9.2152999999999992</v>
      </c>
      <c r="PX5">
        <v>9.2152999999999992</v>
      </c>
      <c r="PY5">
        <v>9.2152999999999992</v>
      </c>
      <c r="PZ5">
        <v>6.0465999999999998</v>
      </c>
      <c r="QA5">
        <v>6.0465999999999998</v>
      </c>
      <c r="QB5">
        <v>6.0465999999999998</v>
      </c>
      <c r="QC5">
        <v>4.8337999999999999E-2</v>
      </c>
      <c r="QD5">
        <v>4.8337999999999999E-2</v>
      </c>
      <c r="QE5">
        <v>4.8337999999999999E-2</v>
      </c>
      <c r="QF5">
        <v>0</v>
      </c>
      <c r="QG5">
        <v>0</v>
      </c>
      <c r="QH5">
        <v>0</v>
      </c>
      <c r="QI5">
        <v>0</v>
      </c>
      <c r="QJ5">
        <v>0</v>
      </c>
      <c r="QK5">
        <v>0</v>
      </c>
      <c r="QL5">
        <v>3.3070000000000002E-4</v>
      </c>
      <c r="QM5">
        <v>3.3070000000000002E-4</v>
      </c>
      <c r="QN5">
        <v>3.3070000000000002E-4</v>
      </c>
      <c r="QO5">
        <v>0</v>
      </c>
      <c r="QP5">
        <v>0</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v>0</v>
      </c>
      <c r="RX5">
        <v>0</v>
      </c>
      <c r="RY5">
        <v>0</v>
      </c>
      <c r="RZ5">
        <v>0</v>
      </c>
      <c r="SA5">
        <v>0</v>
      </c>
      <c r="SB5">
        <v>0</v>
      </c>
      <c r="SC5">
        <v>0</v>
      </c>
      <c r="SD5">
        <v>0</v>
      </c>
      <c r="SE5">
        <v>0</v>
      </c>
      <c r="SF5">
        <v>0</v>
      </c>
      <c r="SG5">
        <v>0</v>
      </c>
      <c r="SH5">
        <v>0</v>
      </c>
      <c r="SI5">
        <v>0</v>
      </c>
      <c r="SJ5">
        <v>0</v>
      </c>
      <c r="SK5">
        <v>1.6900999999999999</v>
      </c>
      <c r="SL5">
        <v>1.6900999999999999</v>
      </c>
      <c r="SM5">
        <v>1.6900999999999999</v>
      </c>
      <c r="SN5">
        <v>2.3477999999999999</v>
      </c>
      <c r="SO5">
        <v>2.3477999999999999</v>
      </c>
      <c r="SP5">
        <v>2.3477999999999999</v>
      </c>
      <c r="SQ5">
        <v>0</v>
      </c>
      <c r="SR5">
        <v>0</v>
      </c>
      <c r="SS5">
        <v>0</v>
      </c>
      <c r="ST5">
        <v>1.9789000000000001</v>
      </c>
      <c r="SU5">
        <v>1.9789000000000001</v>
      </c>
      <c r="SV5">
        <v>1.9789000000000001</v>
      </c>
      <c r="SZ5">
        <v>0</v>
      </c>
      <c r="TA5">
        <v>0</v>
      </c>
      <c r="TB5">
        <v>0</v>
      </c>
      <c r="TU5">
        <v>0</v>
      </c>
      <c r="TV5">
        <v>0</v>
      </c>
      <c r="TW5">
        <v>0</v>
      </c>
      <c r="TX5" s="1">
        <v>1.5290000000000001E-5</v>
      </c>
      <c r="TY5" s="1">
        <v>1.5290000000000001E-5</v>
      </c>
      <c r="TZ5" s="1">
        <v>1.5290000000000001E-5</v>
      </c>
      <c r="UA5">
        <v>0.22106999999999999</v>
      </c>
      <c r="UB5">
        <v>0.22106999999999999</v>
      </c>
      <c r="UC5">
        <v>0.22106999999999999</v>
      </c>
      <c r="UG5">
        <v>0.51610999999999996</v>
      </c>
      <c r="UH5">
        <v>0.51610999999999996</v>
      </c>
      <c r="UI5">
        <v>0.51610999999999996</v>
      </c>
      <c r="UJ5">
        <v>9.0673000000000004E-3</v>
      </c>
      <c r="UK5">
        <v>9.0673000000000004E-3</v>
      </c>
      <c r="UL5">
        <v>9.0673000000000004E-3</v>
      </c>
      <c r="VE5">
        <v>2.0136999999999999E-2</v>
      </c>
      <c r="VF5">
        <v>2.0136999999999999E-2</v>
      </c>
      <c r="VG5">
        <v>2.0136999999999999E-2</v>
      </c>
      <c r="VT5">
        <v>0</v>
      </c>
      <c r="VU5">
        <v>0</v>
      </c>
      <c r="VV5">
        <v>0</v>
      </c>
      <c r="VW5">
        <v>0.30038999999999999</v>
      </c>
      <c r="VX5">
        <v>0.30038999999999999</v>
      </c>
      <c r="VY5">
        <v>0.30038999999999999</v>
      </c>
      <c r="VZ5">
        <v>0</v>
      </c>
      <c r="WA5">
        <v>0</v>
      </c>
      <c r="WB5">
        <v>0</v>
      </c>
      <c r="WC5">
        <v>0</v>
      </c>
      <c r="WD5">
        <v>0</v>
      </c>
      <c r="WE5">
        <v>0</v>
      </c>
      <c r="WF5">
        <v>2.0575999999999999</v>
      </c>
      <c r="WG5">
        <v>2.0575999999999999</v>
      </c>
      <c r="WH5">
        <v>2.0575999999999999</v>
      </c>
      <c r="WI5">
        <v>0</v>
      </c>
      <c r="WJ5">
        <v>0</v>
      </c>
      <c r="WK5">
        <v>0</v>
      </c>
      <c r="WO5">
        <v>0.88636000000000004</v>
      </c>
      <c r="WP5">
        <v>0.88636000000000004</v>
      </c>
      <c r="WQ5">
        <v>0.88636000000000004</v>
      </c>
      <c r="WR5">
        <v>10.1229</v>
      </c>
      <c r="WS5">
        <v>10.1229</v>
      </c>
      <c r="WT5">
        <v>10.1229</v>
      </c>
      <c r="WU5">
        <v>0.43924000000000002</v>
      </c>
      <c r="WV5">
        <v>0.43924000000000002</v>
      </c>
      <c r="WW5">
        <v>0.43924000000000002</v>
      </c>
      <c r="WX5">
        <v>0.44412000000000001</v>
      </c>
      <c r="WY5">
        <v>0.44412000000000001</v>
      </c>
      <c r="WZ5">
        <v>0.44412000000000001</v>
      </c>
      <c r="XA5">
        <v>30.5029</v>
      </c>
      <c r="XB5">
        <v>30.5029</v>
      </c>
      <c r="XC5">
        <v>30.5029</v>
      </c>
      <c r="XJ5">
        <v>7.5646999999999997E-4</v>
      </c>
      <c r="XK5">
        <v>7.5646999999999997E-4</v>
      </c>
      <c r="XL5">
        <v>7.5646999999999997E-4</v>
      </c>
      <c r="XM5">
        <v>15.2516</v>
      </c>
      <c r="XN5">
        <v>15.2516</v>
      </c>
      <c r="XO5">
        <v>15.2516</v>
      </c>
      <c r="XP5">
        <v>0.52683000000000002</v>
      </c>
      <c r="XQ5">
        <v>0.52683000000000002</v>
      </c>
      <c r="XR5">
        <v>0.52683000000000002</v>
      </c>
      <c r="XS5">
        <v>0.68164999999999998</v>
      </c>
      <c r="XT5">
        <v>0.68164999999999998</v>
      </c>
      <c r="XU5">
        <v>0.68164999999999998</v>
      </c>
      <c r="XV5">
        <v>1.5625</v>
      </c>
      <c r="XW5">
        <v>1.5625</v>
      </c>
      <c r="XX5">
        <v>1.5625</v>
      </c>
      <c r="XY5">
        <v>0.82028999999999996</v>
      </c>
      <c r="XZ5">
        <v>0.82028999999999996</v>
      </c>
      <c r="YA5">
        <v>0.82028999999999996</v>
      </c>
      <c r="YB5">
        <v>0</v>
      </c>
      <c r="YC5">
        <v>0</v>
      </c>
      <c r="YD5">
        <v>0</v>
      </c>
      <c r="YE5">
        <v>0</v>
      </c>
      <c r="YF5">
        <v>0</v>
      </c>
      <c r="YG5">
        <v>0</v>
      </c>
      <c r="YH5">
        <v>0</v>
      </c>
      <c r="YI5">
        <v>0</v>
      </c>
      <c r="YJ5">
        <v>0</v>
      </c>
      <c r="YK5">
        <v>0</v>
      </c>
      <c r="YL5">
        <v>0</v>
      </c>
      <c r="YM5">
        <v>0</v>
      </c>
      <c r="YQ5">
        <v>3.0722</v>
      </c>
      <c r="YR5">
        <v>3.0722</v>
      </c>
      <c r="YS5">
        <v>3.0722</v>
      </c>
      <c r="YT5">
        <v>0</v>
      </c>
      <c r="YU5">
        <v>0</v>
      </c>
      <c r="YV5">
        <v>0</v>
      </c>
      <c r="YW5">
        <v>1.391E-2</v>
      </c>
      <c r="YX5">
        <v>1.391E-2</v>
      </c>
      <c r="YY5">
        <v>1.391E-2</v>
      </c>
      <c r="YZ5">
        <v>0</v>
      </c>
      <c r="ZA5">
        <v>0</v>
      </c>
      <c r="ZB5">
        <v>0</v>
      </c>
    </row>
    <row r="6" spans="1:678">
      <c r="A6" t="s">
        <v>0</v>
      </c>
      <c r="B6" t="s">
        <v>1</v>
      </c>
      <c r="C6" t="s">
        <v>38</v>
      </c>
      <c r="D6">
        <v>39.3748</v>
      </c>
      <c r="E6">
        <v>39.3748</v>
      </c>
      <c r="F6">
        <v>39.3748</v>
      </c>
      <c r="G6">
        <v>449.16930000000002</v>
      </c>
      <c r="H6">
        <v>449.16930000000002</v>
      </c>
      <c r="I6">
        <v>449.16930000000002</v>
      </c>
      <c r="J6">
        <v>0</v>
      </c>
      <c r="K6">
        <v>0</v>
      </c>
      <c r="L6">
        <v>0</v>
      </c>
      <c r="M6">
        <v>1.7157</v>
      </c>
      <c r="N6">
        <v>1.7157</v>
      </c>
      <c r="O6">
        <v>1.7157</v>
      </c>
      <c r="S6">
        <v>0</v>
      </c>
      <c r="T6">
        <v>0</v>
      </c>
      <c r="U6">
        <v>0</v>
      </c>
      <c r="V6">
        <v>0.16377</v>
      </c>
      <c r="W6">
        <v>0.16377</v>
      </c>
      <c r="X6">
        <v>0.16377</v>
      </c>
      <c r="Y6">
        <v>0</v>
      </c>
      <c r="Z6">
        <v>0</v>
      </c>
      <c r="AA6">
        <v>0</v>
      </c>
      <c r="AB6">
        <v>0</v>
      </c>
      <c r="AC6">
        <v>0</v>
      </c>
      <c r="AD6">
        <v>0</v>
      </c>
      <c r="AH6">
        <v>0</v>
      </c>
      <c r="AI6">
        <v>0</v>
      </c>
      <c r="AJ6">
        <v>0</v>
      </c>
      <c r="AN6">
        <v>0</v>
      </c>
      <c r="AO6">
        <v>0</v>
      </c>
      <c r="AP6">
        <v>0</v>
      </c>
      <c r="AZ6">
        <v>0.37120999999999998</v>
      </c>
      <c r="BA6">
        <v>0.37120999999999998</v>
      </c>
      <c r="BB6">
        <v>0.37120999999999998</v>
      </c>
      <c r="BC6">
        <v>86.076300000000003</v>
      </c>
      <c r="BD6">
        <v>86.076300000000003</v>
      </c>
      <c r="BE6">
        <v>86.076300000000003</v>
      </c>
      <c r="BF6">
        <v>3.4251</v>
      </c>
      <c r="BG6">
        <v>3.4251</v>
      </c>
      <c r="BH6">
        <v>3.4251</v>
      </c>
      <c r="BR6">
        <v>0</v>
      </c>
      <c r="BS6">
        <v>0</v>
      </c>
      <c r="BT6">
        <v>0</v>
      </c>
      <c r="BU6">
        <v>0</v>
      </c>
      <c r="BV6">
        <v>0</v>
      </c>
      <c r="BW6">
        <v>0</v>
      </c>
      <c r="BX6">
        <v>0.50327</v>
      </c>
      <c r="BY6">
        <v>0.50327</v>
      </c>
      <c r="BZ6">
        <v>0.50327</v>
      </c>
      <c r="CA6">
        <v>4.6531000000000002</v>
      </c>
      <c r="CB6">
        <v>4.6531000000000002</v>
      </c>
      <c r="CC6">
        <v>4.6531000000000002</v>
      </c>
      <c r="CD6">
        <v>14.167299999999999</v>
      </c>
      <c r="CE6">
        <v>14.167299999999999</v>
      </c>
      <c r="CF6">
        <v>14.167299999999999</v>
      </c>
      <c r="CG6">
        <v>1.9756</v>
      </c>
      <c r="CH6">
        <v>1.9756</v>
      </c>
      <c r="CI6">
        <v>1.9756</v>
      </c>
      <c r="CJ6">
        <v>0</v>
      </c>
      <c r="CK6">
        <v>0</v>
      </c>
      <c r="CL6">
        <v>0</v>
      </c>
      <c r="CM6">
        <v>0.77985000000000004</v>
      </c>
      <c r="CN6">
        <v>0.77985000000000004</v>
      </c>
      <c r="CO6">
        <v>0.77985000000000004</v>
      </c>
      <c r="CP6">
        <v>7.9545000000000003</v>
      </c>
      <c r="CQ6">
        <v>7.9545000000000003</v>
      </c>
      <c r="CR6">
        <v>7.9545000000000003</v>
      </c>
      <c r="CS6">
        <v>0</v>
      </c>
      <c r="CT6">
        <v>0</v>
      </c>
      <c r="CU6">
        <v>0</v>
      </c>
      <c r="CV6">
        <v>3.0076999999999998</v>
      </c>
      <c r="CW6">
        <v>3.0076999999999998</v>
      </c>
      <c r="CX6">
        <v>3.0076999999999998</v>
      </c>
      <c r="DB6">
        <v>1.2442999999999999E-2</v>
      </c>
      <c r="DC6">
        <v>1.2442999999999999E-2</v>
      </c>
      <c r="DD6">
        <v>1.2442999999999999E-2</v>
      </c>
      <c r="DE6">
        <v>3.5994999999999999</v>
      </c>
      <c r="DF6">
        <v>3.5994999999999999</v>
      </c>
      <c r="DG6">
        <v>3.5994999999999999</v>
      </c>
      <c r="DQ6">
        <v>1.3169</v>
      </c>
      <c r="DR6">
        <v>1.3169</v>
      </c>
      <c r="DS6">
        <v>1.3169</v>
      </c>
      <c r="DT6">
        <v>0</v>
      </c>
      <c r="DU6">
        <v>0</v>
      </c>
      <c r="DV6">
        <v>0</v>
      </c>
      <c r="DW6">
        <v>0</v>
      </c>
      <c r="DX6">
        <v>0</v>
      </c>
      <c r="DY6">
        <v>0</v>
      </c>
      <c r="DZ6" s="1">
        <v>1.1744E-5</v>
      </c>
      <c r="EA6" s="1">
        <v>1.1744E-5</v>
      </c>
      <c r="EB6" s="1">
        <v>1.1744E-5</v>
      </c>
      <c r="EC6">
        <v>0</v>
      </c>
      <c r="ED6">
        <v>0</v>
      </c>
      <c r="EE6">
        <v>0</v>
      </c>
      <c r="EF6">
        <v>4.0712999999999999E-3</v>
      </c>
      <c r="EG6">
        <v>4.0712999999999999E-3</v>
      </c>
      <c r="EH6">
        <v>4.0712999999999999E-3</v>
      </c>
      <c r="EI6">
        <v>0</v>
      </c>
      <c r="EJ6">
        <v>0</v>
      </c>
      <c r="EK6">
        <v>0</v>
      </c>
      <c r="EL6" s="1">
        <v>1.7289999999999999E-5</v>
      </c>
      <c r="EM6" s="1">
        <v>1.7289999999999999E-5</v>
      </c>
      <c r="EN6" s="1">
        <v>1.7289999999999999E-5</v>
      </c>
      <c r="ER6">
        <v>0</v>
      </c>
      <c r="ES6">
        <v>0</v>
      </c>
      <c r="ET6">
        <v>0</v>
      </c>
      <c r="EX6">
        <v>5.3891000000000001E-2</v>
      </c>
      <c r="EY6">
        <v>5.3891000000000001E-2</v>
      </c>
      <c r="EZ6">
        <v>5.3891000000000001E-2</v>
      </c>
      <c r="FA6">
        <v>0</v>
      </c>
      <c r="FB6">
        <v>0</v>
      </c>
      <c r="FC6">
        <v>0</v>
      </c>
      <c r="FD6">
        <v>2.7814999999999999</v>
      </c>
      <c r="FE6">
        <v>2.7814999999999999</v>
      </c>
      <c r="FF6">
        <v>2.7814999999999999</v>
      </c>
      <c r="FG6">
        <v>7.7984999999999999E-2</v>
      </c>
      <c r="FH6">
        <v>7.7984999999999999E-2</v>
      </c>
      <c r="FI6">
        <v>7.7984999999999999E-2</v>
      </c>
      <c r="FJ6">
        <v>0</v>
      </c>
      <c r="FK6">
        <v>0</v>
      </c>
      <c r="FL6">
        <v>0</v>
      </c>
      <c r="FM6">
        <v>0</v>
      </c>
      <c r="FN6">
        <v>0</v>
      </c>
      <c r="FO6">
        <v>0</v>
      </c>
      <c r="FS6">
        <v>5.407E-2</v>
      </c>
      <c r="FT6">
        <v>5.407E-2</v>
      </c>
      <c r="FU6">
        <v>5.407E-2</v>
      </c>
      <c r="GB6">
        <v>0</v>
      </c>
      <c r="GC6">
        <v>0</v>
      </c>
      <c r="GD6">
        <v>0</v>
      </c>
      <c r="GE6">
        <v>0</v>
      </c>
      <c r="GF6">
        <v>0</v>
      </c>
      <c r="GG6">
        <v>0</v>
      </c>
      <c r="GH6">
        <v>4.6531000000000002</v>
      </c>
      <c r="GI6">
        <v>4.6531000000000002</v>
      </c>
      <c r="GJ6">
        <v>4.6531000000000002</v>
      </c>
      <c r="GK6">
        <v>0.23396</v>
      </c>
      <c r="GL6">
        <v>0.23396</v>
      </c>
      <c r="GM6">
        <v>0.23396</v>
      </c>
      <c r="GN6">
        <v>0</v>
      </c>
      <c r="GO6">
        <v>0</v>
      </c>
      <c r="GP6">
        <v>0</v>
      </c>
      <c r="GQ6">
        <v>2.3136000000000001</v>
      </c>
      <c r="GR6">
        <v>2.3136000000000001</v>
      </c>
      <c r="GS6">
        <v>2.3136000000000001</v>
      </c>
      <c r="GT6">
        <v>5.1990000000000001E-2</v>
      </c>
      <c r="GU6">
        <v>5.1990000000000001E-2</v>
      </c>
      <c r="GV6">
        <v>5.1990000000000001E-2</v>
      </c>
      <c r="GZ6">
        <v>7.5646000000000004</v>
      </c>
      <c r="HA6">
        <v>7.5646000000000004</v>
      </c>
      <c r="HB6">
        <v>7.5646000000000004</v>
      </c>
      <c r="HC6">
        <v>0.31194</v>
      </c>
      <c r="HD6">
        <v>0.31194</v>
      </c>
      <c r="HE6">
        <v>0.31194</v>
      </c>
      <c r="HF6">
        <v>0.12998000000000001</v>
      </c>
      <c r="HG6">
        <v>0.12998000000000001</v>
      </c>
      <c r="HH6">
        <v>0.12998000000000001</v>
      </c>
      <c r="HI6">
        <v>0</v>
      </c>
      <c r="HJ6">
        <v>0</v>
      </c>
      <c r="HK6">
        <v>0</v>
      </c>
      <c r="HL6">
        <v>5.1990000000000001E-2</v>
      </c>
      <c r="HM6">
        <v>5.1990000000000001E-2</v>
      </c>
      <c r="HN6">
        <v>5.1990000000000001E-2</v>
      </c>
      <c r="HO6">
        <v>0</v>
      </c>
      <c r="HP6">
        <v>0</v>
      </c>
      <c r="HQ6">
        <v>0</v>
      </c>
      <c r="HR6">
        <v>2.5995000000000001E-2</v>
      </c>
      <c r="HS6">
        <v>2.5995000000000001E-2</v>
      </c>
      <c r="HT6">
        <v>2.5995000000000001E-2</v>
      </c>
      <c r="HU6">
        <v>2.9805999999999999</v>
      </c>
      <c r="HV6">
        <v>2.9805999999999999</v>
      </c>
      <c r="HW6">
        <v>2.9805999999999999</v>
      </c>
      <c r="HX6">
        <v>20.2606</v>
      </c>
      <c r="HY6">
        <v>20.2606</v>
      </c>
      <c r="HZ6">
        <v>20.2606</v>
      </c>
      <c r="IA6">
        <v>2.5352000000000001</v>
      </c>
      <c r="IB6">
        <v>2.5352000000000001</v>
      </c>
      <c r="IC6">
        <v>2.5352000000000001</v>
      </c>
      <c r="ID6">
        <v>0</v>
      </c>
      <c r="IE6">
        <v>0</v>
      </c>
      <c r="IF6">
        <v>0</v>
      </c>
      <c r="IG6">
        <v>0</v>
      </c>
      <c r="IH6">
        <v>0</v>
      </c>
      <c r="II6">
        <v>0</v>
      </c>
      <c r="IJ6">
        <v>0.45415</v>
      </c>
      <c r="IK6">
        <v>0.45415</v>
      </c>
      <c r="IL6">
        <v>0.45415</v>
      </c>
      <c r="IM6">
        <v>0.50660000000000005</v>
      </c>
      <c r="IN6">
        <v>0.50660000000000005</v>
      </c>
      <c r="IO6">
        <v>0.50660000000000005</v>
      </c>
      <c r="IS6">
        <v>1.2442</v>
      </c>
      <c r="IT6">
        <v>1.2442</v>
      </c>
      <c r="IU6">
        <v>1.2442</v>
      </c>
      <c r="IV6">
        <v>4.3025000000000002</v>
      </c>
      <c r="IW6">
        <v>4.3025000000000002</v>
      </c>
      <c r="IX6">
        <v>4.3025000000000002</v>
      </c>
      <c r="IY6">
        <v>0.83184999999999998</v>
      </c>
      <c r="IZ6">
        <v>0.83184999999999998</v>
      </c>
      <c r="JA6">
        <v>0.83184999999999998</v>
      </c>
      <c r="JE6">
        <v>3.1269000000000002E-3</v>
      </c>
      <c r="JF6">
        <v>3.1269000000000002E-3</v>
      </c>
      <c r="JG6">
        <v>3.1269000000000002E-3</v>
      </c>
      <c r="JK6">
        <v>2.9123999999999999</v>
      </c>
      <c r="JL6">
        <v>2.9123999999999999</v>
      </c>
      <c r="JM6">
        <v>2.9123999999999999</v>
      </c>
      <c r="JN6">
        <v>0</v>
      </c>
      <c r="JO6">
        <v>0</v>
      </c>
      <c r="JP6">
        <v>0</v>
      </c>
      <c r="JQ6">
        <v>1.2119</v>
      </c>
      <c r="JR6">
        <v>1.2119</v>
      </c>
      <c r="JS6">
        <v>1.2119</v>
      </c>
      <c r="JT6">
        <v>0</v>
      </c>
      <c r="JU6">
        <v>0</v>
      </c>
      <c r="JV6">
        <v>0</v>
      </c>
      <c r="KC6">
        <v>4.4976E-3</v>
      </c>
      <c r="KD6">
        <v>4.4976E-3</v>
      </c>
      <c r="KE6">
        <v>4.4976E-3</v>
      </c>
      <c r="KI6">
        <v>5.8465000000000004E-4</v>
      </c>
      <c r="KJ6">
        <v>5.8465000000000004E-4</v>
      </c>
      <c r="KK6">
        <v>5.8465000000000004E-4</v>
      </c>
      <c r="KL6">
        <v>3.0714000000000002E-3</v>
      </c>
      <c r="KM6">
        <v>3.0714000000000002E-3</v>
      </c>
      <c r="KN6">
        <v>3.0714000000000002E-3</v>
      </c>
      <c r="KR6">
        <v>15.1639</v>
      </c>
      <c r="KS6">
        <v>15.1639</v>
      </c>
      <c r="KT6">
        <v>15.1639</v>
      </c>
      <c r="KX6">
        <v>7.3080999999999997E-3</v>
      </c>
      <c r="KY6">
        <v>7.3080999999999997E-3</v>
      </c>
      <c r="KZ6">
        <v>7.3080999999999997E-3</v>
      </c>
      <c r="LA6">
        <v>0</v>
      </c>
      <c r="LB6">
        <v>0</v>
      </c>
      <c r="LC6">
        <v>0</v>
      </c>
      <c r="LD6">
        <v>3.4207999999999999E-3</v>
      </c>
      <c r="LE6">
        <v>3.4207999999999999E-3</v>
      </c>
      <c r="LF6">
        <v>3.4207999999999999E-3</v>
      </c>
      <c r="LG6">
        <v>0</v>
      </c>
      <c r="LH6">
        <v>0</v>
      </c>
      <c r="LI6">
        <v>0</v>
      </c>
      <c r="LJ6">
        <v>0</v>
      </c>
      <c r="LK6">
        <v>0</v>
      </c>
      <c r="LL6">
        <v>0</v>
      </c>
      <c r="LM6">
        <v>0</v>
      </c>
      <c r="LN6">
        <v>0</v>
      </c>
      <c r="LO6">
        <v>0</v>
      </c>
      <c r="LP6">
        <v>0</v>
      </c>
      <c r="LQ6">
        <v>0</v>
      </c>
      <c r="LR6">
        <v>0</v>
      </c>
      <c r="LS6">
        <v>1.5128000000000001E-2</v>
      </c>
      <c r="LT6">
        <v>1.5128000000000001E-2</v>
      </c>
      <c r="LU6">
        <v>1.5128000000000001E-2</v>
      </c>
      <c r="LV6">
        <v>1.7617</v>
      </c>
      <c r="LW6">
        <v>1.7617</v>
      </c>
      <c r="LX6">
        <v>1.7617</v>
      </c>
      <c r="LY6">
        <v>0</v>
      </c>
      <c r="LZ6">
        <v>0</v>
      </c>
      <c r="MA6">
        <v>0</v>
      </c>
      <c r="MB6">
        <v>1.3004</v>
      </c>
      <c r="MC6">
        <v>1.3004</v>
      </c>
      <c r="MD6">
        <v>1.3004</v>
      </c>
      <c r="ME6">
        <v>0.60543000000000002</v>
      </c>
      <c r="MF6">
        <v>0.60543000000000002</v>
      </c>
      <c r="MG6">
        <v>0.60543000000000002</v>
      </c>
      <c r="MH6">
        <v>0.50975999999999999</v>
      </c>
      <c r="MI6">
        <v>0.50975999999999999</v>
      </c>
      <c r="MJ6">
        <v>0.50975999999999999</v>
      </c>
      <c r="MK6">
        <v>9.6701999999999996E-2</v>
      </c>
      <c r="ML6">
        <v>9.6701999999999996E-2</v>
      </c>
      <c r="MM6">
        <v>9.6701999999999996E-2</v>
      </c>
      <c r="MN6">
        <v>8.1021999999999998</v>
      </c>
      <c r="MO6">
        <v>8.1021999999999998</v>
      </c>
      <c r="MP6">
        <v>8.1021999999999998</v>
      </c>
      <c r="MT6">
        <v>2.5266999999999999</v>
      </c>
      <c r="MU6">
        <v>2.5266999999999999</v>
      </c>
      <c r="MV6">
        <v>2.5266999999999999</v>
      </c>
      <c r="MW6">
        <v>1.8561000000000001</v>
      </c>
      <c r="MX6">
        <v>1.8561000000000001</v>
      </c>
      <c r="MY6">
        <v>1.8561000000000001</v>
      </c>
      <c r="MZ6">
        <v>2.3656E-2</v>
      </c>
      <c r="NA6">
        <v>2.3656E-2</v>
      </c>
      <c r="NB6">
        <v>2.3656E-2</v>
      </c>
      <c r="NC6">
        <v>0.88817000000000002</v>
      </c>
      <c r="ND6">
        <v>0.88817000000000002</v>
      </c>
      <c r="NE6">
        <v>0.88817000000000002</v>
      </c>
      <c r="NF6">
        <v>5.7535999999999997E-2</v>
      </c>
      <c r="NG6">
        <v>5.7535999999999997E-2</v>
      </c>
      <c r="NH6">
        <v>5.7535999999999997E-2</v>
      </c>
      <c r="NL6">
        <v>9.4452999999999996E-4</v>
      </c>
      <c r="NM6">
        <v>9.4452999999999996E-4</v>
      </c>
      <c r="NN6">
        <v>9.4452999999999996E-4</v>
      </c>
      <c r="NR6">
        <v>3.9931999999999999E-4</v>
      </c>
      <c r="NS6">
        <v>3.9931999999999999E-4</v>
      </c>
      <c r="NT6">
        <v>3.9931999999999999E-4</v>
      </c>
      <c r="NU6">
        <v>0</v>
      </c>
      <c r="NV6">
        <v>0</v>
      </c>
      <c r="NW6">
        <v>0</v>
      </c>
      <c r="NX6">
        <v>2.366E-2</v>
      </c>
      <c r="NY6">
        <v>2.366E-2</v>
      </c>
      <c r="NZ6">
        <v>2.366E-2</v>
      </c>
      <c r="OG6">
        <v>0</v>
      </c>
      <c r="OH6">
        <v>0</v>
      </c>
      <c r="OI6">
        <v>0</v>
      </c>
      <c r="OP6">
        <v>0</v>
      </c>
      <c r="OQ6">
        <v>0</v>
      </c>
      <c r="OR6">
        <v>0</v>
      </c>
      <c r="OY6">
        <v>0.32918999999999998</v>
      </c>
      <c r="OZ6">
        <v>0.32918999999999998</v>
      </c>
      <c r="PA6">
        <v>0.32918999999999998</v>
      </c>
      <c r="PB6">
        <v>0</v>
      </c>
      <c r="PC6">
        <v>0</v>
      </c>
      <c r="PD6">
        <v>0</v>
      </c>
      <c r="PE6">
        <v>12.126200000000001</v>
      </c>
      <c r="PF6">
        <v>12.126200000000001</v>
      </c>
      <c r="PG6">
        <v>12.126200000000001</v>
      </c>
      <c r="PH6">
        <v>0</v>
      </c>
      <c r="PI6">
        <v>0</v>
      </c>
      <c r="PJ6">
        <v>0</v>
      </c>
      <c r="PQ6">
        <v>0</v>
      </c>
      <c r="PR6">
        <v>0</v>
      </c>
      <c r="PS6">
        <v>0</v>
      </c>
      <c r="PT6">
        <v>1.0838000000000001</v>
      </c>
      <c r="PU6">
        <v>1.0838000000000001</v>
      </c>
      <c r="PV6">
        <v>1.0838000000000001</v>
      </c>
      <c r="PW6">
        <v>10.3672</v>
      </c>
      <c r="PX6">
        <v>10.3672</v>
      </c>
      <c r="PY6">
        <v>10.3672</v>
      </c>
      <c r="PZ6">
        <v>6.8023999999999996</v>
      </c>
      <c r="QA6">
        <v>6.8023999999999996</v>
      </c>
      <c r="QB6">
        <v>6.8023999999999996</v>
      </c>
      <c r="QC6">
        <v>5.4380999999999999E-2</v>
      </c>
      <c r="QD6">
        <v>5.4380999999999999E-2</v>
      </c>
      <c r="QE6">
        <v>5.4380999999999999E-2</v>
      </c>
      <c r="QF6">
        <v>0</v>
      </c>
      <c r="QG6">
        <v>0</v>
      </c>
      <c r="QH6">
        <v>0</v>
      </c>
      <c r="QI6">
        <v>0</v>
      </c>
      <c r="QJ6">
        <v>0</v>
      </c>
      <c r="QK6">
        <v>0</v>
      </c>
      <c r="QL6">
        <v>3.7204000000000002E-4</v>
      </c>
      <c r="QM6">
        <v>3.7204000000000002E-4</v>
      </c>
      <c r="QN6">
        <v>3.7204000000000002E-4</v>
      </c>
      <c r="QO6">
        <v>0</v>
      </c>
      <c r="QP6">
        <v>0</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v>0</v>
      </c>
      <c r="RX6">
        <v>0</v>
      </c>
      <c r="RY6">
        <v>0</v>
      </c>
      <c r="RZ6">
        <v>0</v>
      </c>
      <c r="SA6">
        <v>0</v>
      </c>
      <c r="SB6">
        <v>0</v>
      </c>
      <c r="SC6">
        <v>0</v>
      </c>
      <c r="SD6">
        <v>0</v>
      </c>
      <c r="SE6">
        <v>0</v>
      </c>
      <c r="SF6">
        <v>0</v>
      </c>
      <c r="SG6">
        <v>0</v>
      </c>
      <c r="SH6">
        <v>0</v>
      </c>
      <c r="SI6">
        <v>0</v>
      </c>
      <c r="SJ6">
        <v>0</v>
      </c>
      <c r="SK6">
        <v>1.9014</v>
      </c>
      <c r="SL6">
        <v>1.9014</v>
      </c>
      <c r="SM6">
        <v>1.9014</v>
      </c>
      <c r="SN6">
        <v>2.6413000000000002</v>
      </c>
      <c r="SO6">
        <v>2.6413000000000002</v>
      </c>
      <c r="SP6">
        <v>2.6413000000000002</v>
      </c>
      <c r="SQ6">
        <v>0</v>
      </c>
      <c r="SR6">
        <v>0</v>
      </c>
      <c r="SS6">
        <v>0</v>
      </c>
      <c r="ST6">
        <v>2.2262</v>
      </c>
      <c r="SU6">
        <v>2.2262</v>
      </c>
      <c r="SV6">
        <v>2.2262</v>
      </c>
      <c r="SZ6">
        <v>0</v>
      </c>
      <c r="TA6">
        <v>0</v>
      </c>
      <c r="TB6">
        <v>0</v>
      </c>
      <c r="TU6">
        <v>0</v>
      </c>
      <c r="TV6">
        <v>0</v>
      </c>
      <c r="TW6">
        <v>0</v>
      </c>
      <c r="TX6" s="1">
        <v>1.7201E-5</v>
      </c>
      <c r="TY6" s="1">
        <v>1.7201E-5</v>
      </c>
      <c r="TZ6" s="1">
        <v>1.7201E-5</v>
      </c>
      <c r="UA6">
        <v>0.2487</v>
      </c>
      <c r="UB6">
        <v>0.2487</v>
      </c>
      <c r="UC6">
        <v>0.2487</v>
      </c>
      <c r="UG6">
        <v>0.58062999999999998</v>
      </c>
      <c r="UH6">
        <v>0.58062999999999998</v>
      </c>
      <c r="UI6">
        <v>0.58062999999999998</v>
      </c>
      <c r="UJ6">
        <v>1.0201E-2</v>
      </c>
      <c r="UK6">
        <v>1.0201E-2</v>
      </c>
      <c r="UL6">
        <v>1.0201E-2</v>
      </c>
      <c r="VE6">
        <v>2.2654000000000001E-2</v>
      </c>
      <c r="VF6">
        <v>2.2654000000000001E-2</v>
      </c>
      <c r="VG6">
        <v>2.2654000000000001E-2</v>
      </c>
      <c r="VT6">
        <v>0</v>
      </c>
      <c r="VU6">
        <v>0</v>
      </c>
      <c r="VV6">
        <v>0</v>
      </c>
      <c r="VW6">
        <v>0.33794000000000002</v>
      </c>
      <c r="VX6">
        <v>0.33794000000000002</v>
      </c>
      <c r="VY6">
        <v>0.33794000000000002</v>
      </c>
      <c r="VZ6">
        <v>0</v>
      </c>
      <c r="WA6">
        <v>0</v>
      </c>
      <c r="WB6">
        <v>0</v>
      </c>
      <c r="WC6">
        <v>0</v>
      </c>
      <c r="WD6">
        <v>0</v>
      </c>
      <c r="WE6">
        <v>0</v>
      </c>
      <c r="WF6">
        <v>2.3148</v>
      </c>
      <c r="WG6">
        <v>2.3148</v>
      </c>
      <c r="WH6">
        <v>2.3148</v>
      </c>
      <c r="WI6">
        <v>0</v>
      </c>
      <c r="WJ6">
        <v>0</v>
      </c>
      <c r="WK6">
        <v>0</v>
      </c>
      <c r="WO6">
        <v>0.99714999999999998</v>
      </c>
      <c r="WP6">
        <v>0.99714999999999998</v>
      </c>
      <c r="WQ6">
        <v>0.99714999999999998</v>
      </c>
      <c r="WR6">
        <v>11.388299999999999</v>
      </c>
      <c r="WS6">
        <v>11.388299999999999</v>
      </c>
      <c r="WT6">
        <v>11.388299999999999</v>
      </c>
      <c r="WU6">
        <v>0.49414999999999998</v>
      </c>
      <c r="WV6">
        <v>0.49414999999999998</v>
      </c>
      <c r="WW6">
        <v>0.49414999999999998</v>
      </c>
      <c r="WX6">
        <v>0.49963999999999997</v>
      </c>
      <c r="WY6">
        <v>0.49963999999999997</v>
      </c>
      <c r="WZ6">
        <v>0.49963999999999997</v>
      </c>
      <c r="XA6">
        <v>34.315800000000003</v>
      </c>
      <c r="XB6">
        <v>34.315800000000003</v>
      </c>
      <c r="XC6">
        <v>34.315800000000003</v>
      </c>
      <c r="XJ6">
        <v>8.5103000000000002E-4</v>
      </c>
      <c r="XK6">
        <v>8.5103000000000002E-4</v>
      </c>
      <c r="XL6">
        <v>8.5103000000000002E-4</v>
      </c>
      <c r="XM6">
        <v>17.158100000000001</v>
      </c>
      <c r="XN6">
        <v>17.158100000000001</v>
      </c>
      <c r="XO6">
        <v>17.158100000000001</v>
      </c>
      <c r="XP6">
        <v>0.59269000000000005</v>
      </c>
      <c r="XQ6">
        <v>0.59269000000000005</v>
      </c>
      <c r="XR6">
        <v>0.59269000000000005</v>
      </c>
      <c r="XS6">
        <v>0.76685999999999999</v>
      </c>
      <c r="XT6">
        <v>0.76685999999999999</v>
      </c>
      <c r="XU6">
        <v>0.76685999999999999</v>
      </c>
      <c r="XV6">
        <v>1.7578</v>
      </c>
      <c r="XW6">
        <v>1.7578</v>
      </c>
      <c r="XX6">
        <v>1.7578</v>
      </c>
      <c r="XY6">
        <v>0.92283000000000004</v>
      </c>
      <c r="XZ6">
        <v>0.92283000000000004</v>
      </c>
      <c r="YA6">
        <v>0.92283000000000004</v>
      </c>
      <c r="YB6">
        <v>0</v>
      </c>
      <c r="YC6">
        <v>0</v>
      </c>
      <c r="YD6">
        <v>0</v>
      </c>
      <c r="YE6">
        <v>0</v>
      </c>
      <c r="YF6">
        <v>0</v>
      </c>
      <c r="YG6">
        <v>0</v>
      </c>
      <c r="YH6">
        <v>0</v>
      </c>
      <c r="YI6">
        <v>0</v>
      </c>
      <c r="YJ6">
        <v>0</v>
      </c>
      <c r="YK6">
        <v>0</v>
      </c>
      <c r="YL6">
        <v>0</v>
      </c>
      <c r="YM6">
        <v>0</v>
      </c>
      <c r="YQ6">
        <v>3.4561999999999999</v>
      </c>
      <c r="YR6">
        <v>3.4561999999999999</v>
      </c>
      <c r="YS6">
        <v>3.4561999999999999</v>
      </c>
      <c r="YT6">
        <v>0</v>
      </c>
      <c r="YU6">
        <v>0</v>
      </c>
      <c r="YV6">
        <v>0</v>
      </c>
      <c r="YW6">
        <v>1.5649E-2</v>
      </c>
      <c r="YX6">
        <v>1.5649E-2</v>
      </c>
      <c r="YY6">
        <v>1.5649E-2</v>
      </c>
      <c r="YZ6">
        <v>0</v>
      </c>
      <c r="ZA6">
        <v>0</v>
      </c>
      <c r="ZB6">
        <v>0</v>
      </c>
    </row>
    <row r="7" spans="1:678">
      <c r="A7" t="s">
        <v>0</v>
      </c>
      <c r="B7" t="s">
        <v>1</v>
      </c>
      <c r="C7" t="s">
        <v>39</v>
      </c>
      <c r="D7">
        <v>43.7498</v>
      </c>
      <c r="E7">
        <v>43.749699999999997</v>
      </c>
      <c r="F7">
        <v>43.7498</v>
      </c>
      <c r="G7">
        <v>499.077</v>
      </c>
      <c r="H7">
        <v>499.077</v>
      </c>
      <c r="I7">
        <v>499.077</v>
      </c>
      <c r="J7">
        <v>0</v>
      </c>
      <c r="K7">
        <v>0</v>
      </c>
      <c r="L7">
        <v>0</v>
      </c>
      <c r="M7">
        <v>1.9063000000000001</v>
      </c>
      <c r="N7">
        <v>1.9063000000000001</v>
      </c>
      <c r="O7">
        <v>1.9063000000000001</v>
      </c>
      <c r="S7">
        <v>0</v>
      </c>
      <c r="T7">
        <v>0</v>
      </c>
      <c r="U7">
        <v>0</v>
      </c>
      <c r="V7">
        <v>0.18196999999999999</v>
      </c>
      <c r="W7">
        <v>0.18196999999999999</v>
      </c>
      <c r="X7">
        <v>0.18196999999999999</v>
      </c>
      <c r="Y7">
        <v>0</v>
      </c>
      <c r="Z7">
        <v>0</v>
      </c>
      <c r="AA7">
        <v>0</v>
      </c>
      <c r="AB7">
        <v>0</v>
      </c>
      <c r="AC7">
        <v>0</v>
      </c>
      <c r="AD7">
        <v>0</v>
      </c>
      <c r="AH7">
        <v>0</v>
      </c>
      <c r="AI7">
        <v>0</v>
      </c>
      <c r="AJ7">
        <v>0</v>
      </c>
      <c r="AN7">
        <v>0</v>
      </c>
      <c r="AO7">
        <v>0</v>
      </c>
      <c r="AP7">
        <v>0</v>
      </c>
      <c r="AZ7">
        <v>0.41245999999999999</v>
      </c>
      <c r="BA7">
        <v>0.41245999999999999</v>
      </c>
      <c r="BB7">
        <v>0.41245999999999999</v>
      </c>
      <c r="BC7">
        <v>95.640299999999996</v>
      </c>
      <c r="BD7">
        <v>95.640299999999996</v>
      </c>
      <c r="BE7">
        <v>95.640299999999996</v>
      </c>
      <c r="BF7">
        <v>3.8056999999999999</v>
      </c>
      <c r="BG7">
        <v>3.8056999999999999</v>
      </c>
      <c r="BH7">
        <v>3.8056999999999999</v>
      </c>
      <c r="BR7">
        <v>0</v>
      </c>
      <c r="BS7">
        <v>0</v>
      </c>
      <c r="BT7">
        <v>0</v>
      </c>
      <c r="BU7">
        <v>0</v>
      </c>
      <c r="BV7">
        <v>0</v>
      </c>
      <c r="BW7">
        <v>0</v>
      </c>
      <c r="BX7">
        <v>0.55918000000000001</v>
      </c>
      <c r="BY7">
        <v>0.55918000000000001</v>
      </c>
      <c r="BZ7">
        <v>0.55918000000000001</v>
      </c>
      <c r="CA7">
        <v>5.1700999999999997</v>
      </c>
      <c r="CB7">
        <v>5.1700999999999997</v>
      </c>
      <c r="CC7">
        <v>5.1700999999999997</v>
      </c>
      <c r="CD7">
        <v>15.7415</v>
      </c>
      <c r="CE7">
        <v>15.7415</v>
      </c>
      <c r="CF7">
        <v>15.7415</v>
      </c>
      <c r="CG7">
        <v>2.1951000000000001</v>
      </c>
      <c r="CH7">
        <v>2.1951000000000001</v>
      </c>
      <c r="CI7">
        <v>2.1951000000000001</v>
      </c>
      <c r="CJ7">
        <v>0</v>
      </c>
      <c r="CK7">
        <v>0</v>
      </c>
      <c r="CL7">
        <v>0</v>
      </c>
      <c r="CM7">
        <v>0.86650000000000005</v>
      </c>
      <c r="CN7">
        <v>0.86650000000000005</v>
      </c>
      <c r="CO7">
        <v>0.86650000000000005</v>
      </c>
      <c r="CP7">
        <v>8.8383000000000003</v>
      </c>
      <c r="CQ7">
        <v>8.8383000000000003</v>
      </c>
      <c r="CR7">
        <v>8.8383000000000003</v>
      </c>
      <c r="CS7">
        <v>0</v>
      </c>
      <c r="CT7">
        <v>0</v>
      </c>
      <c r="CU7">
        <v>0</v>
      </c>
      <c r="CV7">
        <v>3.3418999999999999</v>
      </c>
      <c r="CW7">
        <v>3.3418999999999999</v>
      </c>
      <c r="CX7">
        <v>3.3418999999999999</v>
      </c>
      <c r="DB7">
        <v>1.3825E-2</v>
      </c>
      <c r="DC7">
        <v>1.3825E-2</v>
      </c>
      <c r="DD7">
        <v>1.3825E-2</v>
      </c>
      <c r="DE7">
        <v>3.9994000000000001</v>
      </c>
      <c r="DF7">
        <v>3.9994000000000001</v>
      </c>
      <c r="DG7">
        <v>3.9994000000000001</v>
      </c>
      <c r="DQ7">
        <v>1.4632000000000001</v>
      </c>
      <c r="DR7">
        <v>1.4632000000000001</v>
      </c>
      <c r="DS7">
        <v>1.4632000000000001</v>
      </c>
      <c r="DT7">
        <v>0</v>
      </c>
      <c r="DU7">
        <v>0</v>
      </c>
      <c r="DV7">
        <v>0</v>
      </c>
      <c r="DW7">
        <v>0</v>
      </c>
      <c r="DX7">
        <v>0</v>
      </c>
      <c r="DY7">
        <v>0</v>
      </c>
      <c r="DZ7" s="1">
        <v>1.3049E-5</v>
      </c>
      <c r="EA7" s="1">
        <v>1.3049E-5</v>
      </c>
      <c r="EB7" s="1">
        <v>1.3049E-5</v>
      </c>
      <c r="EC7">
        <v>0</v>
      </c>
      <c r="ED7">
        <v>0</v>
      </c>
      <c r="EE7">
        <v>0</v>
      </c>
      <c r="EF7">
        <v>4.5237000000000003E-3</v>
      </c>
      <c r="EG7">
        <v>4.5237000000000003E-3</v>
      </c>
      <c r="EH7">
        <v>4.5237000000000003E-3</v>
      </c>
      <c r="EI7">
        <v>0</v>
      </c>
      <c r="EJ7">
        <v>0</v>
      </c>
      <c r="EK7">
        <v>0</v>
      </c>
      <c r="EL7" s="1">
        <v>1.9211E-5</v>
      </c>
      <c r="EM7" s="1">
        <v>1.9211E-5</v>
      </c>
      <c r="EN7" s="1">
        <v>1.9211E-5</v>
      </c>
      <c r="ER7">
        <v>0</v>
      </c>
      <c r="ES7">
        <v>0</v>
      </c>
      <c r="ET7">
        <v>0</v>
      </c>
      <c r="EX7">
        <v>5.9879000000000002E-2</v>
      </c>
      <c r="EY7">
        <v>5.9879000000000002E-2</v>
      </c>
      <c r="EZ7">
        <v>5.9879000000000002E-2</v>
      </c>
      <c r="FA7">
        <v>0</v>
      </c>
      <c r="FB7">
        <v>0</v>
      </c>
      <c r="FC7">
        <v>0</v>
      </c>
      <c r="FD7">
        <v>3.0905</v>
      </c>
      <c r="FE7">
        <v>3.0905</v>
      </c>
      <c r="FF7">
        <v>3.0905</v>
      </c>
      <c r="FG7">
        <v>8.6650000000000005E-2</v>
      </c>
      <c r="FH7">
        <v>8.6650000000000005E-2</v>
      </c>
      <c r="FI7">
        <v>8.6650000000000005E-2</v>
      </c>
      <c r="FJ7">
        <v>0</v>
      </c>
      <c r="FK7">
        <v>0</v>
      </c>
      <c r="FL7">
        <v>0</v>
      </c>
      <c r="FM7">
        <v>0</v>
      </c>
      <c r="FN7">
        <v>0</v>
      </c>
      <c r="FO7">
        <v>0</v>
      </c>
      <c r="FS7">
        <v>6.0077999999999999E-2</v>
      </c>
      <c r="FT7">
        <v>6.0077999999999999E-2</v>
      </c>
      <c r="FU7">
        <v>6.0077999999999999E-2</v>
      </c>
      <c r="GB7">
        <v>0</v>
      </c>
      <c r="GC7">
        <v>0</v>
      </c>
      <c r="GD7">
        <v>0</v>
      </c>
      <c r="GE7">
        <v>0</v>
      </c>
      <c r="GF7">
        <v>0</v>
      </c>
      <c r="GG7">
        <v>0</v>
      </c>
      <c r="GH7">
        <v>5.1700999999999997</v>
      </c>
      <c r="GI7">
        <v>5.1700999999999997</v>
      </c>
      <c r="GJ7">
        <v>5.1700999999999997</v>
      </c>
      <c r="GK7">
        <v>0.25995000000000001</v>
      </c>
      <c r="GL7">
        <v>0.25995000000000001</v>
      </c>
      <c r="GM7">
        <v>0.25995000000000001</v>
      </c>
      <c r="GN7">
        <v>0</v>
      </c>
      <c r="GO7">
        <v>0</v>
      </c>
      <c r="GP7">
        <v>0</v>
      </c>
      <c r="GQ7">
        <v>2.5706000000000002</v>
      </c>
      <c r="GR7">
        <v>2.5706000000000002</v>
      </c>
      <c r="GS7">
        <v>2.5706000000000002</v>
      </c>
      <c r="GT7">
        <v>5.7766999999999999E-2</v>
      </c>
      <c r="GU7">
        <v>5.7766999999999999E-2</v>
      </c>
      <c r="GV7">
        <v>5.7766999999999999E-2</v>
      </c>
      <c r="GZ7">
        <v>8.4050999999999991</v>
      </c>
      <c r="HA7">
        <v>8.4050999999999991</v>
      </c>
      <c r="HB7">
        <v>8.4050999999999991</v>
      </c>
      <c r="HC7">
        <v>0.34660000000000002</v>
      </c>
      <c r="HD7">
        <v>0.34660000000000002</v>
      </c>
      <c r="HE7">
        <v>0.34660000000000002</v>
      </c>
      <c r="HF7">
        <v>0.14441999999999999</v>
      </c>
      <c r="HG7">
        <v>0.14441999999999999</v>
      </c>
      <c r="HH7">
        <v>0.14441999999999999</v>
      </c>
      <c r="HI7">
        <v>0</v>
      </c>
      <c r="HJ7">
        <v>0</v>
      </c>
      <c r="HK7">
        <v>0</v>
      </c>
      <c r="HL7">
        <v>5.7766999999999999E-2</v>
      </c>
      <c r="HM7">
        <v>5.7766999999999999E-2</v>
      </c>
      <c r="HN7">
        <v>5.7766999999999999E-2</v>
      </c>
      <c r="HO7">
        <v>0</v>
      </c>
      <c r="HP7">
        <v>0</v>
      </c>
      <c r="HQ7">
        <v>0</v>
      </c>
      <c r="HR7">
        <v>2.8882999999999999E-2</v>
      </c>
      <c r="HS7">
        <v>2.8882999999999999E-2</v>
      </c>
      <c r="HT7">
        <v>2.8882999999999999E-2</v>
      </c>
      <c r="HU7">
        <v>3.3117999999999999</v>
      </c>
      <c r="HV7">
        <v>3.3117999999999999</v>
      </c>
      <c r="HW7">
        <v>3.3117999999999999</v>
      </c>
      <c r="HX7">
        <v>22.511800000000001</v>
      </c>
      <c r="HY7">
        <v>22.511800000000001</v>
      </c>
      <c r="HZ7">
        <v>22.511800000000001</v>
      </c>
      <c r="IA7">
        <v>2.8169</v>
      </c>
      <c r="IB7">
        <v>2.8169</v>
      </c>
      <c r="IC7">
        <v>2.8169</v>
      </c>
      <c r="ID7">
        <v>0</v>
      </c>
      <c r="IE7">
        <v>0</v>
      </c>
      <c r="IF7">
        <v>0</v>
      </c>
      <c r="IG7">
        <v>0</v>
      </c>
      <c r="IH7">
        <v>0</v>
      </c>
      <c r="II7">
        <v>0</v>
      </c>
      <c r="IJ7">
        <v>0.50461</v>
      </c>
      <c r="IK7">
        <v>0.50461</v>
      </c>
      <c r="IL7">
        <v>0.50461</v>
      </c>
      <c r="IM7">
        <v>0.56289</v>
      </c>
      <c r="IN7">
        <v>0.56289</v>
      </c>
      <c r="IO7">
        <v>0.56289</v>
      </c>
      <c r="IS7">
        <v>1.3824000000000001</v>
      </c>
      <c r="IT7">
        <v>1.3824000000000001</v>
      </c>
      <c r="IU7">
        <v>1.3824000000000001</v>
      </c>
      <c r="IV7">
        <v>4.7805</v>
      </c>
      <c r="IW7">
        <v>4.7805</v>
      </c>
      <c r="IX7">
        <v>4.7805</v>
      </c>
      <c r="IY7">
        <v>0.92427999999999999</v>
      </c>
      <c r="IZ7">
        <v>0.92427999999999999</v>
      </c>
      <c r="JA7">
        <v>0.92427999999999999</v>
      </c>
      <c r="JE7">
        <v>3.4743999999999999E-3</v>
      </c>
      <c r="JF7">
        <v>3.4743999999999999E-3</v>
      </c>
      <c r="JG7">
        <v>3.4743999999999999E-3</v>
      </c>
      <c r="JK7">
        <v>3.2360000000000002</v>
      </c>
      <c r="JL7">
        <v>3.2360000000000002</v>
      </c>
      <c r="JM7">
        <v>3.2360000000000002</v>
      </c>
      <c r="JN7">
        <v>0</v>
      </c>
      <c r="JO7">
        <v>0</v>
      </c>
      <c r="JP7">
        <v>0</v>
      </c>
      <c r="JQ7">
        <v>1.3465</v>
      </c>
      <c r="JR7">
        <v>1.3465</v>
      </c>
      <c r="JS7">
        <v>1.3465</v>
      </c>
      <c r="JT7">
        <v>0</v>
      </c>
      <c r="JU7">
        <v>0</v>
      </c>
      <c r="JV7">
        <v>0</v>
      </c>
      <c r="KC7">
        <v>4.9972999999999997E-3</v>
      </c>
      <c r="KD7">
        <v>4.9972999999999997E-3</v>
      </c>
      <c r="KE7">
        <v>4.9972999999999997E-3</v>
      </c>
      <c r="KI7">
        <v>6.4961000000000001E-4</v>
      </c>
      <c r="KJ7">
        <v>6.4961000000000001E-4</v>
      </c>
      <c r="KK7">
        <v>6.4961000000000001E-4</v>
      </c>
      <c r="KL7">
        <v>3.4126E-3</v>
      </c>
      <c r="KM7">
        <v>3.4126E-3</v>
      </c>
      <c r="KN7">
        <v>3.4126E-3</v>
      </c>
      <c r="KR7">
        <v>16.848800000000001</v>
      </c>
      <c r="KS7">
        <v>16.848800000000001</v>
      </c>
      <c r="KT7">
        <v>16.848800000000001</v>
      </c>
      <c r="KX7">
        <v>8.1200999999999999E-3</v>
      </c>
      <c r="KY7">
        <v>8.1200999999999999E-3</v>
      </c>
      <c r="KZ7">
        <v>8.1200999999999999E-3</v>
      </c>
      <c r="LA7">
        <v>0</v>
      </c>
      <c r="LB7">
        <v>0</v>
      </c>
      <c r="LC7">
        <v>0</v>
      </c>
      <c r="LD7">
        <v>3.8008999999999999E-3</v>
      </c>
      <c r="LE7">
        <v>3.8008999999999999E-3</v>
      </c>
      <c r="LF7">
        <v>3.8008999999999999E-3</v>
      </c>
      <c r="LG7">
        <v>0</v>
      </c>
      <c r="LH7">
        <v>0</v>
      </c>
      <c r="LI7">
        <v>0</v>
      </c>
      <c r="LJ7">
        <v>0</v>
      </c>
      <c r="LK7">
        <v>0</v>
      </c>
      <c r="LL7">
        <v>0</v>
      </c>
      <c r="LM7">
        <v>0</v>
      </c>
      <c r="LN7">
        <v>0</v>
      </c>
      <c r="LO7">
        <v>0</v>
      </c>
      <c r="LP7">
        <v>0</v>
      </c>
      <c r="LQ7">
        <v>0</v>
      </c>
      <c r="LR7">
        <v>0</v>
      </c>
      <c r="LS7">
        <v>1.6809000000000001E-2</v>
      </c>
      <c r="LT7">
        <v>1.6809000000000001E-2</v>
      </c>
      <c r="LU7">
        <v>1.6809000000000001E-2</v>
      </c>
      <c r="LV7">
        <v>1.9575</v>
      </c>
      <c r="LW7">
        <v>1.9575</v>
      </c>
      <c r="LX7">
        <v>1.9575</v>
      </c>
      <c r="LY7">
        <v>0</v>
      </c>
      <c r="LZ7">
        <v>0</v>
      </c>
      <c r="MA7">
        <v>0</v>
      </c>
      <c r="MB7">
        <v>1.4449000000000001</v>
      </c>
      <c r="MC7">
        <v>1.4449000000000001</v>
      </c>
      <c r="MD7">
        <v>1.4449000000000001</v>
      </c>
      <c r="ME7">
        <v>0.67269999999999996</v>
      </c>
      <c r="MF7">
        <v>0.67269999999999996</v>
      </c>
      <c r="MG7">
        <v>0.67269999999999996</v>
      </c>
      <c r="MH7">
        <v>0.56640000000000001</v>
      </c>
      <c r="MI7">
        <v>0.56640000000000001</v>
      </c>
      <c r="MJ7">
        <v>0.56640000000000001</v>
      </c>
      <c r="MK7">
        <v>0.10745</v>
      </c>
      <c r="ML7">
        <v>0.10745</v>
      </c>
      <c r="MM7">
        <v>0.10745</v>
      </c>
      <c r="MN7">
        <v>9.0023999999999997</v>
      </c>
      <c r="MO7">
        <v>9.0023999999999997</v>
      </c>
      <c r="MP7">
        <v>9.0023999999999997</v>
      </c>
      <c r="MT7">
        <v>2.8075000000000001</v>
      </c>
      <c r="MU7">
        <v>2.8075000000000001</v>
      </c>
      <c r="MV7">
        <v>2.8075000000000001</v>
      </c>
      <c r="MW7">
        <v>2.0623</v>
      </c>
      <c r="MX7">
        <v>2.0623</v>
      </c>
      <c r="MY7">
        <v>2.0623</v>
      </c>
      <c r="MZ7">
        <v>2.6283999999999998E-2</v>
      </c>
      <c r="NA7">
        <v>2.6283999999999998E-2</v>
      </c>
      <c r="NB7">
        <v>2.6283999999999998E-2</v>
      </c>
      <c r="NC7">
        <v>0.98685</v>
      </c>
      <c r="ND7">
        <v>0.98685</v>
      </c>
      <c r="NE7">
        <v>0.98685</v>
      </c>
      <c r="NF7">
        <v>6.3929E-2</v>
      </c>
      <c r="NG7">
        <v>6.3929E-2</v>
      </c>
      <c r="NH7">
        <v>6.3929E-2</v>
      </c>
      <c r="NL7">
        <v>1.0495000000000001E-3</v>
      </c>
      <c r="NM7">
        <v>1.0495000000000001E-3</v>
      </c>
      <c r="NN7">
        <v>1.0495000000000001E-3</v>
      </c>
      <c r="NR7">
        <v>4.4369E-4</v>
      </c>
      <c r="NS7">
        <v>4.4369E-4</v>
      </c>
      <c r="NT7">
        <v>4.4369E-4</v>
      </c>
      <c r="NU7">
        <v>0</v>
      </c>
      <c r="NV7">
        <v>0</v>
      </c>
      <c r="NW7">
        <v>0</v>
      </c>
      <c r="NX7">
        <v>2.6289E-2</v>
      </c>
      <c r="NY7">
        <v>2.6289E-2</v>
      </c>
      <c r="NZ7">
        <v>2.6289E-2</v>
      </c>
      <c r="OG7">
        <v>0</v>
      </c>
      <c r="OH7">
        <v>0</v>
      </c>
      <c r="OI7">
        <v>0</v>
      </c>
      <c r="OP7">
        <v>0</v>
      </c>
      <c r="OQ7">
        <v>0</v>
      </c>
      <c r="OR7">
        <v>0</v>
      </c>
      <c r="OY7">
        <v>0.36576999999999998</v>
      </c>
      <c r="OZ7">
        <v>0.36576999999999998</v>
      </c>
      <c r="PA7">
        <v>0.36576999999999998</v>
      </c>
      <c r="PB7">
        <v>0</v>
      </c>
      <c r="PC7">
        <v>0</v>
      </c>
      <c r="PD7">
        <v>0</v>
      </c>
      <c r="PE7">
        <v>13.4735</v>
      </c>
      <c r="PF7">
        <v>13.4735</v>
      </c>
      <c r="PG7">
        <v>13.4735</v>
      </c>
      <c r="PH7">
        <v>0</v>
      </c>
      <c r="PI7">
        <v>0</v>
      </c>
      <c r="PJ7">
        <v>0</v>
      </c>
      <c r="PQ7">
        <v>0</v>
      </c>
      <c r="PR7">
        <v>0</v>
      </c>
      <c r="PS7">
        <v>0</v>
      </c>
      <c r="PT7">
        <v>1.2042999999999999</v>
      </c>
      <c r="PU7">
        <v>1.2042999999999999</v>
      </c>
      <c r="PV7">
        <v>1.2042999999999999</v>
      </c>
      <c r="PW7">
        <v>11.5191</v>
      </c>
      <c r="PX7">
        <v>11.5191</v>
      </c>
      <c r="PY7">
        <v>11.5191</v>
      </c>
      <c r="PZ7">
        <v>7.5582000000000003</v>
      </c>
      <c r="QA7">
        <v>7.5582000000000003</v>
      </c>
      <c r="QB7">
        <v>7.5582000000000003</v>
      </c>
      <c r="QC7">
        <v>6.0422999999999998E-2</v>
      </c>
      <c r="QD7">
        <v>6.0422999999999998E-2</v>
      </c>
      <c r="QE7">
        <v>6.0422999999999998E-2</v>
      </c>
      <c r="QF7">
        <v>0</v>
      </c>
      <c r="QG7">
        <v>0</v>
      </c>
      <c r="QH7">
        <v>0</v>
      </c>
      <c r="QI7">
        <v>0</v>
      </c>
      <c r="QJ7">
        <v>0</v>
      </c>
      <c r="QK7">
        <v>0</v>
      </c>
      <c r="QL7">
        <v>4.1337999999999998E-4</v>
      </c>
      <c r="QM7">
        <v>4.1337999999999998E-4</v>
      </c>
      <c r="QN7">
        <v>4.1337999999999998E-4</v>
      </c>
      <c r="QO7">
        <v>0</v>
      </c>
      <c r="QP7">
        <v>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v>0</v>
      </c>
      <c r="RX7">
        <v>0</v>
      </c>
      <c r="RY7">
        <v>0</v>
      </c>
      <c r="RZ7">
        <v>0</v>
      </c>
      <c r="SA7">
        <v>0</v>
      </c>
      <c r="SB7">
        <v>0</v>
      </c>
      <c r="SC7">
        <v>0</v>
      </c>
      <c r="SD7">
        <v>0</v>
      </c>
      <c r="SE7">
        <v>0</v>
      </c>
      <c r="SF7">
        <v>0</v>
      </c>
      <c r="SG7">
        <v>0</v>
      </c>
      <c r="SH7">
        <v>0</v>
      </c>
      <c r="SI7">
        <v>0</v>
      </c>
      <c r="SJ7">
        <v>0</v>
      </c>
      <c r="SK7">
        <v>2.1126</v>
      </c>
      <c r="SL7">
        <v>2.1126</v>
      </c>
      <c r="SM7">
        <v>2.1126</v>
      </c>
      <c r="SN7">
        <v>2.9348000000000001</v>
      </c>
      <c r="SO7">
        <v>2.9348000000000001</v>
      </c>
      <c r="SP7">
        <v>2.9348000000000001</v>
      </c>
      <c r="SQ7">
        <v>0</v>
      </c>
      <c r="SR7">
        <v>0</v>
      </c>
      <c r="SS7">
        <v>0</v>
      </c>
      <c r="ST7">
        <v>2.4735999999999998</v>
      </c>
      <c r="SU7">
        <v>2.4735999999999998</v>
      </c>
      <c r="SV7">
        <v>2.4735999999999998</v>
      </c>
      <c r="SZ7">
        <v>0</v>
      </c>
      <c r="TA7">
        <v>0</v>
      </c>
      <c r="TB7">
        <v>0</v>
      </c>
      <c r="TU7">
        <v>0</v>
      </c>
      <c r="TV7">
        <v>0</v>
      </c>
      <c r="TW7">
        <v>0</v>
      </c>
      <c r="TX7" s="1">
        <v>1.9111999999999999E-5</v>
      </c>
      <c r="TY7" s="1">
        <v>1.9111999999999999E-5</v>
      </c>
      <c r="TZ7" s="1">
        <v>1.9111999999999999E-5</v>
      </c>
      <c r="UA7">
        <v>0.27633999999999997</v>
      </c>
      <c r="UB7">
        <v>0.27633999999999997</v>
      </c>
      <c r="UC7">
        <v>0.27633999999999997</v>
      </c>
      <c r="UG7">
        <v>0.64514000000000005</v>
      </c>
      <c r="UH7">
        <v>0.64514000000000005</v>
      </c>
      <c r="UI7">
        <v>0.64514000000000005</v>
      </c>
      <c r="UJ7">
        <v>1.1334E-2</v>
      </c>
      <c r="UK7">
        <v>1.1334E-2</v>
      </c>
      <c r="UL7">
        <v>1.1334E-2</v>
      </c>
      <c r="VE7">
        <v>2.5170999999999999E-2</v>
      </c>
      <c r="VF7">
        <v>2.5170999999999999E-2</v>
      </c>
      <c r="VG7">
        <v>2.5170999999999999E-2</v>
      </c>
      <c r="VT7">
        <v>0</v>
      </c>
      <c r="VU7">
        <v>0</v>
      </c>
      <c r="VV7">
        <v>0</v>
      </c>
      <c r="VW7">
        <v>0.37547999999999998</v>
      </c>
      <c r="VX7">
        <v>0.37547999999999998</v>
      </c>
      <c r="VY7">
        <v>0.37547999999999998</v>
      </c>
      <c r="VZ7">
        <v>0</v>
      </c>
      <c r="WA7">
        <v>0</v>
      </c>
      <c r="WB7">
        <v>0</v>
      </c>
      <c r="WC7">
        <v>0</v>
      </c>
      <c r="WD7">
        <v>0</v>
      </c>
      <c r="WE7">
        <v>0</v>
      </c>
      <c r="WF7">
        <v>2.5720000000000001</v>
      </c>
      <c r="WG7">
        <v>2.5720000000000001</v>
      </c>
      <c r="WH7">
        <v>2.5720000000000001</v>
      </c>
      <c r="WI7">
        <v>0</v>
      </c>
      <c r="WJ7">
        <v>0</v>
      </c>
      <c r="WK7">
        <v>0</v>
      </c>
      <c r="WO7">
        <v>1.1079000000000001</v>
      </c>
      <c r="WP7">
        <v>1.1079000000000001</v>
      </c>
      <c r="WQ7">
        <v>1.1079000000000001</v>
      </c>
      <c r="WR7">
        <v>12.653700000000001</v>
      </c>
      <c r="WS7">
        <v>12.653700000000001</v>
      </c>
      <c r="WT7">
        <v>12.653700000000001</v>
      </c>
      <c r="WU7">
        <v>0.54905000000000004</v>
      </c>
      <c r="WV7">
        <v>0.54905000000000004</v>
      </c>
      <c r="WW7">
        <v>0.54905000000000004</v>
      </c>
      <c r="WX7">
        <v>0.55515000000000003</v>
      </c>
      <c r="WY7">
        <v>0.55515000000000003</v>
      </c>
      <c r="WZ7">
        <v>0.55515000000000003</v>
      </c>
      <c r="XA7">
        <v>38.128700000000002</v>
      </c>
      <c r="XB7">
        <v>38.128599999999999</v>
      </c>
      <c r="XC7">
        <v>38.128700000000002</v>
      </c>
      <c r="XJ7">
        <v>9.4558999999999995E-4</v>
      </c>
      <c r="XK7">
        <v>9.4558999999999995E-4</v>
      </c>
      <c r="XL7">
        <v>9.4558999999999995E-4</v>
      </c>
      <c r="XM7">
        <v>19.064499999999999</v>
      </c>
      <c r="XN7">
        <v>19.064499999999999</v>
      </c>
      <c r="XO7">
        <v>19.064499999999999</v>
      </c>
      <c r="XP7">
        <v>0.65854000000000001</v>
      </c>
      <c r="XQ7">
        <v>0.65854000000000001</v>
      </c>
      <c r="XR7">
        <v>0.65854000000000001</v>
      </c>
      <c r="XS7">
        <v>0.85206000000000004</v>
      </c>
      <c r="XT7">
        <v>0.85206000000000004</v>
      </c>
      <c r="XU7">
        <v>0.85206000000000004</v>
      </c>
      <c r="XV7">
        <v>1.9531000000000001</v>
      </c>
      <c r="XW7">
        <v>1.9531000000000001</v>
      </c>
      <c r="XX7">
        <v>1.9531000000000001</v>
      </c>
      <c r="XY7">
        <v>1.0254000000000001</v>
      </c>
      <c r="XZ7">
        <v>1.0254000000000001</v>
      </c>
      <c r="YA7">
        <v>1.0254000000000001</v>
      </c>
      <c r="YB7">
        <v>0</v>
      </c>
      <c r="YC7">
        <v>0</v>
      </c>
      <c r="YD7">
        <v>0</v>
      </c>
      <c r="YE7">
        <v>0</v>
      </c>
      <c r="YF7">
        <v>0</v>
      </c>
      <c r="YG7">
        <v>0</v>
      </c>
      <c r="YH7">
        <v>0</v>
      </c>
      <c r="YI7">
        <v>0</v>
      </c>
      <c r="YJ7">
        <v>0</v>
      </c>
      <c r="YK7">
        <v>0</v>
      </c>
      <c r="YL7">
        <v>0</v>
      </c>
      <c r="YM7">
        <v>0</v>
      </c>
      <c r="YQ7">
        <v>3.8403</v>
      </c>
      <c r="YR7">
        <v>3.8403</v>
      </c>
      <c r="YS7">
        <v>3.8403</v>
      </c>
      <c r="YT7">
        <v>0</v>
      </c>
      <c r="YU7">
        <v>0</v>
      </c>
      <c r="YV7">
        <v>0</v>
      </c>
      <c r="YW7">
        <v>1.7388000000000001E-2</v>
      </c>
      <c r="YX7">
        <v>1.7388000000000001E-2</v>
      </c>
      <c r="YY7">
        <v>1.7388000000000001E-2</v>
      </c>
      <c r="YZ7">
        <v>0</v>
      </c>
      <c r="ZA7">
        <v>0</v>
      </c>
      <c r="ZB7">
        <v>0</v>
      </c>
    </row>
    <row r="8" spans="1:678">
      <c r="A8" t="s">
        <v>0</v>
      </c>
      <c r="B8" t="s">
        <v>1</v>
      </c>
      <c r="C8" t="s">
        <v>40</v>
      </c>
      <c r="D8">
        <v>40.103900000000003</v>
      </c>
      <c r="E8">
        <v>40.103900000000003</v>
      </c>
      <c r="F8">
        <v>40.103900000000003</v>
      </c>
      <c r="G8">
        <v>457.4873</v>
      </c>
      <c r="H8">
        <v>457.48719999999997</v>
      </c>
      <c r="I8">
        <v>457.4873</v>
      </c>
      <c r="J8">
        <v>0</v>
      </c>
      <c r="K8">
        <v>0</v>
      </c>
      <c r="L8">
        <v>0</v>
      </c>
      <c r="M8">
        <v>1.7474000000000001</v>
      </c>
      <c r="N8">
        <v>1.7474000000000001</v>
      </c>
      <c r="O8">
        <v>1.7474000000000001</v>
      </c>
      <c r="S8">
        <v>0</v>
      </c>
      <c r="T8">
        <v>0</v>
      </c>
      <c r="U8">
        <v>0</v>
      </c>
      <c r="V8">
        <v>0.1668</v>
      </c>
      <c r="W8">
        <v>0.1668</v>
      </c>
      <c r="X8">
        <v>0.1668</v>
      </c>
      <c r="Y8">
        <v>0</v>
      </c>
      <c r="Z8">
        <v>0</v>
      </c>
      <c r="AA8">
        <v>0</v>
      </c>
      <c r="AB8">
        <v>0</v>
      </c>
      <c r="AC8">
        <v>0</v>
      </c>
      <c r="AD8">
        <v>0</v>
      </c>
      <c r="AH8">
        <v>0</v>
      </c>
      <c r="AI8">
        <v>0</v>
      </c>
      <c r="AJ8">
        <v>0</v>
      </c>
      <c r="AN8">
        <v>0</v>
      </c>
      <c r="AO8">
        <v>0</v>
      </c>
      <c r="AP8">
        <v>0</v>
      </c>
      <c r="AZ8">
        <v>0.37808000000000003</v>
      </c>
      <c r="BA8">
        <v>0.37808000000000003</v>
      </c>
      <c r="BB8">
        <v>0.37808000000000003</v>
      </c>
      <c r="BC8">
        <v>87.670299999999997</v>
      </c>
      <c r="BD8">
        <v>87.670299999999997</v>
      </c>
      <c r="BE8">
        <v>87.670299999999997</v>
      </c>
      <c r="BF8">
        <v>3.4885000000000002</v>
      </c>
      <c r="BG8">
        <v>3.4885000000000002</v>
      </c>
      <c r="BH8">
        <v>3.4885000000000002</v>
      </c>
      <c r="BR8">
        <v>0</v>
      </c>
      <c r="BS8">
        <v>0</v>
      </c>
      <c r="BT8">
        <v>0</v>
      </c>
      <c r="BU8">
        <v>0</v>
      </c>
      <c r="BV8">
        <v>0</v>
      </c>
      <c r="BW8">
        <v>0</v>
      </c>
      <c r="BX8">
        <v>0.51258000000000004</v>
      </c>
      <c r="BY8">
        <v>0.51258000000000004</v>
      </c>
      <c r="BZ8">
        <v>0.51258000000000004</v>
      </c>
      <c r="CA8">
        <v>4.7393000000000001</v>
      </c>
      <c r="CB8">
        <v>4.7393000000000001</v>
      </c>
      <c r="CC8">
        <v>4.7393000000000001</v>
      </c>
      <c r="CD8">
        <v>14.4297</v>
      </c>
      <c r="CE8">
        <v>14.4297</v>
      </c>
      <c r="CF8">
        <v>14.4297</v>
      </c>
      <c r="CG8">
        <v>2.0122</v>
      </c>
      <c r="CH8">
        <v>2.0122</v>
      </c>
      <c r="CI8">
        <v>2.0122</v>
      </c>
      <c r="CJ8">
        <v>0</v>
      </c>
      <c r="CK8">
        <v>0</v>
      </c>
      <c r="CL8">
        <v>0</v>
      </c>
      <c r="CM8">
        <v>0.79429000000000005</v>
      </c>
      <c r="CN8">
        <v>0.79429000000000005</v>
      </c>
      <c r="CO8">
        <v>0.79429000000000005</v>
      </c>
      <c r="CP8">
        <v>8.1018000000000008</v>
      </c>
      <c r="CQ8">
        <v>8.1018000000000008</v>
      </c>
      <c r="CR8">
        <v>8.1018000000000008</v>
      </c>
      <c r="CS8">
        <v>0</v>
      </c>
      <c r="CT8">
        <v>0</v>
      </c>
      <c r="CU8">
        <v>0</v>
      </c>
      <c r="CV8">
        <v>3.0634000000000001</v>
      </c>
      <c r="CW8">
        <v>3.0634000000000001</v>
      </c>
      <c r="CX8">
        <v>3.0634000000000001</v>
      </c>
      <c r="DB8">
        <v>1.2673E-2</v>
      </c>
      <c r="DC8">
        <v>1.2673E-2</v>
      </c>
      <c r="DD8">
        <v>1.2673E-2</v>
      </c>
      <c r="DE8">
        <v>3.6661000000000001</v>
      </c>
      <c r="DF8">
        <v>3.6661000000000001</v>
      </c>
      <c r="DG8">
        <v>3.6661000000000001</v>
      </c>
      <c r="DQ8">
        <v>1.3411999999999999</v>
      </c>
      <c r="DR8">
        <v>1.3411999999999999</v>
      </c>
      <c r="DS8">
        <v>1.3411999999999999</v>
      </c>
      <c r="DT8">
        <v>0</v>
      </c>
      <c r="DU8">
        <v>0</v>
      </c>
      <c r="DV8">
        <v>0</v>
      </c>
      <c r="DW8">
        <v>0</v>
      </c>
      <c r="DX8">
        <v>0</v>
      </c>
      <c r="DY8">
        <v>0</v>
      </c>
      <c r="DZ8" s="1">
        <v>1.1962E-5</v>
      </c>
      <c r="EA8" s="1">
        <v>1.1962E-5</v>
      </c>
      <c r="EB8" s="1">
        <v>1.1962E-5</v>
      </c>
      <c r="EC8">
        <v>0</v>
      </c>
      <c r="ED8">
        <v>0</v>
      </c>
      <c r="EE8">
        <v>0</v>
      </c>
      <c r="EF8">
        <v>4.1466999999999997E-3</v>
      </c>
      <c r="EG8">
        <v>4.1466999999999997E-3</v>
      </c>
      <c r="EH8">
        <v>4.1466999999999997E-3</v>
      </c>
      <c r="EI8">
        <v>0</v>
      </c>
      <c r="EJ8">
        <v>0</v>
      </c>
      <c r="EK8">
        <v>0</v>
      </c>
      <c r="EL8" s="1">
        <v>1.7609999999999999E-5</v>
      </c>
      <c r="EM8" s="1">
        <v>1.7609999999999999E-5</v>
      </c>
      <c r="EN8" s="1">
        <v>1.7609999999999999E-5</v>
      </c>
      <c r="ER8">
        <v>0</v>
      </c>
      <c r="ES8">
        <v>0</v>
      </c>
      <c r="ET8">
        <v>0</v>
      </c>
      <c r="EX8">
        <v>5.4889E-2</v>
      </c>
      <c r="EY8">
        <v>5.4889E-2</v>
      </c>
      <c r="EZ8">
        <v>5.4889E-2</v>
      </c>
      <c r="FA8">
        <v>0</v>
      </c>
      <c r="FB8">
        <v>0</v>
      </c>
      <c r="FC8">
        <v>0</v>
      </c>
      <c r="FD8">
        <v>2.8330000000000002</v>
      </c>
      <c r="FE8">
        <v>2.8330000000000002</v>
      </c>
      <c r="FF8">
        <v>2.8330000000000002</v>
      </c>
      <c r="FG8">
        <v>7.9429E-2</v>
      </c>
      <c r="FH8">
        <v>7.9429E-2</v>
      </c>
      <c r="FI8">
        <v>7.9429E-2</v>
      </c>
      <c r="FJ8">
        <v>0</v>
      </c>
      <c r="FK8">
        <v>0</v>
      </c>
      <c r="FL8">
        <v>0</v>
      </c>
      <c r="FM8">
        <v>0</v>
      </c>
      <c r="FN8">
        <v>0</v>
      </c>
      <c r="FO8">
        <v>0</v>
      </c>
      <c r="FS8">
        <v>5.5071000000000002E-2</v>
      </c>
      <c r="FT8">
        <v>5.5071000000000002E-2</v>
      </c>
      <c r="FU8">
        <v>5.5071000000000002E-2</v>
      </c>
      <c r="GB8">
        <v>0</v>
      </c>
      <c r="GC8">
        <v>0</v>
      </c>
      <c r="GD8">
        <v>0</v>
      </c>
      <c r="GE8">
        <v>0</v>
      </c>
      <c r="GF8">
        <v>0</v>
      </c>
      <c r="GG8">
        <v>0</v>
      </c>
      <c r="GH8">
        <v>4.7393000000000001</v>
      </c>
      <c r="GI8">
        <v>4.7393000000000001</v>
      </c>
      <c r="GJ8">
        <v>4.7393000000000001</v>
      </c>
      <c r="GK8">
        <v>0.23829</v>
      </c>
      <c r="GL8">
        <v>0.23829</v>
      </c>
      <c r="GM8">
        <v>0.23829</v>
      </c>
      <c r="GN8">
        <v>0</v>
      </c>
      <c r="GO8">
        <v>0</v>
      </c>
      <c r="GP8">
        <v>0</v>
      </c>
      <c r="GQ8">
        <v>2.3563999999999998</v>
      </c>
      <c r="GR8">
        <v>2.3563999999999998</v>
      </c>
      <c r="GS8">
        <v>2.3563999999999998</v>
      </c>
      <c r="GT8">
        <v>5.2953E-2</v>
      </c>
      <c r="GU8">
        <v>5.2953E-2</v>
      </c>
      <c r="GV8">
        <v>5.2953E-2</v>
      </c>
      <c r="GZ8">
        <v>7.7046999999999999</v>
      </c>
      <c r="HA8">
        <v>7.7046999999999999</v>
      </c>
      <c r="HB8">
        <v>7.7046999999999999</v>
      </c>
      <c r="HC8">
        <v>0.31772</v>
      </c>
      <c r="HD8">
        <v>0.31772</v>
      </c>
      <c r="HE8">
        <v>0.31772</v>
      </c>
      <c r="HF8">
        <v>0.13238</v>
      </c>
      <c r="HG8">
        <v>0.13238</v>
      </c>
      <c r="HH8">
        <v>0.13238</v>
      </c>
      <c r="HI8">
        <v>0</v>
      </c>
      <c r="HJ8">
        <v>0</v>
      </c>
      <c r="HK8">
        <v>0</v>
      </c>
      <c r="HL8">
        <v>5.2953E-2</v>
      </c>
      <c r="HM8">
        <v>5.2953E-2</v>
      </c>
      <c r="HN8">
        <v>5.2953E-2</v>
      </c>
      <c r="HO8">
        <v>0</v>
      </c>
      <c r="HP8">
        <v>0</v>
      </c>
      <c r="HQ8">
        <v>0</v>
      </c>
      <c r="HR8">
        <v>2.6476E-2</v>
      </c>
      <c r="HS8">
        <v>2.6476E-2</v>
      </c>
      <c r="HT8">
        <v>2.6476E-2</v>
      </c>
      <c r="HU8">
        <v>3.0358000000000001</v>
      </c>
      <c r="HV8">
        <v>3.0358000000000001</v>
      </c>
      <c r="HW8">
        <v>3.0358000000000001</v>
      </c>
      <c r="HX8">
        <v>20.6358</v>
      </c>
      <c r="HY8">
        <v>20.6358</v>
      </c>
      <c r="HZ8">
        <v>20.6358</v>
      </c>
      <c r="IA8">
        <v>2.5821000000000001</v>
      </c>
      <c r="IB8">
        <v>2.5821000000000001</v>
      </c>
      <c r="IC8">
        <v>2.5821000000000001</v>
      </c>
      <c r="ID8">
        <v>0</v>
      </c>
      <c r="IE8">
        <v>0</v>
      </c>
      <c r="IF8">
        <v>0</v>
      </c>
      <c r="IG8">
        <v>0</v>
      </c>
      <c r="IH8">
        <v>0</v>
      </c>
      <c r="II8">
        <v>0</v>
      </c>
      <c r="IJ8">
        <v>0.46256000000000003</v>
      </c>
      <c r="IK8">
        <v>0.46256000000000003</v>
      </c>
      <c r="IL8">
        <v>0.46256000000000003</v>
      </c>
      <c r="IM8">
        <v>0.51597999999999999</v>
      </c>
      <c r="IN8">
        <v>0.51597999999999999</v>
      </c>
      <c r="IO8">
        <v>0.51597999999999999</v>
      </c>
      <c r="IS8">
        <v>1.2672000000000001</v>
      </c>
      <c r="IT8">
        <v>1.2672000000000001</v>
      </c>
      <c r="IU8">
        <v>1.2672000000000001</v>
      </c>
      <c r="IV8">
        <v>4.3821000000000003</v>
      </c>
      <c r="IW8">
        <v>4.3821000000000003</v>
      </c>
      <c r="IX8">
        <v>4.3821000000000003</v>
      </c>
      <c r="IY8">
        <v>0.84726000000000001</v>
      </c>
      <c r="IZ8">
        <v>0.84726000000000001</v>
      </c>
      <c r="JA8">
        <v>0.84726000000000001</v>
      </c>
      <c r="JE8">
        <v>3.1847999999999998E-3</v>
      </c>
      <c r="JF8">
        <v>3.1847999999999998E-3</v>
      </c>
      <c r="JG8">
        <v>3.1847999999999998E-3</v>
      </c>
      <c r="JK8">
        <v>2.9662999999999999</v>
      </c>
      <c r="JL8">
        <v>2.9662999999999999</v>
      </c>
      <c r="JM8">
        <v>2.9662999999999999</v>
      </c>
      <c r="JN8">
        <v>0</v>
      </c>
      <c r="JO8">
        <v>0</v>
      </c>
      <c r="JP8">
        <v>0</v>
      </c>
      <c r="JQ8">
        <v>1.2343</v>
      </c>
      <c r="JR8">
        <v>1.2343</v>
      </c>
      <c r="JS8">
        <v>1.2343</v>
      </c>
      <c r="JT8">
        <v>0</v>
      </c>
      <c r="JU8">
        <v>0</v>
      </c>
      <c r="JV8">
        <v>0</v>
      </c>
      <c r="KC8">
        <v>4.5808999999999997E-3</v>
      </c>
      <c r="KD8">
        <v>4.5808999999999997E-3</v>
      </c>
      <c r="KE8">
        <v>4.5808999999999997E-3</v>
      </c>
      <c r="KI8">
        <v>5.9546999999999996E-4</v>
      </c>
      <c r="KJ8">
        <v>5.9546999999999996E-4</v>
      </c>
      <c r="KK8">
        <v>5.9546999999999996E-4</v>
      </c>
      <c r="KL8">
        <v>3.1281999999999998E-3</v>
      </c>
      <c r="KM8">
        <v>3.1281999999999998E-3</v>
      </c>
      <c r="KN8">
        <v>3.1281999999999998E-3</v>
      </c>
      <c r="KR8">
        <v>15.444699999999999</v>
      </c>
      <c r="KS8">
        <v>15.444699999999999</v>
      </c>
      <c r="KT8">
        <v>15.444699999999999</v>
      </c>
      <c r="KX8">
        <v>7.4434000000000002E-3</v>
      </c>
      <c r="KY8">
        <v>7.4434000000000002E-3</v>
      </c>
      <c r="KZ8">
        <v>7.4434000000000002E-3</v>
      </c>
      <c r="LA8">
        <v>0</v>
      </c>
      <c r="LB8">
        <v>0</v>
      </c>
      <c r="LC8">
        <v>0</v>
      </c>
      <c r="LD8">
        <v>3.4841E-3</v>
      </c>
      <c r="LE8">
        <v>3.4841E-3</v>
      </c>
      <c r="LF8">
        <v>3.4841E-3</v>
      </c>
      <c r="LG8">
        <v>0</v>
      </c>
      <c r="LH8">
        <v>0</v>
      </c>
      <c r="LI8">
        <v>0</v>
      </c>
      <c r="LJ8">
        <v>0</v>
      </c>
      <c r="LK8">
        <v>0</v>
      </c>
      <c r="LL8">
        <v>0</v>
      </c>
      <c r="LM8">
        <v>0</v>
      </c>
      <c r="LN8">
        <v>0</v>
      </c>
      <c r="LO8">
        <v>0</v>
      </c>
      <c r="LP8">
        <v>0</v>
      </c>
      <c r="LQ8">
        <v>0</v>
      </c>
      <c r="LR8">
        <v>0</v>
      </c>
      <c r="LS8">
        <v>1.5408E-2</v>
      </c>
      <c r="LT8">
        <v>1.5408E-2</v>
      </c>
      <c r="LU8">
        <v>1.5408E-2</v>
      </c>
      <c r="LV8">
        <v>1.7943</v>
      </c>
      <c r="LW8">
        <v>1.7943</v>
      </c>
      <c r="LX8">
        <v>1.7943</v>
      </c>
      <c r="LY8">
        <v>0</v>
      </c>
      <c r="LZ8">
        <v>0</v>
      </c>
      <c r="MA8">
        <v>0</v>
      </c>
      <c r="MB8">
        <v>1.3245</v>
      </c>
      <c r="MC8">
        <v>1.3245</v>
      </c>
      <c r="MD8">
        <v>1.3245</v>
      </c>
      <c r="ME8">
        <v>0.61663999999999997</v>
      </c>
      <c r="MF8">
        <v>0.61663999999999997</v>
      </c>
      <c r="MG8">
        <v>0.61663999999999997</v>
      </c>
      <c r="MH8">
        <v>0.51919999999999999</v>
      </c>
      <c r="MI8">
        <v>0.51919999999999999</v>
      </c>
      <c r="MJ8">
        <v>0.51919999999999999</v>
      </c>
      <c r="MK8">
        <v>9.8492999999999997E-2</v>
      </c>
      <c r="ML8">
        <v>9.8492999999999997E-2</v>
      </c>
      <c r="MM8">
        <v>9.8492999999999997E-2</v>
      </c>
      <c r="MN8">
        <v>8.2522000000000002</v>
      </c>
      <c r="MO8">
        <v>8.2522000000000002</v>
      </c>
      <c r="MP8">
        <v>8.2522000000000002</v>
      </c>
      <c r="MT8">
        <v>2.5735000000000001</v>
      </c>
      <c r="MU8">
        <v>2.5735000000000001</v>
      </c>
      <c r="MV8">
        <v>2.5735000000000001</v>
      </c>
      <c r="MW8">
        <v>1.8904000000000001</v>
      </c>
      <c r="MX8">
        <v>1.8904000000000001</v>
      </c>
      <c r="MY8">
        <v>1.8904000000000001</v>
      </c>
      <c r="MZ8">
        <v>2.4094000000000001E-2</v>
      </c>
      <c r="NA8">
        <v>2.4094000000000001E-2</v>
      </c>
      <c r="NB8">
        <v>2.4094000000000001E-2</v>
      </c>
      <c r="NC8">
        <v>0.90461000000000003</v>
      </c>
      <c r="ND8">
        <v>0.90461000000000003</v>
      </c>
      <c r="NE8">
        <v>0.90461000000000003</v>
      </c>
      <c r="NF8">
        <v>5.8601E-2</v>
      </c>
      <c r="NG8">
        <v>5.8601E-2</v>
      </c>
      <c r="NH8">
        <v>5.8601E-2</v>
      </c>
      <c r="NL8">
        <v>9.6201999999999995E-4</v>
      </c>
      <c r="NM8">
        <v>9.6201999999999995E-4</v>
      </c>
      <c r="NN8">
        <v>9.6201999999999995E-4</v>
      </c>
      <c r="NR8">
        <v>4.0672000000000001E-4</v>
      </c>
      <c r="NS8">
        <v>4.0672000000000001E-4</v>
      </c>
      <c r="NT8">
        <v>4.0672000000000001E-4</v>
      </c>
      <c r="NU8">
        <v>0</v>
      </c>
      <c r="NV8">
        <v>0</v>
      </c>
      <c r="NW8">
        <v>0</v>
      </c>
      <c r="NX8">
        <v>2.4098000000000001E-2</v>
      </c>
      <c r="NY8">
        <v>2.4098000000000001E-2</v>
      </c>
      <c r="NZ8">
        <v>2.4098000000000001E-2</v>
      </c>
      <c r="OG8">
        <v>0</v>
      </c>
      <c r="OH8">
        <v>0</v>
      </c>
      <c r="OI8">
        <v>0</v>
      </c>
      <c r="OP8">
        <v>0</v>
      </c>
      <c r="OQ8">
        <v>0</v>
      </c>
      <c r="OR8">
        <v>0</v>
      </c>
      <c r="OY8">
        <v>0.33528999999999998</v>
      </c>
      <c r="OZ8">
        <v>0.33528999999999998</v>
      </c>
      <c r="PA8">
        <v>0.33528999999999998</v>
      </c>
      <c r="PB8">
        <v>0</v>
      </c>
      <c r="PC8">
        <v>0</v>
      </c>
      <c r="PD8">
        <v>0</v>
      </c>
      <c r="PE8">
        <v>12.3507</v>
      </c>
      <c r="PF8">
        <v>12.3507</v>
      </c>
      <c r="PG8">
        <v>12.3507</v>
      </c>
      <c r="PH8">
        <v>0</v>
      </c>
      <c r="PI8">
        <v>0</v>
      </c>
      <c r="PJ8">
        <v>0</v>
      </c>
      <c r="PQ8">
        <v>0</v>
      </c>
      <c r="PR8">
        <v>0</v>
      </c>
      <c r="PS8">
        <v>0</v>
      </c>
      <c r="PT8">
        <v>1.1039000000000001</v>
      </c>
      <c r="PU8">
        <v>1.1039000000000001</v>
      </c>
      <c r="PV8">
        <v>1.1039000000000001</v>
      </c>
      <c r="PW8">
        <v>10.559200000000001</v>
      </c>
      <c r="PX8">
        <v>10.559200000000001</v>
      </c>
      <c r="PY8">
        <v>10.559200000000001</v>
      </c>
      <c r="PZ8">
        <v>6.9283999999999999</v>
      </c>
      <c r="QA8">
        <v>6.9283999999999999</v>
      </c>
      <c r="QB8">
        <v>6.9283999999999999</v>
      </c>
      <c r="QC8">
        <v>5.5388E-2</v>
      </c>
      <c r="QD8">
        <v>5.5388E-2</v>
      </c>
      <c r="QE8">
        <v>5.5388E-2</v>
      </c>
      <c r="QF8">
        <v>0</v>
      </c>
      <c r="QG8">
        <v>0</v>
      </c>
      <c r="QH8">
        <v>0</v>
      </c>
      <c r="QI8">
        <v>0</v>
      </c>
      <c r="QJ8">
        <v>0</v>
      </c>
      <c r="QK8">
        <v>0</v>
      </c>
      <c r="QL8">
        <v>3.7892999999999998E-4</v>
      </c>
      <c r="QM8">
        <v>3.7892999999999998E-4</v>
      </c>
      <c r="QN8">
        <v>3.7892999999999998E-4</v>
      </c>
      <c r="QO8">
        <v>0</v>
      </c>
      <c r="QP8">
        <v>0</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v>0</v>
      </c>
      <c r="RX8">
        <v>0</v>
      </c>
      <c r="RY8">
        <v>0</v>
      </c>
      <c r="RZ8">
        <v>0</v>
      </c>
      <c r="SA8">
        <v>0</v>
      </c>
      <c r="SB8">
        <v>0</v>
      </c>
      <c r="SC8">
        <v>0</v>
      </c>
      <c r="SD8">
        <v>0</v>
      </c>
      <c r="SE8">
        <v>0</v>
      </c>
      <c r="SF8">
        <v>0</v>
      </c>
      <c r="SG8">
        <v>0</v>
      </c>
      <c r="SH8">
        <v>0</v>
      </c>
      <c r="SI8">
        <v>0</v>
      </c>
      <c r="SJ8">
        <v>0</v>
      </c>
      <c r="SK8">
        <v>1.9366000000000001</v>
      </c>
      <c r="SL8">
        <v>1.9366000000000001</v>
      </c>
      <c r="SM8">
        <v>1.9366000000000001</v>
      </c>
      <c r="SN8">
        <v>2.6901999999999999</v>
      </c>
      <c r="SO8">
        <v>2.6901999999999999</v>
      </c>
      <c r="SP8">
        <v>2.6901999999999999</v>
      </c>
      <c r="SQ8">
        <v>0</v>
      </c>
      <c r="SR8">
        <v>0</v>
      </c>
      <c r="SS8">
        <v>0</v>
      </c>
      <c r="ST8">
        <v>2.2673999999999999</v>
      </c>
      <c r="SU8">
        <v>2.2673999999999999</v>
      </c>
      <c r="SV8">
        <v>2.2673999999999999</v>
      </c>
      <c r="SZ8">
        <v>0</v>
      </c>
      <c r="TA8">
        <v>0</v>
      </c>
      <c r="TB8">
        <v>0</v>
      </c>
      <c r="TU8">
        <v>0</v>
      </c>
      <c r="TV8">
        <v>0</v>
      </c>
      <c r="TW8">
        <v>0</v>
      </c>
      <c r="TX8" s="1">
        <v>1.7520000000000002E-5</v>
      </c>
      <c r="TY8" s="1">
        <v>1.7520000000000002E-5</v>
      </c>
      <c r="TZ8" s="1">
        <v>1.7520000000000002E-5</v>
      </c>
      <c r="UA8">
        <v>0.25330999999999998</v>
      </c>
      <c r="UB8">
        <v>0.25330999999999998</v>
      </c>
      <c r="UC8">
        <v>0.25330999999999998</v>
      </c>
      <c r="UG8">
        <v>0.59138000000000002</v>
      </c>
      <c r="UH8">
        <v>0.59138000000000002</v>
      </c>
      <c r="UI8">
        <v>0.59138000000000002</v>
      </c>
      <c r="UJ8">
        <v>1.039E-2</v>
      </c>
      <c r="UK8">
        <v>1.039E-2</v>
      </c>
      <c r="UL8">
        <v>1.039E-2</v>
      </c>
      <c r="VE8">
        <v>2.3073E-2</v>
      </c>
      <c r="VF8">
        <v>2.3073E-2</v>
      </c>
      <c r="VG8">
        <v>2.3073E-2</v>
      </c>
      <c r="VT8">
        <v>0</v>
      </c>
      <c r="VU8">
        <v>0</v>
      </c>
      <c r="VV8">
        <v>0</v>
      </c>
      <c r="VW8">
        <v>0.34419</v>
      </c>
      <c r="VX8">
        <v>0.34419</v>
      </c>
      <c r="VY8">
        <v>0.34419</v>
      </c>
      <c r="VZ8">
        <v>0</v>
      </c>
      <c r="WA8">
        <v>0</v>
      </c>
      <c r="WB8">
        <v>0</v>
      </c>
      <c r="WC8">
        <v>0</v>
      </c>
      <c r="WD8">
        <v>0</v>
      </c>
      <c r="WE8">
        <v>0</v>
      </c>
      <c r="WF8">
        <v>2.3576999999999999</v>
      </c>
      <c r="WG8">
        <v>2.3576999999999999</v>
      </c>
      <c r="WH8">
        <v>2.3576999999999999</v>
      </c>
      <c r="WI8">
        <v>0</v>
      </c>
      <c r="WJ8">
        <v>0</v>
      </c>
      <c r="WK8">
        <v>0</v>
      </c>
      <c r="WO8">
        <v>1.0156000000000001</v>
      </c>
      <c r="WP8">
        <v>1.0156000000000001</v>
      </c>
      <c r="WQ8">
        <v>1.0156000000000001</v>
      </c>
      <c r="WR8">
        <v>11.5992</v>
      </c>
      <c r="WS8">
        <v>11.5992</v>
      </c>
      <c r="WT8">
        <v>11.5992</v>
      </c>
      <c r="WU8">
        <v>0.50329999999999997</v>
      </c>
      <c r="WV8">
        <v>0.50329999999999997</v>
      </c>
      <c r="WW8">
        <v>0.50329999999999997</v>
      </c>
      <c r="WX8">
        <v>0.50888999999999995</v>
      </c>
      <c r="WY8">
        <v>0.50888999999999995</v>
      </c>
      <c r="WZ8">
        <v>0.50888999999999995</v>
      </c>
      <c r="XA8">
        <v>34.951300000000003</v>
      </c>
      <c r="XB8">
        <v>34.951300000000003</v>
      </c>
      <c r="XC8">
        <v>34.951300000000003</v>
      </c>
      <c r="XJ8">
        <v>8.6678999999999999E-4</v>
      </c>
      <c r="XK8">
        <v>8.6678999999999999E-4</v>
      </c>
      <c r="XL8">
        <v>8.6678999999999999E-4</v>
      </c>
      <c r="XM8">
        <v>17.4758</v>
      </c>
      <c r="XN8">
        <v>17.4758</v>
      </c>
      <c r="XO8">
        <v>17.4758</v>
      </c>
      <c r="XP8">
        <v>0.60365999999999997</v>
      </c>
      <c r="XQ8">
        <v>0.60365999999999997</v>
      </c>
      <c r="XR8">
        <v>0.60365999999999997</v>
      </c>
      <c r="XS8">
        <v>0.78105999999999998</v>
      </c>
      <c r="XT8">
        <v>0.78105999999999998</v>
      </c>
      <c r="XU8">
        <v>0.78105999999999998</v>
      </c>
      <c r="XV8">
        <v>1.7903</v>
      </c>
      <c r="XW8">
        <v>1.7903</v>
      </c>
      <c r="XX8">
        <v>1.7903</v>
      </c>
      <c r="XY8">
        <v>0.93991999999999998</v>
      </c>
      <c r="XZ8">
        <v>0.93991999999999998</v>
      </c>
      <c r="YA8">
        <v>0.93991999999999998</v>
      </c>
      <c r="YB8">
        <v>0</v>
      </c>
      <c r="YC8">
        <v>0</v>
      </c>
      <c r="YD8">
        <v>0</v>
      </c>
      <c r="YE8">
        <v>0</v>
      </c>
      <c r="YF8">
        <v>0</v>
      </c>
      <c r="YG8">
        <v>0</v>
      </c>
      <c r="YH8">
        <v>0</v>
      </c>
      <c r="YI8">
        <v>0</v>
      </c>
      <c r="YJ8">
        <v>0</v>
      </c>
      <c r="YK8">
        <v>0</v>
      </c>
      <c r="YL8">
        <v>0</v>
      </c>
      <c r="YM8">
        <v>0</v>
      </c>
      <c r="YQ8">
        <v>3.5202</v>
      </c>
      <c r="YR8">
        <v>3.5202</v>
      </c>
      <c r="YS8">
        <v>3.5202</v>
      </c>
      <c r="YT8">
        <v>0</v>
      </c>
      <c r="YU8">
        <v>0</v>
      </c>
      <c r="YV8">
        <v>0</v>
      </c>
      <c r="YW8">
        <v>1.5938999999999998E-2</v>
      </c>
      <c r="YX8">
        <v>1.5938999999999998E-2</v>
      </c>
      <c r="YY8">
        <v>1.5938999999999998E-2</v>
      </c>
      <c r="YZ8">
        <v>0</v>
      </c>
      <c r="ZA8">
        <v>0</v>
      </c>
      <c r="ZB8">
        <v>0</v>
      </c>
    </row>
    <row r="9" spans="1:678">
      <c r="A9" t="s">
        <v>0</v>
      </c>
      <c r="B9" t="s">
        <v>1</v>
      </c>
      <c r="C9" t="s">
        <v>41</v>
      </c>
      <c r="D9">
        <v>54.322600000000001</v>
      </c>
      <c r="E9">
        <v>54.322600000000001</v>
      </c>
      <c r="F9">
        <v>54.322600000000001</v>
      </c>
      <c r="G9">
        <v>619.68730000000005</v>
      </c>
      <c r="H9">
        <v>619.68730000000005</v>
      </c>
      <c r="I9">
        <v>619.68730000000005</v>
      </c>
      <c r="J9">
        <v>0</v>
      </c>
      <c r="K9">
        <v>0</v>
      </c>
      <c r="L9">
        <v>0</v>
      </c>
      <c r="M9">
        <v>2.367</v>
      </c>
      <c r="N9">
        <v>2.367</v>
      </c>
      <c r="O9">
        <v>2.367</v>
      </c>
      <c r="S9">
        <v>0</v>
      </c>
      <c r="T9">
        <v>0</v>
      </c>
      <c r="U9">
        <v>0</v>
      </c>
      <c r="V9">
        <v>0.22594</v>
      </c>
      <c r="W9">
        <v>0.22594</v>
      </c>
      <c r="X9">
        <v>0.22594</v>
      </c>
      <c r="Y9">
        <v>0</v>
      </c>
      <c r="Z9">
        <v>0</v>
      </c>
      <c r="AA9">
        <v>0</v>
      </c>
      <c r="AB9">
        <v>0</v>
      </c>
      <c r="AC9">
        <v>0</v>
      </c>
      <c r="AD9">
        <v>0</v>
      </c>
      <c r="AH9">
        <v>0</v>
      </c>
      <c r="AI9">
        <v>0</v>
      </c>
      <c r="AJ9">
        <v>0</v>
      </c>
      <c r="AN9">
        <v>0</v>
      </c>
      <c r="AO9">
        <v>0</v>
      </c>
      <c r="AP9">
        <v>0</v>
      </c>
      <c r="AZ9">
        <v>0.51212999999999997</v>
      </c>
      <c r="BA9">
        <v>0.51212999999999997</v>
      </c>
      <c r="BB9">
        <v>0.51212999999999997</v>
      </c>
      <c r="BC9">
        <v>118.7534</v>
      </c>
      <c r="BD9">
        <v>118.7534</v>
      </c>
      <c r="BE9">
        <v>118.7534</v>
      </c>
      <c r="BF9">
        <v>4.7253999999999996</v>
      </c>
      <c r="BG9">
        <v>4.7253999999999996</v>
      </c>
      <c r="BH9">
        <v>4.7253999999999996</v>
      </c>
      <c r="BR9">
        <v>0</v>
      </c>
      <c r="BS9">
        <v>0</v>
      </c>
      <c r="BT9">
        <v>0</v>
      </c>
      <c r="BU9">
        <v>0</v>
      </c>
      <c r="BV9">
        <v>0</v>
      </c>
      <c r="BW9">
        <v>0</v>
      </c>
      <c r="BX9">
        <v>0.69432000000000005</v>
      </c>
      <c r="BY9">
        <v>0.69432000000000005</v>
      </c>
      <c r="BZ9">
        <v>0.69432000000000005</v>
      </c>
      <c r="CA9">
        <v>6.4196</v>
      </c>
      <c r="CB9">
        <v>6.4196</v>
      </c>
      <c r="CC9">
        <v>6.4196</v>
      </c>
      <c r="CD9">
        <v>19.5457</v>
      </c>
      <c r="CE9">
        <v>19.5457</v>
      </c>
      <c r="CF9">
        <v>19.5457</v>
      </c>
      <c r="CG9">
        <v>2.7256</v>
      </c>
      <c r="CH9">
        <v>2.7256</v>
      </c>
      <c r="CI9">
        <v>2.7256</v>
      </c>
      <c r="CJ9">
        <v>0</v>
      </c>
      <c r="CK9">
        <v>0</v>
      </c>
      <c r="CL9">
        <v>0</v>
      </c>
      <c r="CM9">
        <v>1.0759000000000001</v>
      </c>
      <c r="CN9">
        <v>1.0759000000000001</v>
      </c>
      <c r="CO9">
        <v>1.0759000000000001</v>
      </c>
      <c r="CP9">
        <v>10.974299999999999</v>
      </c>
      <c r="CQ9">
        <v>10.974299999999999</v>
      </c>
      <c r="CR9">
        <v>10.974299999999999</v>
      </c>
      <c r="CS9">
        <v>0</v>
      </c>
      <c r="CT9">
        <v>0</v>
      </c>
      <c r="CU9">
        <v>0</v>
      </c>
      <c r="CV9">
        <v>4.1496000000000004</v>
      </c>
      <c r="CW9">
        <v>4.1496000000000004</v>
      </c>
      <c r="CX9">
        <v>4.1496000000000004</v>
      </c>
      <c r="DB9">
        <v>1.7166000000000001E-2</v>
      </c>
      <c r="DC9">
        <v>1.7166000000000001E-2</v>
      </c>
      <c r="DD9">
        <v>1.7166000000000001E-2</v>
      </c>
      <c r="DE9">
        <v>4.9659000000000004</v>
      </c>
      <c r="DF9">
        <v>4.9659000000000004</v>
      </c>
      <c r="DG9">
        <v>4.9659000000000004</v>
      </c>
      <c r="DQ9">
        <v>1.8168</v>
      </c>
      <c r="DR9">
        <v>1.8168</v>
      </c>
      <c r="DS9">
        <v>1.8168</v>
      </c>
      <c r="DT9">
        <v>0</v>
      </c>
      <c r="DU9">
        <v>0</v>
      </c>
      <c r="DV9">
        <v>0</v>
      </c>
      <c r="DW9">
        <v>0</v>
      </c>
      <c r="DX9">
        <v>0</v>
      </c>
      <c r="DY9">
        <v>0</v>
      </c>
      <c r="DZ9" s="1">
        <v>1.6203000000000001E-5</v>
      </c>
      <c r="EA9" s="1">
        <v>1.6203000000000001E-5</v>
      </c>
      <c r="EB9" s="1">
        <v>1.6203000000000001E-5</v>
      </c>
      <c r="EC9">
        <v>0</v>
      </c>
      <c r="ED9">
        <v>0</v>
      </c>
      <c r="EE9">
        <v>0</v>
      </c>
      <c r="EF9">
        <v>5.6169000000000002E-3</v>
      </c>
      <c r="EG9">
        <v>5.6169000000000002E-3</v>
      </c>
      <c r="EH9">
        <v>5.6169000000000002E-3</v>
      </c>
      <c r="EI9">
        <v>0</v>
      </c>
      <c r="EJ9">
        <v>0</v>
      </c>
      <c r="EK9">
        <v>0</v>
      </c>
      <c r="EL9" s="1">
        <v>2.3853999999999999E-5</v>
      </c>
      <c r="EM9" s="1">
        <v>2.3853999999999999E-5</v>
      </c>
      <c r="EN9" s="1">
        <v>2.3853999999999999E-5</v>
      </c>
      <c r="ER9">
        <v>0</v>
      </c>
      <c r="ES9">
        <v>0</v>
      </c>
      <c r="ET9">
        <v>0</v>
      </c>
      <c r="EX9">
        <v>7.4349999999999999E-2</v>
      </c>
      <c r="EY9">
        <v>7.4349999999999999E-2</v>
      </c>
      <c r="EZ9">
        <v>7.4349999999999999E-2</v>
      </c>
      <c r="FA9">
        <v>0</v>
      </c>
      <c r="FB9">
        <v>0</v>
      </c>
      <c r="FC9">
        <v>0</v>
      </c>
      <c r="FD9">
        <v>3.8374000000000001</v>
      </c>
      <c r="FE9">
        <v>3.8374000000000001</v>
      </c>
      <c r="FF9">
        <v>3.8374000000000001</v>
      </c>
      <c r="FG9">
        <v>0.10759000000000001</v>
      </c>
      <c r="FH9">
        <v>0.10759000000000001</v>
      </c>
      <c r="FI9">
        <v>0.10759000000000001</v>
      </c>
      <c r="FJ9">
        <v>0</v>
      </c>
      <c r="FK9">
        <v>0</v>
      </c>
      <c r="FL9">
        <v>0</v>
      </c>
      <c r="FM9">
        <v>0</v>
      </c>
      <c r="FN9">
        <v>0</v>
      </c>
      <c r="FO9">
        <v>0</v>
      </c>
      <c r="FS9">
        <v>7.4595999999999996E-2</v>
      </c>
      <c r="FT9">
        <v>7.4595999999999996E-2</v>
      </c>
      <c r="FU9">
        <v>7.4595999999999996E-2</v>
      </c>
      <c r="GB9">
        <v>0</v>
      </c>
      <c r="GC9">
        <v>0</v>
      </c>
      <c r="GD9">
        <v>0</v>
      </c>
      <c r="GE9">
        <v>0</v>
      </c>
      <c r="GF9">
        <v>0</v>
      </c>
      <c r="GG9">
        <v>0</v>
      </c>
      <c r="GH9">
        <v>6.4196</v>
      </c>
      <c r="GI9">
        <v>6.4196</v>
      </c>
      <c r="GJ9">
        <v>6.4196</v>
      </c>
      <c r="GK9">
        <v>0.32277</v>
      </c>
      <c r="GL9">
        <v>0.32277</v>
      </c>
      <c r="GM9">
        <v>0.32277</v>
      </c>
      <c r="GN9">
        <v>0</v>
      </c>
      <c r="GO9">
        <v>0</v>
      </c>
      <c r="GP9">
        <v>0</v>
      </c>
      <c r="GQ9">
        <v>3.1919</v>
      </c>
      <c r="GR9">
        <v>3.1919</v>
      </c>
      <c r="GS9">
        <v>3.1919</v>
      </c>
      <c r="GT9">
        <v>7.1726999999999999E-2</v>
      </c>
      <c r="GU9">
        <v>7.1726999999999999E-2</v>
      </c>
      <c r="GV9">
        <v>7.1726999999999999E-2</v>
      </c>
      <c r="GZ9">
        <v>10.436299999999999</v>
      </c>
      <c r="HA9">
        <v>10.436299999999999</v>
      </c>
      <c r="HB9">
        <v>10.436299999999999</v>
      </c>
      <c r="HC9">
        <v>0.43036000000000002</v>
      </c>
      <c r="HD9">
        <v>0.43036000000000002</v>
      </c>
      <c r="HE9">
        <v>0.43036000000000002</v>
      </c>
      <c r="HF9">
        <v>0.17932000000000001</v>
      </c>
      <c r="HG9">
        <v>0.17932000000000001</v>
      </c>
      <c r="HH9">
        <v>0.17932000000000001</v>
      </c>
      <c r="HI9">
        <v>0</v>
      </c>
      <c r="HJ9">
        <v>0</v>
      </c>
      <c r="HK9">
        <v>0</v>
      </c>
      <c r="HL9">
        <v>7.1726999999999999E-2</v>
      </c>
      <c r="HM9">
        <v>7.1726999999999999E-2</v>
      </c>
      <c r="HN9">
        <v>7.1726999999999999E-2</v>
      </c>
      <c r="HO9">
        <v>0</v>
      </c>
      <c r="HP9">
        <v>0</v>
      </c>
      <c r="HQ9">
        <v>0</v>
      </c>
      <c r="HR9">
        <v>3.5864E-2</v>
      </c>
      <c r="HS9">
        <v>3.5864E-2</v>
      </c>
      <c r="HT9">
        <v>3.5864E-2</v>
      </c>
      <c r="HU9">
        <v>4.1120999999999999</v>
      </c>
      <c r="HV9">
        <v>4.1120999999999999</v>
      </c>
      <c r="HW9">
        <v>4.1120999999999999</v>
      </c>
      <c r="HX9">
        <v>27.952100000000002</v>
      </c>
      <c r="HY9">
        <v>27.952100000000002</v>
      </c>
      <c r="HZ9">
        <v>27.952100000000002</v>
      </c>
      <c r="IA9">
        <v>3.4975999999999998</v>
      </c>
      <c r="IB9">
        <v>3.4975999999999998</v>
      </c>
      <c r="IC9">
        <v>3.4975999999999998</v>
      </c>
      <c r="ID9">
        <v>0</v>
      </c>
      <c r="IE9">
        <v>0</v>
      </c>
      <c r="IF9">
        <v>0</v>
      </c>
      <c r="IG9">
        <v>0</v>
      </c>
      <c r="IH9">
        <v>0</v>
      </c>
      <c r="II9">
        <v>0</v>
      </c>
      <c r="IJ9">
        <v>0.62656000000000001</v>
      </c>
      <c r="IK9">
        <v>0.62656000000000001</v>
      </c>
      <c r="IL9">
        <v>0.62656000000000001</v>
      </c>
      <c r="IM9">
        <v>0.69891999999999999</v>
      </c>
      <c r="IN9">
        <v>0.69891999999999999</v>
      </c>
      <c r="IO9">
        <v>0.69891999999999999</v>
      </c>
      <c r="IS9">
        <v>1.7164999999999999</v>
      </c>
      <c r="IT9">
        <v>1.7164999999999999</v>
      </c>
      <c r="IU9">
        <v>1.7164999999999999</v>
      </c>
      <c r="IV9">
        <v>5.9358000000000004</v>
      </c>
      <c r="IW9">
        <v>5.9358000000000004</v>
      </c>
      <c r="IX9">
        <v>5.9358000000000004</v>
      </c>
      <c r="IY9">
        <v>1.1476</v>
      </c>
      <c r="IZ9">
        <v>1.1476</v>
      </c>
      <c r="JA9">
        <v>1.1476</v>
      </c>
      <c r="JE9">
        <v>4.3140000000000001E-3</v>
      </c>
      <c r="JF9">
        <v>4.3140000000000001E-3</v>
      </c>
      <c r="JG9">
        <v>4.3140000000000001E-3</v>
      </c>
      <c r="JK9">
        <v>4.0179999999999998</v>
      </c>
      <c r="JL9">
        <v>4.0179999999999998</v>
      </c>
      <c r="JM9">
        <v>4.0179999999999998</v>
      </c>
      <c r="JN9">
        <v>0</v>
      </c>
      <c r="JO9">
        <v>0</v>
      </c>
      <c r="JP9">
        <v>0</v>
      </c>
      <c r="JQ9">
        <v>1.6719999999999999</v>
      </c>
      <c r="JR9">
        <v>1.6719999999999999</v>
      </c>
      <c r="JS9">
        <v>1.6719999999999999</v>
      </c>
      <c r="JT9">
        <v>0</v>
      </c>
      <c r="JU9">
        <v>0</v>
      </c>
      <c r="JV9">
        <v>0</v>
      </c>
      <c r="KC9">
        <v>6.2049999999999996E-3</v>
      </c>
      <c r="KD9">
        <v>6.2049999999999996E-3</v>
      </c>
      <c r="KE9">
        <v>6.2049999999999996E-3</v>
      </c>
      <c r="KI9">
        <v>8.0659000000000004E-4</v>
      </c>
      <c r="KJ9">
        <v>8.0659000000000004E-4</v>
      </c>
      <c r="KK9">
        <v>8.0659000000000004E-4</v>
      </c>
      <c r="KL9">
        <v>4.2373999999999997E-3</v>
      </c>
      <c r="KM9">
        <v>4.2373999999999997E-3</v>
      </c>
      <c r="KN9">
        <v>4.2373999999999997E-3</v>
      </c>
      <c r="KR9">
        <v>20.9206</v>
      </c>
      <c r="KS9">
        <v>20.9206</v>
      </c>
      <c r="KT9">
        <v>20.9206</v>
      </c>
      <c r="KX9">
        <v>1.0082000000000001E-2</v>
      </c>
      <c r="KY9">
        <v>1.0082000000000001E-2</v>
      </c>
      <c r="KZ9">
        <v>1.0082000000000001E-2</v>
      </c>
      <c r="LA9">
        <v>0</v>
      </c>
      <c r="LB9">
        <v>0</v>
      </c>
      <c r="LC9">
        <v>0</v>
      </c>
      <c r="LD9">
        <v>4.7194000000000003E-3</v>
      </c>
      <c r="LE9">
        <v>4.7194000000000003E-3</v>
      </c>
      <c r="LF9">
        <v>4.7194000000000003E-3</v>
      </c>
      <c r="LG9">
        <v>0</v>
      </c>
      <c r="LH9">
        <v>0</v>
      </c>
      <c r="LI9">
        <v>0</v>
      </c>
      <c r="LJ9">
        <v>0</v>
      </c>
      <c r="LK9">
        <v>0</v>
      </c>
      <c r="LL9">
        <v>0</v>
      </c>
      <c r="LM9">
        <v>0</v>
      </c>
      <c r="LN9">
        <v>0</v>
      </c>
      <c r="LO9">
        <v>0</v>
      </c>
      <c r="LP9">
        <v>0</v>
      </c>
      <c r="LQ9">
        <v>0</v>
      </c>
      <c r="LR9">
        <v>0</v>
      </c>
      <c r="LS9">
        <v>2.0871000000000001E-2</v>
      </c>
      <c r="LT9">
        <v>2.0871000000000001E-2</v>
      </c>
      <c r="LU9">
        <v>2.0871000000000001E-2</v>
      </c>
      <c r="LV9">
        <v>2.4304999999999999</v>
      </c>
      <c r="LW9">
        <v>2.4304999999999999</v>
      </c>
      <c r="LX9">
        <v>2.4304999999999999</v>
      </c>
      <c r="LY9">
        <v>0</v>
      </c>
      <c r="LZ9">
        <v>0</v>
      </c>
      <c r="MA9">
        <v>0</v>
      </c>
      <c r="MB9">
        <v>1.7941</v>
      </c>
      <c r="MC9">
        <v>1.7941</v>
      </c>
      <c r="MD9">
        <v>1.7941</v>
      </c>
      <c r="ME9">
        <v>0.83526</v>
      </c>
      <c r="MF9">
        <v>0.83526</v>
      </c>
      <c r="MG9">
        <v>0.83526</v>
      </c>
      <c r="MH9">
        <v>0.70328999999999997</v>
      </c>
      <c r="MI9">
        <v>0.70328999999999997</v>
      </c>
      <c r="MJ9">
        <v>0.70328999999999997</v>
      </c>
      <c r="MK9">
        <v>0.13341</v>
      </c>
      <c r="ML9">
        <v>0.13341</v>
      </c>
      <c r="MM9">
        <v>0.13341</v>
      </c>
      <c r="MN9">
        <v>11.178000000000001</v>
      </c>
      <c r="MO9">
        <v>11.178000000000001</v>
      </c>
      <c r="MP9">
        <v>11.178000000000001</v>
      </c>
      <c r="MT9">
        <v>3.4859</v>
      </c>
      <c r="MU9">
        <v>3.4859</v>
      </c>
      <c r="MV9">
        <v>3.4859</v>
      </c>
      <c r="MW9">
        <v>2.5607000000000002</v>
      </c>
      <c r="MX9">
        <v>2.5607000000000002</v>
      </c>
      <c r="MY9">
        <v>2.5607000000000002</v>
      </c>
      <c r="MZ9">
        <v>3.2635999999999998E-2</v>
      </c>
      <c r="NA9">
        <v>3.2635999999999998E-2</v>
      </c>
      <c r="NB9">
        <v>3.2635999999999998E-2</v>
      </c>
      <c r="NC9">
        <v>1.2253000000000001</v>
      </c>
      <c r="ND9">
        <v>1.2253000000000001</v>
      </c>
      <c r="NE9">
        <v>1.2253000000000001</v>
      </c>
      <c r="NF9">
        <v>7.9378000000000004E-2</v>
      </c>
      <c r="NG9">
        <v>7.9378000000000004E-2</v>
      </c>
      <c r="NH9">
        <v>7.9378000000000004E-2</v>
      </c>
      <c r="NL9">
        <v>1.3031E-3</v>
      </c>
      <c r="NM9">
        <v>1.3031E-3</v>
      </c>
      <c r="NN9">
        <v>1.3031E-3</v>
      </c>
      <c r="NR9">
        <v>5.5091999999999999E-4</v>
      </c>
      <c r="NS9">
        <v>5.5091999999999999E-4</v>
      </c>
      <c r="NT9">
        <v>5.5091999999999999E-4</v>
      </c>
      <c r="NU9">
        <v>0</v>
      </c>
      <c r="NV9">
        <v>0</v>
      </c>
      <c r="NW9">
        <v>0</v>
      </c>
      <c r="NX9">
        <v>3.2641999999999997E-2</v>
      </c>
      <c r="NY9">
        <v>3.2641999999999997E-2</v>
      </c>
      <c r="NZ9">
        <v>3.2641999999999997E-2</v>
      </c>
      <c r="OG9">
        <v>0</v>
      </c>
      <c r="OH9">
        <v>0</v>
      </c>
      <c r="OI9">
        <v>0</v>
      </c>
      <c r="OP9">
        <v>0</v>
      </c>
      <c r="OQ9">
        <v>0</v>
      </c>
      <c r="OR9">
        <v>0</v>
      </c>
      <c r="OY9">
        <v>0.45416000000000001</v>
      </c>
      <c r="OZ9">
        <v>0.45416000000000001</v>
      </c>
      <c r="PA9">
        <v>0.45416000000000001</v>
      </c>
      <c r="PB9">
        <v>0</v>
      </c>
      <c r="PC9">
        <v>0</v>
      </c>
      <c r="PD9">
        <v>0</v>
      </c>
      <c r="PE9">
        <v>16.729600000000001</v>
      </c>
      <c r="PF9">
        <v>16.729600000000001</v>
      </c>
      <c r="PG9">
        <v>16.729600000000001</v>
      </c>
      <c r="PH9">
        <v>0</v>
      </c>
      <c r="PI9">
        <v>0</v>
      </c>
      <c r="PJ9">
        <v>0</v>
      </c>
      <c r="PQ9">
        <v>0</v>
      </c>
      <c r="PR9">
        <v>0</v>
      </c>
      <c r="PS9">
        <v>0</v>
      </c>
      <c r="PT9">
        <v>1.4953000000000001</v>
      </c>
      <c r="PU9">
        <v>1.4953000000000001</v>
      </c>
      <c r="PV9">
        <v>1.4953000000000001</v>
      </c>
      <c r="PW9">
        <v>14.302899999999999</v>
      </c>
      <c r="PX9">
        <v>14.302899999999999</v>
      </c>
      <c r="PY9">
        <v>14.302899999999999</v>
      </c>
      <c r="PZ9">
        <v>9.3848000000000003</v>
      </c>
      <c r="QA9">
        <v>9.3848000000000003</v>
      </c>
      <c r="QB9">
        <v>9.3848000000000003</v>
      </c>
      <c r="QC9">
        <v>7.5024999999999994E-2</v>
      </c>
      <c r="QD9">
        <v>7.5024999999999994E-2</v>
      </c>
      <c r="QE9">
        <v>7.5024999999999994E-2</v>
      </c>
      <c r="QF9">
        <v>0</v>
      </c>
      <c r="QG9">
        <v>0</v>
      </c>
      <c r="QH9">
        <v>0</v>
      </c>
      <c r="QI9">
        <v>0</v>
      </c>
      <c r="QJ9">
        <v>0</v>
      </c>
      <c r="QK9">
        <v>0</v>
      </c>
      <c r="QL9">
        <v>5.1327999999999996E-4</v>
      </c>
      <c r="QM9">
        <v>5.1327999999999996E-4</v>
      </c>
      <c r="QN9">
        <v>5.1327999999999996E-4</v>
      </c>
      <c r="QO9">
        <v>0</v>
      </c>
      <c r="QP9">
        <v>0</v>
      </c>
      <c r="QQ9">
        <v>0</v>
      </c>
      <c r="QR9">
        <v>0</v>
      </c>
      <c r="QS9">
        <v>0</v>
      </c>
      <c r="QT9">
        <v>0</v>
      </c>
      <c r="QU9">
        <v>0</v>
      </c>
      <c r="QV9">
        <v>0</v>
      </c>
      <c r="QW9">
        <v>0</v>
      </c>
      <c r="QX9">
        <v>0</v>
      </c>
      <c r="QY9">
        <v>0</v>
      </c>
      <c r="QZ9">
        <v>0</v>
      </c>
      <c r="RA9">
        <v>0</v>
      </c>
      <c r="RB9">
        <v>0</v>
      </c>
      <c r="RC9">
        <v>0</v>
      </c>
      <c r="RD9">
        <v>0</v>
      </c>
      <c r="RE9">
        <v>0</v>
      </c>
      <c r="RF9">
        <v>0</v>
      </c>
      <c r="RG9">
        <v>0</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v>0</v>
      </c>
      <c r="SK9">
        <v>2.6232000000000002</v>
      </c>
      <c r="SL9">
        <v>2.6232000000000002</v>
      </c>
      <c r="SM9">
        <v>2.6232000000000002</v>
      </c>
      <c r="SN9">
        <v>3.6440000000000001</v>
      </c>
      <c r="SO9">
        <v>3.6440000000000001</v>
      </c>
      <c r="SP9">
        <v>3.6440000000000001</v>
      </c>
      <c r="SQ9">
        <v>0</v>
      </c>
      <c r="SR9">
        <v>0</v>
      </c>
      <c r="SS9">
        <v>0</v>
      </c>
      <c r="ST9">
        <v>3.0714000000000001</v>
      </c>
      <c r="SU9">
        <v>3.0714000000000001</v>
      </c>
      <c r="SV9">
        <v>3.0714000000000001</v>
      </c>
      <c r="SZ9">
        <v>0</v>
      </c>
      <c r="TA9">
        <v>0</v>
      </c>
      <c r="TB9">
        <v>0</v>
      </c>
      <c r="TU9">
        <v>0</v>
      </c>
      <c r="TV9">
        <v>0</v>
      </c>
      <c r="TW9">
        <v>0</v>
      </c>
      <c r="TX9" s="1">
        <v>2.3731E-5</v>
      </c>
      <c r="TY9" s="1">
        <v>2.3731E-5</v>
      </c>
      <c r="TZ9" s="1">
        <v>2.3731E-5</v>
      </c>
      <c r="UA9">
        <v>0.34311999999999998</v>
      </c>
      <c r="UB9">
        <v>0.34311999999999998</v>
      </c>
      <c r="UC9">
        <v>0.34311999999999998</v>
      </c>
      <c r="UG9">
        <v>0.80105000000000004</v>
      </c>
      <c r="UH9">
        <v>0.80105000000000004</v>
      </c>
      <c r="UI9">
        <v>0.80105000000000004</v>
      </c>
      <c r="UJ9">
        <v>1.4073E-2</v>
      </c>
      <c r="UK9">
        <v>1.4073E-2</v>
      </c>
      <c r="UL9">
        <v>1.4073E-2</v>
      </c>
      <c r="VE9">
        <v>3.1253999999999997E-2</v>
      </c>
      <c r="VF9">
        <v>3.1253999999999997E-2</v>
      </c>
      <c r="VG9">
        <v>3.1253999999999997E-2</v>
      </c>
      <c r="VT9">
        <v>0</v>
      </c>
      <c r="VU9">
        <v>0</v>
      </c>
      <c r="VV9">
        <v>0</v>
      </c>
      <c r="VW9">
        <v>0.46622999999999998</v>
      </c>
      <c r="VX9">
        <v>0.46622999999999998</v>
      </c>
      <c r="VY9">
        <v>0.46622999999999998</v>
      </c>
      <c r="VZ9">
        <v>0</v>
      </c>
      <c r="WA9">
        <v>0</v>
      </c>
      <c r="WB9">
        <v>0</v>
      </c>
      <c r="WC9">
        <v>0</v>
      </c>
      <c r="WD9">
        <v>0</v>
      </c>
      <c r="WE9">
        <v>0</v>
      </c>
      <c r="WF9">
        <v>3.1936</v>
      </c>
      <c r="WG9">
        <v>3.1936</v>
      </c>
      <c r="WH9">
        <v>3.1936</v>
      </c>
      <c r="WI9">
        <v>0</v>
      </c>
      <c r="WJ9">
        <v>0</v>
      </c>
      <c r="WK9">
        <v>0</v>
      </c>
      <c r="WO9">
        <v>1.3756999999999999</v>
      </c>
      <c r="WP9">
        <v>1.3756999999999999</v>
      </c>
      <c r="WQ9">
        <v>1.3756999999999999</v>
      </c>
      <c r="WR9">
        <v>15.711600000000001</v>
      </c>
      <c r="WS9">
        <v>15.711600000000001</v>
      </c>
      <c r="WT9">
        <v>15.711600000000001</v>
      </c>
      <c r="WU9">
        <v>0.68174000000000001</v>
      </c>
      <c r="WV9">
        <v>0.68174000000000001</v>
      </c>
      <c r="WW9">
        <v>0.68174000000000001</v>
      </c>
      <c r="WX9">
        <v>0.68932000000000004</v>
      </c>
      <c r="WY9">
        <v>0.68932000000000004</v>
      </c>
      <c r="WZ9">
        <v>0.68932000000000004</v>
      </c>
      <c r="XA9">
        <v>47.3431</v>
      </c>
      <c r="XB9">
        <v>47.3431</v>
      </c>
      <c r="XC9">
        <v>47.3431</v>
      </c>
      <c r="XJ9">
        <v>1.1741E-3</v>
      </c>
      <c r="XK9">
        <v>1.1741E-3</v>
      </c>
      <c r="XL9">
        <v>1.1741E-3</v>
      </c>
      <c r="XM9">
        <v>23.671800000000001</v>
      </c>
      <c r="XN9">
        <v>23.671800000000001</v>
      </c>
      <c r="XO9">
        <v>23.671800000000001</v>
      </c>
      <c r="XP9">
        <v>0.81769000000000003</v>
      </c>
      <c r="XQ9">
        <v>0.81769000000000003</v>
      </c>
      <c r="XR9">
        <v>0.81769000000000003</v>
      </c>
      <c r="XS9">
        <v>1.0580000000000001</v>
      </c>
      <c r="XT9">
        <v>1.0580000000000001</v>
      </c>
      <c r="XU9">
        <v>1.0580000000000001</v>
      </c>
      <c r="XV9">
        <v>2.4251</v>
      </c>
      <c r="XW9">
        <v>2.4251</v>
      </c>
      <c r="XX9">
        <v>2.4251</v>
      </c>
      <c r="XY9">
        <v>1.2732000000000001</v>
      </c>
      <c r="XZ9">
        <v>1.2732000000000001</v>
      </c>
      <c r="YA9">
        <v>1.2732000000000001</v>
      </c>
      <c r="YB9">
        <v>0</v>
      </c>
      <c r="YC9">
        <v>0</v>
      </c>
      <c r="YD9">
        <v>0</v>
      </c>
      <c r="YE9">
        <v>0</v>
      </c>
      <c r="YF9">
        <v>0</v>
      </c>
      <c r="YG9">
        <v>0</v>
      </c>
      <c r="YH9">
        <v>0</v>
      </c>
      <c r="YI9">
        <v>0</v>
      </c>
      <c r="YJ9">
        <v>0</v>
      </c>
      <c r="YK9">
        <v>0</v>
      </c>
      <c r="YL9">
        <v>0</v>
      </c>
      <c r="YM9">
        <v>0</v>
      </c>
      <c r="YQ9">
        <v>4.7683</v>
      </c>
      <c r="YR9">
        <v>4.7683</v>
      </c>
      <c r="YS9">
        <v>4.7683</v>
      </c>
      <c r="YT9">
        <v>0</v>
      </c>
      <c r="YU9">
        <v>0</v>
      </c>
      <c r="YV9">
        <v>0</v>
      </c>
      <c r="YW9">
        <v>2.1590000000000002E-2</v>
      </c>
      <c r="YX9">
        <v>2.1590000000000002E-2</v>
      </c>
      <c r="YY9">
        <v>2.1590000000000002E-2</v>
      </c>
      <c r="YZ9">
        <v>0</v>
      </c>
      <c r="ZA9">
        <v>0</v>
      </c>
      <c r="ZB9">
        <v>0</v>
      </c>
    </row>
    <row r="10" spans="1:678">
      <c r="A10" t="s">
        <v>0</v>
      </c>
      <c r="B10" t="s">
        <v>1</v>
      </c>
      <c r="C10" t="s">
        <v>42</v>
      </c>
      <c r="D10">
        <v>35.506700000000002</v>
      </c>
      <c r="E10">
        <v>20.1264</v>
      </c>
      <c r="F10">
        <v>55.869199999999999</v>
      </c>
      <c r="G10">
        <v>405.04349999999999</v>
      </c>
      <c r="H10">
        <v>229.5926</v>
      </c>
      <c r="I10">
        <v>637.33029999999997</v>
      </c>
      <c r="J10">
        <v>0</v>
      </c>
      <c r="K10">
        <v>0</v>
      </c>
      <c r="L10">
        <v>0</v>
      </c>
      <c r="M10">
        <v>1.5470999999999999</v>
      </c>
      <c r="N10">
        <v>0.87697000000000003</v>
      </c>
      <c r="O10">
        <v>2.4344000000000001</v>
      </c>
      <c r="S10">
        <v>0</v>
      </c>
      <c r="T10">
        <v>0</v>
      </c>
      <c r="U10">
        <v>0</v>
      </c>
      <c r="V10">
        <v>0.14768000000000001</v>
      </c>
      <c r="W10">
        <v>8.3710000000000007E-2</v>
      </c>
      <c r="X10">
        <v>0.23236999999999999</v>
      </c>
      <c r="Y10">
        <v>0</v>
      </c>
      <c r="Z10">
        <v>0</v>
      </c>
      <c r="AA10">
        <v>0</v>
      </c>
      <c r="AB10">
        <v>0</v>
      </c>
      <c r="AC10">
        <v>0</v>
      </c>
      <c r="AD10">
        <v>0</v>
      </c>
      <c r="AH10">
        <v>0</v>
      </c>
      <c r="AI10">
        <v>0</v>
      </c>
      <c r="AJ10">
        <v>0</v>
      </c>
      <c r="AN10">
        <v>0</v>
      </c>
      <c r="AO10">
        <v>0</v>
      </c>
      <c r="AP10">
        <v>0</v>
      </c>
      <c r="AZ10">
        <v>0.37808000000000003</v>
      </c>
      <c r="BA10">
        <v>0.37808000000000003</v>
      </c>
      <c r="BB10">
        <v>0.37808000000000003</v>
      </c>
      <c r="BC10">
        <v>87.670299999999997</v>
      </c>
      <c r="BD10">
        <v>87.670299999999997</v>
      </c>
      <c r="BE10">
        <v>87.670299999999997</v>
      </c>
      <c r="BF10">
        <v>3.4885000000000002</v>
      </c>
      <c r="BG10">
        <v>3.4885000000000002</v>
      </c>
      <c r="BH10">
        <v>3.4885000000000002</v>
      </c>
      <c r="BR10">
        <v>0</v>
      </c>
      <c r="BS10">
        <v>0</v>
      </c>
      <c r="BT10">
        <v>0</v>
      </c>
      <c r="BU10">
        <v>0</v>
      </c>
      <c r="BV10">
        <v>0</v>
      </c>
      <c r="BW10">
        <v>0</v>
      </c>
      <c r="BX10">
        <v>0.51258000000000004</v>
      </c>
      <c r="BY10">
        <v>0.51258000000000004</v>
      </c>
      <c r="BZ10">
        <v>0.51258000000000004</v>
      </c>
      <c r="CA10">
        <v>4.7393000000000001</v>
      </c>
      <c r="CB10">
        <v>4.7393000000000001</v>
      </c>
      <c r="CC10">
        <v>4.7393000000000001</v>
      </c>
      <c r="CD10">
        <v>14.4297</v>
      </c>
      <c r="CE10">
        <v>14.4297</v>
      </c>
      <c r="CF10">
        <v>14.4297</v>
      </c>
      <c r="CG10">
        <v>2.0122</v>
      </c>
      <c r="CH10">
        <v>2.0122</v>
      </c>
      <c r="CI10">
        <v>2.0122</v>
      </c>
      <c r="CJ10">
        <v>0</v>
      </c>
      <c r="CK10">
        <v>0</v>
      </c>
      <c r="CL10">
        <v>0</v>
      </c>
      <c r="CM10">
        <v>0.76824999999999999</v>
      </c>
      <c r="CN10">
        <v>0.57077</v>
      </c>
      <c r="CO10">
        <v>1.0026999999999999</v>
      </c>
      <c r="CP10">
        <v>7.8361000000000001</v>
      </c>
      <c r="CQ10">
        <v>5.8217999999999996</v>
      </c>
      <c r="CR10">
        <v>10.2273</v>
      </c>
      <c r="CS10">
        <v>0</v>
      </c>
      <c r="CT10">
        <v>0</v>
      </c>
      <c r="CU10">
        <v>0</v>
      </c>
      <c r="CV10">
        <v>2.9630000000000001</v>
      </c>
      <c r="CW10">
        <v>2.2012999999999998</v>
      </c>
      <c r="CX10">
        <v>3.8671000000000002</v>
      </c>
      <c r="DB10">
        <v>1.2257000000000001E-2</v>
      </c>
      <c r="DC10">
        <v>9.1065E-3</v>
      </c>
      <c r="DD10">
        <v>1.5997999999999998E-2</v>
      </c>
      <c r="DE10">
        <v>3.5459000000000001</v>
      </c>
      <c r="DF10">
        <v>2.6343999999999999</v>
      </c>
      <c r="DG10">
        <v>4.6279000000000003</v>
      </c>
      <c r="DQ10">
        <v>1.2972999999999999</v>
      </c>
      <c r="DR10">
        <v>0.96379000000000004</v>
      </c>
      <c r="DS10">
        <v>1.6931</v>
      </c>
      <c r="DT10">
        <v>0</v>
      </c>
      <c r="DU10">
        <v>0</v>
      </c>
      <c r="DV10">
        <v>0</v>
      </c>
      <c r="DW10">
        <v>0</v>
      </c>
      <c r="DX10">
        <v>0</v>
      </c>
      <c r="DY10">
        <v>0</v>
      </c>
      <c r="DZ10" s="1">
        <v>9.4066000000000007E-6</v>
      </c>
      <c r="EA10" s="1">
        <v>6.7476999999999998E-6</v>
      </c>
      <c r="EB10" s="1">
        <v>1.2575000000000001E-5</v>
      </c>
      <c r="EC10">
        <v>0</v>
      </c>
      <c r="ED10">
        <v>0</v>
      </c>
      <c r="EE10">
        <v>0</v>
      </c>
      <c r="EF10">
        <v>3.261E-3</v>
      </c>
      <c r="EG10">
        <v>2.3392E-3</v>
      </c>
      <c r="EH10">
        <v>4.3593E-3</v>
      </c>
      <c r="EI10">
        <v>0</v>
      </c>
      <c r="EJ10">
        <v>0</v>
      </c>
      <c r="EK10">
        <v>0</v>
      </c>
      <c r="EL10" s="1">
        <v>1.3849000000000001E-5</v>
      </c>
      <c r="EM10" s="1">
        <v>9.9341000000000003E-6</v>
      </c>
      <c r="EN10" s="1">
        <v>1.8513E-5</v>
      </c>
      <c r="ER10">
        <v>0</v>
      </c>
      <c r="ES10">
        <v>0</v>
      </c>
      <c r="ET10">
        <v>0</v>
      </c>
      <c r="EX10">
        <v>4.3165000000000002E-2</v>
      </c>
      <c r="EY10">
        <v>3.0963000000000001E-2</v>
      </c>
      <c r="EZ10">
        <v>5.7702999999999997E-2</v>
      </c>
      <c r="FA10">
        <v>0</v>
      </c>
      <c r="FB10">
        <v>0</v>
      </c>
      <c r="FC10">
        <v>0</v>
      </c>
      <c r="FD10">
        <v>2.7401</v>
      </c>
      <c r="FE10">
        <v>2.0356999999999998</v>
      </c>
      <c r="FF10">
        <v>3.5762</v>
      </c>
      <c r="FG10">
        <v>6.2462999999999998E-2</v>
      </c>
      <c r="FH10">
        <v>4.4807E-2</v>
      </c>
      <c r="FI10">
        <v>8.3502000000000007E-2</v>
      </c>
      <c r="FJ10">
        <v>0</v>
      </c>
      <c r="FK10">
        <v>0</v>
      </c>
      <c r="FL10">
        <v>0</v>
      </c>
      <c r="FM10">
        <v>0</v>
      </c>
      <c r="FN10">
        <v>0</v>
      </c>
      <c r="FO10">
        <v>0</v>
      </c>
      <c r="FS10">
        <v>5.5024999999999998E-2</v>
      </c>
      <c r="FT10">
        <v>4.2854999999999997E-2</v>
      </c>
      <c r="FU10">
        <v>7.0718000000000003E-2</v>
      </c>
      <c r="GB10">
        <v>0</v>
      </c>
      <c r="GC10">
        <v>0</v>
      </c>
      <c r="GD10">
        <v>0</v>
      </c>
      <c r="GE10">
        <v>0</v>
      </c>
      <c r="GF10">
        <v>0</v>
      </c>
      <c r="GG10">
        <v>0</v>
      </c>
      <c r="GH10">
        <v>4.6866000000000003</v>
      </c>
      <c r="GI10">
        <v>3.6501999999999999</v>
      </c>
      <c r="GJ10">
        <v>6.0712999999999999</v>
      </c>
      <c r="GK10">
        <v>0.23563999999999999</v>
      </c>
      <c r="GL10">
        <v>0.18353</v>
      </c>
      <c r="GM10">
        <v>0.30525999999999998</v>
      </c>
      <c r="GN10">
        <v>0</v>
      </c>
      <c r="GO10">
        <v>0</v>
      </c>
      <c r="GP10">
        <v>0</v>
      </c>
      <c r="GQ10">
        <v>2.2534999999999998</v>
      </c>
      <c r="GR10">
        <v>0.79152</v>
      </c>
      <c r="GS10">
        <v>4.7831000000000001</v>
      </c>
      <c r="GT10">
        <v>5.2365000000000002E-2</v>
      </c>
      <c r="GU10">
        <v>4.0785000000000002E-2</v>
      </c>
      <c r="GV10">
        <v>6.7835999999999994E-2</v>
      </c>
      <c r="GZ10">
        <v>7.7377000000000002</v>
      </c>
      <c r="HA10">
        <v>7.2352999999999996</v>
      </c>
      <c r="HB10">
        <v>8.3137000000000008</v>
      </c>
      <c r="HC10">
        <v>0.31907999999999997</v>
      </c>
      <c r="HD10">
        <v>0.29836000000000001</v>
      </c>
      <c r="HE10">
        <v>0.34283000000000002</v>
      </c>
      <c r="HF10">
        <v>0.13091</v>
      </c>
      <c r="HG10">
        <v>0.10196</v>
      </c>
      <c r="HH10">
        <v>0.16958999999999999</v>
      </c>
      <c r="HI10">
        <v>0</v>
      </c>
      <c r="HJ10">
        <v>0</v>
      </c>
      <c r="HK10">
        <v>0</v>
      </c>
      <c r="HL10">
        <v>5.2365000000000002E-2</v>
      </c>
      <c r="HM10">
        <v>4.0785000000000002E-2</v>
      </c>
      <c r="HN10">
        <v>6.7835999999999994E-2</v>
      </c>
      <c r="HO10">
        <v>0</v>
      </c>
      <c r="HP10">
        <v>0</v>
      </c>
      <c r="HQ10">
        <v>0</v>
      </c>
      <c r="HR10">
        <v>2.6182E-2</v>
      </c>
      <c r="HS10">
        <v>2.0392E-2</v>
      </c>
      <c r="HT10">
        <v>3.3917999999999997E-2</v>
      </c>
      <c r="HU10">
        <v>2.8969</v>
      </c>
      <c r="HV10">
        <v>2.4342999999999999</v>
      </c>
      <c r="HW10">
        <v>3.4422000000000001</v>
      </c>
      <c r="HX10">
        <v>19.691800000000001</v>
      </c>
      <c r="HY10">
        <v>16.5472</v>
      </c>
      <c r="HZ10">
        <v>23.398599999999998</v>
      </c>
      <c r="IA10">
        <v>2.464</v>
      </c>
      <c r="IB10">
        <v>2.0705</v>
      </c>
      <c r="IC10">
        <v>2.9278</v>
      </c>
      <c r="ID10">
        <v>0</v>
      </c>
      <c r="IE10">
        <v>0</v>
      </c>
      <c r="IF10">
        <v>0</v>
      </c>
      <c r="IG10">
        <v>0</v>
      </c>
      <c r="IH10">
        <v>0</v>
      </c>
      <c r="II10">
        <v>0</v>
      </c>
      <c r="IJ10">
        <v>0.44140000000000001</v>
      </c>
      <c r="IK10">
        <v>0.37092000000000003</v>
      </c>
      <c r="IL10">
        <v>0.52449000000000001</v>
      </c>
      <c r="IM10">
        <v>0.49237999999999998</v>
      </c>
      <c r="IN10">
        <v>0.41375000000000001</v>
      </c>
      <c r="IO10">
        <v>0.58506000000000002</v>
      </c>
      <c r="IS10">
        <v>1.2093</v>
      </c>
      <c r="IT10">
        <v>1.0161</v>
      </c>
      <c r="IU10">
        <v>1.4369000000000001</v>
      </c>
      <c r="IV10">
        <v>4.1817000000000002</v>
      </c>
      <c r="IW10">
        <v>3.5139</v>
      </c>
      <c r="IX10">
        <v>4.9687999999999999</v>
      </c>
      <c r="IY10">
        <v>0.8085</v>
      </c>
      <c r="IZ10">
        <v>0.67939000000000005</v>
      </c>
      <c r="JA10">
        <v>0.96069000000000004</v>
      </c>
      <c r="JE10">
        <v>3.0392000000000001E-3</v>
      </c>
      <c r="JF10">
        <v>2.5538000000000002E-3</v>
      </c>
      <c r="JG10">
        <v>3.6112000000000002E-3</v>
      </c>
      <c r="JK10">
        <v>2.8306</v>
      </c>
      <c r="JL10">
        <v>2.3786</v>
      </c>
      <c r="JM10">
        <v>3.3635000000000002</v>
      </c>
      <c r="JN10">
        <v>0</v>
      </c>
      <c r="JO10">
        <v>0</v>
      </c>
      <c r="JP10">
        <v>0</v>
      </c>
      <c r="JQ10">
        <v>1.1778999999999999</v>
      </c>
      <c r="JR10">
        <v>0.98977999999999999</v>
      </c>
      <c r="JS10">
        <v>1.3996</v>
      </c>
      <c r="JT10">
        <v>0</v>
      </c>
      <c r="JU10">
        <v>0</v>
      </c>
      <c r="JV10">
        <v>0</v>
      </c>
      <c r="KC10">
        <v>4.3712999999999998E-3</v>
      </c>
      <c r="KD10">
        <v>3.6733E-3</v>
      </c>
      <c r="KE10">
        <v>5.1942000000000004E-3</v>
      </c>
      <c r="KI10">
        <v>5.6822999999999997E-4</v>
      </c>
      <c r="KJ10">
        <v>4.7749000000000001E-4</v>
      </c>
      <c r="KK10">
        <v>6.7520000000000004E-4</v>
      </c>
      <c r="KL10">
        <v>2.9851000000000001E-3</v>
      </c>
      <c r="KM10">
        <v>2.5084E-3</v>
      </c>
      <c r="KN10">
        <v>3.5471000000000001E-3</v>
      </c>
      <c r="KR10">
        <v>14.738200000000001</v>
      </c>
      <c r="KS10">
        <v>12.384600000000001</v>
      </c>
      <c r="KT10">
        <v>17.512499999999999</v>
      </c>
      <c r="KX10">
        <v>7.1028999999999997E-3</v>
      </c>
      <c r="KY10">
        <v>5.9686000000000001E-3</v>
      </c>
      <c r="KZ10">
        <v>8.4399999999999996E-3</v>
      </c>
      <c r="LA10">
        <v>0</v>
      </c>
      <c r="LB10">
        <v>0</v>
      </c>
      <c r="LC10">
        <v>0</v>
      </c>
      <c r="LD10">
        <v>3.3248000000000002E-3</v>
      </c>
      <c r="LE10">
        <v>2.7937999999999999E-3</v>
      </c>
      <c r="LF10">
        <v>3.9506000000000003E-3</v>
      </c>
      <c r="LG10">
        <v>0</v>
      </c>
      <c r="LH10">
        <v>0</v>
      </c>
      <c r="LI10">
        <v>0</v>
      </c>
      <c r="LJ10">
        <v>0</v>
      </c>
      <c r="LK10">
        <v>0</v>
      </c>
      <c r="LL10">
        <v>0</v>
      </c>
      <c r="LM10">
        <v>0</v>
      </c>
      <c r="LN10">
        <v>0</v>
      </c>
      <c r="LO10">
        <v>0</v>
      </c>
      <c r="LP10">
        <v>0</v>
      </c>
      <c r="LQ10">
        <v>0</v>
      </c>
      <c r="LR10">
        <v>0</v>
      </c>
      <c r="LS10">
        <v>1.4703000000000001E-2</v>
      </c>
      <c r="LT10">
        <v>1.2355E-2</v>
      </c>
      <c r="LU10">
        <v>1.7471E-2</v>
      </c>
      <c r="LV10">
        <v>1.7122999999999999</v>
      </c>
      <c r="LW10">
        <v>1.4388000000000001</v>
      </c>
      <c r="LX10">
        <v>2.0346000000000002</v>
      </c>
      <c r="LY10">
        <v>0</v>
      </c>
      <c r="LZ10">
        <v>0</v>
      </c>
      <c r="MA10">
        <v>0</v>
      </c>
      <c r="MB10">
        <v>1.3233999999999999</v>
      </c>
      <c r="MC10">
        <v>1.0306999999999999</v>
      </c>
      <c r="MD10">
        <v>1.7009000000000001</v>
      </c>
      <c r="ME10">
        <v>0.61612</v>
      </c>
      <c r="MF10">
        <v>0.47985</v>
      </c>
      <c r="MG10">
        <v>0.79183999999999999</v>
      </c>
      <c r="MH10">
        <v>0.51876999999999995</v>
      </c>
      <c r="MI10">
        <v>0.40403</v>
      </c>
      <c r="MJ10">
        <v>0.66671999999999998</v>
      </c>
      <c r="MK10">
        <v>9.8409999999999997E-2</v>
      </c>
      <c r="ML10">
        <v>7.6644000000000004E-2</v>
      </c>
      <c r="MM10">
        <v>0.12648000000000001</v>
      </c>
      <c r="MN10">
        <v>8.2452000000000005</v>
      </c>
      <c r="MO10">
        <v>6.4215999999999998</v>
      </c>
      <c r="MP10">
        <v>10.5968</v>
      </c>
      <c r="MT10">
        <v>2.5712999999999999</v>
      </c>
      <c r="MU10">
        <v>2.0026000000000002</v>
      </c>
      <c r="MV10">
        <v>3.3047</v>
      </c>
      <c r="MW10">
        <v>1.8888</v>
      </c>
      <c r="MX10">
        <v>1.4711000000000001</v>
      </c>
      <c r="MY10">
        <v>2.4275000000000002</v>
      </c>
      <c r="MZ10">
        <v>2.4073000000000001E-2</v>
      </c>
      <c r="NA10">
        <v>1.8748999999999998E-2</v>
      </c>
      <c r="NB10">
        <v>3.0939000000000001E-2</v>
      </c>
      <c r="NC10">
        <v>0.90385000000000004</v>
      </c>
      <c r="ND10">
        <v>0.70394000000000001</v>
      </c>
      <c r="NE10">
        <v>1.1616</v>
      </c>
      <c r="NF10">
        <v>5.8552E-2</v>
      </c>
      <c r="NG10">
        <v>4.5601999999999997E-2</v>
      </c>
      <c r="NH10">
        <v>7.5250999999999998E-2</v>
      </c>
      <c r="NL10">
        <v>9.6120999999999999E-4</v>
      </c>
      <c r="NM10">
        <v>7.4861000000000003E-4</v>
      </c>
      <c r="NN10">
        <v>1.2354E-3</v>
      </c>
      <c r="NR10">
        <v>4.0638000000000002E-4</v>
      </c>
      <c r="NS10">
        <v>3.1649E-4</v>
      </c>
      <c r="NT10">
        <v>5.2227000000000003E-4</v>
      </c>
      <c r="NU10">
        <v>0</v>
      </c>
      <c r="NV10">
        <v>0</v>
      </c>
      <c r="NW10">
        <v>0</v>
      </c>
      <c r="NX10">
        <v>2.4077999999999999E-2</v>
      </c>
      <c r="NY10">
        <v>1.8752000000000001E-2</v>
      </c>
      <c r="NZ10">
        <v>3.0945E-2</v>
      </c>
      <c r="OG10">
        <v>0</v>
      </c>
      <c r="OH10">
        <v>0</v>
      </c>
      <c r="OI10">
        <v>0</v>
      </c>
      <c r="OP10">
        <v>0</v>
      </c>
      <c r="OQ10">
        <v>0</v>
      </c>
      <c r="OR10">
        <v>0</v>
      </c>
      <c r="OY10">
        <v>0.33500000000000002</v>
      </c>
      <c r="OZ10">
        <v>0.26090999999999998</v>
      </c>
      <c r="PA10">
        <v>0.43054999999999999</v>
      </c>
      <c r="PB10">
        <v>0</v>
      </c>
      <c r="PC10">
        <v>0</v>
      </c>
      <c r="PD10">
        <v>0</v>
      </c>
      <c r="PE10">
        <v>12.340299999999999</v>
      </c>
      <c r="PF10">
        <v>9.6109000000000009</v>
      </c>
      <c r="PG10">
        <v>15.8598</v>
      </c>
      <c r="PH10">
        <v>0</v>
      </c>
      <c r="PI10">
        <v>0</v>
      </c>
      <c r="PJ10">
        <v>0</v>
      </c>
      <c r="PQ10">
        <v>0</v>
      </c>
      <c r="PR10">
        <v>0</v>
      </c>
      <c r="PS10">
        <v>0</v>
      </c>
      <c r="PT10">
        <v>1.103</v>
      </c>
      <c r="PU10">
        <v>0.85902000000000001</v>
      </c>
      <c r="PV10">
        <v>1.4175</v>
      </c>
      <c r="PW10">
        <v>10.5503</v>
      </c>
      <c r="PX10">
        <v>8.2167999999999992</v>
      </c>
      <c r="PY10">
        <v>13.5593</v>
      </c>
      <c r="PZ10">
        <v>6.9225000000000003</v>
      </c>
      <c r="QA10">
        <v>5.3914</v>
      </c>
      <c r="QB10">
        <v>8.8969000000000005</v>
      </c>
      <c r="QC10">
        <v>5.5341000000000001E-2</v>
      </c>
      <c r="QD10">
        <v>4.3101E-2</v>
      </c>
      <c r="QE10">
        <v>7.1124000000000007E-2</v>
      </c>
      <c r="QF10">
        <v>0</v>
      </c>
      <c r="QG10">
        <v>0</v>
      </c>
      <c r="QH10">
        <v>0</v>
      </c>
      <c r="QI10">
        <v>0</v>
      </c>
      <c r="QJ10">
        <v>0</v>
      </c>
      <c r="QK10">
        <v>0</v>
      </c>
      <c r="QL10">
        <v>3.7860999999999998E-4</v>
      </c>
      <c r="QM10">
        <v>2.9486999999999997E-4</v>
      </c>
      <c r="QN10">
        <v>4.8659000000000002E-4</v>
      </c>
      <c r="SK10">
        <v>1.8038000000000001</v>
      </c>
      <c r="SL10">
        <v>1.4001999999999999</v>
      </c>
      <c r="SM10">
        <v>2.2652000000000001</v>
      </c>
      <c r="SN10">
        <v>2.5057999999999998</v>
      </c>
      <c r="SO10">
        <v>1.9451000000000001</v>
      </c>
      <c r="SP10">
        <v>3.1467000000000001</v>
      </c>
      <c r="SQ10">
        <v>0</v>
      </c>
      <c r="SR10">
        <v>0</v>
      </c>
      <c r="SS10">
        <v>0</v>
      </c>
      <c r="ST10">
        <v>2.1120000000000001</v>
      </c>
      <c r="SU10">
        <v>1.6394</v>
      </c>
      <c r="SV10">
        <v>2.6522000000000001</v>
      </c>
      <c r="SZ10">
        <v>0</v>
      </c>
      <c r="TA10">
        <v>0</v>
      </c>
      <c r="TB10">
        <v>0</v>
      </c>
      <c r="TU10">
        <v>0</v>
      </c>
      <c r="TV10">
        <v>0</v>
      </c>
      <c r="TW10">
        <v>0</v>
      </c>
      <c r="TX10" s="1">
        <v>1.6319000000000001E-5</v>
      </c>
      <c r="TY10" s="1">
        <v>1.2666999999999999E-5</v>
      </c>
      <c r="TZ10" s="1">
        <v>2.0492999999999998E-5</v>
      </c>
      <c r="UA10">
        <v>0.23594999999999999</v>
      </c>
      <c r="UB10">
        <v>0.18315000000000001</v>
      </c>
      <c r="UC10">
        <v>0.29630000000000001</v>
      </c>
      <c r="UG10">
        <v>0.55084999999999995</v>
      </c>
      <c r="UH10">
        <v>0.42758000000000002</v>
      </c>
      <c r="UI10">
        <v>0.69174000000000002</v>
      </c>
      <c r="UJ10">
        <v>9.6775000000000003E-3</v>
      </c>
      <c r="UK10">
        <v>7.5119000000000002E-3</v>
      </c>
      <c r="UL10">
        <v>1.2153000000000001E-2</v>
      </c>
      <c r="VE10">
        <v>2.3963999999999999E-2</v>
      </c>
      <c r="VF10">
        <v>1.8738999999999999E-2</v>
      </c>
      <c r="VG10">
        <v>2.9739000000000002E-2</v>
      </c>
      <c r="VT10">
        <v>0</v>
      </c>
      <c r="VU10">
        <v>0</v>
      </c>
      <c r="VV10">
        <v>0</v>
      </c>
      <c r="VW10">
        <v>0.34566999999999998</v>
      </c>
      <c r="VX10">
        <v>0.32323000000000002</v>
      </c>
      <c r="VY10">
        <v>0.37140000000000001</v>
      </c>
      <c r="VZ10">
        <v>0</v>
      </c>
      <c r="WA10">
        <v>0</v>
      </c>
      <c r="WB10">
        <v>0</v>
      </c>
      <c r="WC10">
        <v>0</v>
      </c>
      <c r="WD10">
        <v>0</v>
      </c>
      <c r="WE10">
        <v>0</v>
      </c>
      <c r="WF10">
        <v>2.3576999999999999</v>
      </c>
      <c r="WG10">
        <v>2.3576999999999999</v>
      </c>
      <c r="WH10">
        <v>2.3576999999999999</v>
      </c>
      <c r="WI10">
        <v>0</v>
      </c>
      <c r="WJ10">
        <v>0</v>
      </c>
      <c r="WK10">
        <v>0</v>
      </c>
      <c r="WO10">
        <v>1.0156000000000001</v>
      </c>
      <c r="WP10">
        <v>1.0156000000000001</v>
      </c>
      <c r="WQ10">
        <v>1.0156000000000001</v>
      </c>
      <c r="WR10">
        <v>12.0472</v>
      </c>
      <c r="WS10">
        <v>9.4205000000000005</v>
      </c>
      <c r="WT10">
        <v>14.950100000000001</v>
      </c>
      <c r="WU10">
        <v>0.52273999999999998</v>
      </c>
      <c r="WV10">
        <v>0.40876000000000001</v>
      </c>
      <c r="WW10">
        <v>0.64870000000000005</v>
      </c>
      <c r="WX10">
        <v>0.52854999999999996</v>
      </c>
      <c r="WY10">
        <v>0.4133</v>
      </c>
      <c r="WZ10">
        <v>0.65590999999999999</v>
      </c>
      <c r="XA10">
        <v>36.301200000000001</v>
      </c>
      <c r="XB10">
        <v>28.386199999999999</v>
      </c>
      <c r="XC10">
        <v>45.048400000000001</v>
      </c>
      <c r="XJ10">
        <v>9.0027E-4</v>
      </c>
      <c r="XK10">
        <v>7.0397999999999999E-4</v>
      </c>
      <c r="XL10">
        <v>1.1172000000000001E-3</v>
      </c>
      <c r="XM10">
        <v>13.4412</v>
      </c>
      <c r="XN10">
        <v>9.9952000000000005</v>
      </c>
      <c r="XO10">
        <v>17.5976</v>
      </c>
      <c r="XP10">
        <v>0.46429999999999999</v>
      </c>
      <c r="XQ10">
        <v>0.34526000000000001</v>
      </c>
      <c r="XR10">
        <v>0.60787000000000002</v>
      </c>
      <c r="XS10">
        <v>0.60074000000000005</v>
      </c>
      <c r="XT10">
        <v>0.44672000000000001</v>
      </c>
      <c r="XU10">
        <v>0.78649999999999998</v>
      </c>
      <c r="XV10">
        <v>1.377</v>
      </c>
      <c r="XW10">
        <v>1.024</v>
      </c>
      <c r="XX10">
        <v>1.8028</v>
      </c>
      <c r="XY10">
        <v>0.72292000000000001</v>
      </c>
      <c r="XZ10">
        <v>0.53757999999999995</v>
      </c>
      <c r="YA10">
        <v>0.94647000000000003</v>
      </c>
      <c r="YB10">
        <v>0</v>
      </c>
      <c r="YC10">
        <v>0</v>
      </c>
      <c r="YD10">
        <v>0</v>
      </c>
      <c r="YE10">
        <v>0</v>
      </c>
      <c r="YF10">
        <v>0</v>
      </c>
      <c r="YG10">
        <v>0</v>
      </c>
      <c r="YH10">
        <v>0</v>
      </c>
      <c r="YI10">
        <v>0</v>
      </c>
      <c r="YJ10">
        <v>0</v>
      </c>
      <c r="YK10">
        <v>0</v>
      </c>
      <c r="YL10">
        <v>0</v>
      </c>
      <c r="YM10">
        <v>0</v>
      </c>
      <c r="YQ10">
        <v>3.1166999999999998</v>
      </c>
      <c r="YR10">
        <v>1.7665999999999999</v>
      </c>
      <c r="YS10">
        <v>4.9040999999999997</v>
      </c>
      <c r="YT10">
        <v>0</v>
      </c>
      <c r="YU10">
        <v>0</v>
      </c>
      <c r="YV10">
        <v>0</v>
      </c>
      <c r="YW10">
        <v>1.4112E-2</v>
      </c>
      <c r="YX10">
        <v>7.9989999999999992E-3</v>
      </c>
      <c r="YY10">
        <v>2.2204999999999999E-2</v>
      </c>
      <c r="YZ10">
        <v>0</v>
      </c>
      <c r="ZA10">
        <v>0</v>
      </c>
      <c r="ZB10">
        <v>0</v>
      </c>
    </row>
    <row r="11" spans="1:678">
      <c r="A11" t="s">
        <v>0</v>
      </c>
      <c r="B11" t="s">
        <v>1</v>
      </c>
      <c r="C11" t="s">
        <v>43</v>
      </c>
      <c r="D11">
        <v>44.019399999999997</v>
      </c>
      <c r="E11">
        <v>24.300599999999999</v>
      </c>
      <c r="F11">
        <v>70.272300000000001</v>
      </c>
      <c r="G11">
        <v>502.1533</v>
      </c>
      <c r="H11">
        <v>277.20979999999997</v>
      </c>
      <c r="I11">
        <v>801.63400000000001</v>
      </c>
      <c r="J11">
        <v>0</v>
      </c>
      <c r="K11">
        <v>0</v>
      </c>
      <c r="L11">
        <v>0</v>
      </c>
      <c r="M11">
        <v>1.9180999999999999</v>
      </c>
      <c r="N11">
        <v>1.0588</v>
      </c>
      <c r="O11">
        <v>3.0619999999999998</v>
      </c>
      <c r="S11">
        <v>0</v>
      </c>
      <c r="T11">
        <v>0</v>
      </c>
      <c r="U11">
        <v>0</v>
      </c>
      <c r="V11">
        <v>0.18309</v>
      </c>
      <c r="W11">
        <v>0.10106999999999999</v>
      </c>
      <c r="X11">
        <v>0.29227999999999998</v>
      </c>
      <c r="Y11">
        <v>0</v>
      </c>
      <c r="Z11">
        <v>0</v>
      </c>
      <c r="AA11">
        <v>0</v>
      </c>
      <c r="AB11">
        <v>0</v>
      </c>
      <c r="AC11">
        <v>0</v>
      </c>
      <c r="AD11">
        <v>0</v>
      </c>
      <c r="AH11">
        <v>0</v>
      </c>
      <c r="AI11">
        <v>0</v>
      </c>
      <c r="AJ11">
        <v>0</v>
      </c>
      <c r="AN11">
        <v>0</v>
      </c>
      <c r="AO11">
        <v>0</v>
      </c>
      <c r="AP11">
        <v>0</v>
      </c>
      <c r="AZ11">
        <v>0.49837999999999999</v>
      </c>
      <c r="BA11">
        <v>0.49837999999999999</v>
      </c>
      <c r="BB11">
        <v>0.49837999999999999</v>
      </c>
      <c r="BC11">
        <v>115.5654</v>
      </c>
      <c r="BD11">
        <v>115.5654</v>
      </c>
      <c r="BE11">
        <v>115.5654</v>
      </c>
      <c r="BF11">
        <v>4.5984999999999996</v>
      </c>
      <c r="BG11">
        <v>4.5984999999999996</v>
      </c>
      <c r="BH11">
        <v>4.5984999999999996</v>
      </c>
      <c r="BR11">
        <v>0</v>
      </c>
      <c r="BS11">
        <v>0</v>
      </c>
      <c r="BT11">
        <v>0</v>
      </c>
      <c r="BU11">
        <v>0</v>
      </c>
      <c r="BV11">
        <v>0</v>
      </c>
      <c r="BW11">
        <v>0</v>
      </c>
      <c r="BX11">
        <v>0.67567999999999995</v>
      </c>
      <c r="BY11">
        <v>0.67567999999999995</v>
      </c>
      <c r="BZ11">
        <v>0.67567999999999995</v>
      </c>
      <c r="CA11">
        <v>6.2472000000000003</v>
      </c>
      <c r="CB11">
        <v>6.2472000000000003</v>
      </c>
      <c r="CC11">
        <v>6.2472000000000003</v>
      </c>
      <c r="CD11">
        <v>19.021000000000001</v>
      </c>
      <c r="CE11">
        <v>19.020900000000001</v>
      </c>
      <c r="CF11">
        <v>19.021000000000001</v>
      </c>
      <c r="CG11">
        <v>2.6524999999999999</v>
      </c>
      <c r="CH11">
        <v>2.6524999999999999</v>
      </c>
      <c r="CI11">
        <v>2.6524999999999999</v>
      </c>
      <c r="CJ11">
        <v>0</v>
      </c>
      <c r="CK11">
        <v>0</v>
      </c>
      <c r="CL11">
        <v>0</v>
      </c>
      <c r="CM11">
        <v>0.96901000000000004</v>
      </c>
      <c r="CN11">
        <v>0.71702999999999995</v>
      </c>
      <c r="CO11">
        <v>1.2536</v>
      </c>
      <c r="CP11">
        <v>9.8839000000000006</v>
      </c>
      <c r="CQ11">
        <v>7.3136999999999999</v>
      </c>
      <c r="CR11">
        <v>12.786199999999999</v>
      </c>
      <c r="CS11">
        <v>0</v>
      </c>
      <c r="CT11">
        <v>0</v>
      </c>
      <c r="CU11">
        <v>0</v>
      </c>
      <c r="CV11">
        <v>3.7372999999999998</v>
      </c>
      <c r="CW11">
        <v>2.7654000000000001</v>
      </c>
      <c r="CX11">
        <v>4.8346999999999998</v>
      </c>
      <c r="DB11">
        <v>1.5461000000000001E-2</v>
      </c>
      <c r="DC11">
        <v>1.1440000000000001E-2</v>
      </c>
      <c r="DD11">
        <v>0.02</v>
      </c>
      <c r="DE11">
        <v>4.4725000000000001</v>
      </c>
      <c r="DF11">
        <v>3.3094999999999999</v>
      </c>
      <c r="DG11">
        <v>5.7858999999999998</v>
      </c>
      <c r="DQ11">
        <v>1.6363000000000001</v>
      </c>
      <c r="DR11">
        <v>1.2108000000000001</v>
      </c>
      <c r="DS11">
        <v>2.1168</v>
      </c>
      <c r="DT11">
        <v>0</v>
      </c>
      <c r="DU11">
        <v>0</v>
      </c>
      <c r="DV11">
        <v>0</v>
      </c>
      <c r="DW11">
        <v>0</v>
      </c>
      <c r="DX11">
        <v>0</v>
      </c>
      <c r="DY11">
        <v>0</v>
      </c>
      <c r="DZ11" s="1">
        <v>1.2072999999999999E-5</v>
      </c>
      <c r="EA11" s="1">
        <v>9.0211999999999993E-6</v>
      </c>
      <c r="EB11" s="1">
        <v>1.5690000000000001E-5</v>
      </c>
      <c r="EC11">
        <v>0</v>
      </c>
      <c r="ED11">
        <v>0</v>
      </c>
      <c r="EE11">
        <v>0</v>
      </c>
      <c r="EF11">
        <v>4.1850999999999998E-3</v>
      </c>
      <c r="EG11">
        <v>3.1273999999999998E-3</v>
      </c>
      <c r="EH11">
        <v>5.4391999999999999E-3</v>
      </c>
      <c r="EI11">
        <v>0</v>
      </c>
      <c r="EJ11">
        <v>0</v>
      </c>
      <c r="EK11">
        <v>0</v>
      </c>
      <c r="EL11" s="1">
        <v>1.7773000000000001E-5</v>
      </c>
      <c r="EM11" s="1">
        <v>1.3281E-5</v>
      </c>
      <c r="EN11" s="1">
        <v>2.3099E-5</v>
      </c>
      <c r="ER11">
        <v>0</v>
      </c>
      <c r="ES11">
        <v>0</v>
      </c>
      <c r="ET11">
        <v>0</v>
      </c>
      <c r="EX11">
        <v>5.5398000000000003E-2</v>
      </c>
      <c r="EY11">
        <v>4.1396000000000002E-2</v>
      </c>
      <c r="EZ11">
        <v>7.1997000000000005E-2</v>
      </c>
      <c r="FA11">
        <v>0</v>
      </c>
      <c r="FB11">
        <v>0</v>
      </c>
      <c r="FC11">
        <v>0</v>
      </c>
      <c r="FD11">
        <v>3.4561000000000002</v>
      </c>
      <c r="FE11">
        <v>2.5573999999999999</v>
      </c>
      <c r="FF11">
        <v>4.4710000000000001</v>
      </c>
      <c r="FG11">
        <v>8.0166000000000001E-2</v>
      </c>
      <c r="FH11">
        <v>5.9903999999999999E-2</v>
      </c>
      <c r="FI11">
        <v>0.10419</v>
      </c>
      <c r="FJ11">
        <v>0</v>
      </c>
      <c r="FK11">
        <v>0</v>
      </c>
      <c r="FL11">
        <v>0</v>
      </c>
      <c r="FM11">
        <v>0</v>
      </c>
      <c r="FN11">
        <v>0</v>
      </c>
      <c r="FO11">
        <v>0</v>
      </c>
      <c r="FS11">
        <v>6.3974000000000003E-2</v>
      </c>
      <c r="FT11">
        <v>4.7668000000000002E-2</v>
      </c>
      <c r="FU11">
        <v>8.2498000000000002E-2</v>
      </c>
      <c r="GB11">
        <v>0</v>
      </c>
      <c r="GC11">
        <v>0</v>
      </c>
      <c r="GD11">
        <v>0</v>
      </c>
      <c r="GE11">
        <v>0</v>
      </c>
      <c r="GF11">
        <v>0</v>
      </c>
      <c r="GG11">
        <v>0</v>
      </c>
      <c r="GH11">
        <v>6.0975000000000001</v>
      </c>
      <c r="GI11">
        <v>4.5839999999999996</v>
      </c>
      <c r="GJ11">
        <v>7.9836</v>
      </c>
      <c r="GK11">
        <v>0.30658000000000002</v>
      </c>
      <c r="GL11">
        <v>0.23047999999999999</v>
      </c>
      <c r="GM11">
        <v>0.40140999999999999</v>
      </c>
      <c r="GN11">
        <v>0</v>
      </c>
      <c r="GO11">
        <v>0</v>
      </c>
      <c r="GP11">
        <v>0</v>
      </c>
      <c r="GQ11">
        <v>2.7240000000000002</v>
      </c>
      <c r="GR11">
        <v>1.0270999999999999</v>
      </c>
      <c r="GS11">
        <v>5.8795000000000002</v>
      </c>
      <c r="GT11">
        <v>6.8128999999999995E-2</v>
      </c>
      <c r="GU11">
        <v>5.1218E-2</v>
      </c>
      <c r="GV11">
        <v>8.9202000000000004E-2</v>
      </c>
      <c r="GZ11">
        <v>10.0205</v>
      </c>
      <c r="HA11">
        <v>9.2802000000000007</v>
      </c>
      <c r="HB11">
        <v>10.7569</v>
      </c>
      <c r="HC11">
        <v>0.41321999999999998</v>
      </c>
      <c r="HD11">
        <v>0.38268999999999997</v>
      </c>
      <c r="HE11">
        <v>0.44358999999999998</v>
      </c>
      <c r="HF11">
        <v>0.17032</v>
      </c>
      <c r="HG11">
        <v>0.12803999999999999</v>
      </c>
      <c r="HH11">
        <v>0.22301000000000001</v>
      </c>
      <c r="HI11">
        <v>0</v>
      </c>
      <c r="HJ11">
        <v>0</v>
      </c>
      <c r="HK11">
        <v>0</v>
      </c>
      <c r="HL11">
        <v>6.8128999999999995E-2</v>
      </c>
      <c r="HM11">
        <v>5.1218E-2</v>
      </c>
      <c r="HN11">
        <v>8.9202000000000004E-2</v>
      </c>
      <c r="HO11">
        <v>0</v>
      </c>
      <c r="HP11">
        <v>0</v>
      </c>
      <c r="HQ11">
        <v>0</v>
      </c>
      <c r="HR11">
        <v>3.4063999999999997E-2</v>
      </c>
      <c r="HS11">
        <v>2.5609E-2</v>
      </c>
      <c r="HT11">
        <v>4.4601000000000002E-2</v>
      </c>
      <c r="HU11">
        <v>3.4474</v>
      </c>
      <c r="HV11">
        <v>2.7987000000000002</v>
      </c>
      <c r="HW11">
        <v>4.1108000000000002</v>
      </c>
      <c r="HX11">
        <v>23.433399999999999</v>
      </c>
      <c r="HY11">
        <v>19.023800000000001</v>
      </c>
      <c r="HZ11">
        <v>27.943100000000001</v>
      </c>
      <c r="IA11">
        <v>2.9321999999999999</v>
      </c>
      <c r="IB11">
        <v>2.3803999999999998</v>
      </c>
      <c r="IC11">
        <v>3.4965000000000002</v>
      </c>
      <c r="ID11">
        <v>0</v>
      </c>
      <c r="IE11">
        <v>0</v>
      </c>
      <c r="IF11">
        <v>0</v>
      </c>
      <c r="IG11">
        <v>0</v>
      </c>
      <c r="IH11">
        <v>0</v>
      </c>
      <c r="II11">
        <v>0</v>
      </c>
      <c r="IJ11">
        <v>0.52527000000000001</v>
      </c>
      <c r="IK11">
        <v>0.42642999999999998</v>
      </c>
      <c r="IL11">
        <v>0.62636000000000003</v>
      </c>
      <c r="IM11">
        <v>0.58592999999999995</v>
      </c>
      <c r="IN11">
        <v>0.47567999999999999</v>
      </c>
      <c r="IO11">
        <v>0.69869999999999999</v>
      </c>
      <c r="IS11">
        <v>1.4390000000000001</v>
      </c>
      <c r="IT11">
        <v>1.1681999999999999</v>
      </c>
      <c r="IU11">
        <v>1.716</v>
      </c>
      <c r="IV11">
        <v>4.9762000000000004</v>
      </c>
      <c r="IW11">
        <v>4.0397999999999996</v>
      </c>
      <c r="IX11">
        <v>5.9339000000000004</v>
      </c>
      <c r="IY11">
        <v>0.96211999999999998</v>
      </c>
      <c r="IZ11">
        <v>0.78107000000000004</v>
      </c>
      <c r="JA11">
        <v>1.1473</v>
      </c>
      <c r="JE11">
        <v>3.6166000000000002E-3</v>
      </c>
      <c r="JF11">
        <v>2.9361000000000001E-3</v>
      </c>
      <c r="JG11">
        <v>4.3125999999999998E-3</v>
      </c>
      <c r="JK11">
        <v>3.3685</v>
      </c>
      <c r="JL11">
        <v>2.7345999999999999</v>
      </c>
      <c r="JM11">
        <v>4.0167000000000002</v>
      </c>
      <c r="JN11">
        <v>0</v>
      </c>
      <c r="JO11">
        <v>0</v>
      </c>
      <c r="JP11">
        <v>0</v>
      </c>
      <c r="JQ11">
        <v>1.4016999999999999</v>
      </c>
      <c r="JR11">
        <v>1.1378999999999999</v>
      </c>
      <c r="JS11">
        <v>1.6714</v>
      </c>
      <c r="JT11">
        <v>0</v>
      </c>
      <c r="JU11">
        <v>0</v>
      </c>
      <c r="JV11">
        <v>0</v>
      </c>
      <c r="KC11">
        <v>5.2018999999999998E-3</v>
      </c>
      <c r="KD11">
        <v>4.2230000000000002E-3</v>
      </c>
      <c r="KE11">
        <v>6.2030000000000002E-3</v>
      </c>
      <c r="KI11">
        <v>6.7619999999999996E-4</v>
      </c>
      <c r="KJ11">
        <v>5.4896000000000003E-4</v>
      </c>
      <c r="KK11">
        <v>8.0634000000000001E-4</v>
      </c>
      <c r="KL11">
        <v>3.5523E-3</v>
      </c>
      <c r="KM11">
        <v>2.8839E-3</v>
      </c>
      <c r="KN11">
        <v>4.2360000000000002E-3</v>
      </c>
      <c r="KR11">
        <v>17.538599999999999</v>
      </c>
      <c r="KS11">
        <v>14.238300000000001</v>
      </c>
      <c r="KT11">
        <v>20.913900000000002</v>
      </c>
      <c r="KX11">
        <v>8.4524999999999999E-3</v>
      </c>
      <c r="KY11">
        <v>6.862E-3</v>
      </c>
      <c r="KZ11">
        <v>1.0078999999999999E-2</v>
      </c>
      <c r="LA11">
        <v>0</v>
      </c>
      <c r="LB11">
        <v>0</v>
      </c>
      <c r="LC11">
        <v>0</v>
      </c>
      <c r="LD11">
        <v>3.9564999999999999E-3</v>
      </c>
      <c r="LE11">
        <v>3.212E-3</v>
      </c>
      <c r="LF11">
        <v>4.7178999999999997E-3</v>
      </c>
      <c r="LG11">
        <v>0</v>
      </c>
      <c r="LH11">
        <v>0</v>
      </c>
      <c r="LI11">
        <v>0</v>
      </c>
      <c r="LJ11">
        <v>0</v>
      </c>
      <c r="LK11">
        <v>0</v>
      </c>
      <c r="LL11">
        <v>0</v>
      </c>
      <c r="LM11">
        <v>0</v>
      </c>
      <c r="LN11">
        <v>0</v>
      </c>
      <c r="LO11">
        <v>0</v>
      </c>
      <c r="LP11">
        <v>0</v>
      </c>
      <c r="LQ11">
        <v>0</v>
      </c>
      <c r="LR11">
        <v>0</v>
      </c>
      <c r="LS11">
        <v>1.7496999999999999E-2</v>
      </c>
      <c r="LT11">
        <v>1.4205000000000001E-2</v>
      </c>
      <c r="LU11">
        <v>2.0864000000000001E-2</v>
      </c>
      <c r="LV11">
        <v>2.0375999999999999</v>
      </c>
      <c r="LW11">
        <v>1.6541999999999999</v>
      </c>
      <c r="LX11">
        <v>2.4297</v>
      </c>
      <c r="LY11">
        <v>0</v>
      </c>
      <c r="LZ11">
        <v>0</v>
      </c>
      <c r="MA11">
        <v>0</v>
      </c>
      <c r="MB11">
        <v>1.5387</v>
      </c>
      <c r="MC11">
        <v>1.1465000000000001</v>
      </c>
      <c r="MD11">
        <v>1.9842</v>
      </c>
      <c r="ME11">
        <v>0.71633000000000002</v>
      </c>
      <c r="MF11">
        <v>0.53373999999999999</v>
      </c>
      <c r="MG11">
        <v>0.92374000000000001</v>
      </c>
      <c r="MH11">
        <v>0.60314000000000001</v>
      </c>
      <c r="MI11">
        <v>0.44940999999999998</v>
      </c>
      <c r="MJ11">
        <v>0.77778000000000003</v>
      </c>
      <c r="MK11">
        <v>0.11441999999999999</v>
      </c>
      <c r="ML11">
        <v>8.5251999999999994E-2</v>
      </c>
      <c r="MM11">
        <v>0.14754</v>
      </c>
      <c r="MN11">
        <v>9.5862999999999996</v>
      </c>
      <c r="MO11">
        <v>7.1428000000000003</v>
      </c>
      <c r="MP11">
        <v>12.362</v>
      </c>
      <c r="MT11">
        <v>2.9895999999999998</v>
      </c>
      <c r="MU11">
        <v>2.2275999999999998</v>
      </c>
      <c r="MV11">
        <v>3.8552</v>
      </c>
      <c r="MW11">
        <v>2.1960000000000002</v>
      </c>
      <c r="MX11">
        <v>1.6363000000000001</v>
      </c>
      <c r="MY11">
        <v>2.8319000000000001</v>
      </c>
      <c r="MZ11">
        <v>2.7989E-2</v>
      </c>
      <c r="NA11">
        <v>2.0854999999999999E-2</v>
      </c>
      <c r="NB11">
        <v>3.6093E-2</v>
      </c>
      <c r="NC11">
        <v>1.0508999999999999</v>
      </c>
      <c r="ND11">
        <v>0.78300000000000003</v>
      </c>
      <c r="NE11">
        <v>1.3551</v>
      </c>
      <c r="NF11">
        <v>6.8074999999999997E-2</v>
      </c>
      <c r="NG11">
        <v>5.0722999999999997E-2</v>
      </c>
      <c r="NH11">
        <v>8.7786000000000003E-2</v>
      </c>
      <c r="NL11">
        <v>1.1176000000000001E-3</v>
      </c>
      <c r="NM11">
        <v>8.3270000000000002E-4</v>
      </c>
      <c r="NN11">
        <v>1.4411000000000001E-3</v>
      </c>
      <c r="NR11">
        <v>4.7247000000000001E-4</v>
      </c>
      <c r="NS11">
        <v>3.5204000000000002E-4</v>
      </c>
      <c r="NT11">
        <v>6.0926999999999997E-4</v>
      </c>
      <c r="NU11">
        <v>0</v>
      </c>
      <c r="NV11">
        <v>0</v>
      </c>
      <c r="NW11">
        <v>0</v>
      </c>
      <c r="NX11">
        <v>2.7994000000000002E-2</v>
      </c>
      <c r="NY11">
        <v>2.0858999999999999E-2</v>
      </c>
      <c r="NZ11">
        <v>3.61E-2</v>
      </c>
      <c r="OG11">
        <v>0</v>
      </c>
      <c r="OH11">
        <v>0</v>
      </c>
      <c r="OI11">
        <v>0</v>
      </c>
      <c r="OP11">
        <v>0</v>
      </c>
      <c r="OQ11">
        <v>0</v>
      </c>
      <c r="OR11">
        <v>0</v>
      </c>
      <c r="OY11">
        <v>0.38949</v>
      </c>
      <c r="OZ11">
        <v>0.29021000000000002</v>
      </c>
      <c r="PA11">
        <v>0.50226000000000004</v>
      </c>
      <c r="PB11">
        <v>0</v>
      </c>
      <c r="PC11">
        <v>0</v>
      </c>
      <c r="PD11">
        <v>0</v>
      </c>
      <c r="PE11">
        <v>14.3474</v>
      </c>
      <c r="PF11">
        <v>10.6904</v>
      </c>
      <c r="PG11">
        <v>18.5016</v>
      </c>
      <c r="PH11">
        <v>0</v>
      </c>
      <c r="PI11">
        <v>0</v>
      </c>
      <c r="PJ11">
        <v>0</v>
      </c>
      <c r="PQ11">
        <v>0</v>
      </c>
      <c r="PR11">
        <v>0</v>
      </c>
      <c r="PS11">
        <v>0</v>
      </c>
      <c r="PT11">
        <v>1.2824</v>
      </c>
      <c r="PU11">
        <v>0.95550999999999997</v>
      </c>
      <c r="PV11">
        <v>1.6536999999999999</v>
      </c>
      <c r="PW11">
        <v>12.266299999999999</v>
      </c>
      <c r="PX11">
        <v>9.1396999999999995</v>
      </c>
      <c r="PY11">
        <v>15.8179</v>
      </c>
      <c r="PZ11">
        <v>8.0485000000000007</v>
      </c>
      <c r="QA11">
        <v>5.9969999999999999</v>
      </c>
      <c r="QB11">
        <v>10.3789</v>
      </c>
      <c r="QC11">
        <v>6.4341999999999996E-2</v>
      </c>
      <c r="QD11">
        <v>4.7941999999999999E-2</v>
      </c>
      <c r="QE11">
        <v>8.2972000000000004E-2</v>
      </c>
      <c r="QF11">
        <v>0</v>
      </c>
      <c r="QG11">
        <v>0</v>
      </c>
      <c r="QH11">
        <v>0</v>
      </c>
      <c r="QI11">
        <v>0</v>
      </c>
      <c r="QJ11">
        <v>0</v>
      </c>
      <c r="QK11">
        <v>0</v>
      </c>
      <c r="QL11">
        <v>4.4019000000000003E-4</v>
      </c>
      <c r="QM11">
        <v>3.2799000000000001E-4</v>
      </c>
      <c r="QN11">
        <v>5.6764000000000001E-4</v>
      </c>
      <c r="SK11">
        <v>2.6703000000000001</v>
      </c>
      <c r="SL11">
        <v>2.13</v>
      </c>
      <c r="SM11">
        <v>3.3892000000000002</v>
      </c>
      <c r="SN11">
        <v>3.7094999999999998</v>
      </c>
      <c r="SO11">
        <v>2.9588999999999999</v>
      </c>
      <c r="SP11">
        <v>4.7081</v>
      </c>
      <c r="SQ11">
        <v>0</v>
      </c>
      <c r="SR11">
        <v>0</v>
      </c>
      <c r="SS11">
        <v>0</v>
      </c>
      <c r="ST11">
        <v>3.1265999999999998</v>
      </c>
      <c r="SU11">
        <v>2.4939</v>
      </c>
      <c r="SV11">
        <v>3.9681999999999999</v>
      </c>
      <c r="SZ11">
        <v>0</v>
      </c>
      <c r="TA11">
        <v>0</v>
      </c>
      <c r="TB11">
        <v>0</v>
      </c>
      <c r="TU11">
        <v>0</v>
      </c>
      <c r="TV11">
        <v>0</v>
      </c>
      <c r="TW11">
        <v>0</v>
      </c>
      <c r="TX11" s="1">
        <v>2.4158000000000001E-5</v>
      </c>
      <c r="TY11" s="1">
        <v>1.927E-5</v>
      </c>
      <c r="TZ11" s="1">
        <v>3.0660999999999997E-5</v>
      </c>
      <c r="UA11">
        <v>0.34928999999999999</v>
      </c>
      <c r="UB11">
        <v>0.27861000000000002</v>
      </c>
      <c r="UC11">
        <v>0.44330999999999998</v>
      </c>
      <c r="UG11">
        <v>0.81545999999999996</v>
      </c>
      <c r="UH11">
        <v>0.65046000000000004</v>
      </c>
      <c r="UI11">
        <v>1.0349999999999999</v>
      </c>
      <c r="UJ11">
        <v>1.4326E-2</v>
      </c>
      <c r="UK11">
        <v>1.1427E-2</v>
      </c>
      <c r="UL11">
        <v>1.8183000000000001E-2</v>
      </c>
      <c r="VE11">
        <v>2.9451000000000001E-2</v>
      </c>
      <c r="VF11">
        <v>2.2098E-2</v>
      </c>
      <c r="VG11">
        <v>3.6903999999999999E-2</v>
      </c>
      <c r="VT11">
        <v>0</v>
      </c>
      <c r="VU11">
        <v>0</v>
      </c>
      <c r="VV11">
        <v>0</v>
      </c>
      <c r="VW11">
        <v>0.44764999999999999</v>
      </c>
      <c r="VX11">
        <v>0.41458</v>
      </c>
      <c r="VY11">
        <v>0.48054999999999998</v>
      </c>
      <c r="VZ11">
        <v>0</v>
      </c>
      <c r="WA11">
        <v>0</v>
      </c>
      <c r="WB11">
        <v>0</v>
      </c>
      <c r="WC11">
        <v>0</v>
      </c>
      <c r="WD11">
        <v>0</v>
      </c>
      <c r="WE11">
        <v>0</v>
      </c>
      <c r="WF11">
        <v>3.1078999999999999</v>
      </c>
      <c r="WG11">
        <v>3.1078999999999999</v>
      </c>
      <c r="WH11">
        <v>3.1078999999999999</v>
      </c>
      <c r="WI11">
        <v>0</v>
      </c>
      <c r="WJ11">
        <v>0</v>
      </c>
      <c r="WK11">
        <v>0</v>
      </c>
      <c r="WO11">
        <v>1.3388</v>
      </c>
      <c r="WP11">
        <v>1.3388</v>
      </c>
      <c r="WQ11">
        <v>1.3388</v>
      </c>
      <c r="WR11">
        <v>14.805099999999999</v>
      </c>
      <c r="WS11">
        <v>11.1091</v>
      </c>
      <c r="WT11">
        <v>18.5519</v>
      </c>
      <c r="WU11">
        <v>0.64241000000000004</v>
      </c>
      <c r="WV11">
        <v>0.48203000000000001</v>
      </c>
      <c r="WW11">
        <v>0.80498000000000003</v>
      </c>
      <c r="WX11">
        <v>0.64954000000000001</v>
      </c>
      <c r="WY11">
        <v>0.48738999999999999</v>
      </c>
      <c r="WZ11">
        <v>0.81393000000000004</v>
      </c>
      <c r="XA11">
        <v>44.611499999999999</v>
      </c>
      <c r="XB11">
        <v>33.474400000000003</v>
      </c>
      <c r="XC11">
        <v>55.901499999999999</v>
      </c>
      <c r="XJ11">
        <v>1.1064E-3</v>
      </c>
      <c r="XK11">
        <v>8.3016000000000003E-4</v>
      </c>
      <c r="XL11">
        <v>1.3864000000000001E-3</v>
      </c>
      <c r="XM11">
        <v>18.159700000000001</v>
      </c>
      <c r="XN11">
        <v>13.446099999999999</v>
      </c>
      <c r="XO11">
        <v>23.868300000000001</v>
      </c>
      <c r="XP11">
        <v>0.62729000000000001</v>
      </c>
      <c r="XQ11">
        <v>0.46446999999999999</v>
      </c>
      <c r="XR11">
        <v>0.82447999999999999</v>
      </c>
      <c r="XS11">
        <v>0.81162000000000001</v>
      </c>
      <c r="XT11">
        <v>0.60096000000000005</v>
      </c>
      <c r="XU11">
        <v>1.0668</v>
      </c>
      <c r="XV11">
        <v>1.8604000000000001</v>
      </c>
      <c r="XW11">
        <v>1.3774999999999999</v>
      </c>
      <c r="XX11">
        <v>2.4451999999999998</v>
      </c>
      <c r="XY11">
        <v>0.97670000000000001</v>
      </c>
      <c r="XZ11">
        <v>0.72319</v>
      </c>
      <c r="YA11">
        <v>1.2837000000000001</v>
      </c>
      <c r="YB11">
        <v>0</v>
      </c>
      <c r="YC11">
        <v>0</v>
      </c>
      <c r="YD11">
        <v>0</v>
      </c>
      <c r="YE11">
        <v>0</v>
      </c>
      <c r="YF11">
        <v>0</v>
      </c>
      <c r="YG11">
        <v>0</v>
      </c>
      <c r="YH11">
        <v>0</v>
      </c>
      <c r="YI11">
        <v>0</v>
      </c>
      <c r="YJ11">
        <v>0</v>
      </c>
      <c r="YK11">
        <v>0</v>
      </c>
      <c r="YL11">
        <v>0</v>
      </c>
      <c r="YM11">
        <v>0</v>
      </c>
      <c r="YQ11">
        <v>3.8639000000000001</v>
      </c>
      <c r="YR11">
        <v>2.1331000000000002</v>
      </c>
      <c r="YS11">
        <v>6.1683000000000003</v>
      </c>
      <c r="YT11">
        <v>0</v>
      </c>
      <c r="YU11">
        <v>0</v>
      </c>
      <c r="YV11">
        <v>0</v>
      </c>
      <c r="YW11">
        <v>1.7495E-2</v>
      </c>
      <c r="YX11">
        <v>9.6579999999999999E-3</v>
      </c>
      <c r="YY11">
        <v>2.7928999999999999E-2</v>
      </c>
      <c r="YZ11">
        <v>0</v>
      </c>
      <c r="ZA11">
        <v>0</v>
      </c>
      <c r="ZB11">
        <v>0</v>
      </c>
    </row>
    <row r="12" spans="1:678">
      <c r="A12" t="s">
        <v>0</v>
      </c>
      <c r="B12" t="s">
        <v>1</v>
      </c>
      <c r="C12" t="s">
        <v>44</v>
      </c>
      <c r="D12">
        <v>36.108600000000003</v>
      </c>
      <c r="E12">
        <v>21.297799999999999</v>
      </c>
      <c r="F12">
        <v>58.894300000000001</v>
      </c>
      <c r="G12">
        <v>411.90989999999999</v>
      </c>
      <c r="H12">
        <v>242.95570000000001</v>
      </c>
      <c r="I12">
        <v>671.83860000000004</v>
      </c>
      <c r="J12">
        <v>0</v>
      </c>
      <c r="K12">
        <v>0</v>
      </c>
      <c r="L12">
        <v>0</v>
      </c>
      <c r="M12">
        <v>1.5733999999999999</v>
      </c>
      <c r="N12">
        <v>0.92801</v>
      </c>
      <c r="O12">
        <v>2.5661999999999998</v>
      </c>
      <c r="S12">
        <v>0</v>
      </c>
      <c r="T12">
        <v>0</v>
      </c>
      <c r="U12">
        <v>0</v>
      </c>
      <c r="V12">
        <v>0.15018000000000001</v>
      </c>
      <c r="W12">
        <v>8.8582999999999995E-2</v>
      </c>
      <c r="X12">
        <v>0.24496000000000001</v>
      </c>
      <c r="Y12">
        <v>0</v>
      </c>
      <c r="Z12">
        <v>0</v>
      </c>
      <c r="AA12">
        <v>0</v>
      </c>
      <c r="AB12">
        <v>0</v>
      </c>
      <c r="AC12">
        <v>0</v>
      </c>
      <c r="AD12">
        <v>0</v>
      </c>
      <c r="AH12">
        <v>0</v>
      </c>
      <c r="AI12">
        <v>0</v>
      </c>
      <c r="AJ12">
        <v>0</v>
      </c>
      <c r="AN12">
        <v>0</v>
      </c>
      <c r="AO12">
        <v>0</v>
      </c>
      <c r="AP12">
        <v>0</v>
      </c>
      <c r="AZ12">
        <v>0.37808000000000003</v>
      </c>
      <c r="BA12">
        <v>0.37808000000000003</v>
      </c>
      <c r="BB12">
        <v>0.37808000000000003</v>
      </c>
      <c r="BC12">
        <v>87.670299999999997</v>
      </c>
      <c r="BD12">
        <v>87.670299999999997</v>
      </c>
      <c r="BE12">
        <v>87.670299999999997</v>
      </c>
      <c r="BF12">
        <v>3.4885000000000002</v>
      </c>
      <c r="BG12">
        <v>3.4885000000000002</v>
      </c>
      <c r="BH12">
        <v>3.4885000000000002</v>
      </c>
      <c r="BR12">
        <v>0</v>
      </c>
      <c r="BS12">
        <v>0</v>
      </c>
      <c r="BT12">
        <v>0</v>
      </c>
      <c r="BU12">
        <v>0</v>
      </c>
      <c r="BV12">
        <v>0</v>
      </c>
      <c r="BW12">
        <v>0</v>
      </c>
      <c r="BX12">
        <v>0.51258000000000004</v>
      </c>
      <c r="BY12">
        <v>0.51258000000000004</v>
      </c>
      <c r="BZ12">
        <v>0.51258000000000004</v>
      </c>
      <c r="CA12">
        <v>4.7393000000000001</v>
      </c>
      <c r="CB12">
        <v>4.7393000000000001</v>
      </c>
      <c r="CC12">
        <v>4.7393000000000001</v>
      </c>
      <c r="CD12">
        <v>14.4297</v>
      </c>
      <c r="CE12">
        <v>14.4297</v>
      </c>
      <c r="CF12">
        <v>14.4297</v>
      </c>
      <c r="CG12">
        <v>2.0122</v>
      </c>
      <c r="CH12">
        <v>2.0122</v>
      </c>
      <c r="CI12">
        <v>2.0122</v>
      </c>
      <c r="CJ12">
        <v>0</v>
      </c>
      <c r="CK12">
        <v>0</v>
      </c>
      <c r="CL12">
        <v>0</v>
      </c>
      <c r="CM12">
        <v>0.7802</v>
      </c>
      <c r="CN12">
        <v>0.59972999999999999</v>
      </c>
      <c r="CO12">
        <v>1.0043</v>
      </c>
      <c r="CP12">
        <v>7.9580000000000002</v>
      </c>
      <c r="CQ12">
        <v>6.1173000000000002</v>
      </c>
      <c r="CR12">
        <v>10.243499999999999</v>
      </c>
      <c r="CS12">
        <v>0</v>
      </c>
      <c r="CT12">
        <v>0</v>
      </c>
      <c r="CU12">
        <v>0</v>
      </c>
      <c r="CV12">
        <v>3.0091000000000001</v>
      </c>
      <c r="CW12">
        <v>2.3130999999999999</v>
      </c>
      <c r="CX12">
        <v>3.8732000000000002</v>
      </c>
      <c r="DB12">
        <v>1.2448000000000001E-2</v>
      </c>
      <c r="DC12">
        <v>9.5686999999999994E-3</v>
      </c>
      <c r="DD12">
        <v>1.6022999999999999E-2</v>
      </c>
      <c r="DE12">
        <v>3.6011000000000002</v>
      </c>
      <c r="DF12">
        <v>2.7681</v>
      </c>
      <c r="DG12">
        <v>4.6352000000000002</v>
      </c>
      <c r="DQ12">
        <v>1.3173999999999999</v>
      </c>
      <c r="DR12">
        <v>1.0126999999999999</v>
      </c>
      <c r="DS12">
        <v>1.6958</v>
      </c>
      <c r="DT12">
        <v>0</v>
      </c>
      <c r="DU12">
        <v>0</v>
      </c>
      <c r="DV12">
        <v>0</v>
      </c>
      <c r="DW12">
        <v>0</v>
      </c>
      <c r="DX12">
        <v>0</v>
      </c>
      <c r="DY12">
        <v>0</v>
      </c>
      <c r="DZ12" s="1">
        <v>1.0677E-5</v>
      </c>
      <c r="EA12" s="1">
        <v>8.0661000000000006E-6</v>
      </c>
      <c r="EB12" s="1">
        <v>1.3682999999999999E-5</v>
      </c>
      <c r="EC12">
        <v>0</v>
      </c>
      <c r="ED12">
        <v>0</v>
      </c>
      <c r="EE12">
        <v>0</v>
      </c>
      <c r="EF12">
        <v>3.7012999999999998E-3</v>
      </c>
      <c r="EG12">
        <v>2.7962999999999998E-3</v>
      </c>
      <c r="EH12">
        <v>4.7435000000000003E-3</v>
      </c>
      <c r="EI12">
        <v>0</v>
      </c>
      <c r="EJ12">
        <v>0</v>
      </c>
      <c r="EK12">
        <v>0</v>
      </c>
      <c r="EL12" s="1">
        <v>1.5719E-5</v>
      </c>
      <c r="EM12" s="1">
        <v>1.1875000000000001E-5</v>
      </c>
      <c r="EN12" s="1">
        <v>2.0145000000000001E-5</v>
      </c>
      <c r="ER12">
        <v>0</v>
      </c>
      <c r="ES12">
        <v>0</v>
      </c>
      <c r="ET12">
        <v>0</v>
      </c>
      <c r="EX12">
        <v>4.8993000000000002E-2</v>
      </c>
      <c r="EY12">
        <v>3.7012999999999997E-2</v>
      </c>
      <c r="EZ12">
        <v>6.2787999999999997E-2</v>
      </c>
      <c r="FA12">
        <v>0</v>
      </c>
      <c r="FB12">
        <v>0</v>
      </c>
      <c r="FC12">
        <v>0</v>
      </c>
      <c r="FD12">
        <v>2.7827000000000002</v>
      </c>
      <c r="FE12">
        <v>2.1391</v>
      </c>
      <c r="FF12">
        <v>3.5819000000000001</v>
      </c>
      <c r="FG12">
        <v>7.0898000000000003E-2</v>
      </c>
      <c r="FH12">
        <v>5.3561999999999999E-2</v>
      </c>
      <c r="FI12">
        <v>9.0859999999999996E-2</v>
      </c>
      <c r="FJ12">
        <v>0</v>
      </c>
      <c r="FK12">
        <v>0</v>
      </c>
      <c r="FL12">
        <v>0</v>
      </c>
      <c r="FM12">
        <v>0</v>
      </c>
      <c r="FN12">
        <v>0</v>
      </c>
      <c r="FO12">
        <v>0</v>
      </c>
      <c r="FS12">
        <v>5.5406999999999998E-2</v>
      </c>
      <c r="FT12">
        <v>4.4070999999999999E-2</v>
      </c>
      <c r="FU12">
        <v>7.1050000000000002E-2</v>
      </c>
      <c r="GB12">
        <v>0</v>
      </c>
      <c r="GC12">
        <v>0</v>
      </c>
      <c r="GD12">
        <v>0</v>
      </c>
      <c r="GE12">
        <v>0</v>
      </c>
      <c r="GF12">
        <v>0</v>
      </c>
      <c r="GG12">
        <v>0</v>
      </c>
      <c r="GH12">
        <v>4.7411000000000003</v>
      </c>
      <c r="GI12">
        <v>3.6793999999999998</v>
      </c>
      <c r="GJ12">
        <v>6.0686</v>
      </c>
      <c r="GK12">
        <v>0.23838000000000001</v>
      </c>
      <c r="GL12">
        <v>0.185</v>
      </c>
      <c r="GM12">
        <v>0.30513000000000001</v>
      </c>
      <c r="GN12">
        <v>0</v>
      </c>
      <c r="GO12">
        <v>0</v>
      </c>
      <c r="GP12">
        <v>0</v>
      </c>
      <c r="GQ12">
        <v>2.3290000000000002</v>
      </c>
      <c r="GR12">
        <v>0.80906</v>
      </c>
      <c r="GS12">
        <v>4.7502000000000004</v>
      </c>
      <c r="GT12">
        <v>5.2972999999999999E-2</v>
      </c>
      <c r="GU12">
        <v>4.1110000000000001E-2</v>
      </c>
      <c r="GV12">
        <v>6.7806000000000005E-2</v>
      </c>
      <c r="GZ12">
        <v>7.7896000000000001</v>
      </c>
      <c r="HA12">
        <v>7.3090000000000002</v>
      </c>
      <c r="HB12">
        <v>8.2789999999999999</v>
      </c>
      <c r="HC12">
        <v>0.32122000000000001</v>
      </c>
      <c r="HD12">
        <v>0.3014</v>
      </c>
      <c r="HE12">
        <v>0.34139999999999998</v>
      </c>
      <c r="HF12">
        <v>0.13242999999999999</v>
      </c>
      <c r="HG12">
        <v>0.10278</v>
      </c>
      <c r="HH12">
        <v>0.16952</v>
      </c>
      <c r="HI12">
        <v>0</v>
      </c>
      <c r="HJ12">
        <v>0</v>
      </c>
      <c r="HK12">
        <v>0</v>
      </c>
      <c r="HL12">
        <v>5.2972999999999999E-2</v>
      </c>
      <c r="HM12">
        <v>4.1110000000000001E-2</v>
      </c>
      <c r="HN12">
        <v>6.7806000000000005E-2</v>
      </c>
      <c r="HO12">
        <v>0</v>
      </c>
      <c r="HP12">
        <v>0</v>
      </c>
      <c r="HQ12">
        <v>0</v>
      </c>
      <c r="HR12">
        <v>2.6487E-2</v>
      </c>
      <c r="HS12">
        <v>2.0555E-2</v>
      </c>
      <c r="HT12">
        <v>3.3903000000000003E-2</v>
      </c>
      <c r="HU12">
        <v>3.0108999999999999</v>
      </c>
      <c r="HV12">
        <v>2.5470000000000002</v>
      </c>
      <c r="HW12">
        <v>3.5272999999999999</v>
      </c>
      <c r="HX12">
        <v>20.466799999999999</v>
      </c>
      <c r="HY12">
        <v>17.313199999999998</v>
      </c>
      <c r="HZ12">
        <v>23.9771</v>
      </c>
      <c r="IA12">
        <v>2.5609999999999999</v>
      </c>
      <c r="IB12">
        <v>2.1663999999999999</v>
      </c>
      <c r="IC12">
        <v>3.0002</v>
      </c>
      <c r="ID12">
        <v>0</v>
      </c>
      <c r="IE12">
        <v>0</v>
      </c>
      <c r="IF12">
        <v>0</v>
      </c>
      <c r="IG12">
        <v>0</v>
      </c>
      <c r="IH12">
        <v>0</v>
      </c>
      <c r="II12">
        <v>0</v>
      </c>
      <c r="IJ12">
        <v>0.45877000000000001</v>
      </c>
      <c r="IK12">
        <v>0.38808999999999999</v>
      </c>
      <c r="IL12">
        <v>0.53746000000000005</v>
      </c>
      <c r="IM12">
        <v>0.51175999999999999</v>
      </c>
      <c r="IN12">
        <v>0.43290000000000001</v>
      </c>
      <c r="IO12">
        <v>0.59953000000000001</v>
      </c>
      <c r="IS12">
        <v>1.2567999999999999</v>
      </c>
      <c r="IT12">
        <v>1.0631999999999999</v>
      </c>
      <c r="IU12">
        <v>1.4723999999999999</v>
      </c>
      <c r="IV12">
        <v>4.3461999999999996</v>
      </c>
      <c r="IW12">
        <v>3.6766000000000001</v>
      </c>
      <c r="IX12">
        <v>5.0917000000000003</v>
      </c>
      <c r="IY12">
        <v>0.84031999999999996</v>
      </c>
      <c r="IZ12">
        <v>0.71084000000000003</v>
      </c>
      <c r="JA12">
        <v>0.98443999999999998</v>
      </c>
      <c r="JE12">
        <v>3.1587999999999998E-3</v>
      </c>
      <c r="JF12">
        <v>2.6721000000000002E-3</v>
      </c>
      <c r="JG12">
        <v>3.7004999999999998E-3</v>
      </c>
      <c r="JK12">
        <v>2.9420000000000002</v>
      </c>
      <c r="JL12">
        <v>2.4887000000000001</v>
      </c>
      <c r="JM12">
        <v>3.4466000000000001</v>
      </c>
      <c r="JN12">
        <v>0</v>
      </c>
      <c r="JO12">
        <v>0</v>
      </c>
      <c r="JP12">
        <v>0</v>
      </c>
      <c r="JQ12">
        <v>1.2242</v>
      </c>
      <c r="JR12">
        <v>1.0356000000000001</v>
      </c>
      <c r="JS12">
        <v>1.4341999999999999</v>
      </c>
      <c r="JT12">
        <v>0</v>
      </c>
      <c r="JU12">
        <v>0</v>
      </c>
      <c r="JV12">
        <v>0</v>
      </c>
      <c r="KC12">
        <v>4.5433000000000001E-3</v>
      </c>
      <c r="KD12">
        <v>3.8433E-3</v>
      </c>
      <c r="KE12">
        <v>5.3226000000000002E-3</v>
      </c>
      <c r="KI12">
        <v>5.9060000000000004E-4</v>
      </c>
      <c r="KJ12">
        <v>4.996E-4</v>
      </c>
      <c r="KK12">
        <v>6.9189000000000002E-4</v>
      </c>
      <c r="KL12">
        <v>3.1026000000000001E-3</v>
      </c>
      <c r="KM12">
        <v>2.6245999999999999E-3</v>
      </c>
      <c r="KN12">
        <v>3.6348000000000001E-3</v>
      </c>
      <c r="KR12">
        <v>15.318199999999999</v>
      </c>
      <c r="KS12">
        <v>12.958</v>
      </c>
      <c r="KT12">
        <v>17.945499999999999</v>
      </c>
      <c r="KX12">
        <v>7.3823999999999999E-3</v>
      </c>
      <c r="KY12">
        <v>6.2449999999999997E-3</v>
      </c>
      <c r="KZ12">
        <v>8.6485999999999993E-3</v>
      </c>
      <c r="LA12">
        <v>0</v>
      </c>
      <c r="LB12">
        <v>0</v>
      </c>
      <c r="LC12">
        <v>0</v>
      </c>
      <c r="LD12">
        <v>3.4556000000000001E-3</v>
      </c>
      <c r="LE12">
        <v>2.9231999999999999E-3</v>
      </c>
      <c r="LF12">
        <v>4.0483000000000003E-3</v>
      </c>
      <c r="LG12">
        <v>0</v>
      </c>
      <c r="LH12">
        <v>0</v>
      </c>
      <c r="LI12">
        <v>0</v>
      </c>
      <c r="LJ12">
        <v>0</v>
      </c>
      <c r="LK12">
        <v>0</v>
      </c>
      <c r="LL12">
        <v>0</v>
      </c>
      <c r="LM12">
        <v>0</v>
      </c>
      <c r="LN12">
        <v>0</v>
      </c>
      <c r="LO12">
        <v>0</v>
      </c>
      <c r="LP12">
        <v>0</v>
      </c>
      <c r="LQ12">
        <v>0</v>
      </c>
      <c r="LR12">
        <v>0</v>
      </c>
      <c r="LS12">
        <v>1.5282E-2</v>
      </c>
      <c r="LT12">
        <v>1.2926999999999999E-2</v>
      </c>
      <c r="LU12">
        <v>1.7902999999999999E-2</v>
      </c>
      <c r="LV12">
        <v>1.7797000000000001</v>
      </c>
      <c r="LW12">
        <v>1.5054000000000001</v>
      </c>
      <c r="LX12">
        <v>2.0849000000000002</v>
      </c>
      <c r="LY12">
        <v>0</v>
      </c>
      <c r="LZ12">
        <v>0</v>
      </c>
      <c r="MA12">
        <v>0</v>
      </c>
      <c r="MB12">
        <v>1.3326</v>
      </c>
      <c r="MC12">
        <v>1.06</v>
      </c>
      <c r="MD12">
        <v>1.7088000000000001</v>
      </c>
      <c r="ME12">
        <v>0.62039999999999995</v>
      </c>
      <c r="MF12">
        <v>0.49347000000000002</v>
      </c>
      <c r="MG12">
        <v>0.79554999999999998</v>
      </c>
      <c r="MH12">
        <v>0.52237</v>
      </c>
      <c r="MI12">
        <v>0.41549999999999998</v>
      </c>
      <c r="MJ12">
        <v>0.66984999999999995</v>
      </c>
      <c r="MK12">
        <v>9.9093000000000001E-2</v>
      </c>
      <c r="ML12">
        <v>7.8819E-2</v>
      </c>
      <c r="MM12">
        <v>0.12706999999999999</v>
      </c>
      <c r="MN12">
        <v>8.3025000000000002</v>
      </c>
      <c r="MO12">
        <v>6.6039000000000003</v>
      </c>
      <c r="MP12">
        <v>10.6465</v>
      </c>
      <c r="MT12">
        <v>2.5891999999999999</v>
      </c>
      <c r="MU12">
        <v>2.0594999999999999</v>
      </c>
      <c r="MV12">
        <v>3.3201999999999998</v>
      </c>
      <c r="MW12">
        <v>1.9018999999999999</v>
      </c>
      <c r="MX12">
        <v>1.5127999999999999</v>
      </c>
      <c r="MY12">
        <v>2.4388999999999998</v>
      </c>
      <c r="MZ12">
        <v>2.4240999999999999E-2</v>
      </c>
      <c r="NA12">
        <v>1.9281E-2</v>
      </c>
      <c r="NB12">
        <v>3.1084000000000001E-2</v>
      </c>
      <c r="NC12">
        <v>0.91012999999999999</v>
      </c>
      <c r="ND12">
        <v>0.72392000000000001</v>
      </c>
      <c r="NE12">
        <v>1.1671</v>
      </c>
      <c r="NF12">
        <v>5.8958999999999998E-2</v>
      </c>
      <c r="NG12">
        <v>4.6896E-2</v>
      </c>
      <c r="NH12">
        <v>7.5604000000000005E-2</v>
      </c>
      <c r="NL12">
        <v>9.6789E-4</v>
      </c>
      <c r="NM12">
        <v>7.6986999999999997E-4</v>
      </c>
      <c r="NN12">
        <v>1.2411E-3</v>
      </c>
      <c r="NR12">
        <v>4.0920000000000003E-4</v>
      </c>
      <c r="NS12">
        <v>3.2548000000000001E-4</v>
      </c>
      <c r="NT12">
        <v>5.2472E-4</v>
      </c>
      <c r="NU12">
        <v>0</v>
      </c>
      <c r="NV12">
        <v>0</v>
      </c>
      <c r="NW12">
        <v>0</v>
      </c>
      <c r="NX12">
        <v>2.4244999999999999E-2</v>
      </c>
      <c r="NY12">
        <v>1.9285E-2</v>
      </c>
      <c r="NZ12">
        <v>3.109E-2</v>
      </c>
      <c r="OG12">
        <v>0</v>
      </c>
      <c r="OH12">
        <v>0</v>
      </c>
      <c r="OI12">
        <v>0</v>
      </c>
      <c r="OP12">
        <v>0</v>
      </c>
      <c r="OQ12">
        <v>0</v>
      </c>
      <c r="OR12">
        <v>0</v>
      </c>
      <c r="OY12">
        <v>0.33733000000000002</v>
      </c>
      <c r="OZ12">
        <v>0.26830999999999999</v>
      </c>
      <c r="PA12">
        <v>0.43257000000000001</v>
      </c>
      <c r="PB12">
        <v>0</v>
      </c>
      <c r="PC12">
        <v>0</v>
      </c>
      <c r="PD12">
        <v>0</v>
      </c>
      <c r="PE12">
        <v>12.426</v>
      </c>
      <c r="PF12">
        <v>9.8838000000000008</v>
      </c>
      <c r="PG12">
        <v>15.934200000000001</v>
      </c>
      <c r="PH12">
        <v>0</v>
      </c>
      <c r="PI12">
        <v>0</v>
      </c>
      <c r="PJ12">
        <v>0</v>
      </c>
      <c r="PQ12">
        <v>0</v>
      </c>
      <c r="PR12">
        <v>0</v>
      </c>
      <c r="PS12">
        <v>0</v>
      </c>
      <c r="PT12">
        <v>1.1106</v>
      </c>
      <c r="PU12">
        <v>0.88341000000000003</v>
      </c>
      <c r="PV12">
        <v>1.4241999999999999</v>
      </c>
      <c r="PW12">
        <v>10.6236</v>
      </c>
      <c r="PX12">
        <v>8.4501000000000008</v>
      </c>
      <c r="PY12">
        <v>13.6229</v>
      </c>
      <c r="PZ12">
        <v>6.9706000000000001</v>
      </c>
      <c r="QA12">
        <v>5.5445000000000002</v>
      </c>
      <c r="QB12">
        <v>8.9385999999999992</v>
      </c>
      <c r="QC12">
        <v>5.5724999999999997E-2</v>
      </c>
      <c r="QD12">
        <v>4.4324000000000002E-2</v>
      </c>
      <c r="QE12">
        <v>7.1457999999999994E-2</v>
      </c>
      <c r="QF12">
        <v>0</v>
      </c>
      <c r="QG12">
        <v>0</v>
      </c>
      <c r="QH12">
        <v>0</v>
      </c>
      <c r="QI12">
        <v>0</v>
      </c>
      <c r="QJ12">
        <v>0</v>
      </c>
      <c r="QK12">
        <v>0</v>
      </c>
      <c r="QL12">
        <v>3.8123999999999998E-4</v>
      </c>
      <c r="QM12">
        <v>3.0323999999999998E-4</v>
      </c>
      <c r="QN12">
        <v>4.8886999999999997E-4</v>
      </c>
      <c r="SK12">
        <v>1.8234999999999999</v>
      </c>
      <c r="SL12">
        <v>1.4393</v>
      </c>
      <c r="SM12">
        <v>2.2675999999999998</v>
      </c>
      <c r="SN12">
        <v>2.5331999999999999</v>
      </c>
      <c r="SO12">
        <v>1.9994000000000001</v>
      </c>
      <c r="SP12">
        <v>3.1501000000000001</v>
      </c>
      <c r="SQ12">
        <v>0</v>
      </c>
      <c r="SR12">
        <v>0</v>
      </c>
      <c r="SS12">
        <v>0</v>
      </c>
      <c r="ST12">
        <v>2.1351</v>
      </c>
      <c r="SU12">
        <v>1.6852</v>
      </c>
      <c r="SV12">
        <v>2.6551</v>
      </c>
      <c r="SZ12">
        <v>0</v>
      </c>
      <c r="TA12">
        <v>0</v>
      </c>
      <c r="TB12">
        <v>0</v>
      </c>
      <c r="TU12">
        <v>0</v>
      </c>
      <c r="TV12">
        <v>0</v>
      </c>
      <c r="TW12">
        <v>0</v>
      </c>
      <c r="TX12" s="1">
        <v>1.6497000000000001E-5</v>
      </c>
      <c r="TY12" s="1">
        <v>1.3021E-5</v>
      </c>
      <c r="TZ12" s="1">
        <v>2.0514999999999999E-5</v>
      </c>
      <c r="UA12">
        <v>0.23852000000000001</v>
      </c>
      <c r="UB12">
        <v>0.18826000000000001</v>
      </c>
      <c r="UC12">
        <v>0.29660999999999998</v>
      </c>
      <c r="UG12">
        <v>0.55686000000000002</v>
      </c>
      <c r="UH12">
        <v>0.43952999999999998</v>
      </c>
      <c r="UI12">
        <v>0.69247999999999998</v>
      </c>
      <c r="UJ12">
        <v>9.7830999999999994E-3</v>
      </c>
      <c r="UK12">
        <v>7.7218E-3</v>
      </c>
      <c r="UL12">
        <v>1.2166E-2</v>
      </c>
      <c r="VE12">
        <v>2.367E-2</v>
      </c>
      <c r="VF12">
        <v>1.8651000000000001E-2</v>
      </c>
      <c r="VG12">
        <v>2.9322000000000001E-2</v>
      </c>
      <c r="VT12">
        <v>0</v>
      </c>
      <c r="VU12">
        <v>0</v>
      </c>
      <c r="VV12">
        <v>0</v>
      </c>
      <c r="VW12">
        <v>0.34799000000000002</v>
      </c>
      <c r="VX12">
        <v>0.32651999999999998</v>
      </c>
      <c r="VY12">
        <v>0.36985000000000001</v>
      </c>
      <c r="VZ12">
        <v>0</v>
      </c>
      <c r="WA12">
        <v>0</v>
      </c>
      <c r="WB12">
        <v>0</v>
      </c>
      <c r="WC12">
        <v>0</v>
      </c>
      <c r="WD12">
        <v>0</v>
      </c>
      <c r="WE12">
        <v>0</v>
      </c>
      <c r="WF12">
        <v>2.3576999999999999</v>
      </c>
      <c r="WG12">
        <v>2.3576999999999999</v>
      </c>
      <c r="WH12">
        <v>2.3576999999999999</v>
      </c>
      <c r="WI12">
        <v>0</v>
      </c>
      <c r="WJ12">
        <v>0</v>
      </c>
      <c r="WK12">
        <v>0</v>
      </c>
      <c r="WO12">
        <v>1.0156000000000001</v>
      </c>
      <c r="WP12">
        <v>1.0156000000000001</v>
      </c>
      <c r="WQ12">
        <v>1.0156000000000001</v>
      </c>
      <c r="WR12">
        <v>11.8992</v>
      </c>
      <c r="WS12">
        <v>9.3763000000000005</v>
      </c>
      <c r="WT12">
        <v>14.740600000000001</v>
      </c>
      <c r="WU12">
        <v>0.51632</v>
      </c>
      <c r="WV12">
        <v>0.40683999999999998</v>
      </c>
      <c r="WW12">
        <v>0.63961000000000001</v>
      </c>
      <c r="WX12">
        <v>0.52205000000000001</v>
      </c>
      <c r="WY12">
        <v>0.41136</v>
      </c>
      <c r="WZ12">
        <v>0.64671000000000001</v>
      </c>
      <c r="XA12">
        <v>35.855400000000003</v>
      </c>
      <c r="XB12">
        <v>28.2531</v>
      </c>
      <c r="XC12">
        <v>44.417000000000002</v>
      </c>
      <c r="XJ12">
        <v>8.8920999999999998E-4</v>
      </c>
      <c r="XK12">
        <v>7.0067999999999997E-4</v>
      </c>
      <c r="XL12">
        <v>1.1015E-3</v>
      </c>
      <c r="XM12">
        <v>14.715400000000001</v>
      </c>
      <c r="XN12">
        <v>11.456300000000001</v>
      </c>
      <c r="XO12">
        <v>18.518599999999999</v>
      </c>
      <c r="XP12">
        <v>0.50831000000000004</v>
      </c>
      <c r="XQ12">
        <v>0.39573000000000003</v>
      </c>
      <c r="XR12">
        <v>0.63968000000000003</v>
      </c>
      <c r="XS12">
        <v>0.65769</v>
      </c>
      <c r="XT12">
        <v>0.51202000000000003</v>
      </c>
      <c r="XU12">
        <v>0.82765999999999995</v>
      </c>
      <c r="XV12">
        <v>1.5075000000000001</v>
      </c>
      <c r="XW12">
        <v>1.1737</v>
      </c>
      <c r="XX12">
        <v>1.8972</v>
      </c>
      <c r="XY12">
        <v>0.79144999999999999</v>
      </c>
      <c r="XZ12">
        <v>0.61616000000000004</v>
      </c>
      <c r="YA12">
        <v>0.996</v>
      </c>
      <c r="YB12">
        <v>0</v>
      </c>
      <c r="YC12">
        <v>0</v>
      </c>
      <c r="YD12">
        <v>0</v>
      </c>
      <c r="YE12">
        <v>0</v>
      </c>
      <c r="YF12">
        <v>0</v>
      </c>
      <c r="YG12">
        <v>0</v>
      </c>
      <c r="YH12">
        <v>0</v>
      </c>
      <c r="YI12">
        <v>0</v>
      </c>
      <c r="YJ12">
        <v>0</v>
      </c>
      <c r="YK12">
        <v>0</v>
      </c>
      <c r="YL12">
        <v>0</v>
      </c>
      <c r="YM12">
        <v>0</v>
      </c>
      <c r="YQ12">
        <v>3.1695000000000002</v>
      </c>
      <c r="YR12">
        <v>1.8694999999999999</v>
      </c>
      <c r="YS12">
        <v>5.1696</v>
      </c>
      <c r="YT12">
        <v>0</v>
      </c>
      <c r="YU12">
        <v>0</v>
      </c>
      <c r="YV12">
        <v>0</v>
      </c>
      <c r="YW12">
        <v>1.4350999999999999E-2</v>
      </c>
      <c r="YX12">
        <v>8.4645999999999992E-3</v>
      </c>
      <c r="YY12">
        <v>2.3407000000000001E-2</v>
      </c>
      <c r="YZ12">
        <v>0</v>
      </c>
      <c r="ZA12">
        <v>0</v>
      </c>
      <c r="ZB12">
        <v>0</v>
      </c>
    </row>
    <row r="13" spans="1:678">
      <c r="A13" t="s">
        <v>0</v>
      </c>
      <c r="B13" t="s">
        <v>1</v>
      </c>
      <c r="C13" t="s">
        <v>45</v>
      </c>
      <c r="D13">
        <v>44.767299999999999</v>
      </c>
      <c r="E13">
        <v>27.285799999999998</v>
      </c>
      <c r="F13">
        <v>71.000699999999995</v>
      </c>
      <c r="G13">
        <v>510.68520000000001</v>
      </c>
      <c r="H13">
        <v>311.26440000000002</v>
      </c>
      <c r="I13">
        <v>809.94309999999996</v>
      </c>
      <c r="J13">
        <v>0</v>
      </c>
      <c r="K13">
        <v>0</v>
      </c>
      <c r="L13">
        <v>0</v>
      </c>
      <c r="M13">
        <v>1.9505999999999999</v>
      </c>
      <c r="N13">
        <v>1.1889000000000001</v>
      </c>
      <c r="O13">
        <v>3.0937000000000001</v>
      </c>
      <c r="S13">
        <v>0</v>
      </c>
      <c r="T13">
        <v>0</v>
      </c>
      <c r="U13">
        <v>0</v>
      </c>
      <c r="V13">
        <v>0.1862</v>
      </c>
      <c r="W13">
        <v>0.11348999999999999</v>
      </c>
      <c r="X13">
        <v>0.29531000000000002</v>
      </c>
      <c r="Y13">
        <v>0</v>
      </c>
      <c r="Z13">
        <v>0</v>
      </c>
      <c r="AA13">
        <v>0</v>
      </c>
      <c r="AB13">
        <v>0</v>
      </c>
      <c r="AC13">
        <v>0</v>
      </c>
      <c r="AD13">
        <v>0</v>
      </c>
      <c r="AH13">
        <v>0</v>
      </c>
      <c r="AI13">
        <v>0</v>
      </c>
      <c r="AJ13">
        <v>0</v>
      </c>
      <c r="AN13">
        <v>0</v>
      </c>
      <c r="AO13">
        <v>0</v>
      </c>
      <c r="AP13">
        <v>0</v>
      </c>
      <c r="AZ13">
        <v>0.49837999999999999</v>
      </c>
      <c r="BA13">
        <v>0.49837999999999999</v>
      </c>
      <c r="BB13">
        <v>0.49837999999999999</v>
      </c>
      <c r="BC13">
        <v>115.5654</v>
      </c>
      <c r="BD13">
        <v>115.5654</v>
      </c>
      <c r="BE13">
        <v>115.5654</v>
      </c>
      <c r="BF13">
        <v>4.5984999999999996</v>
      </c>
      <c r="BG13">
        <v>4.5984999999999996</v>
      </c>
      <c r="BH13">
        <v>4.5984999999999996</v>
      </c>
      <c r="BR13">
        <v>0</v>
      </c>
      <c r="BS13">
        <v>0</v>
      </c>
      <c r="BT13">
        <v>0</v>
      </c>
      <c r="BU13">
        <v>0</v>
      </c>
      <c r="BV13">
        <v>0</v>
      </c>
      <c r="BW13">
        <v>0</v>
      </c>
      <c r="BX13">
        <v>0.67567999999999995</v>
      </c>
      <c r="BY13">
        <v>0.67567999999999995</v>
      </c>
      <c r="BZ13">
        <v>0.67567999999999995</v>
      </c>
      <c r="CA13">
        <v>6.2472000000000003</v>
      </c>
      <c r="CB13">
        <v>6.2472000000000003</v>
      </c>
      <c r="CC13">
        <v>6.2472000000000003</v>
      </c>
      <c r="CD13">
        <v>19.021000000000001</v>
      </c>
      <c r="CE13">
        <v>19.020900000000001</v>
      </c>
      <c r="CF13">
        <v>19.021000000000001</v>
      </c>
      <c r="CG13">
        <v>2.6524999999999999</v>
      </c>
      <c r="CH13">
        <v>2.6524999999999999</v>
      </c>
      <c r="CI13">
        <v>2.6524999999999999</v>
      </c>
      <c r="CJ13">
        <v>0</v>
      </c>
      <c r="CK13">
        <v>0</v>
      </c>
      <c r="CL13">
        <v>0</v>
      </c>
      <c r="CM13">
        <v>0.98655999999999999</v>
      </c>
      <c r="CN13">
        <v>0.73350000000000004</v>
      </c>
      <c r="CO13">
        <v>1.2636000000000001</v>
      </c>
      <c r="CP13">
        <v>10.063000000000001</v>
      </c>
      <c r="CQ13">
        <v>7.4817</v>
      </c>
      <c r="CR13">
        <v>12.888500000000001</v>
      </c>
      <c r="CS13">
        <v>0</v>
      </c>
      <c r="CT13">
        <v>0</v>
      </c>
      <c r="CU13">
        <v>0</v>
      </c>
      <c r="CV13">
        <v>3.8050000000000002</v>
      </c>
      <c r="CW13">
        <v>2.8290000000000002</v>
      </c>
      <c r="CX13">
        <v>4.8734000000000002</v>
      </c>
      <c r="DB13">
        <v>1.5741000000000002E-2</v>
      </c>
      <c r="DC13">
        <v>1.1703E-2</v>
      </c>
      <c r="DD13">
        <v>2.0160000000000001E-2</v>
      </c>
      <c r="DE13">
        <v>4.5536000000000003</v>
      </c>
      <c r="DF13">
        <v>3.3855</v>
      </c>
      <c r="DG13">
        <v>5.8320999999999996</v>
      </c>
      <c r="DQ13">
        <v>1.6658999999999999</v>
      </c>
      <c r="DR13">
        <v>1.2385999999999999</v>
      </c>
      <c r="DS13">
        <v>2.1337000000000002</v>
      </c>
      <c r="DT13">
        <v>0</v>
      </c>
      <c r="DU13">
        <v>0</v>
      </c>
      <c r="DV13">
        <v>0</v>
      </c>
      <c r="DW13">
        <v>0</v>
      </c>
      <c r="DX13">
        <v>0</v>
      </c>
      <c r="DY13">
        <v>0</v>
      </c>
      <c r="DZ13" s="1">
        <v>1.3307E-5</v>
      </c>
      <c r="EA13" s="1">
        <v>1.0079E-5</v>
      </c>
      <c r="EB13" s="1">
        <v>1.7453E-5</v>
      </c>
      <c r="EC13">
        <v>0</v>
      </c>
      <c r="ED13">
        <v>0</v>
      </c>
      <c r="EE13">
        <v>0</v>
      </c>
      <c r="EF13">
        <v>4.6132999999999999E-3</v>
      </c>
      <c r="EG13">
        <v>3.4938999999999999E-3</v>
      </c>
      <c r="EH13">
        <v>6.0504E-3</v>
      </c>
      <c r="EI13">
        <v>0</v>
      </c>
      <c r="EJ13">
        <v>0</v>
      </c>
      <c r="EK13">
        <v>0</v>
      </c>
      <c r="EL13" s="1">
        <v>1.9592000000000001E-5</v>
      </c>
      <c r="EM13" s="1">
        <v>1.4837999999999999E-5</v>
      </c>
      <c r="EN13" s="1">
        <v>2.5695E-5</v>
      </c>
      <c r="ER13">
        <v>0</v>
      </c>
      <c r="ES13">
        <v>0</v>
      </c>
      <c r="ET13">
        <v>0</v>
      </c>
      <c r="EX13">
        <v>6.1065000000000001E-2</v>
      </c>
      <c r="EY13">
        <v>4.6247999999999997E-2</v>
      </c>
      <c r="EZ13">
        <v>8.0088000000000006E-2</v>
      </c>
      <c r="FA13">
        <v>0</v>
      </c>
      <c r="FB13">
        <v>0</v>
      </c>
      <c r="FC13">
        <v>0</v>
      </c>
      <c r="FD13">
        <v>3.5186999999999999</v>
      </c>
      <c r="FE13">
        <v>2.6160999999999999</v>
      </c>
      <c r="FF13">
        <v>4.5067000000000004</v>
      </c>
      <c r="FG13">
        <v>8.8366E-2</v>
      </c>
      <c r="FH13">
        <v>6.6924999999999998E-2</v>
      </c>
      <c r="FI13">
        <v>0.11589000000000001</v>
      </c>
      <c r="FJ13">
        <v>0</v>
      </c>
      <c r="FK13">
        <v>0</v>
      </c>
      <c r="FL13">
        <v>0</v>
      </c>
      <c r="FM13">
        <v>0</v>
      </c>
      <c r="FN13">
        <v>0</v>
      </c>
      <c r="FO13">
        <v>0</v>
      </c>
      <c r="FS13">
        <v>6.4043000000000003E-2</v>
      </c>
      <c r="FT13">
        <v>4.8343999999999998E-2</v>
      </c>
      <c r="FU13">
        <v>8.1333000000000003E-2</v>
      </c>
      <c r="GB13">
        <v>0</v>
      </c>
      <c r="GC13">
        <v>0</v>
      </c>
      <c r="GD13">
        <v>0</v>
      </c>
      <c r="GE13">
        <v>0</v>
      </c>
      <c r="GF13">
        <v>0</v>
      </c>
      <c r="GG13">
        <v>0</v>
      </c>
      <c r="GH13">
        <v>6.0549999999999997</v>
      </c>
      <c r="GI13">
        <v>4.5678000000000001</v>
      </c>
      <c r="GJ13">
        <v>7.9672999999999998</v>
      </c>
      <c r="GK13">
        <v>0.30443999999999999</v>
      </c>
      <c r="GL13">
        <v>0.22967000000000001</v>
      </c>
      <c r="GM13">
        <v>0.40059</v>
      </c>
      <c r="GN13">
        <v>0</v>
      </c>
      <c r="GO13">
        <v>0</v>
      </c>
      <c r="GP13">
        <v>0</v>
      </c>
      <c r="GQ13">
        <v>2.8289</v>
      </c>
      <c r="GR13">
        <v>1.0733999999999999</v>
      </c>
      <c r="GS13">
        <v>5.6984000000000004</v>
      </c>
      <c r="GT13">
        <v>6.7654000000000006E-2</v>
      </c>
      <c r="GU13">
        <v>5.1036999999999999E-2</v>
      </c>
      <c r="GV13">
        <v>8.9020000000000002E-2</v>
      </c>
      <c r="GZ13">
        <v>10.033799999999999</v>
      </c>
      <c r="HA13">
        <v>9.4712999999999994</v>
      </c>
      <c r="HB13">
        <v>10.6294</v>
      </c>
      <c r="HC13">
        <v>0.41376000000000002</v>
      </c>
      <c r="HD13">
        <v>0.39056999999999997</v>
      </c>
      <c r="HE13">
        <v>0.43833</v>
      </c>
      <c r="HF13">
        <v>0.16913</v>
      </c>
      <c r="HG13">
        <v>0.12759000000000001</v>
      </c>
      <c r="HH13">
        <v>0.22255</v>
      </c>
      <c r="HI13">
        <v>0</v>
      </c>
      <c r="HJ13">
        <v>0</v>
      </c>
      <c r="HK13">
        <v>0</v>
      </c>
      <c r="HL13">
        <v>6.7654000000000006E-2</v>
      </c>
      <c r="HM13">
        <v>5.1036999999999999E-2</v>
      </c>
      <c r="HN13">
        <v>8.9020000000000002E-2</v>
      </c>
      <c r="HO13">
        <v>0</v>
      </c>
      <c r="HP13">
        <v>0</v>
      </c>
      <c r="HQ13">
        <v>0</v>
      </c>
      <c r="HR13">
        <v>3.3827000000000003E-2</v>
      </c>
      <c r="HS13">
        <v>2.5517999999999999E-2</v>
      </c>
      <c r="HT13">
        <v>4.4510000000000001E-2</v>
      </c>
      <c r="HU13">
        <v>3.5983000000000001</v>
      </c>
      <c r="HV13">
        <v>2.9662000000000002</v>
      </c>
      <c r="HW13">
        <v>4.2374000000000001</v>
      </c>
      <c r="HX13">
        <v>24.459700000000002</v>
      </c>
      <c r="HY13">
        <v>20.1629</v>
      </c>
      <c r="HZ13">
        <v>28.803699999999999</v>
      </c>
      <c r="IA13">
        <v>3.0606</v>
      </c>
      <c r="IB13">
        <v>2.5230000000000001</v>
      </c>
      <c r="IC13">
        <v>3.6042000000000001</v>
      </c>
      <c r="ID13">
        <v>0</v>
      </c>
      <c r="IE13">
        <v>0</v>
      </c>
      <c r="IF13">
        <v>0</v>
      </c>
      <c r="IG13">
        <v>0</v>
      </c>
      <c r="IH13">
        <v>0</v>
      </c>
      <c r="II13">
        <v>0</v>
      </c>
      <c r="IJ13">
        <v>0.54827999999999999</v>
      </c>
      <c r="IK13">
        <v>0.45195999999999997</v>
      </c>
      <c r="IL13">
        <v>0.64564999999999995</v>
      </c>
      <c r="IM13">
        <v>0.61160000000000003</v>
      </c>
      <c r="IN13">
        <v>0.50416000000000005</v>
      </c>
      <c r="IO13">
        <v>0.72021000000000002</v>
      </c>
      <c r="IS13">
        <v>1.502</v>
      </c>
      <c r="IT13">
        <v>1.2382</v>
      </c>
      <c r="IU13">
        <v>1.7687999999999999</v>
      </c>
      <c r="IV13">
        <v>5.1942000000000004</v>
      </c>
      <c r="IW13">
        <v>4.2816999999999998</v>
      </c>
      <c r="IX13">
        <v>6.1166</v>
      </c>
      <c r="IY13">
        <v>1.0043</v>
      </c>
      <c r="IZ13">
        <v>0.82784000000000002</v>
      </c>
      <c r="JA13">
        <v>1.1826000000000001</v>
      </c>
      <c r="JE13">
        <v>3.7750000000000001E-3</v>
      </c>
      <c r="JF13">
        <v>3.1118999999999999E-3</v>
      </c>
      <c r="JG13">
        <v>4.4454000000000004E-3</v>
      </c>
      <c r="JK13">
        <v>3.516</v>
      </c>
      <c r="JL13">
        <v>2.8982999999999999</v>
      </c>
      <c r="JM13">
        <v>4.1403999999999996</v>
      </c>
      <c r="JN13">
        <v>0</v>
      </c>
      <c r="JO13">
        <v>0</v>
      </c>
      <c r="JP13">
        <v>0</v>
      </c>
      <c r="JQ13">
        <v>1.4631000000000001</v>
      </c>
      <c r="JR13">
        <v>1.2060999999999999</v>
      </c>
      <c r="JS13">
        <v>1.7229000000000001</v>
      </c>
      <c r="JT13">
        <v>0</v>
      </c>
      <c r="JU13">
        <v>0</v>
      </c>
      <c r="JV13">
        <v>0</v>
      </c>
      <c r="KC13">
        <v>5.4297E-3</v>
      </c>
      <c r="KD13">
        <v>4.4758999999999997E-3</v>
      </c>
      <c r="KE13">
        <v>6.3940000000000004E-3</v>
      </c>
      <c r="KI13">
        <v>7.0582000000000002E-4</v>
      </c>
      <c r="KJ13">
        <v>5.8182999999999998E-4</v>
      </c>
      <c r="KK13">
        <v>8.3117E-4</v>
      </c>
      <c r="KL13">
        <v>3.7079000000000001E-3</v>
      </c>
      <c r="KM13">
        <v>3.0566E-3</v>
      </c>
      <c r="KN13">
        <v>4.3664000000000003E-3</v>
      </c>
      <c r="KR13">
        <v>18.306699999999999</v>
      </c>
      <c r="KS13">
        <v>15.0908</v>
      </c>
      <c r="KT13">
        <v>21.5579</v>
      </c>
      <c r="KX13">
        <v>8.8226999999999993E-3</v>
      </c>
      <c r="KY13">
        <v>7.2728000000000003E-3</v>
      </c>
      <c r="KZ13">
        <v>1.039E-2</v>
      </c>
      <c r="LA13">
        <v>0</v>
      </c>
      <c r="LB13">
        <v>0</v>
      </c>
      <c r="LC13">
        <v>0</v>
      </c>
      <c r="LD13">
        <v>4.1298000000000003E-3</v>
      </c>
      <c r="LE13">
        <v>3.4042999999999999E-3</v>
      </c>
      <c r="LF13">
        <v>4.8631999999999998E-3</v>
      </c>
      <c r="LG13">
        <v>0</v>
      </c>
      <c r="LH13">
        <v>0</v>
      </c>
      <c r="LI13">
        <v>0</v>
      </c>
      <c r="LJ13">
        <v>0</v>
      </c>
      <c r="LK13">
        <v>0</v>
      </c>
      <c r="LL13">
        <v>0</v>
      </c>
      <c r="LM13">
        <v>0</v>
      </c>
      <c r="LN13">
        <v>0</v>
      </c>
      <c r="LO13">
        <v>0</v>
      </c>
      <c r="LP13">
        <v>0</v>
      </c>
      <c r="LQ13">
        <v>0</v>
      </c>
      <c r="LR13">
        <v>0</v>
      </c>
      <c r="LS13">
        <v>1.8263000000000001E-2</v>
      </c>
      <c r="LT13">
        <v>1.5055000000000001E-2</v>
      </c>
      <c r="LU13">
        <v>2.1506999999999998E-2</v>
      </c>
      <c r="LV13">
        <v>2.1267999999999998</v>
      </c>
      <c r="LW13">
        <v>1.7532000000000001</v>
      </c>
      <c r="LX13">
        <v>2.5045999999999999</v>
      </c>
      <c r="LY13">
        <v>0</v>
      </c>
      <c r="LZ13">
        <v>0</v>
      </c>
      <c r="MA13">
        <v>0</v>
      </c>
      <c r="MB13">
        <v>1.5403</v>
      </c>
      <c r="MC13">
        <v>1.1627000000000001</v>
      </c>
      <c r="MD13">
        <v>1.9561999999999999</v>
      </c>
      <c r="ME13">
        <v>0.71709999999999996</v>
      </c>
      <c r="MF13">
        <v>0.54130999999999996</v>
      </c>
      <c r="MG13">
        <v>0.91069999999999995</v>
      </c>
      <c r="MH13">
        <v>0.60379000000000005</v>
      </c>
      <c r="MI13">
        <v>0.45578000000000002</v>
      </c>
      <c r="MJ13">
        <v>0.76680000000000004</v>
      </c>
      <c r="MK13">
        <v>0.11454</v>
      </c>
      <c r="ML13">
        <v>8.6461999999999997E-2</v>
      </c>
      <c r="MM13">
        <v>0.14546000000000001</v>
      </c>
      <c r="MN13">
        <v>9.5966000000000005</v>
      </c>
      <c r="MO13">
        <v>7.2442000000000002</v>
      </c>
      <c r="MP13">
        <v>12.1875</v>
      </c>
      <c r="MT13">
        <v>2.9927999999999999</v>
      </c>
      <c r="MU13">
        <v>2.2591999999999999</v>
      </c>
      <c r="MV13">
        <v>3.8008000000000002</v>
      </c>
      <c r="MW13">
        <v>2.1983999999999999</v>
      </c>
      <c r="MX13">
        <v>1.6595</v>
      </c>
      <c r="MY13">
        <v>2.7919</v>
      </c>
      <c r="MZ13">
        <v>2.8018999999999999E-2</v>
      </c>
      <c r="NA13">
        <v>2.1151E-2</v>
      </c>
      <c r="NB13">
        <v>3.5582999999999997E-2</v>
      </c>
      <c r="NC13">
        <v>1.052</v>
      </c>
      <c r="ND13">
        <v>0.79410999999999998</v>
      </c>
      <c r="NE13">
        <v>1.3360000000000001</v>
      </c>
      <c r="NF13">
        <v>6.8149000000000001E-2</v>
      </c>
      <c r="NG13">
        <v>5.1443000000000003E-2</v>
      </c>
      <c r="NH13">
        <v>8.6546999999999999E-2</v>
      </c>
      <c r="NL13">
        <v>1.1188000000000001E-3</v>
      </c>
      <c r="NM13">
        <v>8.4451000000000003E-4</v>
      </c>
      <c r="NN13">
        <v>1.4208000000000001E-3</v>
      </c>
      <c r="NR13">
        <v>4.7298000000000001E-4</v>
      </c>
      <c r="NS13">
        <v>3.5703999999999998E-4</v>
      </c>
      <c r="NT13">
        <v>6.0066999999999998E-4</v>
      </c>
      <c r="NU13">
        <v>0</v>
      </c>
      <c r="NV13">
        <v>0</v>
      </c>
      <c r="NW13">
        <v>0</v>
      </c>
      <c r="NX13">
        <v>2.8024E-2</v>
      </c>
      <c r="NY13">
        <v>2.1155E-2</v>
      </c>
      <c r="NZ13">
        <v>3.5589999999999997E-2</v>
      </c>
      <c r="OG13">
        <v>0</v>
      </c>
      <c r="OH13">
        <v>0</v>
      </c>
      <c r="OI13">
        <v>0</v>
      </c>
      <c r="OP13">
        <v>0</v>
      </c>
      <c r="OQ13">
        <v>0</v>
      </c>
      <c r="OR13">
        <v>0</v>
      </c>
      <c r="OY13">
        <v>0.38990999999999998</v>
      </c>
      <c r="OZ13">
        <v>0.29432999999999998</v>
      </c>
      <c r="PA13">
        <v>0.49517</v>
      </c>
      <c r="PB13">
        <v>0</v>
      </c>
      <c r="PC13">
        <v>0</v>
      </c>
      <c r="PD13">
        <v>0</v>
      </c>
      <c r="PE13">
        <v>14.3629</v>
      </c>
      <c r="PF13">
        <v>10.8421</v>
      </c>
      <c r="PG13">
        <v>18.240500000000001</v>
      </c>
      <c r="PH13">
        <v>0</v>
      </c>
      <c r="PI13">
        <v>0</v>
      </c>
      <c r="PJ13">
        <v>0</v>
      </c>
      <c r="PQ13">
        <v>0</v>
      </c>
      <c r="PR13">
        <v>0</v>
      </c>
      <c r="PS13">
        <v>0</v>
      </c>
      <c r="PT13">
        <v>1.2838000000000001</v>
      </c>
      <c r="PU13">
        <v>0.96906000000000003</v>
      </c>
      <c r="PV13">
        <v>1.6303000000000001</v>
      </c>
      <c r="PW13">
        <v>12.279500000000001</v>
      </c>
      <c r="PX13">
        <v>9.2693999999999992</v>
      </c>
      <c r="PY13">
        <v>15.5946</v>
      </c>
      <c r="PZ13">
        <v>8.0571000000000002</v>
      </c>
      <c r="QA13">
        <v>6.0820999999999996</v>
      </c>
      <c r="QB13">
        <v>10.2323</v>
      </c>
      <c r="QC13">
        <v>6.4410999999999996E-2</v>
      </c>
      <c r="QD13">
        <v>4.8621999999999999E-2</v>
      </c>
      <c r="QE13">
        <v>8.1800999999999999E-2</v>
      </c>
      <c r="QF13">
        <v>0</v>
      </c>
      <c r="QG13">
        <v>0</v>
      </c>
      <c r="QH13">
        <v>0</v>
      </c>
      <c r="QI13">
        <v>0</v>
      </c>
      <c r="QJ13">
        <v>0</v>
      </c>
      <c r="QK13">
        <v>0</v>
      </c>
      <c r="QL13">
        <v>4.4066E-4</v>
      </c>
      <c r="QM13">
        <v>3.3263999999999999E-4</v>
      </c>
      <c r="QN13">
        <v>5.5962999999999998E-4</v>
      </c>
      <c r="SK13">
        <v>2.6949999999999998</v>
      </c>
      <c r="SL13">
        <v>2.137</v>
      </c>
      <c r="SM13">
        <v>3.3193999999999999</v>
      </c>
      <c r="SN13">
        <v>3.7437</v>
      </c>
      <c r="SO13">
        <v>2.9685999999999999</v>
      </c>
      <c r="SP13">
        <v>4.6112000000000002</v>
      </c>
      <c r="SQ13">
        <v>0</v>
      </c>
      <c r="SR13">
        <v>0</v>
      </c>
      <c r="SS13">
        <v>0</v>
      </c>
      <c r="ST13">
        <v>3.1554000000000002</v>
      </c>
      <c r="SU13">
        <v>2.5021</v>
      </c>
      <c r="SV13">
        <v>3.8866000000000001</v>
      </c>
      <c r="SZ13">
        <v>0</v>
      </c>
      <c r="TA13">
        <v>0</v>
      </c>
      <c r="TB13">
        <v>0</v>
      </c>
      <c r="TU13">
        <v>0</v>
      </c>
      <c r="TV13">
        <v>0</v>
      </c>
      <c r="TW13">
        <v>0</v>
      </c>
      <c r="TX13" s="1">
        <v>2.4380999999999999E-5</v>
      </c>
      <c r="TY13" s="1">
        <v>1.9332999999999999E-5</v>
      </c>
      <c r="TZ13" s="1">
        <v>3.0029999999999999E-5</v>
      </c>
      <c r="UA13">
        <v>0.35250999999999999</v>
      </c>
      <c r="UB13">
        <v>0.27953</v>
      </c>
      <c r="UC13">
        <v>0.43419000000000002</v>
      </c>
      <c r="UG13">
        <v>0.82298000000000004</v>
      </c>
      <c r="UH13">
        <v>0.65259</v>
      </c>
      <c r="UI13">
        <v>1.0137</v>
      </c>
      <c r="UJ13">
        <v>1.4458E-2</v>
      </c>
      <c r="UK13">
        <v>1.1464999999999999E-2</v>
      </c>
      <c r="UL13">
        <v>1.7808999999999998E-2</v>
      </c>
      <c r="VE13">
        <v>2.8670000000000001E-2</v>
      </c>
      <c r="VF13">
        <v>2.1839999999999998E-2</v>
      </c>
      <c r="VG13">
        <v>3.5806999999999999E-2</v>
      </c>
      <c r="VT13">
        <v>0</v>
      </c>
      <c r="VU13">
        <v>0</v>
      </c>
      <c r="VV13">
        <v>0</v>
      </c>
      <c r="VW13">
        <v>0.44824000000000003</v>
      </c>
      <c r="VX13">
        <v>0.42312</v>
      </c>
      <c r="VY13">
        <v>0.47484999999999999</v>
      </c>
      <c r="VZ13">
        <v>0</v>
      </c>
      <c r="WA13">
        <v>0</v>
      </c>
      <c r="WB13">
        <v>0</v>
      </c>
      <c r="WC13">
        <v>0</v>
      </c>
      <c r="WD13">
        <v>0</v>
      </c>
      <c r="WE13">
        <v>0</v>
      </c>
      <c r="WF13">
        <v>3.1078999999999999</v>
      </c>
      <c r="WG13">
        <v>3.1078999999999999</v>
      </c>
      <c r="WH13">
        <v>3.1078999999999999</v>
      </c>
      <c r="WI13">
        <v>0</v>
      </c>
      <c r="WJ13">
        <v>0</v>
      </c>
      <c r="WK13">
        <v>0</v>
      </c>
      <c r="WO13">
        <v>1.3388</v>
      </c>
      <c r="WP13">
        <v>1.3388</v>
      </c>
      <c r="WQ13">
        <v>1.3388</v>
      </c>
      <c r="WR13">
        <v>14.412800000000001</v>
      </c>
      <c r="WS13">
        <v>10.979200000000001</v>
      </c>
      <c r="WT13">
        <v>18.000699999999998</v>
      </c>
      <c r="WU13">
        <v>0.62538000000000005</v>
      </c>
      <c r="WV13">
        <v>0.47639999999999999</v>
      </c>
      <c r="WW13">
        <v>0.78105999999999998</v>
      </c>
      <c r="WX13">
        <v>0.63232999999999995</v>
      </c>
      <c r="WY13">
        <v>0.48169000000000001</v>
      </c>
      <c r="WZ13">
        <v>0.78974</v>
      </c>
      <c r="XA13">
        <v>43.429200000000002</v>
      </c>
      <c r="XB13">
        <v>33.083100000000002</v>
      </c>
      <c r="XC13">
        <v>54.240499999999997</v>
      </c>
      <c r="XJ13">
        <v>1.077E-3</v>
      </c>
      <c r="XK13">
        <v>8.2045999999999996E-4</v>
      </c>
      <c r="XL13">
        <v>1.3452E-3</v>
      </c>
      <c r="XM13">
        <v>19.919499999999999</v>
      </c>
      <c r="XN13">
        <v>15.469200000000001</v>
      </c>
      <c r="XO13">
        <v>25.4162</v>
      </c>
      <c r="XP13">
        <v>0.68808000000000002</v>
      </c>
      <c r="XQ13">
        <v>0.53434999999999999</v>
      </c>
      <c r="XR13">
        <v>0.87795000000000001</v>
      </c>
      <c r="XS13">
        <v>0.89027000000000001</v>
      </c>
      <c r="XT13">
        <v>0.69137000000000004</v>
      </c>
      <c r="XU13">
        <v>1.1358999999999999</v>
      </c>
      <c r="XV13">
        <v>2.0407000000000002</v>
      </c>
      <c r="XW13">
        <v>1.5848</v>
      </c>
      <c r="XX13">
        <v>2.6038000000000001</v>
      </c>
      <c r="XY13">
        <v>1.0712999999999999</v>
      </c>
      <c r="XZ13">
        <v>0.83199000000000001</v>
      </c>
      <c r="YA13">
        <v>1.367</v>
      </c>
      <c r="YB13">
        <v>0</v>
      </c>
      <c r="YC13">
        <v>0</v>
      </c>
      <c r="YD13">
        <v>0</v>
      </c>
      <c r="YE13">
        <v>0</v>
      </c>
      <c r="YF13">
        <v>0</v>
      </c>
      <c r="YG13">
        <v>0</v>
      </c>
      <c r="YH13">
        <v>0</v>
      </c>
      <c r="YI13">
        <v>0</v>
      </c>
      <c r="YJ13">
        <v>0</v>
      </c>
      <c r="YK13">
        <v>0</v>
      </c>
      <c r="YL13">
        <v>0</v>
      </c>
      <c r="YM13">
        <v>0</v>
      </c>
      <c r="YQ13">
        <v>3.9296000000000002</v>
      </c>
      <c r="YR13">
        <v>2.3950999999999998</v>
      </c>
      <c r="YS13">
        <v>6.2323000000000004</v>
      </c>
      <c r="YT13">
        <v>0</v>
      </c>
      <c r="YU13">
        <v>0</v>
      </c>
      <c r="YV13">
        <v>0</v>
      </c>
      <c r="YW13">
        <v>1.7791999999999999E-2</v>
      </c>
      <c r="YX13">
        <v>1.0843999999999999E-2</v>
      </c>
      <c r="YY13">
        <v>2.8218E-2</v>
      </c>
      <c r="YZ13">
        <v>0</v>
      </c>
      <c r="ZA13">
        <v>0</v>
      </c>
      <c r="ZB13">
        <v>0</v>
      </c>
    </row>
    <row r="14" spans="1:678">
      <c r="A14" t="s">
        <v>0</v>
      </c>
      <c r="B14" t="s">
        <v>1</v>
      </c>
      <c r="C14" t="s">
        <v>46</v>
      </c>
      <c r="D14">
        <v>36.980200000000004</v>
      </c>
      <c r="E14">
        <v>22.607700000000001</v>
      </c>
      <c r="F14">
        <v>59.866199999999999</v>
      </c>
      <c r="G14">
        <v>421.85250000000002</v>
      </c>
      <c r="H14">
        <v>257.89870000000002</v>
      </c>
      <c r="I14">
        <v>682.92629999999997</v>
      </c>
      <c r="J14">
        <v>0</v>
      </c>
      <c r="K14">
        <v>0</v>
      </c>
      <c r="L14">
        <v>0</v>
      </c>
      <c r="M14">
        <v>1.6113</v>
      </c>
      <c r="N14">
        <v>0.98509000000000002</v>
      </c>
      <c r="O14">
        <v>2.6086</v>
      </c>
      <c r="S14">
        <v>0</v>
      </c>
      <c r="T14">
        <v>0</v>
      </c>
      <c r="U14">
        <v>0</v>
      </c>
      <c r="V14">
        <v>0.15381</v>
      </c>
      <c r="W14">
        <v>9.4031000000000003E-2</v>
      </c>
      <c r="X14">
        <v>0.249</v>
      </c>
      <c r="Y14">
        <v>0</v>
      </c>
      <c r="Z14">
        <v>0</v>
      </c>
      <c r="AA14">
        <v>0</v>
      </c>
      <c r="AB14">
        <v>0</v>
      </c>
      <c r="AC14">
        <v>0</v>
      </c>
      <c r="AD14">
        <v>0</v>
      </c>
      <c r="AH14">
        <v>0</v>
      </c>
      <c r="AI14">
        <v>0</v>
      </c>
      <c r="AJ14">
        <v>0</v>
      </c>
      <c r="AN14">
        <v>0</v>
      </c>
      <c r="AO14">
        <v>0</v>
      </c>
      <c r="AP14">
        <v>0</v>
      </c>
      <c r="AZ14">
        <v>0.37808000000000003</v>
      </c>
      <c r="BA14">
        <v>0.37808000000000003</v>
      </c>
      <c r="BB14">
        <v>0.37808000000000003</v>
      </c>
      <c r="BC14">
        <v>87.670299999999997</v>
      </c>
      <c r="BD14">
        <v>87.670299999999997</v>
      </c>
      <c r="BE14">
        <v>87.670299999999997</v>
      </c>
      <c r="BF14">
        <v>3.4885000000000002</v>
      </c>
      <c r="BG14">
        <v>3.4885000000000002</v>
      </c>
      <c r="BH14">
        <v>3.4885000000000002</v>
      </c>
      <c r="BR14">
        <v>0</v>
      </c>
      <c r="BS14">
        <v>0</v>
      </c>
      <c r="BT14">
        <v>0</v>
      </c>
      <c r="BU14">
        <v>0</v>
      </c>
      <c r="BV14">
        <v>0</v>
      </c>
      <c r="BW14">
        <v>0</v>
      </c>
      <c r="BX14">
        <v>0.51258000000000004</v>
      </c>
      <c r="BY14">
        <v>0.51258000000000004</v>
      </c>
      <c r="BZ14">
        <v>0.51258000000000004</v>
      </c>
      <c r="CA14">
        <v>4.7393000000000001</v>
      </c>
      <c r="CB14">
        <v>4.7393000000000001</v>
      </c>
      <c r="CC14">
        <v>4.7393000000000001</v>
      </c>
      <c r="CD14">
        <v>14.4297</v>
      </c>
      <c r="CE14">
        <v>14.4297</v>
      </c>
      <c r="CF14">
        <v>14.4297</v>
      </c>
      <c r="CG14">
        <v>2.0122</v>
      </c>
      <c r="CH14">
        <v>2.0122</v>
      </c>
      <c r="CI14">
        <v>2.0122</v>
      </c>
      <c r="CJ14">
        <v>0</v>
      </c>
      <c r="CK14">
        <v>0</v>
      </c>
      <c r="CL14">
        <v>0</v>
      </c>
      <c r="CM14">
        <v>0.79269999999999996</v>
      </c>
      <c r="CN14">
        <v>0.59836999999999996</v>
      </c>
      <c r="CO14">
        <v>0.99395999999999995</v>
      </c>
      <c r="CP14">
        <v>8.0854999999999997</v>
      </c>
      <c r="CQ14">
        <v>6.1033999999999997</v>
      </c>
      <c r="CR14">
        <v>10.138400000000001</v>
      </c>
      <c r="CS14">
        <v>0</v>
      </c>
      <c r="CT14">
        <v>0</v>
      </c>
      <c r="CU14">
        <v>0</v>
      </c>
      <c r="CV14">
        <v>3.0573000000000001</v>
      </c>
      <c r="CW14">
        <v>2.3077999999999999</v>
      </c>
      <c r="CX14">
        <v>3.8334999999999999</v>
      </c>
      <c r="DB14">
        <v>1.2647E-2</v>
      </c>
      <c r="DC14">
        <v>9.5469999999999999E-3</v>
      </c>
      <c r="DD14">
        <v>1.5859000000000002E-2</v>
      </c>
      <c r="DE14">
        <v>3.6587999999999998</v>
      </c>
      <c r="DF14">
        <v>2.7618</v>
      </c>
      <c r="DG14">
        <v>4.5876999999999999</v>
      </c>
      <c r="DQ14">
        <v>1.3386</v>
      </c>
      <c r="DR14">
        <v>1.0104</v>
      </c>
      <c r="DS14">
        <v>1.6783999999999999</v>
      </c>
      <c r="DT14">
        <v>0</v>
      </c>
      <c r="DU14">
        <v>0</v>
      </c>
      <c r="DV14">
        <v>0</v>
      </c>
      <c r="DW14">
        <v>0</v>
      </c>
      <c r="DX14">
        <v>0</v>
      </c>
      <c r="DY14">
        <v>0</v>
      </c>
      <c r="DZ14" s="1">
        <v>1.1803E-5</v>
      </c>
      <c r="EA14" s="1">
        <v>8.7497000000000003E-6</v>
      </c>
      <c r="EB14" s="1">
        <v>1.5559000000000001E-5</v>
      </c>
      <c r="EC14">
        <v>0</v>
      </c>
      <c r="ED14">
        <v>0</v>
      </c>
      <c r="EE14">
        <v>0</v>
      </c>
      <c r="EF14">
        <v>4.0914999999999997E-3</v>
      </c>
      <c r="EG14">
        <v>3.0331999999999998E-3</v>
      </c>
      <c r="EH14">
        <v>5.3937000000000004E-3</v>
      </c>
      <c r="EI14">
        <v>0</v>
      </c>
      <c r="EJ14">
        <v>0</v>
      </c>
      <c r="EK14">
        <v>0</v>
      </c>
      <c r="EL14" s="1">
        <v>1.7376000000000001E-5</v>
      </c>
      <c r="EM14" s="1">
        <v>1.2882E-5</v>
      </c>
      <c r="EN14" s="1">
        <v>2.2906000000000001E-5</v>
      </c>
      <c r="ER14">
        <v>0</v>
      </c>
      <c r="ES14">
        <v>0</v>
      </c>
      <c r="ET14">
        <v>0</v>
      </c>
      <c r="EX14">
        <v>5.4158999999999999E-2</v>
      </c>
      <c r="EY14">
        <v>4.0149999999999998E-2</v>
      </c>
      <c r="EZ14">
        <v>7.1395E-2</v>
      </c>
      <c r="FA14">
        <v>0</v>
      </c>
      <c r="FB14">
        <v>0</v>
      </c>
      <c r="FC14">
        <v>0</v>
      </c>
      <c r="FD14">
        <v>2.8273000000000001</v>
      </c>
      <c r="FE14">
        <v>2.1341999999999999</v>
      </c>
      <c r="FF14">
        <v>3.5451000000000001</v>
      </c>
      <c r="FG14">
        <v>7.8372999999999998E-2</v>
      </c>
      <c r="FH14">
        <v>5.8101E-2</v>
      </c>
      <c r="FI14">
        <v>0.10331</v>
      </c>
      <c r="FJ14">
        <v>0</v>
      </c>
      <c r="FK14">
        <v>0</v>
      </c>
      <c r="FL14">
        <v>0</v>
      </c>
      <c r="FM14">
        <v>0</v>
      </c>
      <c r="FN14">
        <v>0</v>
      </c>
      <c r="FO14">
        <v>0</v>
      </c>
      <c r="FS14">
        <v>5.6783E-2</v>
      </c>
      <c r="FT14">
        <v>4.4333999999999998E-2</v>
      </c>
      <c r="FU14">
        <v>7.1817000000000006E-2</v>
      </c>
      <c r="GB14">
        <v>0</v>
      </c>
      <c r="GC14">
        <v>0</v>
      </c>
      <c r="GD14">
        <v>0</v>
      </c>
      <c r="GE14">
        <v>0</v>
      </c>
      <c r="GF14">
        <v>0</v>
      </c>
      <c r="GG14">
        <v>0</v>
      </c>
      <c r="GH14">
        <v>4.7294999999999998</v>
      </c>
      <c r="GI14">
        <v>3.7065999999999999</v>
      </c>
      <c r="GJ14">
        <v>6.1852</v>
      </c>
      <c r="GK14">
        <v>0.23780000000000001</v>
      </c>
      <c r="GL14">
        <v>0.18637000000000001</v>
      </c>
      <c r="GM14">
        <v>0.31098999999999999</v>
      </c>
      <c r="GN14">
        <v>0</v>
      </c>
      <c r="GO14">
        <v>0</v>
      </c>
      <c r="GP14">
        <v>0</v>
      </c>
      <c r="GQ14">
        <v>2.282</v>
      </c>
      <c r="GR14">
        <v>0.73270999999999997</v>
      </c>
      <c r="GS14">
        <v>4.6909999999999998</v>
      </c>
      <c r="GT14">
        <v>5.2844000000000002E-2</v>
      </c>
      <c r="GU14">
        <v>4.1415E-2</v>
      </c>
      <c r="GV14">
        <v>6.9108000000000003E-2</v>
      </c>
      <c r="GZ14">
        <v>7.8205</v>
      </c>
      <c r="HA14">
        <v>7.4135</v>
      </c>
      <c r="HB14">
        <v>8.2484000000000002</v>
      </c>
      <c r="HC14">
        <v>0.32250000000000001</v>
      </c>
      <c r="HD14">
        <v>0.30570999999999998</v>
      </c>
      <c r="HE14">
        <v>0.34014</v>
      </c>
      <c r="HF14">
        <v>0.13211000000000001</v>
      </c>
      <c r="HG14">
        <v>0.10353999999999999</v>
      </c>
      <c r="HH14">
        <v>0.17277000000000001</v>
      </c>
      <c r="HI14">
        <v>0</v>
      </c>
      <c r="HJ14">
        <v>0</v>
      </c>
      <c r="HK14">
        <v>0</v>
      </c>
      <c r="HL14">
        <v>5.2844000000000002E-2</v>
      </c>
      <c r="HM14">
        <v>4.1415E-2</v>
      </c>
      <c r="HN14">
        <v>6.9108000000000003E-2</v>
      </c>
      <c r="HO14">
        <v>0</v>
      </c>
      <c r="HP14">
        <v>0</v>
      </c>
      <c r="HQ14">
        <v>0</v>
      </c>
      <c r="HR14">
        <v>2.6422000000000001E-2</v>
      </c>
      <c r="HS14">
        <v>2.0708000000000001E-2</v>
      </c>
      <c r="HT14">
        <v>3.4554000000000001E-2</v>
      </c>
      <c r="HU14">
        <v>3.1023999999999998</v>
      </c>
      <c r="HV14">
        <v>2.6257999999999999</v>
      </c>
      <c r="HW14">
        <v>3.6999</v>
      </c>
      <c r="HX14">
        <v>21.0884</v>
      </c>
      <c r="HY14">
        <v>17.849</v>
      </c>
      <c r="HZ14">
        <v>25.149799999999999</v>
      </c>
      <c r="IA14">
        <v>2.6387999999999998</v>
      </c>
      <c r="IB14">
        <v>2.2334000000000001</v>
      </c>
      <c r="IC14">
        <v>3.1469999999999998</v>
      </c>
      <c r="ID14">
        <v>0</v>
      </c>
      <c r="IE14">
        <v>0</v>
      </c>
      <c r="IF14">
        <v>0</v>
      </c>
      <c r="IG14">
        <v>0</v>
      </c>
      <c r="IH14">
        <v>0</v>
      </c>
      <c r="II14">
        <v>0</v>
      </c>
      <c r="IJ14">
        <v>0.47271000000000002</v>
      </c>
      <c r="IK14">
        <v>0.40010000000000001</v>
      </c>
      <c r="IL14">
        <v>0.56374999999999997</v>
      </c>
      <c r="IM14">
        <v>0.52729999999999999</v>
      </c>
      <c r="IN14">
        <v>0.44629999999999997</v>
      </c>
      <c r="IO14">
        <v>0.62885000000000002</v>
      </c>
      <c r="IS14">
        <v>1.2949999999999999</v>
      </c>
      <c r="IT14">
        <v>1.0961000000000001</v>
      </c>
      <c r="IU14">
        <v>1.5444</v>
      </c>
      <c r="IV14">
        <v>4.4782000000000002</v>
      </c>
      <c r="IW14">
        <v>3.7902999999999998</v>
      </c>
      <c r="IX14">
        <v>5.3407</v>
      </c>
      <c r="IY14">
        <v>0.86584000000000005</v>
      </c>
      <c r="IZ14">
        <v>0.73284000000000005</v>
      </c>
      <c r="JA14">
        <v>1.0326</v>
      </c>
      <c r="JE14">
        <v>3.2547000000000001E-3</v>
      </c>
      <c r="JF14">
        <v>2.7547000000000001E-3</v>
      </c>
      <c r="JG14">
        <v>3.8815E-3</v>
      </c>
      <c r="JK14">
        <v>3.0314000000000001</v>
      </c>
      <c r="JL14">
        <v>2.5657000000000001</v>
      </c>
      <c r="JM14">
        <v>3.6152000000000002</v>
      </c>
      <c r="JN14">
        <v>0</v>
      </c>
      <c r="JO14">
        <v>0</v>
      </c>
      <c r="JP14">
        <v>0</v>
      </c>
      <c r="JQ14">
        <v>1.2614000000000001</v>
      </c>
      <c r="JR14">
        <v>1.0676000000000001</v>
      </c>
      <c r="JS14">
        <v>1.5043</v>
      </c>
      <c r="JT14">
        <v>0</v>
      </c>
      <c r="JU14">
        <v>0</v>
      </c>
      <c r="JV14">
        <v>0</v>
      </c>
      <c r="KC14">
        <v>4.6813000000000002E-3</v>
      </c>
      <c r="KD14">
        <v>3.9621999999999999E-3</v>
      </c>
      <c r="KE14">
        <v>5.5829E-3</v>
      </c>
      <c r="KI14">
        <v>6.0853000000000003E-4</v>
      </c>
      <c r="KJ14">
        <v>5.1506000000000002E-4</v>
      </c>
      <c r="KK14">
        <v>7.2572999999999995E-4</v>
      </c>
      <c r="KL14">
        <v>3.1968999999999999E-3</v>
      </c>
      <c r="KM14">
        <v>2.7058E-3</v>
      </c>
      <c r="KN14">
        <v>3.8124999999999999E-3</v>
      </c>
      <c r="KR14">
        <v>15.7835</v>
      </c>
      <c r="KS14">
        <v>13.359</v>
      </c>
      <c r="KT14">
        <v>18.8233</v>
      </c>
      <c r="KX14">
        <v>7.6067000000000001E-3</v>
      </c>
      <c r="KY14">
        <v>6.4381999999999998E-3</v>
      </c>
      <c r="KZ14">
        <v>9.0716000000000008E-3</v>
      </c>
      <c r="LA14">
        <v>0</v>
      </c>
      <c r="LB14">
        <v>0</v>
      </c>
      <c r="LC14">
        <v>0</v>
      </c>
      <c r="LD14">
        <v>3.5606000000000001E-3</v>
      </c>
      <c r="LE14">
        <v>3.0136E-3</v>
      </c>
      <c r="LF14">
        <v>4.2462999999999997E-3</v>
      </c>
      <c r="LG14">
        <v>0</v>
      </c>
      <c r="LH14">
        <v>0</v>
      </c>
      <c r="LI14">
        <v>0</v>
      </c>
      <c r="LJ14">
        <v>0</v>
      </c>
      <c r="LK14">
        <v>0</v>
      </c>
      <c r="LL14">
        <v>0</v>
      </c>
      <c r="LM14">
        <v>0</v>
      </c>
      <c r="LN14">
        <v>0</v>
      </c>
      <c r="LO14">
        <v>0</v>
      </c>
      <c r="LP14">
        <v>0</v>
      </c>
      <c r="LQ14">
        <v>0</v>
      </c>
      <c r="LR14">
        <v>0</v>
      </c>
      <c r="LS14">
        <v>1.5746E-2</v>
      </c>
      <c r="LT14">
        <v>1.3327E-2</v>
      </c>
      <c r="LU14">
        <v>1.8779000000000001E-2</v>
      </c>
      <c r="LV14">
        <v>1.8337000000000001</v>
      </c>
      <c r="LW14">
        <v>1.552</v>
      </c>
      <c r="LX14">
        <v>2.1869000000000001</v>
      </c>
      <c r="LY14">
        <v>0</v>
      </c>
      <c r="LZ14">
        <v>0</v>
      </c>
      <c r="MA14">
        <v>0</v>
      </c>
      <c r="MB14">
        <v>1.3656999999999999</v>
      </c>
      <c r="MC14">
        <v>1.0663</v>
      </c>
      <c r="MD14">
        <v>1.7273000000000001</v>
      </c>
      <c r="ME14">
        <v>0.63580999999999999</v>
      </c>
      <c r="MF14">
        <v>0.49641000000000002</v>
      </c>
      <c r="MG14">
        <v>0.80413999999999997</v>
      </c>
      <c r="MH14">
        <v>0.53534000000000004</v>
      </c>
      <c r="MI14">
        <v>0.41798000000000002</v>
      </c>
      <c r="MJ14">
        <v>0.67708000000000002</v>
      </c>
      <c r="MK14">
        <v>0.10155</v>
      </c>
      <c r="ML14">
        <v>7.9289999999999999E-2</v>
      </c>
      <c r="MM14">
        <v>0.12844</v>
      </c>
      <c r="MN14">
        <v>8.5086999999999993</v>
      </c>
      <c r="MO14">
        <v>6.6433</v>
      </c>
      <c r="MP14">
        <v>10.7615</v>
      </c>
      <c r="MT14">
        <v>2.6535000000000002</v>
      </c>
      <c r="MU14">
        <v>2.0718000000000001</v>
      </c>
      <c r="MV14">
        <v>3.3561000000000001</v>
      </c>
      <c r="MW14">
        <v>1.9492</v>
      </c>
      <c r="MX14">
        <v>1.5219</v>
      </c>
      <c r="MY14">
        <v>2.4653</v>
      </c>
      <c r="MZ14">
        <v>2.4843E-2</v>
      </c>
      <c r="NA14">
        <v>1.9396E-2</v>
      </c>
      <c r="NB14">
        <v>3.1419999999999997E-2</v>
      </c>
      <c r="NC14">
        <v>0.93272999999999995</v>
      </c>
      <c r="ND14">
        <v>0.72824999999999995</v>
      </c>
      <c r="NE14">
        <v>1.1797</v>
      </c>
      <c r="NF14">
        <v>6.0422999999999998E-2</v>
      </c>
      <c r="NG14">
        <v>4.7176000000000003E-2</v>
      </c>
      <c r="NH14">
        <v>7.6421000000000003E-2</v>
      </c>
      <c r="NL14">
        <v>9.9193000000000003E-4</v>
      </c>
      <c r="NM14">
        <v>7.7446000000000004E-4</v>
      </c>
      <c r="NN14">
        <v>1.2545E-3</v>
      </c>
      <c r="NR14">
        <v>4.1936000000000002E-4</v>
      </c>
      <c r="NS14">
        <v>3.2741999999999998E-4</v>
      </c>
      <c r="NT14">
        <v>5.3039000000000005E-4</v>
      </c>
      <c r="NU14">
        <v>0</v>
      </c>
      <c r="NV14">
        <v>0</v>
      </c>
      <c r="NW14">
        <v>0</v>
      </c>
      <c r="NX14">
        <v>2.4847000000000001E-2</v>
      </c>
      <c r="NY14">
        <v>1.9400000000000001E-2</v>
      </c>
      <c r="NZ14">
        <v>3.1426000000000003E-2</v>
      </c>
      <c r="OG14">
        <v>0</v>
      </c>
      <c r="OH14">
        <v>0</v>
      </c>
      <c r="OI14">
        <v>0</v>
      </c>
      <c r="OP14">
        <v>0</v>
      </c>
      <c r="OQ14">
        <v>0</v>
      </c>
      <c r="OR14">
        <v>0</v>
      </c>
      <c r="OY14">
        <v>0.34571000000000002</v>
      </c>
      <c r="OZ14">
        <v>0.26991999999999999</v>
      </c>
      <c r="PA14">
        <v>0.43724000000000002</v>
      </c>
      <c r="PB14">
        <v>0</v>
      </c>
      <c r="PC14">
        <v>0</v>
      </c>
      <c r="PD14">
        <v>0</v>
      </c>
      <c r="PE14">
        <v>12.7346</v>
      </c>
      <c r="PF14">
        <v>9.9428000000000001</v>
      </c>
      <c r="PG14">
        <v>16.106300000000001</v>
      </c>
      <c r="PH14">
        <v>0</v>
      </c>
      <c r="PI14">
        <v>0</v>
      </c>
      <c r="PJ14">
        <v>0</v>
      </c>
      <c r="PQ14">
        <v>0</v>
      </c>
      <c r="PR14">
        <v>0</v>
      </c>
      <c r="PS14">
        <v>0</v>
      </c>
      <c r="PT14">
        <v>1.1382000000000001</v>
      </c>
      <c r="PU14">
        <v>0.88868000000000003</v>
      </c>
      <c r="PV14">
        <v>1.4396</v>
      </c>
      <c r="PW14">
        <v>10.8874</v>
      </c>
      <c r="PX14">
        <v>8.5005000000000006</v>
      </c>
      <c r="PY14">
        <v>13.77</v>
      </c>
      <c r="PZ14">
        <v>7.1436999999999999</v>
      </c>
      <c r="QA14">
        <v>5.5776000000000003</v>
      </c>
      <c r="QB14">
        <v>9.0350999999999999</v>
      </c>
      <c r="QC14">
        <v>5.7109E-2</v>
      </c>
      <c r="QD14">
        <v>4.4588999999999997E-2</v>
      </c>
      <c r="QE14">
        <v>7.2230000000000003E-2</v>
      </c>
      <c r="QF14">
        <v>0</v>
      </c>
      <c r="QG14">
        <v>0</v>
      </c>
      <c r="QH14">
        <v>0</v>
      </c>
      <c r="QI14">
        <v>0</v>
      </c>
      <c r="QJ14">
        <v>0</v>
      </c>
      <c r="QK14">
        <v>0</v>
      </c>
      <c r="QL14">
        <v>3.9071E-4</v>
      </c>
      <c r="QM14">
        <v>3.0505000000000002E-4</v>
      </c>
      <c r="QN14">
        <v>4.9414999999999995E-4</v>
      </c>
      <c r="SK14">
        <v>1.8432999999999999</v>
      </c>
      <c r="SL14">
        <v>1.4773000000000001</v>
      </c>
      <c r="SM14">
        <v>2.2763</v>
      </c>
      <c r="SN14">
        <v>2.5606</v>
      </c>
      <c r="SO14">
        <v>2.0522</v>
      </c>
      <c r="SP14">
        <v>3.1621000000000001</v>
      </c>
      <c r="SQ14">
        <v>0</v>
      </c>
      <c r="SR14">
        <v>0</v>
      </c>
      <c r="SS14">
        <v>0</v>
      </c>
      <c r="ST14">
        <v>2.1583000000000001</v>
      </c>
      <c r="SU14">
        <v>1.7297</v>
      </c>
      <c r="SV14">
        <v>2.6652</v>
      </c>
      <c r="SZ14">
        <v>0</v>
      </c>
      <c r="TA14">
        <v>0</v>
      </c>
      <c r="TB14">
        <v>0</v>
      </c>
      <c r="TU14">
        <v>0</v>
      </c>
      <c r="TV14">
        <v>0</v>
      </c>
      <c r="TW14">
        <v>0</v>
      </c>
      <c r="TX14" s="1">
        <v>1.6676000000000001E-5</v>
      </c>
      <c r="TY14" s="1">
        <v>1.3365E-5</v>
      </c>
      <c r="TZ14" s="1">
        <v>2.0593000000000001E-5</v>
      </c>
      <c r="UA14">
        <v>0.24110999999999999</v>
      </c>
      <c r="UB14">
        <v>0.19323000000000001</v>
      </c>
      <c r="UC14">
        <v>0.29774</v>
      </c>
      <c r="UG14">
        <v>0.56289999999999996</v>
      </c>
      <c r="UH14">
        <v>0.45112000000000002</v>
      </c>
      <c r="UI14">
        <v>0.69511999999999996</v>
      </c>
      <c r="UJ14">
        <v>9.8893000000000002E-3</v>
      </c>
      <c r="UK14">
        <v>7.9255000000000003E-3</v>
      </c>
      <c r="UL14">
        <v>1.2212000000000001E-2</v>
      </c>
      <c r="VE14">
        <v>2.3216000000000001E-2</v>
      </c>
      <c r="VF14">
        <v>1.7932E-2</v>
      </c>
      <c r="VG14">
        <v>2.8771999999999999E-2</v>
      </c>
      <c r="VT14">
        <v>0</v>
      </c>
      <c r="VU14">
        <v>0</v>
      </c>
      <c r="VV14">
        <v>0</v>
      </c>
      <c r="VW14">
        <v>0.34937000000000001</v>
      </c>
      <c r="VX14">
        <v>0.33118999999999998</v>
      </c>
      <c r="VY14">
        <v>0.36847999999999997</v>
      </c>
      <c r="VZ14">
        <v>0</v>
      </c>
      <c r="WA14">
        <v>0</v>
      </c>
      <c r="WB14">
        <v>0</v>
      </c>
      <c r="WC14">
        <v>0</v>
      </c>
      <c r="WD14">
        <v>0</v>
      </c>
      <c r="WE14">
        <v>0</v>
      </c>
      <c r="WF14">
        <v>2.3576999999999999</v>
      </c>
      <c r="WG14">
        <v>2.3576999999999999</v>
      </c>
      <c r="WH14">
        <v>2.3576999999999999</v>
      </c>
      <c r="WI14">
        <v>0</v>
      </c>
      <c r="WJ14">
        <v>0</v>
      </c>
      <c r="WK14">
        <v>0</v>
      </c>
      <c r="WO14">
        <v>1.0156000000000001</v>
      </c>
      <c r="WP14">
        <v>1.0156000000000001</v>
      </c>
      <c r="WQ14">
        <v>1.0156000000000001</v>
      </c>
      <c r="WR14">
        <v>11.6709</v>
      </c>
      <c r="WS14">
        <v>9.0145</v>
      </c>
      <c r="WT14">
        <v>14.463900000000001</v>
      </c>
      <c r="WU14">
        <v>0.50641000000000003</v>
      </c>
      <c r="WV14">
        <v>0.39115</v>
      </c>
      <c r="WW14">
        <v>0.62760000000000005</v>
      </c>
      <c r="WX14">
        <v>0.51204000000000005</v>
      </c>
      <c r="WY14">
        <v>0.39549000000000001</v>
      </c>
      <c r="WZ14">
        <v>0.63456999999999997</v>
      </c>
      <c r="XA14">
        <v>35.167299999999997</v>
      </c>
      <c r="XB14">
        <v>27.163</v>
      </c>
      <c r="XC14">
        <v>43.583199999999998</v>
      </c>
      <c r="XJ14">
        <v>8.7215000000000003E-4</v>
      </c>
      <c r="XK14">
        <v>6.7363999999999998E-4</v>
      </c>
      <c r="XL14">
        <v>1.0809000000000001E-3</v>
      </c>
      <c r="XM14">
        <v>15.915900000000001</v>
      </c>
      <c r="XN14">
        <v>12.1707</v>
      </c>
      <c r="XO14">
        <v>19.898800000000001</v>
      </c>
      <c r="XP14">
        <v>0.54978000000000005</v>
      </c>
      <c r="XQ14">
        <v>0.42041000000000001</v>
      </c>
      <c r="XR14">
        <v>0.68735999999999997</v>
      </c>
      <c r="XS14">
        <v>0.71133999999999997</v>
      </c>
      <c r="XT14">
        <v>0.54395000000000004</v>
      </c>
      <c r="XU14">
        <v>0.88934999999999997</v>
      </c>
      <c r="XV14">
        <v>1.6305000000000001</v>
      </c>
      <c r="XW14">
        <v>1.2468999999999999</v>
      </c>
      <c r="XX14">
        <v>2.0386000000000002</v>
      </c>
      <c r="XY14">
        <v>0.85602</v>
      </c>
      <c r="XZ14">
        <v>0.65459000000000001</v>
      </c>
      <c r="YA14">
        <v>1.0702</v>
      </c>
      <c r="YB14">
        <v>0</v>
      </c>
      <c r="YC14">
        <v>0</v>
      </c>
      <c r="YD14">
        <v>0</v>
      </c>
      <c r="YE14">
        <v>0</v>
      </c>
      <c r="YF14">
        <v>0</v>
      </c>
      <c r="YG14">
        <v>0</v>
      </c>
      <c r="YH14">
        <v>0</v>
      </c>
      <c r="YI14">
        <v>0</v>
      </c>
      <c r="YJ14">
        <v>0</v>
      </c>
      <c r="YK14">
        <v>0</v>
      </c>
      <c r="YL14">
        <v>0</v>
      </c>
      <c r="YM14">
        <v>0</v>
      </c>
      <c r="YQ14">
        <v>3.246</v>
      </c>
      <c r="YR14">
        <v>1.9844999999999999</v>
      </c>
      <c r="YS14">
        <v>5.2549000000000001</v>
      </c>
      <c r="YT14">
        <v>0</v>
      </c>
      <c r="YU14">
        <v>0</v>
      </c>
      <c r="YV14">
        <v>0</v>
      </c>
      <c r="YW14">
        <v>1.4697E-2</v>
      </c>
      <c r="YX14">
        <v>8.9852000000000005E-3</v>
      </c>
      <c r="YY14">
        <v>2.3793000000000002E-2</v>
      </c>
      <c r="YZ14">
        <v>0</v>
      </c>
      <c r="ZA14">
        <v>0</v>
      </c>
      <c r="ZB14">
        <v>0</v>
      </c>
    </row>
    <row r="15" spans="1:678">
      <c r="A15" t="s">
        <v>0</v>
      </c>
      <c r="B15" t="s">
        <v>1</v>
      </c>
      <c r="C15" t="s">
        <v>47</v>
      </c>
      <c r="D15">
        <v>46.388100000000001</v>
      </c>
      <c r="E15">
        <v>27.497599999999998</v>
      </c>
      <c r="F15">
        <v>70.037199999999999</v>
      </c>
      <c r="G15">
        <v>529.17399999999998</v>
      </c>
      <c r="H15">
        <v>313.6798</v>
      </c>
      <c r="I15">
        <v>798.95230000000004</v>
      </c>
      <c r="J15">
        <v>0</v>
      </c>
      <c r="K15">
        <v>0</v>
      </c>
      <c r="L15">
        <v>0</v>
      </c>
      <c r="M15">
        <v>2.0213000000000001</v>
      </c>
      <c r="N15">
        <v>1.1981999999999999</v>
      </c>
      <c r="O15">
        <v>3.0516999999999999</v>
      </c>
      <c r="S15">
        <v>0</v>
      </c>
      <c r="T15">
        <v>0</v>
      </c>
      <c r="U15">
        <v>0</v>
      </c>
      <c r="V15">
        <v>0.19294</v>
      </c>
      <c r="W15">
        <v>0.11437</v>
      </c>
      <c r="X15">
        <v>0.2913</v>
      </c>
      <c r="Y15">
        <v>0</v>
      </c>
      <c r="Z15">
        <v>0</v>
      </c>
      <c r="AA15">
        <v>0</v>
      </c>
      <c r="AB15">
        <v>0</v>
      </c>
      <c r="AC15">
        <v>0</v>
      </c>
      <c r="AD15">
        <v>0</v>
      </c>
      <c r="AH15">
        <v>0</v>
      </c>
      <c r="AI15">
        <v>0</v>
      </c>
      <c r="AJ15">
        <v>0</v>
      </c>
      <c r="AN15">
        <v>0</v>
      </c>
      <c r="AO15">
        <v>0</v>
      </c>
      <c r="AP15">
        <v>0</v>
      </c>
      <c r="AZ15">
        <v>0.49837999999999999</v>
      </c>
      <c r="BA15">
        <v>0.49837999999999999</v>
      </c>
      <c r="BB15">
        <v>0.49837999999999999</v>
      </c>
      <c r="BC15">
        <v>115.5654</v>
      </c>
      <c r="BD15">
        <v>115.5654</v>
      </c>
      <c r="BE15">
        <v>115.5654</v>
      </c>
      <c r="BF15">
        <v>4.5984999999999996</v>
      </c>
      <c r="BG15">
        <v>4.5984999999999996</v>
      </c>
      <c r="BH15">
        <v>4.5984999999999996</v>
      </c>
      <c r="BR15">
        <v>0</v>
      </c>
      <c r="BS15">
        <v>0</v>
      </c>
      <c r="BT15">
        <v>0</v>
      </c>
      <c r="BU15">
        <v>0</v>
      </c>
      <c r="BV15">
        <v>0</v>
      </c>
      <c r="BW15">
        <v>0</v>
      </c>
      <c r="BX15">
        <v>0.67567999999999995</v>
      </c>
      <c r="BY15">
        <v>0.67567999999999995</v>
      </c>
      <c r="BZ15">
        <v>0.67567999999999995</v>
      </c>
      <c r="CA15">
        <v>6.2472000000000003</v>
      </c>
      <c r="CB15">
        <v>6.2472000000000003</v>
      </c>
      <c r="CC15">
        <v>6.2472000000000003</v>
      </c>
      <c r="CD15">
        <v>19.021000000000001</v>
      </c>
      <c r="CE15">
        <v>19.020900000000001</v>
      </c>
      <c r="CF15">
        <v>19.021000000000001</v>
      </c>
      <c r="CG15">
        <v>2.6524999999999999</v>
      </c>
      <c r="CH15">
        <v>2.6524999999999999</v>
      </c>
      <c r="CI15">
        <v>2.6524999999999999</v>
      </c>
      <c r="CJ15">
        <v>0</v>
      </c>
      <c r="CK15">
        <v>0</v>
      </c>
      <c r="CL15">
        <v>0</v>
      </c>
      <c r="CM15">
        <v>1.0058</v>
      </c>
      <c r="CN15">
        <v>0.78696999999999995</v>
      </c>
      <c r="CO15">
        <v>1.2842</v>
      </c>
      <c r="CP15">
        <v>10.259</v>
      </c>
      <c r="CQ15">
        <v>8.0271000000000008</v>
      </c>
      <c r="CR15">
        <v>13.098599999999999</v>
      </c>
      <c r="CS15">
        <v>0</v>
      </c>
      <c r="CT15">
        <v>0</v>
      </c>
      <c r="CU15">
        <v>0</v>
      </c>
      <c r="CV15">
        <v>3.8791000000000002</v>
      </c>
      <c r="CW15">
        <v>3.0352000000000001</v>
      </c>
      <c r="CX15">
        <v>4.9527999999999999</v>
      </c>
      <c r="DB15">
        <v>1.6046999999999999E-2</v>
      </c>
      <c r="DC15">
        <v>1.2555999999999999E-2</v>
      </c>
      <c r="DD15">
        <v>2.0489E-2</v>
      </c>
      <c r="DE15">
        <v>4.6422999999999996</v>
      </c>
      <c r="DF15">
        <v>3.6322999999999999</v>
      </c>
      <c r="DG15">
        <v>5.9272</v>
      </c>
      <c r="DQ15">
        <v>1.6983999999999999</v>
      </c>
      <c r="DR15">
        <v>1.3289</v>
      </c>
      <c r="DS15">
        <v>2.1684999999999999</v>
      </c>
      <c r="DT15">
        <v>0</v>
      </c>
      <c r="DU15">
        <v>0</v>
      </c>
      <c r="DV15">
        <v>0</v>
      </c>
      <c r="DW15">
        <v>0</v>
      </c>
      <c r="DX15">
        <v>0</v>
      </c>
      <c r="DY15">
        <v>0</v>
      </c>
      <c r="DZ15" s="1">
        <v>1.4541E-5</v>
      </c>
      <c r="EA15" s="1">
        <v>1.1114999999999999E-5</v>
      </c>
      <c r="EB15" s="1">
        <v>1.9063E-5</v>
      </c>
      <c r="EC15">
        <v>0</v>
      </c>
      <c r="ED15">
        <v>0</v>
      </c>
      <c r="EE15">
        <v>0</v>
      </c>
      <c r="EF15">
        <v>5.0409000000000001E-3</v>
      </c>
      <c r="EG15">
        <v>3.8533E-3</v>
      </c>
      <c r="EH15">
        <v>6.6086000000000001E-3</v>
      </c>
      <c r="EI15">
        <v>0</v>
      </c>
      <c r="EJ15">
        <v>0</v>
      </c>
      <c r="EK15">
        <v>0</v>
      </c>
      <c r="EL15" s="1">
        <v>2.1407999999999999E-5</v>
      </c>
      <c r="EM15" s="1">
        <v>1.6364000000000001E-5</v>
      </c>
      <c r="EN15" s="1">
        <v>2.8065E-5</v>
      </c>
      <c r="ER15">
        <v>0</v>
      </c>
      <c r="ES15">
        <v>0</v>
      </c>
      <c r="ET15">
        <v>0</v>
      </c>
      <c r="EX15">
        <v>6.6725000000000007E-2</v>
      </c>
      <c r="EY15">
        <v>5.1006000000000003E-2</v>
      </c>
      <c r="EZ15">
        <v>8.7475999999999998E-2</v>
      </c>
      <c r="FA15">
        <v>0</v>
      </c>
      <c r="FB15">
        <v>0</v>
      </c>
      <c r="FC15">
        <v>0</v>
      </c>
      <c r="FD15">
        <v>3.5872999999999999</v>
      </c>
      <c r="FE15">
        <v>2.8068</v>
      </c>
      <c r="FF15">
        <v>4.5801999999999996</v>
      </c>
      <c r="FG15">
        <v>9.6557000000000004E-2</v>
      </c>
      <c r="FH15">
        <v>7.3810000000000001E-2</v>
      </c>
      <c r="FI15">
        <v>0.12659000000000001</v>
      </c>
      <c r="FJ15">
        <v>0</v>
      </c>
      <c r="FK15">
        <v>0</v>
      </c>
      <c r="FL15">
        <v>0</v>
      </c>
      <c r="FM15">
        <v>0</v>
      </c>
      <c r="FN15">
        <v>0</v>
      </c>
      <c r="FO15">
        <v>0</v>
      </c>
      <c r="FS15">
        <v>6.6126000000000004E-2</v>
      </c>
      <c r="FT15">
        <v>5.1332999999999997E-2</v>
      </c>
      <c r="FU15">
        <v>8.2410999999999998E-2</v>
      </c>
      <c r="GB15">
        <v>0</v>
      </c>
      <c r="GC15">
        <v>0</v>
      </c>
      <c r="GD15">
        <v>0</v>
      </c>
      <c r="GE15">
        <v>0</v>
      </c>
      <c r="GF15">
        <v>0</v>
      </c>
      <c r="GG15">
        <v>0</v>
      </c>
      <c r="GH15">
        <v>6.1044</v>
      </c>
      <c r="GI15">
        <v>4.6159999999999997</v>
      </c>
      <c r="GJ15">
        <v>8.1163000000000007</v>
      </c>
      <c r="GK15">
        <v>0.30692000000000003</v>
      </c>
      <c r="GL15">
        <v>0.23208999999999999</v>
      </c>
      <c r="GM15">
        <v>0.40808</v>
      </c>
      <c r="GN15">
        <v>0</v>
      </c>
      <c r="GO15">
        <v>0</v>
      </c>
      <c r="GP15">
        <v>0</v>
      </c>
      <c r="GQ15">
        <v>2.7902999999999998</v>
      </c>
      <c r="GR15">
        <v>1.0932999999999999</v>
      </c>
      <c r="GS15">
        <v>5.6936999999999998</v>
      </c>
      <c r="GT15">
        <v>6.8205000000000002E-2</v>
      </c>
      <c r="GU15">
        <v>5.1575000000000003E-2</v>
      </c>
      <c r="GV15">
        <v>9.0685000000000002E-2</v>
      </c>
      <c r="GZ15">
        <v>10.033799999999999</v>
      </c>
      <c r="HA15">
        <v>9.4427000000000003</v>
      </c>
      <c r="HB15">
        <v>10.6304</v>
      </c>
      <c r="HC15">
        <v>0.41377000000000003</v>
      </c>
      <c r="HD15">
        <v>0.38939000000000001</v>
      </c>
      <c r="HE15">
        <v>0.43836000000000003</v>
      </c>
      <c r="HF15">
        <v>0.17050999999999999</v>
      </c>
      <c r="HG15">
        <v>0.12894</v>
      </c>
      <c r="HH15">
        <v>0.22670999999999999</v>
      </c>
      <c r="HI15">
        <v>0</v>
      </c>
      <c r="HJ15">
        <v>0</v>
      </c>
      <c r="HK15">
        <v>0</v>
      </c>
      <c r="HL15">
        <v>6.8205000000000002E-2</v>
      </c>
      <c r="HM15">
        <v>5.1575000000000003E-2</v>
      </c>
      <c r="HN15">
        <v>9.0685000000000002E-2</v>
      </c>
      <c r="HO15">
        <v>0</v>
      </c>
      <c r="HP15">
        <v>0</v>
      </c>
      <c r="HQ15">
        <v>0</v>
      </c>
      <c r="HR15">
        <v>3.4103000000000001E-2</v>
      </c>
      <c r="HS15">
        <v>2.5787999999999998E-2</v>
      </c>
      <c r="HT15">
        <v>4.5343000000000001E-2</v>
      </c>
      <c r="HU15">
        <v>3.6919</v>
      </c>
      <c r="HV15">
        <v>3.0133999999999999</v>
      </c>
      <c r="HW15">
        <v>4.3548999999999998</v>
      </c>
      <c r="HX15">
        <v>25.0959</v>
      </c>
      <c r="HY15">
        <v>20.483699999999999</v>
      </c>
      <c r="HZ15">
        <v>29.602599999999999</v>
      </c>
      <c r="IA15">
        <v>3.1402000000000001</v>
      </c>
      <c r="IB15">
        <v>2.5630999999999999</v>
      </c>
      <c r="IC15">
        <v>3.7040999999999999</v>
      </c>
      <c r="ID15">
        <v>0</v>
      </c>
      <c r="IE15">
        <v>0</v>
      </c>
      <c r="IF15">
        <v>0</v>
      </c>
      <c r="IG15">
        <v>0</v>
      </c>
      <c r="IH15">
        <v>0</v>
      </c>
      <c r="II15">
        <v>0</v>
      </c>
      <c r="IJ15">
        <v>0.56254000000000004</v>
      </c>
      <c r="IK15">
        <v>0.45915</v>
      </c>
      <c r="IL15">
        <v>0.66356000000000004</v>
      </c>
      <c r="IM15">
        <v>0.62749999999999995</v>
      </c>
      <c r="IN15">
        <v>0.51217999999999997</v>
      </c>
      <c r="IO15">
        <v>0.74019000000000001</v>
      </c>
      <c r="IS15">
        <v>1.5410999999999999</v>
      </c>
      <c r="IT15">
        <v>1.2579</v>
      </c>
      <c r="IU15">
        <v>1.8179000000000001</v>
      </c>
      <c r="IV15">
        <v>5.3292999999999999</v>
      </c>
      <c r="IW15">
        <v>4.3498000000000001</v>
      </c>
      <c r="IX15">
        <v>6.2862999999999998</v>
      </c>
      <c r="IY15">
        <v>1.0304</v>
      </c>
      <c r="IZ15">
        <v>0.84101000000000004</v>
      </c>
      <c r="JA15">
        <v>1.2154</v>
      </c>
      <c r="JE15">
        <v>3.8731999999999998E-3</v>
      </c>
      <c r="JF15">
        <v>3.1614E-3</v>
      </c>
      <c r="JG15">
        <v>4.5687000000000002E-3</v>
      </c>
      <c r="JK15">
        <v>3.6074000000000002</v>
      </c>
      <c r="JL15">
        <v>2.9443999999999999</v>
      </c>
      <c r="JM15">
        <v>4.2553000000000001</v>
      </c>
      <c r="JN15">
        <v>0</v>
      </c>
      <c r="JO15">
        <v>0</v>
      </c>
      <c r="JP15">
        <v>0</v>
      </c>
      <c r="JQ15">
        <v>1.5011000000000001</v>
      </c>
      <c r="JR15">
        <v>1.2252000000000001</v>
      </c>
      <c r="JS15">
        <v>1.7706999999999999</v>
      </c>
      <c r="JT15">
        <v>0</v>
      </c>
      <c r="JU15">
        <v>0</v>
      </c>
      <c r="JV15">
        <v>0</v>
      </c>
      <c r="KC15">
        <v>5.5709000000000002E-3</v>
      </c>
      <c r="KD15">
        <v>4.5471000000000001E-3</v>
      </c>
      <c r="KE15">
        <v>6.5713999999999998E-3</v>
      </c>
      <c r="KI15">
        <v>7.2417E-4</v>
      </c>
      <c r="KJ15">
        <v>5.9108000000000001E-4</v>
      </c>
      <c r="KK15">
        <v>8.5422000000000004E-4</v>
      </c>
      <c r="KL15">
        <v>3.8043999999999999E-3</v>
      </c>
      <c r="KM15">
        <v>3.1051999999999998E-3</v>
      </c>
      <c r="KN15">
        <v>4.4875999999999996E-3</v>
      </c>
      <c r="KR15">
        <v>18.782900000000001</v>
      </c>
      <c r="KS15">
        <v>15.3309</v>
      </c>
      <c r="KT15">
        <v>22.155899999999999</v>
      </c>
      <c r="KX15">
        <v>9.0521999999999998E-3</v>
      </c>
      <c r="KY15">
        <v>7.3885000000000001E-3</v>
      </c>
      <c r="KZ15">
        <v>1.0678E-2</v>
      </c>
      <c r="LA15">
        <v>0</v>
      </c>
      <c r="LB15">
        <v>0</v>
      </c>
      <c r="LC15">
        <v>0</v>
      </c>
      <c r="LD15">
        <v>4.2372E-3</v>
      </c>
      <c r="LE15">
        <v>3.4585000000000002E-3</v>
      </c>
      <c r="LF15">
        <v>4.9981000000000001E-3</v>
      </c>
      <c r="LG15">
        <v>0</v>
      </c>
      <c r="LH15">
        <v>0</v>
      </c>
      <c r="LI15">
        <v>0</v>
      </c>
      <c r="LJ15">
        <v>0</v>
      </c>
      <c r="LK15">
        <v>0</v>
      </c>
      <c r="LL15">
        <v>0</v>
      </c>
      <c r="LM15">
        <v>0</v>
      </c>
      <c r="LN15">
        <v>0</v>
      </c>
      <c r="LO15">
        <v>0</v>
      </c>
      <c r="LP15">
        <v>0</v>
      </c>
      <c r="LQ15">
        <v>0</v>
      </c>
      <c r="LR15">
        <v>0</v>
      </c>
      <c r="LS15">
        <v>1.8738000000000001E-2</v>
      </c>
      <c r="LT15">
        <v>1.5295E-2</v>
      </c>
      <c r="LU15">
        <v>2.2103000000000001E-2</v>
      </c>
      <c r="LV15">
        <v>2.1821999999999999</v>
      </c>
      <c r="LW15">
        <v>1.7810999999999999</v>
      </c>
      <c r="LX15">
        <v>2.5739999999999998</v>
      </c>
      <c r="LY15">
        <v>0</v>
      </c>
      <c r="LZ15">
        <v>0</v>
      </c>
      <c r="MA15">
        <v>0</v>
      </c>
      <c r="MB15">
        <v>1.5904</v>
      </c>
      <c r="MC15">
        <v>1.2345999999999999</v>
      </c>
      <c r="MD15">
        <v>1.9821</v>
      </c>
      <c r="ME15">
        <v>0.74041999999999997</v>
      </c>
      <c r="MF15">
        <v>0.57477999999999996</v>
      </c>
      <c r="MG15">
        <v>0.92276999999999998</v>
      </c>
      <c r="MH15">
        <v>0.62343000000000004</v>
      </c>
      <c r="MI15">
        <v>0.48396</v>
      </c>
      <c r="MJ15">
        <v>0.77695999999999998</v>
      </c>
      <c r="MK15">
        <v>0.11826</v>
      </c>
      <c r="ML15">
        <v>9.1807E-2</v>
      </c>
      <c r="MM15">
        <v>0.14738999999999999</v>
      </c>
      <c r="MN15">
        <v>9.9086999999999996</v>
      </c>
      <c r="MO15">
        <v>7.6920000000000002</v>
      </c>
      <c r="MP15">
        <v>12.349</v>
      </c>
      <c r="MT15">
        <v>3.0901000000000001</v>
      </c>
      <c r="MU15">
        <v>2.3988</v>
      </c>
      <c r="MV15">
        <v>3.8511000000000002</v>
      </c>
      <c r="MW15">
        <v>2.2698999999999998</v>
      </c>
      <c r="MX15">
        <v>1.7621</v>
      </c>
      <c r="MY15">
        <v>2.8289</v>
      </c>
      <c r="MZ15">
        <v>2.8930000000000001E-2</v>
      </c>
      <c r="NA15">
        <v>2.2457999999999999E-2</v>
      </c>
      <c r="NB15">
        <v>3.6054999999999997E-2</v>
      </c>
      <c r="NC15">
        <v>1.0862000000000001</v>
      </c>
      <c r="ND15">
        <v>0.84321000000000002</v>
      </c>
      <c r="NE15">
        <v>1.3536999999999999</v>
      </c>
      <c r="NF15">
        <v>7.0364999999999997E-2</v>
      </c>
      <c r="NG15">
        <v>5.4622999999999998E-2</v>
      </c>
      <c r="NH15">
        <v>8.7693999999999994E-2</v>
      </c>
      <c r="NL15">
        <v>1.1551000000000001E-3</v>
      </c>
      <c r="NM15">
        <v>8.9672000000000005E-4</v>
      </c>
      <c r="NN15">
        <v>1.4396000000000001E-3</v>
      </c>
      <c r="NR15">
        <v>4.8835999999999997E-4</v>
      </c>
      <c r="NS15">
        <v>3.7910999999999999E-4</v>
      </c>
      <c r="NT15">
        <v>6.0862999999999998E-4</v>
      </c>
      <c r="NU15">
        <v>0</v>
      </c>
      <c r="NV15">
        <v>0</v>
      </c>
      <c r="NW15">
        <v>0</v>
      </c>
      <c r="NX15">
        <v>2.8936E-2</v>
      </c>
      <c r="NY15">
        <v>2.2461999999999999E-2</v>
      </c>
      <c r="NZ15">
        <v>3.6061999999999997E-2</v>
      </c>
      <c r="OG15">
        <v>0</v>
      </c>
      <c r="OH15">
        <v>0</v>
      </c>
      <c r="OI15">
        <v>0</v>
      </c>
      <c r="OP15">
        <v>0</v>
      </c>
      <c r="OQ15">
        <v>0</v>
      </c>
      <c r="OR15">
        <v>0</v>
      </c>
      <c r="OY15">
        <v>0.40259</v>
      </c>
      <c r="OZ15">
        <v>0.31252999999999997</v>
      </c>
      <c r="PA15">
        <v>0.50173999999999996</v>
      </c>
      <c r="PB15">
        <v>0</v>
      </c>
      <c r="PC15">
        <v>0</v>
      </c>
      <c r="PD15">
        <v>0</v>
      </c>
      <c r="PE15">
        <v>14.83</v>
      </c>
      <c r="PF15">
        <v>11.5123</v>
      </c>
      <c r="PG15">
        <v>18.482199999999999</v>
      </c>
      <c r="PH15">
        <v>0</v>
      </c>
      <c r="PI15">
        <v>0</v>
      </c>
      <c r="PJ15">
        <v>0</v>
      </c>
      <c r="PQ15">
        <v>0</v>
      </c>
      <c r="PR15">
        <v>0</v>
      </c>
      <c r="PS15">
        <v>0</v>
      </c>
      <c r="PT15">
        <v>1.3254999999999999</v>
      </c>
      <c r="PU15">
        <v>1.0289999999999999</v>
      </c>
      <c r="PV15">
        <v>1.6518999999999999</v>
      </c>
      <c r="PW15">
        <v>12.678800000000001</v>
      </c>
      <c r="PX15">
        <v>9.8423999999999996</v>
      </c>
      <c r="PY15">
        <v>15.801299999999999</v>
      </c>
      <c r="PZ15">
        <v>8.3192000000000004</v>
      </c>
      <c r="QA15">
        <v>6.4581</v>
      </c>
      <c r="QB15">
        <v>10.368</v>
      </c>
      <c r="QC15">
        <v>6.6505999999999996E-2</v>
      </c>
      <c r="QD15">
        <v>5.1628E-2</v>
      </c>
      <c r="QE15">
        <v>8.2885E-2</v>
      </c>
      <c r="QF15">
        <v>0</v>
      </c>
      <c r="QG15">
        <v>0</v>
      </c>
      <c r="QH15">
        <v>0</v>
      </c>
      <c r="QI15">
        <v>0</v>
      </c>
      <c r="QJ15">
        <v>0</v>
      </c>
      <c r="QK15">
        <v>0</v>
      </c>
      <c r="QL15">
        <v>4.5499000000000001E-4</v>
      </c>
      <c r="QM15">
        <v>3.5321000000000001E-4</v>
      </c>
      <c r="QN15">
        <v>5.6705000000000004E-4</v>
      </c>
      <c r="SK15">
        <v>2.7241</v>
      </c>
      <c r="SL15">
        <v>2.1345000000000001</v>
      </c>
      <c r="SM15">
        <v>3.3193000000000001</v>
      </c>
      <c r="SN15">
        <v>3.7841999999999998</v>
      </c>
      <c r="SO15">
        <v>2.9651000000000001</v>
      </c>
      <c r="SP15">
        <v>4.6109999999999998</v>
      </c>
      <c r="SQ15">
        <v>0</v>
      </c>
      <c r="SR15">
        <v>0</v>
      </c>
      <c r="SS15">
        <v>0</v>
      </c>
      <c r="ST15">
        <v>3.1896</v>
      </c>
      <c r="SU15">
        <v>2.4990999999999999</v>
      </c>
      <c r="SV15">
        <v>3.8864000000000001</v>
      </c>
      <c r="SZ15">
        <v>0</v>
      </c>
      <c r="TA15">
        <v>0</v>
      </c>
      <c r="TB15">
        <v>0</v>
      </c>
      <c r="TU15">
        <v>0</v>
      </c>
      <c r="TV15">
        <v>0</v>
      </c>
      <c r="TW15">
        <v>0</v>
      </c>
      <c r="TX15" s="1">
        <v>2.4644E-5</v>
      </c>
      <c r="TY15" s="1">
        <v>1.931E-5</v>
      </c>
      <c r="TZ15" s="1">
        <v>3.0029E-5</v>
      </c>
      <c r="UA15">
        <v>0.35632000000000003</v>
      </c>
      <c r="UB15">
        <v>0.27918999999999999</v>
      </c>
      <c r="UC15">
        <v>0.43417</v>
      </c>
      <c r="UG15">
        <v>0.83187999999999995</v>
      </c>
      <c r="UH15">
        <v>0.65181</v>
      </c>
      <c r="UI15">
        <v>1.0136000000000001</v>
      </c>
      <c r="UJ15">
        <v>1.4615E-2</v>
      </c>
      <c r="UK15">
        <v>1.1450999999999999E-2</v>
      </c>
      <c r="UL15">
        <v>1.7808000000000001E-2</v>
      </c>
      <c r="VE15">
        <v>2.8126000000000002E-2</v>
      </c>
      <c r="VF15">
        <v>2.1951999999999999E-2</v>
      </c>
      <c r="VG15">
        <v>3.5242000000000002E-2</v>
      </c>
      <c r="VT15">
        <v>0</v>
      </c>
      <c r="VU15">
        <v>0</v>
      </c>
      <c r="VV15">
        <v>0</v>
      </c>
      <c r="VW15">
        <v>0.44824999999999998</v>
      </c>
      <c r="VX15">
        <v>0.42183999999999999</v>
      </c>
      <c r="VY15">
        <v>0.47489999999999999</v>
      </c>
      <c r="VZ15">
        <v>0</v>
      </c>
      <c r="WA15">
        <v>0</v>
      </c>
      <c r="WB15">
        <v>0</v>
      </c>
      <c r="WC15">
        <v>0</v>
      </c>
      <c r="WD15">
        <v>0</v>
      </c>
      <c r="WE15">
        <v>0</v>
      </c>
      <c r="WF15">
        <v>3.1078999999999999</v>
      </c>
      <c r="WG15">
        <v>3.1078999999999999</v>
      </c>
      <c r="WH15">
        <v>3.1078999999999999</v>
      </c>
      <c r="WI15">
        <v>0</v>
      </c>
      <c r="WJ15">
        <v>0</v>
      </c>
      <c r="WK15">
        <v>0</v>
      </c>
      <c r="WO15">
        <v>1.3388</v>
      </c>
      <c r="WP15">
        <v>1.3388</v>
      </c>
      <c r="WQ15">
        <v>1.3388</v>
      </c>
      <c r="WR15">
        <v>14.139099999999999</v>
      </c>
      <c r="WS15">
        <v>11.035600000000001</v>
      </c>
      <c r="WT15">
        <v>17.7166</v>
      </c>
      <c r="WU15">
        <v>0.61351</v>
      </c>
      <c r="WV15">
        <v>0.47883999999999999</v>
      </c>
      <c r="WW15">
        <v>0.76873999999999998</v>
      </c>
      <c r="WX15">
        <v>0.62031999999999998</v>
      </c>
      <c r="WY15">
        <v>0.48415999999999998</v>
      </c>
      <c r="WZ15">
        <v>0.77727999999999997</v>
      </c>
      <c r="XA15">
        <v>42.604599999999998</v>
      </c>
      <c r="XB15">
        <v>33.253</v>
      </c>
      <c r="XC15">
        <v>53.384599999999999</v>
      </c>
      <c r="XJ15">
        <v>1.0566E-3</v>
      </c>
      <c r="XK15">
        <v>8.2467E-4</v>
      </c>
      <c r="XL15">
        <v>1.3239E-3</v>
      </c>
      <c r="XM15">
        <v>21.740500000000001</v>
      </c>
      <c r="XN15">
        <v>16.545400000000001</v>
      </c>
      <c r="XO15">
        <v>27.1951</v>
      </c>
      <c r="XP15">
        <v>0.75097999999999998</v>
      </c>
      <c r="XQ15">
        <v>0.57152999999999998</v>
      </c>
      <c r="XR15">
        <v>0.93940000000000001</v>
      </c>
      <c r="XS15">
        <v>0.97165999999999997</v>
      </c>
      <c r="XT15">
        <v>0.73946999999999996</v>
      </c>
      <c r="XU15">
        <v>1.2154</v>
      </c>
      <c r="XV15">
        <v>2.2271999999999998</v>
      </c>
      <c r="XW15">
        <v>1.6950000000000001</v>
      </c>
      <c r="XX15">
        <v>2.7860999999999998</v>
      </c>
      <c r="XY15">
        <v>1.1693</v>
      </c>
      <c r="XZ15">
        <v>0.88988</v>
      </c>
      <c r="YA15">
        <v>1.4626999999999999</v>
      </c>
      <c r="YB15">
        <v>0</v>
      </c>
      <c r="YC15">
        <v>0</v>
      </c>
      <c r="YD15">
        <v>0</v>
      </c>
      <c r="YE15">
        <v>0</v>
      </c>
      <c r="YF15">
        <v>0</v>
      </c>
      <c r="YG15">
        <v>0</v>
      </c>
      <c r="YH15">
        <v>0</v>
      </c>
      <c r="YI15">
        <v>0</v>
      </c>
      <c r="YJ15">
        <v>0</v>
      </c>
      <c r="YK15">
        <v>0</v>
      </c>
      <c r="YL15">
        <v>0</v>
      </c>
      <c r="YM15">
        <v>0</v>
      </c>
      <c r="YQ15">
        <v>4.0717999999999996</v>
      </c>
      <c r="YR15">
        <v>2.4137</v>
      </c>
      <c r="YS15">
        <v>6.1477000000000004</v>
      </c>
      <c r="YT15">
        <v>0</v>
      </c>
      <c r="YU15">
        <v>0</v>
      </c>
      <c r="YV15">
        <v>0</v>
      </c>
      <c r="YW15">
        <v>1.8436000000000001E-2</v>
      </c>
      <c r="YX15">
        <v>1.0928999999999999E-2</v>
      </c>
      <c r="YY15">
        <v>2.7834999999999999E-2</v>
      </c>
      <c r="YZ15">
        <v>0</v>
      </c>
      <c r="ZA15">
        <v>0</v>
      </c>
      <c r="ZB15">
        <v>0</v>
      </c>
    </row>
    <row r="16" spans="1:678">
      <c r="A16" t="s">
        <v>0</v>
      </c>
      <c r="B16" t="s">
        <v>1</v>
      </c>
      <c r="C16" t="s">
        <v>48</v>
      </c>
      <c r="D16">
        <v>38.857199999999999</v>
      </c>
      <c r="E16">
        <v>22.2745</v>
      </c>
      <c r="F16">
        <v>61.248199999999997</v>
      </c>
      <c r="G16">
        <v>443.26459999999997</v>
      </c>
      <c r="H16">
        <v>254.09690000000001</v>
      </c>
      <c r="I16">
        <v>698.69140000000004</v>
      </c>
      <c r="J16">
        <v>0</v>
      </c>
      <c r="K16">
        <v>0</v>
      </c>
      <c r="L16">
        <v>0</v>
      </c>
      <c r="M16">
        <v>1.6931</v>
      </c>
      <c r="N16">
        <v>0.97057000000000004</v>
      </c>
      <c r="O16">
        <v>2.6688000000000001</v>
      </c>
      <c r="S16">
        <v>0</v>
      </c>
      <c r="T16">
        <v>0</v>
      </c>
      <c r="U16">
        <v>0</v>
      </c>
      <c r="V16">
        <v>0.16162000000000001</v>
      </c>
      <c r="W16">
        <v>9.2645000000000005E-2</v>
      </c>
      <c r="X16">
        <v>0.25474999999999998</v>
      </c>
      <c r="Y16">
        <v>0</v>
      </c>
      <c r="Z16">
        <v>0</v>
      </c>
      <c r="AA16">
        <v>0</v>
      </c>
      <c r="AB16">
        <v>0</v>
      </c>
      <c r="AC16">
        <v>0</v>
      </c>
      <c r="AD16">
        <v>0</v>
      </c>
      <c r="AH16">
        <v>0</v>
      </c>
      <c r="AI16">
        <v>0</v>
      </c>
      <c r="AJ16">
        <v>0</v>
      </c>
      <c r="AN16">
        <v>0</v>
      </c>
      <c r="AO16">
        <v>0</v>
      </c>
      <c r="AP16">
        <v>0</v>
      </c>
      <c r="AZ16">
        <v>0.37808000000000003</v>
      </c>
      <c r="BA16">
        <v>0.37808000000000003</v>
      </c>
      <c r="BB16">
        <v>0.37808000000000003</v>
      </c>
      <c r="BC16">
        <v>87.670299999999997</v>
      </c>
      <c r="BD16">
        <v>87.670299999999997</v>
      </c>
      <c r="BE16">
        <v>87.670299999999997</v>
      </c>
      <c r="BF16">
        <v>3.4885000000000002</v>
      </c>
      <c r="BG16">
        <v>3.4885000000000002</v>
      </c>
      <c r="BH16">
        <v>3.4885000000000002</v>
      </c>
      <c r="BR16">
        <v>0</v>
      </c>
      <c r="BS16">
        <v>0</v>
      </c>
      <c r="BT16">
        <v>0</v>
      </c>
      <c r="BU16">
        <v>0</v>
      </c>
      <c r="BV16">
        <v>0</v>
      </c>
      <c r="BW16">
        <v>0</v>
      </c>
      <c r="BX16">
        <v>0.51258000000000004</v>
      </c>
      <c r="BY16">
        <v>0.51258000000000004</v>
      </c>
      <c r="BZ16">
        <v>0.51258000000000004</v>
      </c>
      <c r="CA16">
        <v>4.7393000000000001</v>
      </c>
      <c r="CB16">
        <v>4.7393000000000001</v>
      </c>
      <c r="CC16">
        <v>4.7393000000000001</v>
      </c>
      <c r="CD16">
        <v>14.4297</v>
      </c>
      <c r="CE16">
        <v>14.4297</v>
      </c>
      <c r="CF16">
        <v>14.4297</v>
      </c>
      <c r="CG16">
        <v>2.0122</v>
      </c>
      <c r="CH16">
        <v>2.0122</v>
      </c>
      <c r="CI16">
        <v>2.0122</v>
      </c>
      <c r="CJ16">
        <v>0</v>
      </c>
      <c r="CK16">
        <v>0</v>
      </c>
      <c r="CL16">
        <v>0</v>
      </c>
      <c r="CM16">
        <v>0.78496999999999995</v>
      </c>
      <c r="CN16">
        <v>0.58862999999999999</v>
      </c>
      <c r="CO16">
        <v>1.004</v>
      </c>
      <c r="CP16">
        <v>8.0067000000000004</v>
      </c>
      <c r="CQ16">
        <v>6.0039999999999996</v>
      </c>
      <c r="CR16">
        <v>10.240500000000001</v>
      </c>
      <c r="CS16">
        <v>0</v>
      </c>
      <c r="CT16">
        <v>0</v>
      </c>
      <c r="CU16">
        <v>0</v>
      </c>
      <c r="CV16">
        <v>3.0274999999999999</v>
      </c>
      <c r="CW16">
        <v>2.2702</v>
      </c>
      <c r="CX16">
        <v>3.8721000000000001</v>
      </c>
      <c r="DB16">
        <v>1.2524E-2</v>
      </c>
      <c r="DC16">
        <v>9.3915000000000005E-3</v>
      </c>
      <c r="DD16">
        <v>1.6018000000000001E-2</v>
      </c>
      <c r="DE16">
        <v>3.6231</v>
      </c>
      <c r="DF16">
        <v>2.7168000000000001</v>
      </c>
      <c r="DG16">
        <v>4.6338999999999997</v>
      </c>
      <c r="DQ16">
        <v>1.3254999999999999</v>
      </c>
      <c r="DR16">
        <v>0.99395999999999995</v>
      </c>
      <c r="DS16">
        <v>1.6953</v>
      </c>
      <c r="DT16">
        <v>0</v>
      </c>
      <c r="DU16">
        <v>0</v>
      </c>
      <c r="DV16">
        <v>0</v>
      </c>
      <c r="DW16">
        <v>0</v>
      </c>
      <c r="DX16">
        <v>0</v>
      </c>
      <c r="DY16">
        <v>0</v>
      </c>
      <c r="DZ16" s="1">
        <v>1.3118999999999999E-5</v>
      </c>
      <c r="EA16" s="1">
        <v>9.8369999999999992E-6</v>
      </c>
      <c r="EB16" s="1">
        <v>1.7138000000000001E-5</v>
      </c>
      <c r="EC16">
        <v>0</v>
      </c>
      <c r="ED16">
        <v>0</v>
      </c>
      <c r="EE16">
        <v>0</v>
      </c>
      <c r="EF16">
        <v>4.548E-3</v>
      </c>
      <c r="EG16">
        <v>3.4102E-3</v>
      </c>
      <c r="EH16">
        <v>5.9411000000000004E-3</v>
      </c>
      <c r="EI16">
        <v>0</v>
      </c>
      <c r="EJ16">
        <v>0</v>
      </c>
      <c r="EK16">
        <v>0</v>
      </c>
      <c r="EL16" s="1">
        <v>1.9313999999999998E-5</v>
      </c>
      <c r="EM16" s="1">
        <v>1.4482E-5</v>
      </c>
      <c r="EN16" s="1">
        <v>2.5230000000000001E-5</v>
      </c>
      <c r="ER16">
        <v>0</v>
      </c>
      <c r="ES16">
        <v>0</v>
      </c>
      <c r="ET16">
        <v>0</v>
      </c>
      <c r="EX16">
        <v>6.0200999999999998E-2</v>
      </c>
      <c r="EY16">
        <v>4.514E-2</v>
      </c>
      <c r="EZ16">
        <v>7.8640000000000002E-2</v>
      </c>
      <c r="FA16">
        <v>0</v>
      </c>
      <c r="FB16">
        <v>0</v>
      </c>
      <c r="FC16">
        <v>0</v>
      </c>
      <c r="FD16">
        <v>2.7997000000000001</v>
      </c>
      <c r="FE16">
        <v>2.0994000000000002</v>
      </c>
      <c r="FF16">
        <v>3.5808</v>
      </c>
      <c r="FG16">
        <v>8.7115999999999999E-2</v>
      </c>
      <c r="FH16">
        <v>6.5321000000000004E-2</v>
      </c>
      <c r="FI16">
        <v>0.1138</v>
      </c>
      <c r="FJ16">
        <v>0</v>
      </c>
      <c r="FK16">
        <v>0</v>
      </c>
      <c r="FL16">
        <v>0</v>
      </c>
      <c r="FM16">
        <v>0</v>
      </c>
      <c r="FN16">
        <v>0</v>
      </c>
      <c r="FO16">
        <v>0</v>
      </c>
      <c r="FS16">
        <v>5.7771999999999997E-2</v>
      </c>
      <c r="FT16">
        <v>4.4165999999999997E-2</v>
      </c>
      <c r="FU16">
        <v>7.4437000000000003E-2</v>
      </c>
      <c r="GB16">
        <v>0</v>
      </c>
      <c r="GC16">
        <v>0</v>
      </c>
      <c r="GD16">
        <v>0</v>
      </c>
      <c r="GE16">
        <v>0</v>
      </c>
      <c r="GF16">
        <v>0</v>
      </c>
      <c r="GG16">
        <v>0</v>
      </c>
      <c r="GH16">
        <v>4.8118999999999996</v>
      </c>
      <c r="GI16">
        <v>3.7006000000000001</v>
      </c>
      <c r="GJ16">
        <v>6.3567999999999998</v>
      </c>
      <c r="GK16">
        <v>0.24193999999999999</v>
      </c>
      <c r="GL16">
        <v>0.18606</v>
      </c>
      <c r="GM16">
        <v>0.31962000000000002</v>
      </c>
      <c r="GN16">
        <v>0</v>
      </c>
      <c r="GO16">
        <v>0</v>
      </c>
      <c r="GP16">
        <v>0</v>
      </c>
      <c r="GQ16">
        <v>2.2797999999999998</v>
      </c>
      <c r="GR16">
        <v>0.84472999999999998</v>
      </c>
      <c r="GS16">
        <v>4.4964000000000004</v>
      </c>
      <c r="GT16">
        <v>5.3765E-2</v>
      </c>
      <c r="GU16">
        <v>4.1347000000000002E-2</v>
      </c>
      <c r="GV16">
        <v>7.1026000000000006E-2</v>
      </c>
      <c r="GZ16">
        <v>7.8334000000000001</v>
      </c>
      <c r="HA16">
        <v>7.4330999999999996</v>
      </c>
      <c r="HB16">
        <v>8.3086000000000002</v>
      </c>
      <c r="HC16">
        <v>0.32302999999999998</v>
      </c>
      <c r="HD16">
        <v>0.30652000000000001</v>
      </c>
      <c r="HE16">
        <v>0.34261999999999998</v>
      </c>
      <c r="HF16">
        <v>0.13441</v>
      </c>
      <c r="HG16">
        <v>0.10337</v>
      </c>
      <c r="HH16">
        <v>0.17756</v>
      </c>
      <c r="HI16">
        <v>0</v>
      </c>
      <c r="HJ16">
        <v>0</v>
      </c>
      <c r="HK16">
        <v>0</v>
      </c>
      <c r="HL16">
        <v>5.3765E-2</v>
      </c>
      <c r="HM16">
        <v>4.1347000000000002E-2</v>
      </c>
      <c r="HN16">
        <v>7.1026000000000006E-2</v>
      </c>
      <c r="HO16">
        <v>0</v>
      </c>
      <c r="HP16">
        <v>0</v>
      </c>
      <c r="HQ16">
        <v>0</v>
      </c>
      <c r="HR16">
        <v>2.6882E-2</v>
      </c>
      <c r="HS16">
        <v>2.0674000000000001E-2</v>
      </c>
      <c r="HT16">
        <v>3.5513000000000003E-2</v>
      </c>
      <c r="HU16">
        <v>3.2031999999999998</v>
      </c>
      <c r="HV16">
        <v>2.6753</v>
      </c>
      <c r="HW16">
        <v>3.7947000000000002</v>
      </c>
      <c r="HX16">
        <v>21.773700000000002</v>
      </c>
      <c r="HY16">
        <v>18.185500000000001</v>
      </c>
      <c r="HZ16">
        <v>25.7943</v>
      </c>
      <c r="IA16">
        <v>2.7244999999999999</v>
      </c>
      <c r="IB16">
        <v>2.2755000000000001</v>
      </c>
      <c r="IC16">
        <v>3.2275999999999998</v>
      </c>
      <c r="ID16">
        <v>0</v>
      </c>
      <c r="IE16">
        <v>0</v>
      </c>
      <c r="IF16">
        <v>0</v>
      </c>
      <c r="IG16">
        <v>0</v>
      </c>
      <c r="IH16">
        <v>0</v>
      </c>
      <c r="II16">
        <v>0</v>
      </c>
      <c r="IJ16">
        <v>0.48807</v>
      </c>
      <c r="IK16">
        <v>0.40764</v>
      </c>
      <c r="IL16">
        <v>0.57818999999999998</v>
      </c>
      <c r="IM16">
        <v>0.54442999999999997</v>
      </c>
      <c r="IN16">
        <v>0.45471</v>
      </c>
      <c r="IO16">
        <v>0.64497000000000004</v>
      </c>
      <c r="IS16">
        <v>1.3371</v>
      </c>
      <c r="IT16">
        <v>1.1168</v>
      </c>
      <c r="IU16">
        <v>1.5840000000000001</v>
      </c>
      <c r="IV16">
        <v>4.6238000000000001</v>
      </c>
      <c r="IW16">
        <v>3.8618000000000001</v>
      </c>
      <c r="IX16">
        <v>5.4775999999999998</v>
      </c>
      <c r="IY16">
        <v>0.89398</v>
      </c>
      <c r="IZ16">
        <v>0.74665000000000004</v>
      </c>
      <c r="JA16">
        <v>1.0590999999999999</v>
      </c>
      <c r="JE16">
        <v>3.3605000000000002E-3</v>
      </c>
      <c r="JF16">
        <v>2.8067000000000001E-3</v>
      </c>
      <c r="JG16">
        <v>3.9810000000000002E-3</v>
      </c>
      <c r="JK16">
        <v>3.1299000000000001</v>
      </c>
      <c r="JL16">
        <v>2.6141000000000001</v>
      </c>
      <c r="JM16">
        <v>3.7078000000000002</v>
      </c>
      <c r="JN16">
        <v>0</v>
      </c>
      <c r="JO16">
        <v>0</v>
      </c>
      <c r="JP16">
        <v>0</v>
      </c>
      <c r="JQ16">
        <v>1.3024</v>
      </c>
      <c r="JR16">
        <v>1.0878000000000001</v>
      </c>
      <c r="JS16">
        <v>1.5428999999999999</v>
      </c>
      <c r="JT16">
        <v>0</v>
      </c>
      <c r="JU16">
        <v>0</v>
      </c>
      <c r="JV16">
        <v>0</v>
      </c>
      <c r="KC16">
        <v>4.8335000000000001E-3</v>
      </c>
      <c r="KD16">
        <v>4.0369000000000004E-3</v>
      </c>
      <c r="KE16">
        <v>5.7260000000000002E-3</v>
      </c>
      <c r="KI16">
        <v>6.2830999999999998E-4</v>
      </c>
      <c r="KJ16">
        <v>5.2477000000000003E-4</v>
      </c>
      <c r="KK16">
        <v>7.4432999999999997E-4</v>
      </c>
      <c r="KL16">
        <v>3.3007000000000002E-3</v>
      </c>
      <c r="KM16">
        <v>2.7567999999999998E-3</v>
      </c>
      <c r="KN16">
        <v>3.9102E-3</v>
      </c>
      <c r="KR16">
        <v>16.296399999999998</v>
      </c>
      <c r="KS16">
        <v>13.610799999999999</v>
      </c>
      <c r="KT16">
        <v>19.305599999999998</v>
      </c>
      <c r="KX16">
        <v>7.8539000000000005E-3</v>
      </c>
      <c r="KY16">
        <v>6.5595999999999996E-3</v>
      </c>
      <c r="KZ16">
        <v>9.3040999999999992E-3</v>
      </c>
      <c r="LA16">
        <v>0</v>
      </c>
      <c r="LB16">
        <v>0</v>
      </c>
      <c r="LC16">
        <v>0</v>
      </c>
      <c r="LD16">
        <v>3.6763E-3</v>
      </c>
      <c r="LE16">
        <v>3.0704E-3</v>
      </c>
      <c r="LF16">
        <v>4.3550999999999998E-3</v>
      </c>
      <c r="LG16">
        <v>0</v>
      </c>
      <c r="LH16">
        <v>0</v>
      </c>
      <c r="LI16">
        <v>0</v>
      </c>
      <c r="LJ16">
        <v>0</v>
      </c>
      <c r="LK16">
        <v>0</v>
      </c>
      <c r="LL16">
        <v>0</v>
      </c>
      <c r="LM16">
        <v>0</v>
      </c>
      <c r="LN16">
        <v>0</v>
      </c>
      <c r="LO16">
        <v>0</v>
      </c>
      <c r="LP16">
        <v>0</v>
      </c>
      <c r="LQ16">
        <v>0</v>
      </c>
      <c r="LR16">
        <v>0</v>
      </c>
      <c r="LS16">
        <v>1.6258000000000002E-2</v>
      </c>
      <c r="LT16">
        <v>1.3579000000000001E-2</v>
      </c>
      <c r="LU16">
        <v>1.9259999999999999E-2</v>
      </c>
      <c r="LV16">
        <v>1.8933</v>
      </c>
      <c r="LW16">
        <v>1.5812999999999999</v>
      </c>
      <c r="LX16">
        <v>2.2429000000000001</v>
      </c>
      <c r="LY16">
        <v>0</v>
      </c>
      <c r="LZ16">
        <v>0</v>
      </c>
      <c r="MA16">
        <v>0</v>
      </c>
      <c r="MB16">
        <v>1.3895</v>
      </c>
      <c r="MC16">
        <v>1.0623</v>
      </c>
      <c r="MD16">
        <v>1.7903</v>
      </c>
      <c r="ME16">
        <v>0.64688000000000001</v>
      </c>
      <c r="MF16">
        <v>0.49453000000000003</v>
      </c>
      <c r="MG16">
        <v>0.83348</v>
      </c>
      <c r="MH16">
        <v>0.54466999999999999</v>
      </c>
      <c r="MI16">
        <v>0.41638999999999998</v>
      </c>
      <c r="MJ16">
        <v>0.70177999999999996</v>
      </c>
      <c r="MK16">
        <v>0.10332</v>
      </c>
      <c r="ML16">
        <v>7.8990000000000005E-2</v>
      </c>
      <c r="MM16">
        <v>0.13313</v>
      </c>
      <c r="MN16">
        <v>8.6569000000000003</v>
      </c>
      <c r="MO16">
        <v>6.6181000000000001</v>
      </c>
      <c r="MP16">
        <v>11.1541</v>
      </c>
      <c r="MT16">
        <v>2.6997</v>
      </c>
      <c r="MU16">
        <v>2.0638999999999998</v>
      </c>
      <c r="MV16">
        <v>3.4784999999999999</v>
      </c>
      <c r="MW16">
        <v>1.9831000000000001</v>
      </c>
      <c r="MX16">
        <v>1.5161</v>
      </c>
      <c r="MY16">
        <v>2.5552000000000001</v>
      </c>
      <c r="MZ16">
        <v>2.5274999999999999E-2</v>
      </c>
      <c r="NA16">
        <v>1.9323E-2</v>
      </c>
      <c r="NB16">
        <v>3.2565999999999998E-2</v>
      </c>
      <c r="NC16">
        <v>0.94898000000000005</v>
      </c>
      <c r="ND16">
        <v>0.72548999999999997</v>
      </c>
      <c r="NE16">
        <v>1.2226999999999999</v>
      </c>
      <c r="NF16">
        <v>6.1476000000000003E-2</v>
      </c>
      <c r="NG16">
        <v>4.6997999999999998E-2</v>
      </c>
      <c r="NH16">
        <v>7.9209000000000002E-2</v>
      </c>
      <c r="NL16">
        <v>1.0092E-3</v>
      </c>
      <c r="NM16">
        <v>7.7152999999999998E-4</v>
      </c>
      <c r="NN16">
        <v>1.3002999999999999E-3</v>
      </c>
      <c r="NR16">
        <v>4.2665999999999998E-4</v>
      </c>
      <c r="NS16">
        <v>3.2618000000000002E-4</v>
      </c>
      <c r="NT16">
        <v>5.4973999999999995E-4</v>
      </c>
      <c r="NU16">
        <v>0</v>
      </c>
      <c r="NV16">
        <v>0</v>
      </c>
      <c r="NW16">
        <v>0</v>
      </c>
      <c r="NX16">
        <v>2.528E-2</v>
      </c>
      <c r="NY16">
        <v>1.9325999999999999E-2</v>
      </c>
      <c r="NZ16">
        <v>3.2571999999999997E-2</v>
      </c>
      <c r="OG16">
        <v>0</v>
      </c>
      <c r="OH16">
        <v>0</v>
      </c>
      <c r="OI16">
        <v>0</v>
      </c>
      <c r="OP16">
        <v>0</v>
      </c>
      <c r="OQ16">
        <v>0</v>
      </c>
      <c r="OR16">
        <v>0</v>
      </c>
      <c r="OY16">
        <v>0.35172999999999999</v>
      </c>
      <c r="OZ16">
        <v>0.26889000000000002</v>
      </c>
      <c r="PA16">
        <v>0.45318999999999998</v>
      </c>
      <c r="PB16">
        <v>0</v>
      </c>
      <c r="PC16">
        <v>0</v>
      </c>
      <c r="PD16">
        <v>0</v>
      </c>
      <c r="PE16">
        <v>12.9565</v>
      </c>
      <c r="PF16">
        <v>9.9050999999999991</v>
      </c>
      <c r="PG16">
        <v>16.693899999999999</v>
      </c>
      <c r="PH16">
        <v>0</v>
      </c>
      <c r="PI16">
        <v>0</v>
      </c>
      <c r="PJ16">
        <v>0</v>
      </c>
      <c r="PQ16">
        <v>0</v>
      </c>
      <c r="PR16">
        <v>0</v>
      </c>
      <c r="PS16">
        <v>0</v>
      </c>
      <c r="PT16">
        <v>1.1579999999999999</v>
      </c>
      <c r="PU16">
        <v>0.88532</v>
      </c>
      <c r="PV16">
        <v>1.4921</v>
      </c>
      <c r="PW16">
        <v>11.0771</v>
      </c>
      <c r="PX16">
        <v>8.4682999999999993</v>
      </c>
      <c r="PY16">
        <v>14.272399999999999</v>
      </c>
      <c r="PZ16">
        <v>7.2682000000000002</v>
      </c>
      <c r="QA16">
        <v>5.5564999999999998</v>
      </c>
      <c r="QB16">
        <v>9.3648000000000007</v>
      </c>
      <c r="QC16">
        <v>5.8104000000000003E-2</v>
      </c>
      <c r="QD16">
        <v>4.4420000000000001E-2</v>
      </c>
      <c r="QE16">
        <v>7.4865000000000001E-2</v>
      </c>
      <c r="QF16">
        <v>0</v>
      </c>
      <c r="QG16">
        <v>0</v>
      </c>
      <c r="QH16">
        <v>0</v>
      </c>
      <c r="QI16">
        <v>0</v>
      </c>
      <c r="QJ16">
        <v>0</v>
      </c>
      <c r="QK16">
        <v>0</v>
      </c>
      <c r="QL16">
        <v>3.9751000000000001E-4</v>
      </c>
      <c r="QM16">
        <v>3.0390000000000001E-4</v>
      </c>
      <c r="QN16">
        <v>5.1217999999999999E-4</v>
      </c>
      <c r="SK16">
        <v>1.8560000000000001</v>
      </c>
      <c r="SL16">
        <v>1.4718</v>
      </c>
      <c r="SM16">
        <v>2.2826</v>
      </c>
      <c r="SN16">
        <v>2.5783</v>
      </c>
      <c r="SO16">
        <v>2.0445000000000002</v>
      </c>
      <c r="SP16">
        <v>3.1709000000000001</v>
      </c>
      <c r="SQ16">
        <v>0</v>
      </c>
      <c r="SR16">
        <v>0</v>
      </c>
      <c r="SS16">
        <v>0</v>
      </c>
      <c r="ST16">
        <v>2.1730999999999998</v>
      </c>
      <c r="SU16">
        <v>1.7232000000000001</v>
      </c>
      <c r="SV16">
        <v>2.6726000000000001</v>
      </c>
      <c r="SZ16">
        <v>0</v>
      </c>
      <c r="TA16">
        <v>0</v>
      </c>
      <c r="TB16">
        <v>0</v>
      </c>
      <c r="TU16">
        <v>0</v>
      </c>
      <c r="TV16">
        <v>0</v>
      </c>
      <c r="TW16">
        <v>0</v>
      </c>
      <c r="TX16" s="1">
        <v>1.6790999999999999E-5</v>
      </c>
      <c r="TY16" s="1">
        <v>1.3315E-5</v>
      </c>
      <c r="TZ16" s="1">
        <v>2.065E-5</v>
      </c>
      <c r="UA16">
        <v>0.24277000000000001</v>
      </c>
      <c r="UB16">
        <v>0.19250999999999999</v>
      </c>
      <c r="UC16">
        <v>0.29857</v>
      </c>
      <c r="UG16">
        <v>0.56677999999999995</v>
      </c>
      <c r="UH16">
        <v>0.44944000000000001</v>
      </c>
      <c r="UI16">
        <v>0.69704999999999995</v>
      </c>
      <c r="UJ16">
        <v>9.9573999999999999E-3</v>
      </c>
      <c r="UK16">
        <v>7.8959000000000008E-3</v>
      </c>
      <c r="UL16">
        <v>1.2246E-2</v>
      </c>
      <c r="VE16">
        <v>2.2765000000000001E-2</v>
      </c>
      <c r="VF16">
        <v>1.8211000000000001E-2</v>
      </c>
      <c r="VG16">
        <v>2.8346E-2</v>
      </c>
      <c r="VT16">
        <v>0</v>
      </c>
      <c r="VU16">
        <v>0</v>
      </c>
      <c r="VV16">
        <v>0</v>
      </c>
      <c r="VW16">
        <v>0.34994999999999998</v>
      </c>
      <c r="VX16">
        <v>0.33206000000000002</v>
      </c>
      <c r="VY16">
        <v>0.37117</v>
      </c>
      <c r="VZ16">
        <v>0</v>
      </c>
      <c r="WA16">
        <v>0</v>
      </c>
      <c r="WB16">
        <v>0</v>
      </c>
      <c r="WC16">
        <v>0</v>
      </c>
      <c r="WD16">
        <v>0</v>
      </c>
      <c r="WE16">
        <v>0</v>
      </c>
      <c r="WF16">
        <v>2.3576999999999999</v>
      </c>
      <c r="WG16">
        <v>2.3576999999999999</v>
      </c>
      <c r="WH16">
        <v>2.3576999999999999</v>
      </c>
      <c r="WI16">
        <v>0</v>
      </c>
      <c r="WJ16">
        <v>0</v>
      </c>
      <c r="WK16">
        <v>0</v>
      </c>
      <c r="WO16">
        <v>1.0156000000000001</v>
      </c>
      <c r="WP16">
        <v>1.0156000000000001</v>
      </c>
      <c r="WQ16">
        <v>1.0156000000000001</v>
      </c>
      <c r="WR16">
        <v>11.4444</v>
      </c>
      <c r="WS16">
        <v>9.1547000000000001</v>
      </c>
      <c r="WT16">
        <v>14.2499</v>
      </c>
      <c r="WU16">
        <v>0.49658000000000002</v>
      </c>
      <c r="WV16">
        <v>0.39723000000000003</v>
      </c>
      <c r="WW16">
        <v>0.61831000000000003</v>
      </c>
      <c r="WX16">
        <v>0.50209999999999999</v>
      </c>
      <c r="WY16">
        <v>0.40164</v>
      </c>
      <c r="WZ16">
        <v>0.62517999999999996</v>
      </c>
      <c r="XA16">
        <v>34.484900000000003</v>
      </c>
      <c r="XB16">
        <v>27.5855</v>
      </c>
      <c r="XC16">
        <v>42.938400000000001</v>
      </c>
      <c r="XJ16">
        <v>8.5523000000000001E-4</v>
      </c>
      <c r="XK16">
        <v>6.8411999999999998E-4</v>
      </c>
      <c r="XL16">
        <v>1.0648999999999999E-3</v>
      </c>
      <c r="XM16">
        <v>17.161300000000001</v>
      </c>
      <c r="XN16">
        <v>12.9686</v>
      </c>
      <c r="XO16">
        <v>21.327300000000001</v>
      </c>
      <c r="XP16">
        <v>0.59279999999999999</v>
      </c>
      <c r="XQ16">
        <v>0.44796999999999998</v>
      </c>
      <c r="XR16">
        <v>0.73670000000000002</v>
      </c>
      <c r="XS16">
        <v>0.76700000000000002</v>
      </c>
      <c r="XT16">
        <v>0.57960999999999996</v>
      </c>
      <c r="XU16">
        <v>0.95318999999999998</v>
      </c>
      <c r="XV16">
        <v>1.7581</v>
      </c>
      <c r="XW16">
        <v>1.3286</v>
      </c>
      <c r="XX16">
        <v>2.1848999999999998</v>
      </c>
      <c r="XY16">
        <v>0.92300000000000004</v>
      </c>
      <c r="XZ16">
        <v>0.69750000000000001</v>
      </c>
      <c r="YA16">
        <v>1.1471</v>
      </c>
      <c r="YB16">
        <v>0</v>
      </c>
      <c r="YC16">
        <v>0</v>
      </c>
      <c r="YD16">
        <v>0</v>
      </c>
      <c r="YE16">
        <v>0</v>
      </c>
      <c r="YF16">
        <v>0</v>
      </c>
      <c r="YG16">
        <v>0</v>
      </c>
      <c r="YH16">
        <v>0</v>
      </c>
      <c r="YI16">
        <v>0</v>
      </c>
      <c r="YJ16">
        <v>0</v>
      </c>
      <c r="YK16">
        <v>0</v>
      </c>
      <c r="YL16">
        <v>0</v>
      </c>
      <c r="YM16">
        <v>0</v>
      </c>
      <c r="YQ16">
        <v>3.4108000000000001</v>
      </c>
      <c r="YR16">
        <v>1.9552</v>
      </c>
      <c r="YS16">
        <v>5.3761999999999999</v>
      </c>
      <c r="YT16">
        <v>0</v>
      </c>
      <c r="YU16">
        <v>0</v>
      </c>
      <c r="YV16">
        <v>0</v>
      </c>
      <c r="YW16">
        <v>1.5443E-2</v>
      </c>
      <c r="YX16">
        <v>8.8526999999999998E-3</v>
      </c>
      <c r="YY16">
        <v>2.4341999999999999E-2</v>
      </c>
      <c r="YZ16">
        <v>0</v>
      </c>
      <c r="ZA16">
        <v>0</v>
      </c>
      <c r="ZB16">
        <v>0</v>
      </c>
    </row>
    <row r="17" spans="1:678">
      <c r="A17" t="s">
        <v>0</v>
      </c>
      <c r="B17" t="s">
        <v>1</v>
      </c>
      <c r="C17" t="s">
        <v>49</v>
      </c>
      <c r="D17">
        <v>46.122300000000003</v>
      </c>
      <c r="E17">
        <v>27.578099999999999</v>
      </c>
      <c r="F17">
        <v>71.789500000000004</v>
      </c>
      <c r="G17">
        <v>526.14149999999995</v>
      </c>
      <c r="H17">
        <v>314.59840000000003</v>
      </c>
      <c r="I17">
        <v>818.94159999999999</v>
      </c>
      <c r="J17">
        <v>0</v>
      </c>
      <c r="K17">
        <v>0</v>
      </c>
      <c r="L17">
        <v>0</v>
      </c>
      <c r="M17">
        <v>2.0097</v>
      </c>
      <c r="N17">
        <v>1.2017</v>
      </c>
      <c r="O17">
        <v>3.1280999999999999</v>
      </c>
      <c r="S17">
        <v>0</v>
      </c>
      <c r="T17">
        <v>0</v>
      </c>
      <c r="U17">
        <v>0</v>
      </c>
      <c r="V17">
        <v>0.19183</v>
      </c>
      <c r="W17">
        <v>0.1147</v>
      </c>
      <c r="X17">
        <v>0.29859000000000002</v>
      </c>
      <c r="Y17">
        <v>0</v>
      </c>
      <c r="Z17">
        <v>0</v>
      </c>
      <c r="AA17">
        <v>0</v>
      </c>
      <c r="AB17">
        <v>0</v>
      </c>
      <c r="AC17">
        <v>0</v>
      </c>
      <c r="AD17">
        <v>0</v>
      </c>
      <c r="AH17">
        <v>0</v>
      </c>
      <c r="AI17">
        <v>0</v>
      </c>
      <c r="AJ17">
        <v>0</v>
      </c>
      <c r="AN17">
        <v>0</v>
      </c>
      <c r="AO17">
        <v>0</v>
      </c>
      <c r="AP17">
        <v>0</v>
      </c>
      <c r="AZ17">
        <v>0.49837999999999999</v>
      </c>
      <c r="BA17">
        <v>0.49837999999999999</v>
      </c>
      <c r="BB17">
        <v>0.49837999999999999</v>
      </c>
      <c r="BC17">
        <v>115.5654</v>
      </c>
      <c r="BD17">
        <v>115.5654</v>
      </c>
      <c r="BE17">
        <v>115.5654</v>
      </c>
      <c r="BF17">
        <v>4.5984999999999996</v>
      </c>
      <c r="BG17">
        <v>4.5984999999999996</v>
      </c>
      <c r="BH17">
        <v>4.5984999999999996</v>
      </c>
      <c r="BR17">
        <v>0</v>
      </c>
      <c r="BS17">
        <v>0</v>
      </c>
      <c r="BT17">
        <v>0</v>
      </c>
      <c r="BU17">
        <v>0</v>
      </c>
      <c r="BV17">
        <v>0</v>
      </c>
      <c r="BW17">
        <v>0</v>
      </c>
      <c r="BX17">
        <v>0.67567999999999995</v>
      </c>
      <c r="BY17">
        <v>0.67567999999999995</v>
      </c>
      <c r="BZ17">
        <v>0.67567999999999995</v>
      </c>
      <c r="CA17">
        <v>6.2472000000000003</v>
      </c>
      <c r="CB17">
        <v>6.2472000000000003</v>
      </c>
      <c r="CC17">
        <v>6.2472000000000003</v>
      </c>
      <c r="CD17">
        <v>19.021000000000001</v>
      </c>
      <c r="CE17">
        <v>19.020900000000001</v>
      </c>
      <c r="CF17">
        <v>19.021000000000001</v>
      </c>
      <c r="CG17">
        <v>2.6524999999999999</v>
      </c>
      <c r="CH17">
        <v>2.6524999999999999</v>
      </c>
      <c r="CI17">
        <v>2.6524999999999999</v>
      </c>
      <c r="CJ17">
        <v>0</v>
      </c>
      <c r="CK17">
        <v>0</v>
      </c>
      <c r="CL17">
        <v>0</v>
      </c>
      <c r="CM17">
        <v>1.0259</v>
      </c>
      <c r="CN17">
        <v>0.77542</v>
      </c>
      <c r="CO17">
        <v>1.2834000000000001</v>
      </c>
      <c r="CP17">
        <v>10.464</v>
      </c>
      <c r="CQ17">
        <v>7.9093</v>
      </c>
      <c r="CR17">
        <v>13.0907</v>
      </c>
      <c r="CS17">
        <v>0</v>
      </c>
      <c r="CT17">
        <v>0</v>
      </c>
      <c r="CU17">
        <v>0</v>
      </c>
      <c r="CV17">
        <v>3.9565999999999999</v>
      </c>
      <c r="CW17">
        <v>2.9906000000000001</v>
      </c>
      <c r="CX17">
        <v>4.9497999999999998</v>
      </c>
      <c r="DB17">
        <v>1.6368000000000001E-2</v>
      </c>
      <c r="DC17">
        <v>1.2371999999999999E-2</v>
      </c>
      <c r="DD17">
        <v>2.0476999999999999E-2</v>
      </c>
      <c r="DE17">
        <v>4.7350000000000003</v>
      </c>
      <c r="DF17">
        <v>3.5790000000000002</v>
      </c>
      <c r="DG17">
        <v>5.9236000000000004</v>
      </c>
      <c r="DQ17">
        <v>1.7323</v>
      </c>
      <c r="DR17">
        <v>1.3093999999999999</v>
      </c>
      <c r="DS17">
        <v>2.1671999999999998</v>
      </c>
      <c r="DT17">
        <v>0</v>
      </c>
      <c r="DU17">
        <v>0</v>
      </c>
      <c r="DV17">
        <v>0</v>
      </c>
      <c r="DW17">
        <v>0</v>
      </c>
      <c r="DX17">
        <v>0</v>
      </c>
      <c r="DY17">
        <v>0</v>
      </c>
      <c r="DZ17" s="1">
        <v>1.5824999999999998E-5</v>
      </c>
      <c r="EA17" s="1">
        <v>1.2109E-5</v>
      </c>
      <c r="EB17" s="1">
        <v>2.0860999999999999E-5</v>
      </c>
      <c r="EC17">
        <v>0</v>
      </c>
      <c r="ED17">
        <v>0</v>
      </c>
      <c r="EE17">
        <v>0</v>
      </c>
      <c r="EF17">
        <v>5.4860999999999998E-3</v>
      </c>
      <c r="EG17">
        <v>4.1977000000000004E-3</v>
      </c>
      <c r="EH17">
        <v>7.2319000000000003E-3</v>
      </c>
      <c r="EI17">
        <v>0</v>
      </c>
      <c r="EJ17">
        <v>0</v>
      </c>
      <c r="EK17">
        <v>0</v>
      </c>
      <c r="EL17" s="1">
        <v>2.3298E-5</v>
      </c>
      <c r="EM17" s="1">
        <v>1.7827000000000001E-5</v>
      </c>
      <c r="EN17" s="1">
        <v>3.0712E-5</v>
      </c>
      <c r="ER17">
        <v>0</v>
      </c>
      <c r="ES17">
        <v>0</v>
      </c>
      <c r="ET17">
        <v>0</v>
      </c>
      <c r="EX17">
        <v>7.2618000000000002E-2</v>
      </c>
      <c r="EY17">
        <v>5.5565000000000003E-2</v>
      </c>
      <c r="EZ17">
        <v>9.5727000000000007E-2</v>
      </c>
      <c r="FA17">
        <v>0</v>
      </c>
      <c r="FB17">
        <v>0</v>
      </c>
      <c r="FC17">
        <v>0</v>
      </c>
      <c r="FD17">
        <v>3.6589999999999998</v>
      </c>
      <c r="FE17">
        <v>2.7656999999999998</v>
      </c>
      <c r="FF17">
        <v>4.5774999999999997</v>
      </c>
      <c r="FG17">
        <v>0.10509</v>
      </c>
      <c r="FH17">
        <v>8.0407000000000006E-2</v>
      </c>
      <c r="FI17">
        <v>0.13852999999999999</v>
      </c>
      <c r="FJ17">
        <v>0</v>
      </c>
      <c r="FK17">
        <v>0</v>
      </c>
      <c r="FL17">
        <v>0</v>
      </c>
      <c r="FM17">
        <v>0</v>
      </c>
      <c r="FN17">
        <v>0</v>
      </c>
      <c r="FO17">
        <v>0</v>
      </c>
      <c r="FS17">
        <v>6.7099000000000006E-2</v>
      </c>
      <c r="FT17">
        <v>5.1136000000000001E-2</v>
      </c>
      <c r="FU17">
        <v>8.5502999999999996E-2</v>
      </c>
      <c r="GB17">
        <v>0</v>
      </c>
      <c r="GC17">
        <v>0</v>
      </c>
      <c r="GD17">
        <v>0</v>
      </c>
      <c r="GE17">
        <v>0</v>
      </c>
      <c r="GF17">
        <v>0</v>
      </c>
      <c r="GG17">
        <v>0</v>
      </c>
      <c r="GH17">
        <v>6.1063000000000001</v>
      </c>
      <c r="GI17">
        <v>4.6462000000000003</v>
      </c>
      <c r="GJ17">
        <v>8.0145</v>
      </c>
      <c r="GK17">
        <v>0.30702000000000002</v>
      </c>
      <c r="GL17">
        <v>0.23361000000000001</v>
      </c>
      <c r="GM17">
        <v>0.40295999999999998</v>
      </c>
      <c r="GN17">
        <v>0</v>
      </c>
      <c r="GO17">
        <v>0</v>
      </c>
      <c r="GP17">
        <v>0</v>
      </c>
      <c r="GQ17">
        <v>2.7465000000000002</v>
      </c>
      <c r="GR17">
        <v>0.92776999999999998</v>
      </c>
      <c r="GS17">
        <v>5.7439999999999998</v>
      </c>
      <c r="GT17">
        <v>6.8226999999999996E-2</v>
      </c>
      <c r="GU17">
        <v>5.1912E-2</v>
      </c>
      <c r="GV17">
        <v>8.9547000000000002E-2</v>
      </c>
      <c r="GZ17">
        <v>10.0732</v>
      </c>
      <c r="HA17">
        <v>9.4757999999999996</v>
      </c>
      <c r="HB17">
        <v>10.711600000000001</v>
      </c>
      <c r="HC17">
        <v>0.41538999999999998</v>
      </c>
      <c r="HD17">
        <v>0.39074999999999999</v>
      </c>
      <c r="HE17">
        <v>0.44172</v>
      </c>
      <c r="HF17">
        <v>0.17057</v>
      </c>
      <c r="HG17">
        <v>0.12978000000000001</v>
      </c>
      <c r="HH17">
        <v>0.22387000000000001</v>
      </c>
      <c r="HI17">
        <v>0</v>
      </c>
      <c r="HJ17">
        <v>0</v>
      </c>
      <c r="HK17">
        <v>0</v>
      </c>
      <c r="HL17">
        <v>6.8226999999999996E-2</v>
      </c>
      <c r="HM17">
        <v>5.1912E-2</v>
      </c>
      <c r="HN17">
        <v>8.9547000000000002E-2</v>
      </c>
      <c r="HO17">
        <v>0</v>
      </c>
      <c r="HP17">
        <v>0</v>
      </c>
      <c r="HQ17">
        <v>0</v>
      </c>
      <c r="HR17">
        <v>3.4113999999999998E-2</v>
      </c>
      <c r="HS17">
        <v>2.5956E-2</v>
      </c>
      <c r="HT17">
        <v>4.4774000000000001E-2</v>
      </c>
      <c r="HU17">
        <v>3.7747000000000002</v>
      </c>
      <c r="HV17">
        <v>3.14</v>
      </c>
      <c r="HW17">
        <v>4.4885999999999999</v>
      </c>
      <c r="HX17">
        <v>25.6587</v>
      </c>
      <c r="HY17">
        <v>21.344000000000001</v>
      </c>
      <c r="HZ17">
        <v>30.510999999999999</v>
      </c>
      <c r="IA17">
        <v>3.2105999999999999</v>
      </c>
      <c r="IB17">
        <v>2.6707000000000001</v>
      </c>
      <c r="IC17">
        <v>3.8178000000000001</v>
      </c>
      <c r="ID17">
        <v>0</v>
      </c>
      <c r="IE17">
        <v>0</v>
      </c>
      <c r="IF17">
        <v>0</v>
      </c>
      <c r="IG17">
        <v>0</v>
      </c>
      <c r="IH17">
        <v>0</v>
      </c>
      <c r="II17">
        <v>0</v>
      </c>
      <c r="IJ17">
        <v>0.57516</v>
      </c>
      <c r="IK17">
        <v>0.47843999999999998</v>
      </c>
      <c r="IL17">
        <v>0.68391999999999997</v>
      </c>
      <c r="IM17">
        <v>0.64158000000000004</v>
      </c>
      <c r="IN17">
        <v>0.53369</v>
      </c>
      <c r="IO17">
        <v>0.76290999999999998</v>
      </c>
      <c r="IS17">
        <v>1.5757000000000001</v>
      </c>
      <c r="IT17">
        <v>1.3107</v>
      </c>
      <c r="IU17">
        <v>1.8736999999999999</v>
      </c>
      <c r="IV17">
        <v>5.4488000000000003</v>
      </c>
      <c r="IW17">
        <v>4.5324999999999998</v>
      </c>
      <c r="IX17">
        <v>6.4791999999999996</v>
      </c>
      <c r="IY17">
        <v>1.0535000000000001</v>
      </c>
      <c r="IZ17">
        <v>0.87633000000000005</v>
      </c>
      <c r="JA17">
        <v>1.2526999999999999</v>
      </c>
      <c r="JE17">
        <v>3.9601000000000003E-3</v>
      </c>
      <c r="JF17">
        <v>3.2940999999999999E-3</v>
      </c>
      <c r="JG17">
        <v>4.7089999999999996E-3</v>
      </c>
      <c r="JK17">
        <v>3.6882999999999999</v>
      </c>
      <c r="JL17">
        <v>3.0680999999999998</v>
      </c>
      <c r="JM17">
        <v>4.3857999999999997</v>
      </c>
      <c r="JN17">
        <v>0</v>
      </c>
      <c r="JO17">
        <v>0</v>
      </c>
      <c r="JP17">
        <v>0</v>
      </c>
      <c r="JQ17">
        <v>1.5347999999999999</v>
      </c>
      <c r="JR17">
        <v>1.2766999999999999</v>
      </c>
      <c r="JS17">
        <v>1.825</v>
      </c>
      <c r="JT17">
        <v>0</v>
      </c>
      <c r="JU17">
        <v>0</v>
      </c>
      <c r="JV17">
        <v>0</v>
      </c>
      <c r="KC17">
        <v>5.6959000000000003E-3</v>
      </c>
      <c r="KD17">
        <v>4.7381000000000003E-3</v>
      </c>
      <c r="KE17">
        <v>6.7730000000000004E-3</v>
      </c>
      <c r="KI17">
        <v>7.4041999999999999E-4</v>
      </c>
      <c r="KJ17">
        <v>6.1591E-4</v>
      </c>
      <c r="KK17">
        <v>8.8044000000000002E-4</v>
      </c>
      <c r="KL17">
        <v>3.8896999999999998E-3</v>
      </c>
      <c r="KM17">
        <v>3.2355999999999999E-3</v>
      </c>
      <c r="KN17">
        <v>4.6252999999999997E-3</v>
      </c>
      <c r="KR17">
        <v>19.2041</v>
      </c>
      <c r="KS17">
        <v>15.9748</v>
      </c>
      <c r="KT17">
        <v>22.835799999999999</v>
      </c>
      <c r="KX17">
        <v>9.2551999999999999E-3</v>
      </c>
      <c r="KY17">
        <v>7.6988999999999998E-3</v>
      </c>
      <c r="KZ17">
        <v>1.1004999999999999E-2</v>
      </c>
      <c r="LA17">
        <v>0</v>
      </c>
      <c r="LB17">
        <v>0</v>
      </c>
      <c r="LC17">
        <v>0</v>
      </c>
      <c r="LD17">
        <v>4.3321999999999996E-3</v>
      </c>
      <c r="LE17">
        <v>3.6037E-3</v>
      </c>
      <c r="LF17">
        <v>5.1514999999999998E-3</v>
      </c>
      <c r="LG17">
        <v>0</v>
      </c>
      <c r="LH17">
        <v>0</v>
      </c>
      <c r="LI17">
        <v>0</v>
      </c>
      <c r="LJ17">
        <v>0</v>
      </c>
      <c r="LK17">
        <v>0</v>
      </c>
      <c r="LL17">
        <v>0</v>
      </c>
      <c r="LM17">
        <v>0</v>
      </c>
      <c r="LN17">
        <v>0</v>
      </c>
      <c r="LO17">
        <v>0</v>
      </c>
      <c r="LP17">
        <v>0</v>
      </c>
      <c r="LQ17">
        <v>0</v>
      </c>
      <c r="LR17">
        <v>0</v>
      </c>
      <c r="LS17">
        <v>1.9158999999999999E-2</v>
      </c>
      <c r="LT17">
        <v>1.5937E-2</v>
      </c>
      <c r="LU17">
        <v>2.2782E-2</v>
      </c>
      <c r="LV17">
        <v>2.2311000000000001</v>
      </c>
      <c r="LW17">
        <v>1.8559000000000001</v>
      </c>
      <c r="LX17">
        <v>2.653</v>
      </c>
      <c r="LY17">
        <v>0</v>
      </c>
      <c r="LZ17">
        <v>0</v>
      </c>
      <c r="MA17">
        <v>0</v>
      </c>
      <c r="MB17">
        <v>1.6137999999999999</v>
      </c>
      <c r="MC17">
        <v>1.2299</v>
      </c>
      <c r="MD17">
        <v>2.0565000000000002</v>
      </c>
      <c r="ME17">
        <v>0.75131999999999999</v>
      </c>
      <c r="MF17">
        <v>0.57257000000000002</v>
      </c>
      <c r="MG17">
        <v>0.95738999999999996</v>
      </c>
      <c r="MH17">
        <v>0.63260000000000005</v>
      </c>
      <c r="MI17">
        <v>0.48209999999999997</v>
      </c>
      <c r="MJ17">
        <v>0.80610999999999999</v>
      </c>
      <c r="MK17">
        <v>0.12</v>
      </c>
      <c r="ML17">
        <v>9.1454999999999995E-2</v>
      </c>
      <c r="MM17">
        <v>0.15292</v>
      </c>
      <c r="MN17">
        <v>10.054600000000001</v>
      </c>
      <c r="MO17">
        <v>7.6624999999999996</v>
      </c>
      <c r="MP17">
        <v>12.8123</v>
      </c>
      <c r="MT17">
        <v>3.1356000000000002</v>
      </c>
      <c r="MU17">
        <v>2.3896000000000002</v>
      </c>
      <c r="MV17">
        <v>3.9956</v>
      </c>
      <c r="MW17">
        <v>2.3033000000000001</v>
      </c>
      <c r="MX17">
        <v>1.7553000000000001</v>
      </c>
      <c r="MY17">
        <v>2.9350000000000001</v>
      </c>
      <c r="MZ17">
        <v>2.9356E-2</v>
      </c>
      <c r="NA17">
        <v>2.2372E-2</v>
      </c>
      <c r="NB17">
        <v>3.7407000000000003E-2</v>
      </c>
      <c r="NC17">
        <v>1.1022000000000001</v>
      </c>
      <c r="ND17">
        <v>0.83996999999999999</v>
      </c>
      <c r="NE17">
        <v>1.4045000000000001</v>
      </c>
      <c r="NF17">
        <v>7.1401000000000006E-2</v>
      </c>
      <c r="NG17">
        <v>5.4413999999999997E-2</v>
      </c>
      <c r="NH17">
        <v>9.0983999999999995E-2</v>
      </c>
      <c r="NL17">
        <v>1.1720999999999999E-3</v>
      </c>
      <c r="NM17">
        <v>8.9327999999999999E-4</v>
      </c>
      <c r="NN17">
        <v>1.4936000000000001E-3</v>
      </c>
      <c r="NR17">
        <v>4.9554999999999998E-4</v>
      </c>
      <c r="NS17">
        <v>3.7764999999999999E-4</v>
      </c>
      <c r="NT17">
        <v>6.3146999999999997E-4</v>
      </c>
      <c r="NU17">
        <v>0</v>
      </c>
      <c r="NV17">
        <v>0</v>
      </c>
      <c r="NW17">
        <v>0</v>
      </c>
      <c r="NX17">
        <v>2.9361000000000002E-2</v>
      </c>
      <c r="NY17">
        <v>2.2376E-2</v>
      </c>
      <c r="NZ17">
        <v>3.7414999999999997E-2</v>
      </c>
      <c r="OG17">
        <v>0</v>
      </c>
      <c r="OH17">
        <v>0</v>
      </c>
      <c r="OI17">
        <v>0</v>
      </c>
      <c r="OP17">
        <v>0</v>
      </c>
      <c r="OQ17">
        <v>0</v>
      </c>
      <c r="OR17">
        <v>0</v>
      </c>
      <c r="OY17">
        <v>0.40851999999999999</v>
      </c>
      <c r="OZ17">
        <v>0.31133</v>
      </c>
      <c r="PA17">
        <v>0.52056000000000002</v>
      </c>
      <c r="PB17">
        <v>0</v>
      </c>
      <c r="PC17">
        <v>0</v>
      </c>
      <c r="PD17">
        <v>0</v>
      </c>
      <c r="PE17">
        <v>15.048299999999999</v>
      </c>
      <c r="PF17">
        <v>11.4682</v>
      </c>
      <c r="PG17">
        <v>19.175599999999999</v>
      </c>
      <c r="PH17">
        <v>0</v>
      </c>
      <c r="PI17">
        <v>0</v>
      </c>
      <c r="PJ17">
        <v>0</v>
      </c>
      <c r="PQ17">
        <v>0</v>
      </c>
      <c r="PR17">
        <v>0</v>
      </c>
      <c r="PS17">
        <v>0</v>
      </c>
      <c r="PT17">
        <v>1.345</v>
      </c>
      <c r="PU17">
        <v>1.0249999999999999</v>
      </c>
      <c r="PV17">
        <v>1.7139</v>
      </c>
      <c r="PW17">
        <v>12.865399999999999</v>
      </c>
      <c r="PX17">
        <v>9.8047000000000004</v>
      </c>
      <c r="PY17">
        <v>16.394100000000002</v>
      </c>
      <c r="PZ17">
        <v>8.4415999999999993</v>
      </c>
      <c r="QA17">
        <v>6.4333</v>
      </c>
      <c r="QB17">
        <v>10.7569</v>
      </c>
      <c r="QC17">
        <v>6.7485000000000003E-2</v>
      </c>
      <c r="QD17">
        <v>5.1429999999999997E-2</v>
      </c>
      <c r="QE17">
        <v>8.5994000000000001E-2</v>
      </c>
      <c r="QF17">
        <v>0</v>
      </c>
      <c r="QG17">
        <v>0</v>
      </c>
      <c r="QH17">
        <v>0</v>
      </c>
      <c r="QI17">
        <v>0</v>
      </c>
      <c r="QJ17">
        <v>0</v>
      </c>
      <c r="QK17">
        <v>0</v>
      </c>
      <c r="QL17">
        <v>4.6169000000000001E-4</v>
      </c>
      <c r="QM17">
        <v>3.5185000000000001E-4</v>
      </c>
      <c r="QN17">
        <v>5.8832000000000003E-4</v>
      </c>
      <c r="SK17">
        <v>2.7317</v>
      </c>
      <c r="SL17">
        <v>2.1335999999999999</v>
      </c>
      <c r="SM17">
        <v>3.3349000000000002</v>
      </c>
      <c r="SN17">
        <v>3.7948</v>
      </c>
      <c r="SO17">
        <v>2.9639000000000002</v>
      </c>
      <c r="SP17">
        <v>4.6326000000000001</v>
      </c>
      <c r="SQ17">
        <v>0</v>
      </c>
      <c r="SR17">
        <v>0</v>
      </c>
      <c r="SS17">
        <v>0</v>
      </c>
      <c r="ST17">
        <v>3.1983999999999999</v>
      </c>
      <c r="SU17">
        <v>2.4981</v>
      </c>
      <c r="SV17">
        <v>3.9045999999999998</v>
      </c>
      <c r="SZ17">
        <v>0</v>
      </c>
      <c r="TA17">
        <v>0</v>
      </c>
      <c r="TB17">
        <v>0</v>
      </c>
      <c r="TU17">
        <v>0</v>
      </c>
      <c r="TV17">
        <v>0</v>
      </c>
      <c r="TW17">
        <v>0</v>
      </c>
      <c r="TX17" s="1">
        <v>2.4712999999999999E-5</v>
      </c>
      <c r="TY17" s="1">
        <v>1.9301999999999999E-5</v>
      </c>
      <c r="TZ17" s="1">
        <v>3.0170000000000001E-5</v>
      </c>
      <c r="UA17">
        <v>0.35732000000000003</v>
      </c>
      <c r="UB17">
        <v>0.27907999999999999</v>
      </c>
      <c r="UC17">
        <v>0.43620999999999999</v>
      </c>
      <c r="UG17">
        <v>0.83420000000000005</v>
      </c>
      <c r="UH17">
        <v>0.65154999999999996</v>
      </c>
      <c r="UI17">
        <v>1.0184</v>
      </c>
      <c r="UJ17">
        <v>1.4655E-2</v>
      </c>
      <c r="UK17">
        <v>1.1447000000000001E-2</v>
      </c>
      <c r="UL17">
        <v>1.7891000000000001E-2</v>
      </c>
      <c r="VE17">
        <v>2.7220999999999999E-2</v>
      </c>
      <c r="VF17">
        <v>2.0750000000000001E-2</v>
      </c>
      <c r="VG17">
        <v>3.4877999999999999E-2</v>
      </c>
      <c r="VT17">
        <v>0</v>
      </c>
      <c r="VU17">
        <v>0</v>
      </c>
      <c r="VV17">
        <v>0</v>
      </c>
      <c r="VW17">
        <v>0.45</v>
      </c>
      <c r="VX17">
        <v>0.42331999999999997</v>
      </c>
      <c r="VY17">
        <v>0.47853000000000001</v>
      </c>
      <c r="VZ17">
        <v>0</v>
      </c>
      <c r="WA17">
        <v>0</v>
      </c>
      <c r="WB17">
        <v>0</v>
      </c>
      <c r="WC17">
        <v>0</v>
      </c>
      <c r="WD17">
        <v>0</v>
      </c>
      <c r="WE17">
        <v>0</v>
      </c>
      <c r="WF17">
        <v>3.1078999999999999</v>
      </c>
      <c r="WG17">
        <v>3.1078999999999999</v>
      </c>
      <c r="WH17">
        <v>3.1078999999999999</v>
      </c>
      <c r="WI17">
        <v>0</v>
      </c>
      <c r="WJ17">
        <v>0</v>
      </c>
      <c r="WK17">
        <v>0</v>
      </c>
      <c r="WO17">
        <v>1.3388</v>
      </c>
      <c r="WP17">
        <v>1.3388</v>
      </c>
      <c r="WQ17">
        <v>1.3388</v>
      </c>
      <c r="WR17">
        <v>13.684100000000001</v>
      </c>
      <c r="WS17">
        <v>10.4314</v>
      </c>
      <c r="WT17">
        <v>17.533799999999999</v>
      </c>
      <c r="WU17">
        <v>0.59375999999999995</v>
      </c>
      <c r="WV17">
        <v>0.45262999999999998</v>
      </c>
      <c r="WW17">
        <v>0.76080000000000003</v>
      </c>
      <c r="WX17">
        <v>0.60036</v>
      </c>
      <c r="WY17">
        <v>0.45766000000000001</v>
      </c>
      <c r="WZ17">
        <v>0.76926000000000005</v>
      </c>
      <c r="XA17">
        <v>41.233699999999999</v>
      </c>
      <c r="XB17">
        <v>31.432400000000001</v>
      </c>
      <c r="XC17">
        <v>52.833599999999997</v>
      </c>
      <c r="XJ17">
        <v>1.0226E-3</v>
      </c>
      <c r="XK17">
        <v>7.7952000000000002E-4</v>
      </c>
      <c r="XL17">
        <v>1.3102999999999999E-3</v>
      </c>
      <c r="XM17">
        <v>23.511199999999999</v>
      </c>
      <c r="XN17">
        <v>17.900700000000001</v>
      </c>
      <c r="XO17">
        <v>29.836099999999998</v>
      </c>
      <c r="XP17">
        <v>0.81215000000000004</v>
      </c>
      <c r="XQ17">
        <v>0.61834</v>
      </c>
      <c r="XR17">
        <v>1.0306</v>
      </c>
      <c r="XS17">
        <v>1.0508</v>
      </c>
      <c r="XT17">
        <v>0.80005000000000004</v>
      </c>
      <c r="XU17">
        <v>1.3334999999999999</v>
      </c>
      <c r="XV17">
        <v>2.4087000000000001</v>
      </c>
      <c r="XW17">
        <v>1.8339000000000001</v>
      </c>
      <c r="XX17">
        <v>3.0566</v>
      </c>
      <c r="XY17">
        <v>1.2645</v>
      </c>
      <c r="XZ17">
        <v>0.96277000000000001</v>
      </c>
      <c r="YA17">
        <v>1.6047</v>
      </c>
      <c r="YB17">
        <v>0</v>
      </c>
      <c r="YC17">
        <v>0</v>
      </c>
      <c r="YD17">
        <v>0</v>
      </c>
      <c r="YE17">
        <v>0</v>
      </c>
      <c r="YF17">
        <v>0</v>
      </c>
      <c r="YG17">
        <v>0</v>
      </c>
      <c r="YH17">
        <v>0</v>
      </c>
      <c r="YI17">
        <v>0</v>
      </c>
      <c r="YJ17">
        <v>0</v>
      </c>
      <c r="YK17">
        <v>0</v>
      </c>
      <c r="YL17">
        <v>0</v>
      </c>
      <c r="YM17">
        <v>0</v>
      </c>
      <c r="YQ17">
        <v>4.0484999999999998</v>
      </c>
      <c r="YR17">
        <v>2.4207000000000001</v>
      </c>
      <c r="YS17">
        <v>6.3014999999999999</v>
      </c>
      <c r="YT17">
        <v>0</v>
      </c>
      <c r="YU17">
        <v>0</v>
      </c>
      <c r="YV17">
        <v>0</v>
      </c>
      <c r="YW17">
        <v>1.8331E-2</v>
      </c>
      <c r="YX17">
        <v>1.0961E-2</v>
      </c>
      <c r="YY17">
        <v>2.8531999999999998E-2</v>
      </c>
      <c r="YZ17">
        <v>0</v>
      </c>
      <c r="ZA17">
        <v>0</v>
      </c>
      <c r="ZB17">
        <v>0</v>
      </c>
    </row>
    <row r="18" spans="1:678">
      <c r="A18" t="s">
        <v>0</v>
      </c>
      <c r="B18" t="s">
        <v>1</v>
      </c>
      <c r="C18" t="s">
        <v>50</v>
      </c>
      <c r="D18">
        <v>39.3444</v>
      </c>
      <c r="E18">
        <v>23.398</v>
      </c>
      <c r="F18">
        <v>64.7607</v>
      </c>
      <c r="G18">
        <v>448.82279999999997</v>
      </c>
      <c r="H18">
        <v>266.91379999999998</v>
      </c>
      <c r="I18">
        <v>738.75959999999998</v>
      </c>
      <c r="J18">
        <v>0</v>
      </c>
      <c r="K18">
        <v>0</v>
      </c>
      <c r="L18">
        <v>0</v>
      </c>
      <c r="M18">
        <v>1.7143999999999999</v>
      </c>
      <c r="N18">
        <v>1.0195000000000001</v>
      </c>
      <c r="O18">
        <v>2.8218000000000001</v>
      </c>
      <c r="S18">
        <v>0</v>
      </c>
      <c r="T18">
        <v>0</v>
      </c>
      <c r="U18">
        <v>0</v>
      </c>
      <c r="V18">
        <v>0.16364000000000001</v>
      </c>
      <c r="W18">
        <v>9.7318000000000002E-2</v>
      </c>
      <c r="X18">
        <v>0.26934999999999998</v>
      </c>
      <c r="Y18">
        <v>0</v>
      </c>
      <c r="Z18">
        <v>0</v>
      </c>
      <c r="AA18">
        <v>0</v>
      </c>
      <c r="AB18">
        <v>0</v>
      </c>
      <c r="AC18">
        <v>0</v>
      </c>
      <c r="AD18">
        <v>0</v>
      </c>
      <c r="AH18">
        <v>0</v>
      </c>
      <c r="AI18">
        <v>0</v>
      </c>
      <c r="AJ18">
        <v>0</v>
      </c>
      <c r="AN18">
        <v>0</v>
      </c>
      <c r="AO18">
        <v>0</v>
      </c>
      <c r="AP18">
        <v>0</v>
      </c>
      <c r="AZ18">
        <v>0.37808000000000003</v>
      </c>
      <c r="BA18">
        <v>0.37808000000000003</v>
      </c>
      <c r="BB18">
        <v>0.37808000000000003</v>
      </c>
      <c r="BC18">
        <v>87.670299999999997</v>
      </c>
      <c r="BD18">
        <v>87.670299999999997</v>
      </c>
      <c r="BE18">
        <v>87.670299999999997</v>
      </c>
      <c r="BF18">
        <v>3.4885000000000002</v>
      </c>
      <c r="BG18">
        <v>3.4885000000000002</v>
      </c>
      <c r="BH18">
        <v>3.4885000000000002</v>
      </c>
      <c r="BR18">
        <v>0</v>
      </c>
      <c r="BS18">
        <v>0</v>
      </c>
      <c r="BT18">
        <v>0</v>
      </c>
      <c r="BU18">
        <v>0</v>
      </c>
      <c r="BV18">
        <v>0</v>
      </c>
      <c r="BW18">
        <v>0</v>
      </c>
      <c r="BX18">
        <v>0.51258000000000004</v>
      </c>
      <c r="BY18">
        <v>0.51258000000000004</v>
      </c>
      <c r="BZ18">
        <v>0.51258000000000004</v>
      </c>
      <c r="CA18">
        <v>4.7393000000000001</v>
      </c>
      <c r="CB18">
        <v>4.7393000000000001</v>
      </c>
      <c r="CC18">
        <v>4.7393000000000001</v>
      </c>
      <c r="CD18">
        <v>14.4297</v>
      </c>
      <c r="CE18">
        <v>14.4297</v>
      </c>
      <c r="CF18">
        <v>14.4297</v>
      </c>
      <c r="CG18">
        <v>2.0122</v>
      </c>
      <c r="CH18">
        <v>2.0122</v>
      </c>
      <c r="CI18">
        <v>2.0122</v>
      </c>
      <c r="CJ18">
        <v>0</v>
      </c>
      <c r="CK18">
        <v>0</v>
      </c>
      <c r="CL18">
        <v>0</v>
      </c>
      <c r="CM18">
        <v>0.78818999999999995</v>
      </c>
      <c r="CN18">
        <v>0.60314000000000001</v>
      </c>
      <c r="CO18">
        <v>1.0093000000000001</v>
      </c>
      <c r="CP18">
        <v>8.0395000000000003</v>
      </c>
      <c r="CQ18">
        <v>6.1520999999999999</v>
      </c>
      <c r="CR18">
        <v>10.295</v>
      </c>
      <c r="CS18">
        <v>0</v>
      </c>
      <c r="CT18">
        <v>0</v>
      </c>
      <c r="CU18">
        <v>0</v>
      </c>
      <c r="CV18">
        <v>3.0398999999999998</v>
      </c>
      <c r="CW18">
        <v>2.3262</v>
      </c>
      <c r="CX18">
        <v>3.8927</v>
      </c>
      <c r="DB18">
        <v>1.2576E-2</v>
      </c>
      <c r="DC18">
        <v>9.6231000000000008E-3</v>
      </c>
      <c r="DD18">
        <v>1.6104E-2</v>
      </c>
      <c r="DE18">
        <v>3.6379000000000001</v>
      </c>
      <c r="DF18">
        <v>2.7837999999999998</v>
      </c>
      <c r="DG18">
        <v>4.6585999999999999</v>
      </c>
      <c r="DQ18">
        <v>1.3309</v>
      </c>
      <c r="DR18">
        <v>1.0185</v>
      </c>
      <c r="DS18">
        <v>1.7042999999999999</v>
      </c>
      <c r="DT18">
        <v>0</v>
      </c>
      <c r="DU18">
        <v>0</v>
      </c>
      <c r="DV18">
        <v>0</v>
      </c>
      <c r="DW18">
        <v>0</v>
      </c>
      <c r="DX18">
        <v>0</v>
      </c>
      <c r="DY18">
        <v>0</v>
      </c>
      <c r="DZ18" s="1">
        <v>1.4479E-5</v>
      </c>
      <c r="EA18" s="1">
        <v>1.0923E-5</v>
      </c>
      <c r="EB18" s="1">
        <v>1.9148999999999999E-5</v>
      </c>
      <c r="EC18">
        <v>0</v>
      </c>
      <c r="ED18">
        <v>0</v>
      </c>
      <c r="EE18">
        <v>0</v>
      </c>
      <c r="EF18">
        <v>5.0195999999999999E-3</v>
      </c>
      <c r="EG18">
        <v>3.7864999999999999E-3</v>
      </c>
      <c r="EH18">
        <v>6.6382000000000004E-3</v>
      </c>
      <c r="EI18">
        <v>0</v>
      </c>
      <c r="EJ18">
        <v>0</v>
      </c>
      <c r="EK18">
        <v>0</v>
      </c>
      <c r="EL18" s="1">
        <v>2.1316999999999999E-5</v>
      </c>
      <c r="EM18" s="1">
        <v>1.6081000000000001E-5</v>
      </c>
      <c r="EN18" s="1">
        <v>2.8191000000000002E-5</v>
      </c>
      <c r="ER18">
        <v>0</v>
      </c>
      <c r="ES18">
        <v>0</v>
      </c>
      <c r="ET18">
        <v>0</v>
      </c>
      <c r="EX18">
        <v>6.6443000000000002E-2</v>
      </c>
      <c r="EY18">
        <v>5.0120999999999999E-2</v>
      </c>
      <c r="EZ18">
        <v>8.7869000000000003E-2</v>
      </c>
      <c r="FA18">
        <v>0</v>
      </c>
      <c r="FB18">
        <v>0</v>
      </c>
      <c r="FC18">
        <v>0</v>
      </c>
      <c r="FD18">
        <v>2.8111999999999999</v>
      </c>
      <c r="FE18">
        <v>2.1511999999999998</v>
      </c>
      <c r="FF18">
        <v>3.5998999999999999</v>
      </c>
      <c r="FG18">
        <v>9.6148999999999998E-2</v>
      </c>
      <c r="FH18">
        <v>7.2529999999999997E-2</v>
      </c>
      <c r="FI18">
        <v>0.12715000000000001</v>
      </c>
      <c r="FJ18">
        <v>0</v>
      </c>
      <c r="FK18">
        <v>0</v>
      </c>
      <c r="FL18">
        <v>0</v>
      </c>
      <c r="FM18">
        <v>0</v>
      </c>
      <c r="FN18">
        <v>0</v>
      </c>
      <c r="FO18">
        <v>0</v>
      </c>
      <c r="FS18">
        <v>5.8236999999999997E-2</v>
      </c>
      <c r="FT18">
        <v>4.5620000000000001E-2</v>
      </c>
      <c r="FU18">
        <v>7.5223999999999999E-2</v>
      </c>
      <c r="GB18">
        <v>0</v>
      </c>
      <c r="GC18">
        <v>0</v>
      </c>
      <c r="GD18">
        <v>0</v>
      </c>
      <c r="GE18">
        <v>0</v>
      </c>
      <c r="GF18">
        <v>0</v>
      </c>
      <c r="GG18">
        <v>0</v>
      </c>
      <c r="GH18">
        <v>4.8532999999999999</v>
      </c>
      <c r="GI18">
        <v>3.6187999999999998</v>
      </c>
      <c r="GJ18">
        <v>6.2811000000000003</v>
      </c>
      <c r="GK18">
        <v>0.24401999999999999</v>
      </c>
      <c r="GL18">
        <v>0.18195</v>
      </c>
      <c r="GM18">
        <v>0.31580999999999998</v>
      </c>
      <c r="GN18">
        <v>0</v>
      </c>
      <c r="GO18">
        <v>0</v>
      </c>
      <c r="GP18">
        <v>0</v>
      </c>
      <c r="GQ18">
        <v>2.2618999999999998</v>
      </c>
      <c r="GR18">
        <v>0.8347</v>
      </c>
      <c r="GS18">
        <v>4.6151999999999997</v>
      </c>
      <c r="GT18">
        <v>5.4226999999999997E-2</v>
      </c>
      <c r="GU18">
        <v>4.0433999999999998E-2</v>
      </c>
      <c r="GV18">
        <v>7.0180000000000006E-2</v>
      </c>
      <c r="GZ18">
        <v>7.8587999999999996</v>
      </c>
      <c r="HA18">
        <v>7.3540999999999999</v>
      </c>
      <c r="HB18">
        <v>8.3815000000000008</v>
      </c>
      <c r="HC18">
        <v>0.32407999999999998</v>
      </c>
      <c r="HD18">
        <v>0.30325999999999997</v>
      </c>
      <c r="HE18">
        <v>0.34562999999999999</v>
      </c>
      <c r="HF18">
        <v>0.13557</v>
      </c>
      <c r="HG18">
        <v>0.10108</v>
      </c>
      <c r="HH18">
        <v>0.17544999999999999</v>
      </c>
      <c r="HI18">
        <v>0</v>
      </c>
      <c r="HJ18">
        <v>0</v>
      </c>
      <c r="HK18">
        <v>0</v>
      </c>
      <c r="HL18">
        <v>5.4226999999999997E-2</v>
      </c>
      <c r="HM18">
        <v>4.0433999999999998E-2</v>
      </c>
      <c r="HN18">
        <v>7.0180000000000006E-2</v>
      </c>
      <c r="HO18">
        <v>0</v>
      </c>
      <c r="HP18">
        <v>0</v>
      </c>
      <c r="HQ18">
        <v>0</v>
      </c>
      <c r="HR18">
        <v>2.7113000000000002E-2</v>
      </c>
      <c r="HS18">
        <v>2.0216999999999999E-2</v>
      </c>
      <c r="HT18">
        <v>3.5090000000000003E-2</v>
      </c>
      <c r="HU18">
        <v>3.2978999999999998</v>
      </c>
      <c r="HV18">
        <v>2.7730000000000001</v>
      </c>
      <c r="HW18">
        <v>3.9373999999999998</v>
      </c>
      <c r="HX18">
        <v>22.417200000000001</v>
      </c>
      <c r="HY18">
        <v>18.849399999999999</v>
      </c>
      <c r="HZ18">
        <v>26.764600000000002</v>
      </c>
      <c r="IA18">
        <v>2.8050000000000002</v>
      </c>
      <c r="IB18">
        <v>2.3586</v>
      </c>
      <c r="IC18">
        <v>3.3490000000000002</v>
      </c>
      <c r="ID18">
        <v>0</v>
      </c>
      <c r="IE18">
        <v>0</v>
      </c>
      <c r="IF18">
        <v>0</v>
      </c>
      <c r="IG18">
        <v>0</v>
      </c>
      <c r="IH18">
        <v>0</v>
      </c>
      <c r="II18">
        <v>0</v>
      </c>
      <c r="IJ18">
        <v>0.50248999999999999</v>
      </c>
      <c r="IK18">
        <v>0.42252000000000001</v>
      </c>
      <c r="IL18">
        <v>0.59994000000000003</v>
      </c>
      <c r="IM18">
        <v>0.56052000000000002</v>
      </c>
      <c r="IN18">
        <v>0.47132000000000002</v>
      </c>
      <c r="IO18">
        <v>0.66922999999999999</v>
      </c>
      <c r="IS18">
        <v>1.3766</v>
      </c>
      <c r="IT18">
        <v>1.1575</v>
      </c>
      <c r="IU18">
        <v>1.6435999999999999</v>
      </c>
      <c r="IV18">
        <v>4.7603999999999997</v>
      </c>
      <c r="IW18">
        <v>4.0027999999999997</v>
      </c>
      <c r="IX18">
        <v>5.6836000000000002</v>
      </c>
      <c r="IY18">
        <v>0.9204</v>
      </c>
      <c r="IZ18">
        <v>0.77390999999999999</v>
      </c>
      <c r="JA18">
        <v>1.0989</v>
      </c>
      <c r="JE18">
        <v>3.4597999999999999E-3</v>
      </c>
      <c r="JF18">
        <v>2.9091E-3</v>
      </c>
      <c r="JG18">
        <v>4.1307000000000002E-3</v>
      </c>
      <c r="JK18">
        <v>3.2223999999999999</v>
      </c>
      <c r="JL18">
        <v>2.7094999999999998</v>
      </c>
      <c r="JM18">
        <v>3.8473000000000002</v>
      </c>
      <c r="JN18">
        <v>0</v>
      </c>
      <c r="JO18">
        <v>0</v>
      </c>
      <c r="JP18">
        <v>0</v>
      </c>
      <c r="JQ18">
        <v>1.3409</v>
      </c>
      <c r="JR18">
        <v>1.1274999999999999</v>
      </c>
      <c r="JS18">
        <v>1.6009</v>
      </c>
      <c r="JT18">
        <v>0</v>
      </c>
      <c r="JU18">
        <v>0</v>
      </c>
      <c r="JV18">
        <v>0</v>
      </c>
      <c r="KC18">
        <v>4.9763000000000003E-3</v>
      </c>
      <c r="KD18">
        <v>4.1843000000000002E-3</v>
      </c>
      <c r="KE18">
        <v>5.9414000000000003E-3</v>
      </c>
      <c r="KI18">
        <v>6.4687999999999996E-4</v>
      </c>
      <c r="KJ18">
        <v>5.4392000000000004E-4</v>
      </c>
      <c r="KK18">
        <v>7.7233E-4</v>
      </c>
      <c r="KL18">
        <v>3.3982999999999999E-3</v>
      </c>
      <c r="KM18">
        <v>2.8574E-3</v>
      </c>
      <c r="KN18">
        <v>4.0572999999999998E-3</v>
      </c>
      <c r="KR18">
        <v>16.777999999999999</v>
      </c>
      <c r="KS18">
        <v>14.107699999999999</v>
      </c>
      <c r="KT18">
        <v>20.0318</v>
      </c>
      <c r="KX18">
        <v>8.0859999999999994E-3</v>
      </c>
      <c r="KY18">
        <v>6.7990999999999998E-3</v>
      </c>
      <c r="KZ18">
        <v>9.6541000000000005E-3</v>
      </c>
      <c r="LA18">
        <v>0</v>
      </c>
      <c r="LB18">
        <v>0</v>
      </c>
      <c r="LC18">
        <v>0</v>
      </c>
      <c r="LD18">
        <v>3.7848999999999999E-3</v>
      </c>
      <c r="LE18">
        <v>3.1825E-3</v>
      </c>
      <c r="LF18">
        <v>4.5189000000000002E-3</v>
      </c>
      <c r="LG18">
        <v>0</v>
      </c>
      <c r="LH18">
        <v>0</v>
      </c>
      <c r="LI18">
        <v>0</v>
      </c>
      <c r="LJ18">
        <v>0</v>
      </c>
      <c r="LK18">
        <v>0</v>
      </c>
      <c r="LL18">
        <v>0</v>
      </c>
      <c r="LM18">
        <v>0</v>
      </c>
      <c r="LN18">
        <v>0</v>
      </c>
      <c r="LO18">
        <v>0</v>
      </c>
      <c r="LP18">
        <v>0</v>
      </c>
      <c r="LQ18">
        <v>0</v>
      </c>
      <c r="LR18">
        <v>0</v>
      </c>
      <c r="LS18">
        <v>1.6737999999999999E-2</v>
      </c>
      <c r="LT18">
        <v>1.4074E-2</v>
      </c>
      <c r="LU18">
        <v>1.9983999999999998E-2</v>
      </c>
      <c r="LV18">
        <v>1.9492</v>
      </c>
      <c r="LW18">
        <v>1.639</v>
      </c>
      <c r="LX18">
        <v>2.3273000000000001</v>
      </c>
      <c r="LY18">
        <v>0</v>
      </c>
      <c r="LZ18">
        <v>0</v>
      </c>
      <c r="MA18">
        <v>0</v>
      </c>
      <c r="MB18">
        <v>1.4007000000000001</v>
      </c>
      <c r="MC18">
        <v>1.0972</v>
      </c>
      <c r="MD18">
        <v>1.8091999999999999</v>
      </c>
      <c r="ME18">
        <v>0.65207999999999999</v>
      </c>
      <c r="MF18">
        <v>0.51080999999999999</v>
      </c>
      <c r="MG18">
        <v>0.84230000000000005</v>
      </c>
      <c r="MH18">
        <v>0.54905000000000004</v>
      </c>
      <c r="MI18">
        <v>0.43009999999999998</v>
      </c>
      <c r="MJ18">
        <v>0.70921000000000001</v>
      </c>
      <c r="MK18">
        <v>0.10415000000000001</v>
      </c>
      <c r="ML18">
        <v>8.1588999999999995E-2</v>
      </c>
      <c r="MM18">
        <v>0.13453999999999999</v>
      </c>
      <c r="MN18">
        <v>8.7265999999999995</v>
      </c>
      <c r="MO18">
        <v>6.8358999999999996</v>
      </c>
      <c r="MP18">
        <v>11.2721</v>
      </c>
      <c r="MT18">
        <v>2.7214999999999998</v>
      </c>
      <c r="MU18">
        <v>2.1318000000000001</v>
      </c>
      <c r="MV18">
        <v>3.5152999999999999</v>
      </c>
      <c r="MW18">
        <v>1.9991000000000001</v>
      </c>
      <c r="MX18">
        <v>1.5660000000000001</v>
      </c>
      <c r="MY18">
        <v>2.5821999999999998</v>
      </c>
      <c r="MZ18">
        <v>2.5479000000000002E-2</v>
      </c>
      <c r="NA18">
        <v>1.9959000000000001E-2</v>
      </c>
      <c r="NB18">
        <v>3.2911000000000003E-2</v>
      </c>
      <c r="NC18">
        <v>0.95660999999999996</v>
      </c>
      <c r="ND18">
        <v>0.74936000000000003</v>
      </c>
      <c r="NE18">
        <v>1.2357</v>
      </c>
      <c r="NF18">
        <v>6.1969999999999997E-2</v>
      </c>
      <c r="NG18">
        <v>4.8543999999999997E-2</v>
      </c>
      <c r="NH18">
        <v>8.0046999999999993E-2</v>
      </c>
      <c r="NL18">
        <v>1.0173000000000001E-3</v>
      </c>
      <c r="NM18">
        <v>7.9692000000000001E-4</v>
      </c>
      <c r="NN18">
        <v>1.3140999999999999E-3</v>
      </c>
      <c r="NR18">
        <v>4.3009999999999999E-4</v>
      </c>
      <c r="NS18">
        <v>3.3691999999999999E-4</v>
      </c>
      <c r="NT18">
        <v>5.5555999999999997E-4</v>
      </c>
      <c r="NU18">
        <v>0</v>
      </c>
      <c r="NV18">
        <v>0</v>
      </c>
      <c r="NW18">
        <v>0</v>
      </c>
      <c r="NX18">
        <v>2.5482999999999999E-2</v>
      </c>
      <c r="NY18">
        <v>1.9962000000000001E-2</v>
      </c>
      <c r="NZ18">
        <v>3.2917000000000002E-2</v>
      </c>
      <c r="OG18">
        <v>0</v>
      </c>
      <c r="OH18">
        <v>0</v>
      </c>
      <c r="OI18">
        <v>0</v>
      </c>
      <c r="OP18">
        <v>0</v>
      </c>
      <c r="OQ18">
        <v>0</v>
      </c>
      <c r="OR18">
        <v>0</v>
      </c>
      <c r="OY18">
        <v>0.35455999999999999</v>
      </c>
      <c r="OZ18">
        <v>0.27773999999999999</v>
      </c>
      <c r="PA18">
        <v>0.45798</v>
      </c>
      <c r="PB18">
        <v>0</v>
      </c>
      <c r="PC18">
        <v>0</v>
      </c>
      <c r="PD18">
        <v>0</v>
      </c>
      <c r="PE18">
        <v>13.060700000000001</v>
      </c>
      <c r="PF18">
        <v>10.2311</v>
      </c>
      <c r="PG18">
        <v>16.8705</v>
      </c>
      <c r="PH18">
        <v>0</v>
      </c>
      <c r="PI18">
        <v>0</v>
      </c>
      <c r="PJ18">
        <v>0</v>
      </c>
      <c r="PQ18">
        <v>0</v>
      </c>
      <c r="PR18">
        <v>0</v>
      </c>
      <c r="PS18">
        <v>0</v>
      </c>
      <c r="PT18">
        <v>1.1674</v>
      </c>
      <c r="PU18">
        <v>0.91444999999999999</v>
      </c>
      <c r="PV18">
        <v>1.5079</v>
      </c>
      <c r="PW18">
        <v>11.1662</v>
      </c>
      <c r="PX18">
        <v>8.7469999999999999</v>
      </c>
      <c r="PY18">
        <v>14.423400000000001</v>
      </c>
      <c r="PZ18">
        <v>7.3266</v>
      </c>
      <c r="QA18">
        <v>5.7393000000000001</v>
      </c>
      <c r="QB18">
        <v>9.4638000000000009</v>
      </c>
      <c r="QC18">
        <v>5.8570999999999998E-2</v>
      </c>
      <c r="QD18">
        <v>4.5881999999999999E-2</v>
      </c>
      <c r="QE18">
        <v>7.5657000000000002E-2</v>
      </c>
      <c r="QF18">
        <v>0</v>
      </c>
      <c r="QG18">
        <v>0</v>
      </c>
      <c r="QH18">
        <v>0</v>
      </c>
      <c r="QI18">
        <v>0</v>
      </c>
      <c r="QJ18">
        <v>0</v>
      </c>
      <c r="QK18">
        <v>0</v>
      </c>
      <c r="QL18">
        <v>4.0070999999999998E-4</v>
      </c>
      <c r="QM18">
        <v>3.1389999999999999E-4</v>
      </c>
      <c r="QN18">
        <v>5.176E-4</v>
      </c>
      <c r="SK18">
        <v>1.8611</v>
      </c>
      <c r="SL18">
        <v>1.4736</v>
      </c>
      <c r="SM18">
        <v>2.3163</v>
      </c>
      <c r="SN18">
        <v>2.5853999999999999</v>
      </c>
      <c r="SO18">
        <v>2.0470999999999999</v>
      </c>
      <c r="SP18">
        <v>3.2178</v>
      </c>
      <c r="SQ18">
        <v>0</v>
      </c>
      <c r="SR18">
        <v>0</v>
      </c>
      <c r="SS18">
        <v>0</v>
      </c>
      <c r="ST18">
        <v>2.1791</v>
      </c>
      <c r="SU18">
        <v>1.7254</v>
      </c>
      <c r="SV18">
        <v>2.7121</v>
      </c>
      <c r="SZ18">
        <v>0</v>
      </c>
      <c r="TA18">
        <v>0</v>
      </c>
      <c r="TB18">
        <v>0</v>
      </c>
      <c r="TU18">
        <v>0</v>
      </c>
      <c r="TV18">
        <v>0</v>
      </c>
      <c r="TW18">
        <v>0</v>
      </c>
      <c r="TX18" s="1">
        <v>1.6837000000000002E-5</v>
      </c>
      <c r="TY18" s="1">
        <v>1.3332E-5</v>
      </c>
      <c r="TZ18" s="1">
        <v>2.0954999999999998E-5</v>
      </c>
      <c r="UA18">
        <v>0.24343999999999999</v>
      </c>
      <c r="UB18">
        <v>0.19275999999999999</v>
      </c>
      <c r="UC18">
        <v>0.30298000000000003</v>
      </c>
      <c r="UG18">
        <v>0.56833999999999996</v>
      </c>
      <c r="UH18">
        <v>0.45001000000000002</v>
      </c>
      <c r="UI18">
        <v>0.70735000000000003</v>
      </c>
      <c r="UJ18">
        <v>9.9848000000000003E-3</v>
      </c>
      <c r="UK18">
        <v>7.9059999999999998E-3</v>
      </c>
      <c r="UL18">
        <v>1.2427000000000001E-2</v>
      </c>
      <c r="VE18">
        <v>2.2159999999999999E-2</v>
      </c>
      <c r="VF18">
        <v>1.7155E-2</v>
      </c>
      <c r="VG18">
        <v>2.801E-2</v>
      </c>
      <c r="VT18">
        <v>0</v>
      </c>
      <c r="VU18">
        <v>0</v>
      </c>
      <c r="VV18">
        <v>0</v>
      </c>
      <c r="VW18">
        <v>0.35108</v>
      </c>
      <c r="VX18">
        <v>0.32852999999999999</v>
      </c>
      <c r="VY18">
        <v>0.37442999999999999</v>
      </c>
      <c r="VZ18">
        <v>0</v>
      </c>
      <c r="WA18">
        <v>0</v>
      </c>
      <c r="WB18">
        <v>0</v>
      </c>
      <c r="WC18">
        <v>0</v>
      </c>
      <c r="WD18">
        <v>0</v>
      </c>
      <c r="WE18">
        <v>0</v>
      </c>
      <c r="WF18">
        <v>2.3576999999999999</v>
      </c>
      <c r="WG18">
        <v>2.3576999999999999</v>
      </c>
      <c r="WH18">
        <v>2.3576999999999999</v>
      </c>
      <c r="WI18">
        <v>0</v>
      </c>
      <c r="WJ18">
        <v>0</v>
      </c>
      <c r="WK18">
        <v>0</v>
      </c>
      <c r="WO18">
        <v>1.0156000000000001</v>
      </c>
      <c r="WP18">
        <v>1.0156000000000001</v>
      </c>
      <c r="WQ18">
        <v>1.0156000000000001</v>
      </c>
      <c r="WR18">
        <v>11.139900000000001</v>
      </c>
      <c r="WS18">
        <v>8.6241000000000003</v>
      </c>
      <c r="WT18">
        <v>14.0807</v>
      </c>
      <c r="WU18">
        <v>0.48337000000000002</v>
      </c>
      <c r="WV18">
        <v>0.37420999999999999</v>
      </c>
      <c r="WW18">
        <v>0.61097000000000001</v>
      </c>
      <c r="WX18">
        <v>0.48874000000000001</v>
      </c>
      <c r="WY18">
        <v>0.37836999999999998</v>
      </c>
      <c r="WZ18">
        <v>0.61775999999999998</v>
      </c>
      <c r="XA18">
        <v>33.567300000000003</v>
      </c>
      <c r="XB18">
        <v>25.986699999999999</v>
      </c>
      <c r="XC18">
        <v>42.428800000000003</v>
      </c>
      <c r="XJ18">
        <v>8.3246999999999998E-4</v>
      </c>
      <c r="XK18">
        <v>6.4446999999999996E-4</v>
      </c>
      <c r="XL18">
        <v>1.0522000000000001E-3</v>
      </c>
      <c r="XM18">
        <v>18.508600000000001</v>
      </c>
      <c r="XN18">
        <v>14.245900000000001</v>
      </c>
      <c r="XO18">
        <v>23.4146</v>
      </c>
      <c r="XP18">
        <v>0.63934000000000002</v>
      </c>
      <c r="XQ18">
        <v>0.49209000000000003</v>
      </c>
      <c r="XR18">
        <v>0.80881000000000003</v>
      </c>
      <c r="XS18">
        <v>0.82721999999999996</v>
      </c>
      <c r="XT18">
        <v>0.63670000000000004</v>
      </c>
      <c r="XU18">
        <v>1.0465</v>
      </c>
      <c r="XV18">
        <v>1.8960999999999999</v>
      </c>
      <c r="XW18">
        <v>1.4594</v>
      </c>
      <c r="XX18">
        <v>2.3986999999999998</v>
      </c>
      <c r="XY18">
        <v>0.99546000000000001</v>
      </c>
      <c r="XZ18">
        <v>0.76619999999999999</v>
      </c>
      <c r="YA18">
        <v>1.2593000000000001</v>
      </c>
      <c r="YB18">
        <v>0</v>
      </c>
      <c r="YC18">
        <v>0</v>
      </c>
      <c r="YD18">
        <v>0</v>
      </c>
      <c r="YE18">
        <v>0</v>
      </c>
      <c r="YF18">
        <v>0</v>
      </c>
      <c r="YG18">
        <v>0</v>
      </c>
      <c r="YH18">
        <v>0</v>
      </c>
      <c r="YI18">
        <v>0</v>
      </c>
      <c r="YJ18">
        <v>0</v>
      </c>
      <c r="YK18">
        <v>0</v>
      </c>
      <c r="YL18">
        <v>0</v>
      </c>
      <c r="YM18">
        <v>0</v>
      </c>
      <c r="YQ18">
        <v>3.4535999999999998</v>
      </c>
      <c r="YR18">
        <v>2.0537999999999998</v>
      </c>
      <c r="YS18">
        <v>5.6844999999999999</v>
      </c>
      <c r="YT18">
        <v>0</v>
      </c>
      <c r="YU18">
        <v>0</v>
      </c>
      <c r="YV18">
        <v>0</v>
      </c>
      <c r="YW18">
        <v>1.5637000000000002E-2</v>
      </c>
      <c r="YX18">
        <v>9.2992999999999999E-3</v>
      </c>
      <c r="YY18">
        <v>2.5738E-2</v>
      </c>
      <c r="YZ18">
        <v>0</v>
      </c>
      <c r="ZA18">
        <v>0</v>
      </c>
      <c r="ZB18">
        <v>0</v>
      </c>
    </row>
    <row r="19" spans="1:678">
      <c r="A19" t="s">
        <v>0</v>
      </c>
      <c r="B19" t="s">
        <v>1</v>
      </c>
      <c r="C19" t="s">
        <v>51</v>
      </c>
      <c r="D19">
        <v>48.594700000000003</v>
      </c>
      <c r="E19">
        <v>28.337199999999999</v>
      </c>
      <c r="F19">
        <v>76.215199999999996</v>
      </c>
      <c r="G19">
        <v>554.34640000000002</v>
      </c>
      <c r="H19">
        <v>323.25729999999999</v>
      </c>
      <c r="I19">
        <v>869.428</v>
      </c>
      <c r="J19">
        <v>0</v>
      </c>
      <c r="K19">
        <v>0</v>
      </c>
      <c r="L19">
        <v>0</v>
      </c>
      <c r="M19">
        <v>2.1173999999999999</v>
      </c>
      <c r="N19">
        <v>1.2346999999999999</v>
      </c>
      <c r="O19">
        <v>3.3209</v>
      </c>
      <c r="S19">
        <v>0</v>
      </c>
      <c r="T19">
        <v>0</v>
      </c>
      <c r="U19">
        <v>0</v>
      </c>
      <c r="V19">
        <v>0.20211999999999999</v>
      </c>
      <c r="W19">
        <v>0.11786000000000001</v>
      </c>
      <c r="X19">
        <v>0.317</v>
      </c>
      <c r="Y19">
        <v>0</v>
      </c>
      <c r="Z19">
        <v>0</v>
      </c>
      <c r="AA19">
        <v>0</v>
      </c>
      <c r="AB19">
        <v>0</v>
      </c>
      <c r="AC19">
        <v>0</v>
      </c>
      <c r="AD19">
        <v>0</v>
      </c>
      <c r="AH19">
        <v>0</v>
      </c>
      <c r="AI19">
        <v>0</v>
      </c>
      <c r="AJ19">
        <v>0</v>
      </c>
      <c r="AN19">
        <v>0</v>
      </c>
      <c r="AO19">
        <v>0</v>
      </c>
      <c r="AP19">
        <v>0</v>
      </c>
      <c r="AZ19">
        <v>0.49837999999999999</v>
      </c>
      <c r="BA19">
        <v>0.49837999999999999</v>
      </c>
      <c r="BB19">
        <v>0.49837999999999999</v>
      </c>
      <c r="BC19">
        <v>115.5654</v>
      </c>
      <c r="BD19">
        <v>115.5654</v>
      </c>
      <c r="BE19">
        <v>115.5654</v>
      </c>
      <c r="BF19">
        <v>4.5984999999999996</v>
      </c>
      <c r="BG19">
        <v>4.5984999999999996</v>
      </c>
      <c r="BH19">
        <v>4.5984999999999996</v>
      </c>
      <c r="BR19">
        <v>0</v>
      </c>
      <c r="BS19">
        <v>0</v>
      </c>
      <c r="BT19">
        <v>0</v>
      </c>
      <c r="BU19">
        <v>0</v>
      </c>
      <c r="BV19">
        <v>0</v>
      </c>
      <c r="BW19">
        <v>0</v>
      </c>
      <c r="BX19">
        <v>0.67567999999999995</v>
      </c>
      <c r="BY19">
        <v>0.67567999999999995</v>
      </c>
      <c r="BZ19">
        <v>0.67567999999999995</v>
      </c>
      <c r="CA19">
        <v>6.2472000000000003</v>
      </c>
      <c r="CB19">
        <v>6.2472000000000003</v>
      </c>
      <c r="CC19">
        <v>6.2472000000000003</v>
      </c>
      <c r="CD19">
        <v>19.021000000000001</v>
      </c>
      <c r="CE19">
        <v>19.020900000000001</v>
      </c>
      <c r="CF19">
        <v>19.021000000000001</v>
      </c>
      <c r="CG19">
        <v>2.6524999999999999</v>
      </c>
      <c r="CH19">
        <v>2.6524999999999999</v>
      </c>
      <c r="CI19">
        <v>2.6524999999999999</v>
      </c>
      <c r="CJ19">
        <v>0</v>
      </c>
      <c r="CK19">
        <v>0</v>
      </c>
      <c r="CL19">
        <v>0</v>
      </c>
      <c r="CM19">
        <v>1.0466</v>
      </c>
      <c r="CN19">
        <v>0.78559000000000001</v>
      </c>
      <c r="CO19">
        <v>1.3473999999999999</v>
      </c>
      <c r="CP19">
        <v>10.6753</v>
      </c>
      <c r="CQ19">
        <v>8.0129999999999999</v>
      </c>
      <c r="CR19">
        <v>13.7438</v>
      </c>
      <c r="CS19">
        <v>0</v>
      </c>
      <c r="CT19">
        <v>0</v>
      </c>
      <c r="CU19">
        <v>0</v>
      </c>
      <c r="CV19">
        <v>4.0365000000000002</v>
      </c>
      <c r="CW19">
        <v>3.0299</v>
      </c>
      <c r="CX19">
        <v>5.1967999999999996</v>
      </c>
      <c r="DB19">
        <v>1.6698000000000001E-2</v>
      </c>
      <c r="DC19">
        <v>1.2534E-2</v>
      </c>
      <c r="DD19">
        <v>2.1498E-2</v>
      </c>
      <c r="DE19">
        <v>4.8305999999999996</v>
      </c>
      <c r="DF19">
        <v>3.6259000000000001</v>
      </c>
      <c r="DG19">
        <v>6.2191000000000001</v>
      </c>
      <c r="DQ19">
        <v>1.7673000000000001</v>
      </c>
      <c r="DR19">
        <v>1.3265</v>
      </c>
      <c r="DS19">
        <v>2.2753000000000001</v>
      </c>
      <c r="DT19">
        <v>0</v>
      </c>
      <c r="DU19">
        <v>0</v>
      </c>
      <c r="DV19">
        <v>0</v>
      </c>
      <c r="DW19">
        <v>0</v>
      </c>
      <c r="DX19">
        <v>0</v>
      </c>
      <c r="DY19">
        <v>0</v>
      </c>
      <c r="DZ19" s="1">
        <v>1.7042E-5</v>
      </c>
      <c r="EA19" s="1">
        <v>1.2414E-5</v>
      </c>
      <c r="EB19" s="1">
        <v>2.2427000000000001E-5</v>
      </c>
      <c r="EC19">
        <v>0</v>
      </c>
      <c r="ED19">
        <v>0</v>
      </c>
      <c r="EE19">
        <v>0</v>
      </c>
      <c r="EF19">
        <v>5.9078000000000004E-3</v>
      </c>
      <c r="EG19">
        <v>4.3036000000000003E-3</v>
      </c>
      <c r="EH19">
        <v>7.7748000000000001E-3</v>
      </c>
      <c r="EI19">
        <v>0</v>
      </c>
      <c r="EJ19">
        <v>0</v>
      </c>
      <c r="EK19">
        <v>0</v>
      </c>
      <c r="EL19" s="1">
        <v>2.5089E-5</v>
      </c>
      <c r="EM19" s="1">
        <v>1.8277000000000001E-5</v>
      </c>
      <c r="EN19" s="1">
        <v>3.3018000000000001E-5</v>
      </c>
      <c r="ER19">
        <v>0</v>
      </c>
      <c r="ES19">
        <v>0</v>
      </c>
      <c r="ET19">
        <v>0</v>
      </c>
      <c r="EX19">
        <v>7.8200000000000006E-2</v>
      </c>
      <c r="EY19">
        <v>5.6966000000000003E-2</v>
      </c>
      <c r="EZ19">
        <v>0.10291</v>
      </c>
      <c r="FA19">
        <v>0</v>
      </c>
      <c r="FB19">
        <v>0</v>
      </c>
      <c r="FC19">
        <v>0</v>
      </c>
      <c r="FD19">
        <v>3.7328999999999999</v>
      </c>
      <c r="FE19">
        <v>2.8018999999999998</v>
      </c>
      <c r="FF19">
        <v>4.8057999999999996</v>
      </c>
      <c r="FG19">
        <v>0.11316</v>
      </c>
      <c r="FH19">
        <v>8.2434999999999994E-2</v>
      </c>
      <c r="FI19">
        <v>0.14892</v>
      </c>
      <c r="FJ19">
        <v>0</v>
      </c>
      <c r="FK19">
        <v>0</v>
      </c>
      <c r="FL19">
        <v>0</v>
      </c>
      <c r="FM19">
        <v>0</v>
      </c>
      <c r="FN19">
        <v>0</v>
      </c>
      <c r="FO19">
        <v>0</v>
      </c>
      <c r="FS19">
        <v>6.8139000000000005E-2</v>
      </c>
      <c r="FT19">
        <v>5.2207000000000003E-2</v>
      </c>
      <c r="FU19">
        <v>8.7586999999999998E-2</v>
      </c>
      <c r="GB19">
        <v>0</v>
      </c>
      <c r="GC19">
        <v>0</v>
      </c>
      <c r="GD19">
        <v>0</v>
      </c>
      <c r="GE19">
        <v>0</v>
      </c>
      <c r="GF19">
        <v>0</v>
      </c>
      <c r="GG19">
        <v>0</v>
      </c>
      <c r="GH19">
        <v>6.1356999999999999</v>
      </c>
      <c r="GI19">
        <v>4.5801999999999996</v>
      </c>
      <c r="GJ19">
        <v>7.9398999999999997</v>
      </c>
      <c r="GK19">
        <v>0.3085</v>
      </c>
      <c r="GL19">
        <v>0.23028999999999999</v>
      </c>
      <c r="GM19">
        <v>0.39921000000000001</v>
      </c>
      <c r="GN19">
        <v>0</v>
      </c>
      <c r="GO19">
        <v>0</v>
      </c>
      <c r="GP19">
        <v>0</v>
      </c>
      <c r="GQ19">
        <v>2.7732000000000001</v>
      </c>
      <c r="GR19">
        <v>0.97755999999999998</v>
      </c>
      <c r="GS19">
        <v>5.9614000000000003</v>
      </c>
      <c r="GT19">
        <v>6.8555000000000005E-2</v>
      </c>
      <c r="GU19">
        <v>5.1175999999999999E-2</v>
      </c>
      <c r="GV19">
        <v>8.8714000000000001E-2</v>
      </c>
      <c r="GZ19">
        <v>10.121600000000001</v>
      </c>
      <c r="HA19">
        <v>9.5115999999999996</v>
      </c>
      <c r="HB19">
        <v>10.775600000000001</v>
      </c>
      <c r="HC19">
        <v>0.41737999999999997</v>
      </c>
      <c r="HD19">
        <v>0.39223000000000002</v>
      </c>
      <c r="HE19">
        <v>0.44435999999999998</v>
      </c>
      <c r="HF19">
        <v>0.17138999999999999</v>
      </c>
      <c r="HG19">
        <v>0.12794</v>
      </c>
      <c r="HH19">
        <v>0.22178999999999999</v>
      </c>
      <c r="HI19">
        <v>0</v>
      </c>
      <c r="HJ19">
        <v>0</v>
      </c>
      <c r="HK19">
        <v>0</v>
      </c>
      <c r="HL19">
        <v>6.8555000000000005E-2</v>
      </c>
      <c r="HM19">
        <v>5.1175999999999999E-2</v>
      </c>
      <c r="HN19">
        <v>8.8714000000000001E-2</v>
      </c>
      <c r="HO19">
        <v>0</v>
      </c>
      <c r="HP19">
        <v>0</v>
      </c>
      <c r="HQ19">
        <v>0</v>
      </c>
      <c r="HR19">
        <v>3.4278000000000003E-2</v>
      </c>
      <c r="HS19">
        <v>2.5588E-2</v>
      </c>
      <c r="HT19">
        <v>4.4357000000000001E-2</v>
      </c>
      <c r="HU19">
        <v>3.9331</v>
      </c>
      <c r="HV19">
        <v>3.1419000000000001</v>
      </c>
      <c r="HW19">
        <v>4.7138999999999998</v>
      </c>
      <c r="HX19">
        <v>26.735099999999999</v>
      </c>
      <c r="HY19">
        <v>21.3568</v>
      </c>
      <c r="HZ19">
        <v>32.042400000000001</v>
      </c>
      <c r="IA19">
        <v>3.3452999999999999</v>
      </c>
      <c r="IB19">
        <v>2.6724000000000001</v>
      </c>
      <c r="IC19">
        <v>4.0094000000000003</v>
      </c>
      <c r="ID19">
        <v>0</v>
      </c>
      <c r="IE19">
        <v>0</v>
      </c>
      <c r="IF19">
        <v>0</v>
      </c>
      <c r="IG19">
        <v>0</v>
      </c>
      <c r="IH19">
        <v>0</v>
      </c>
      <c r="II19">
        <v>0</v>
      </c>
      <c r="IJ19">
        <v>0.59928000000000003</v>
      </c>
      <c r="IK19">
        <v>0.47872999999999999</v>
      </c>
      <c r="IL19">
        <v>0.71825000000000006</v>
      </c>
      <c r="IM19">
        <v>0.66849000000000003</v>
      </c>
      <c r="IN19">
        <v>0.53400999999999998</v>
      </c>
      <c r="IO19">
        <v>0.80120000000000002</v>
      </c>
      <c r="IS19">
        <v>1.6417999999999999</v>
      </c>
      <c r="IT19">
        <v>1.3115000000000001</v>
      </c>
      <c r="IU19">
        <v>1.9677</v>
      </c>
      <c r="IV19">
        <v>5.6772999999999998</v>
      </c>
      <c r="IW19">
        <v>4.5351999999999997</v>
      </c>
      <c r="IX19">
        <v>6.8044000000000002</v>
      </c>
      <c r="IY19">
        <v>1.0976999999999999</v>
      </c>
      <c r="IZ19">
        <v>0.87685999999999997</v>
      </c>
      <c r="JA19">
        <v>1.3156000000000001</v>
      </c>
      <c r="JE19">
        <v>4.1262E-3</v>
      </c>
      <c r="JF19">
        <v>3.2961000000000002E-3</v>
      </c>
      <c r="JG19">
        <v>4.9452999999999997E-3</v>
      </c>
      <c r="JK19">
        <v>3.8431000000000002</v>
      </c>
      <c r="JL19">
        <v>3.07</v>
      </c>
      <c r="JM19">
        <v>4.6059999999999999</v>
      </c>
      <c r="JN19">
        <v>0</v>
      </c>
      <c r="JO19">
        <v>0</v>
      </c>
      <c r="JP19">
        <v>0</v>
      </c>
      <c r="JQ19">
        <v>1.5992</v>
      </c>
      <c r="JR19">
        <v>1.2775000000000001</v>
      </c>
      <c r="JS19">
        <v>1.9166000000000001</v>
      </c>
      <c r="JT19">
        <v>0</v>
      </c>
      <c r="JU19">
        <v>0</v>
      </c>
      <c r="JV19">
        <v>0</v>
      </c>
      <c r="KC19">
        <v>5.9347999999999996E-3</v>
      </c>
      <c r="KD19">
        <v>4.7409000000000001E-3</v>
      </c>
      <c r="KE19">
        <v>7.1130000000000004E-3</v>
      </c>
      <c r="KI19">
        <v>7.7147999999999995E-4</v>
      </c>
      <c r="KJ19">
        <v>6.1627999999999997E-4</v>
      </c>
      <c r="KK19">
        <v>9.2462999999999996E-4</v>
      </c>
      <c r="KL19">
        <v>4.0528999999999999E-3</v>
      </c>
      <c r="KM19">
        <v>3.2376000000000002E-3</v>
      </c>
      <c r="KN19">
        <v>4.8574000000000004E-3</v>
      </c>
      <c r="KR19">
        <v>20.009699999999999</v>
      </c>
      <c r="KS19">
        <v>15.984400000000001</v>
      </c>
      <c r="KT19">
        <v>23.9819</v>
      </c>
      <c r="KX19">
        <v>9.6433999999999999E-3</v>
      </c>
      <c r="KY19">
        <v>7.7035000000000003E-3</v>
      </c>
      <c r="KZ19">
        <v>1.1558000000000001E-2</v>
      </c>
      <c r="LA19">
        <v>0</v>
      </c>
      <c r="LB19">
        <v>0</v>
      </c>
      <c r="LC19">
        <v>0</v>
      </c>
      <c r="LD19">
        <v>4.5139999999999998E-3</v>
      </c>
      <c r="LE19">
        <v>3.6059E-3</v>
      </c>
      <c r="LF19">
        <v>5.4099999999999999E-3</v>
      </c>
      <c r="LG19">
        <v>0</v>
      </c>
      <c r="LH19">
        <v>0</v>
      </c>
      <c r="LI19">
        <v>0</v>
      </c>
      <c r="LJ19">
        <v>0</v>
      </c>
      <c r="LK19">
        <v>0</v>
      </c>
      <c r="LL19">
        <v>0</v>
      </c>
      <c r="LM19">
        <v>0</v>
      </c>
      <c r="LN19">
        <v>0</v>
      </c>
      <c r="LO19">
        <v>0</v>
      </c>
      <c r="LP19">
        <v>0</v>
      </c>
      <c r="LQ19">
        <v>0</v>
      </c>
      <c r="LR19">
        <v>0</v>
      </c>
      <c r="LS19">
        <v>1.9962000000000001E-2</v>
      </c>
      <c r="LT19">
        <v>1.5946999999999999E-2</v>
      </c>
      <c r="LU19">
        <v>2.3924999999999998E-2</v>
      </c>
      <c r="LV19">
        <v>2.3247</v>
      </c>
      <c r="LW19">
        <v>1.857</v>
      </c>
      <c r="LX19">
        <v>2.7862</v>
      </c>
      <c r="LY19">
        <v>0</v>
      </c>
      <c r="LZ19">
        <v>0</v>
      </c>
      <c r="MA19">
        <v>0</v>
      </c>
      <c r="MB19">
        <v>1.6388</v>
      </c>
      <c r="MC19">
        <v>1.2556</v>
      </c>
      <c r="MD19">
        <v>2.1065999999999998</v>
      </c>
      <c r="ME19">
        <v>0.76295999999999997</v>
      </c>
      <c r="MF19">
        <v>0.58455999999999997</v>
      </c>
      <c r="MG19">
        <v>0.98072000000000004</v>
      </c>
      <c r="MH19">
        <v>0.64241000000000004</v>
      </c>
      <c r="MI19">
        <v>0.49220000000000003</v>
      </c>
      <c r="MJ19">
        <v>0.82576000000000005</v>
      </c>
      <c r="MK19">
        <v>0.12186</v>
      </c>
      <c r="ML19">
        <v>9.3369999999999995E-2</v>
      </c>
      <c r="MM19">
        <v>0.15665000000000001</v>
      </c>
      <c r="MN19">
        <v>10.2104</v>
      </c>
      <c r="MO19">
        <v>7.8230000000000004</v>
      </c>
      <c r="MP19">
        <v>13.124599999999999</v>
      </c>
      <c r="MT19">
        <v>3.1842000000000001</v>
      </c>
      <c r="MU19">
        <v>2.4397000000000002</v>
      </c>
      <c r="MV19">
        <v>4.093</v>
      </c>
      <c r="MW19">
        <v>2.339</v>
      </c>
      <c r="MX19">
        <v>1.7921</v>
      </c>
      <c r="MY19">
        <v>3.0066000000000002</v>
      </c>
      <c r="MZ19">
        <v>2.9811000000000001E-2</v>
      </c>
      <c r="NA19">
        <v>2.2839999999999999E-2</v>
      </c>
      <c r="NB19">
        <v>3.8318999999999999E-2</v>
      </c>
      <c r="NC19">
        <v>1.1193</v>
      </c>
      <c r="ND19">
        <v>0.85755999999999999</v>
      </c>
      <c r="NE19">
        <v>1.4387000000000001</v>
      </c>
      <c r="NF19">
        <v>7.2507000000000002E-2</v>
      </c>
      <c r="NG19">
        <v>5.5552999999999998E-2</v>
      </c>
      <c r="NH19">
        <v>9.3201999999999993E-2</v>
      </c>
      <c r="NL19">
        <v>1.1903E-3</v>
      </c>
      <c r="NM19">
        <v>9.1197999999999995E-4</v>
      </c>
      <c r="NN19">
        <v>1.5299999999999999E-3</v>
      </c>
      <c r="NR19">
        <v>5.0323000000000002E-4</v>
      </c>
      <c r="NS19">
        <v>3.8556000000000002E-4</v>
      </c>
      <c r="NT19">
        <v>6.4685999999999997E-4</v>
      </c>
      <c r="NU19">
        <v>0</v>
      </c>
      <c r="NV19">
        <v>0</v>
      </c>
      <c r="NW19">
        <v>0</v>
      </c>
      <c r="NX19">
        <v>2.9817E-2</v>
      </c>
      <c r="NY19">
        <v>2.2845000000000001E-2</v>
      </c>
      <c r="NZ19">
        <v>3.8327E-2</v>
      </c>
      <c r="OG19">
        <v>0</v>
      </c>
      <c r="OH19">
        <v>0</v>
      </c>
      <c r="OI19">
        <v>0</v>
      </c>
      <c r="OP19">
        <v>0</v>
      </c>
      <c r="OQ19">
        <v>0</v>
      </c>
      <c r="OR19">
        <v>0</v>
      </c>
      <c r="OY19">
        <v>0.41485</v>
      </c>
      <c r="OZ19">
        <v>0.31785000000000002</v>
      </c>
      <c r="PA19">
        <v>0.53325</v>
      </c>
      <c r="PB19">
        <v>0</v>
      </c>
      <c r="PC19">
        <v>0</v>
      </c>
      <c r="PD19">
        <v>0</v>
      </c>
      <c r="PE19">
        <v>15.281499999999999</v>
      </c>
      <c r="PF19">
        <v>11.708299999999999</v>
      </c>
      <c r="PG19">
        <v>19.643000000000001</v>
      </c>
      <c r="PH19">
        <v>0</v>
      </c>
      <c r="PI19">
        <v>0</v>
      </c>
      <c r="PJ19">
        <v>0</v>
      </c>
      <c r="PQ19">
        <v>0</v>
      </c>
      <c r="PR19">
        <v>0</v>
      </c>
      <c r="PS19">
        <v>0</v>
      </c>
      <c r="PT19">
        <v>1.3658999999999999</v>
      </c>
      <c r="PU19">
        <v>1.0465</v>
      </c>
      <c r="PV19">
        <v>1.7557</v>
      </c>
      <c r="PW19">
        <v>13.0648</v>
      </c>
      <c r="PX19">
        <v>10.01</v>
      </c>
      <c r="PY19">
        <v>16.793700000000001</v>
      </c>
      <c r="PZ19">
        <v>8.5724</v>
      </c>
      <c r="QA19">
        <v>6.5679999999999996</v>
      </c>
      <c r="QB19">
        <v>11.0191</v>
      </c>
      <c r="QC19">
        <v>6.8530999999999995E-2</v>
      </c>
      <c r="QD19">
        <v>5.2506999999999998E-2</v>
      </c>
      <c r="QE19">
        <v>8.8090000000000002E-2</v>
      </c>
      <c r="QF19">
        <v>0</v>
      </c>
      <c r="QG19">
        <v>0</v>
      </c>
      <c r="QH19">
        <v>0</v>
      </c>
      <c r="QI19">
        <v>0</v>
      </c>
      <c r="QJ19">
        <v>0</v>
      </c>
      <c r="QK19">
        <v>0</v>
      </c>
      <c r="QL19">
        <v>4.6884999999999999E-4</v>
      </c>
      <c r="QM19">
        <v>3.5921999999999999E-4</v>
      </c>
      <c r="QN19">
        <v>6.0265999999999998E-4</v>
      </c>
      <c r="SK19">
        <v>2.7437999999999998</v>
      </c>
      <c r="SL19">
        <v>2.1637</v>
      </c>
      <c r="SM19">
        <v>3.4535</v>
      </c>
      <c r="SN19">
        <v>3.8115000000000001</v>
      </c>
      <c r="SO19">
        <v>3.0057</v>
      </c>
      <c r="SP19">
        <v>4.7975000000000003</v>
      </c>
      <c r="SQ19">
        <v>0</v>
      </c>
      <c r="SR19">
        <v>0</v>
      </c>
      <c r="SS19">
        <v>0</v>
      </c>
      <c r="ST19">
        <v>3.2126000000000001</v>
      </c>
      <c r="SU19">
        <v>2.5333999999999999</v>
      </c>
      <c r="SV19">
        <v>4.0435999999999996</v>
      </c>
      <c r="SZ19">
        <v>0</v>
      </c>
      <c r="TA19">
        <v>0</v>
      </c>
      <c r="TB19">
        <v>0</v>
      </c>
      <c r="TU19">
        <v>0</v>
      </c>
      <c r="TV19">
        <v>0</v>
      </c>
      <c r="TW19">
        <v>0</v>
      </c>
      <c r="TX19" s="1">
        <v>2.4822000000000001E-5</v>
      </c>
      <c r="TY19" s="1">
        <v>1.9573999999999999E-5</v>
      </c>
      <c r="TZ19" s="1">
        <v>3.1242999999999999E-5</v>
      </c>
      <c r="UA19">
        <v>0.35888999999999999</v>
      </c>
      <c r="UB19">
        <v>0.28301999999999999</v>
      </c>
      <c r="UC19">
        <v>0.45173000000000002</v>
      </c>
      <c r="UG19">
        <v>0.83787999999999996</v>
      </c>
      <c r="UH19">
        <v>0.66073999999999999</v>
      </c>
      <c r="UI19">
        <v>1.0546</v>
      </c>
      <c r="UJ19">
        <v>1.472E-2</v>
      </c>
      <c r="UK19">
        <v>1.1608E-2</v>
      </c>
      <c r="UL19">
        <v>1.8527999999999999E-2</v>
      </c>
      <c r="VE19">
        <v>2.7030999999999999E-2</v>
      </c>
      <c r="VF19">
        <v>2.0948999999999999E-2</v>
      </c>
      <c r="VG19">
        <v>3.3404000000000003E-2</v>
      </c>
      <c r="VT19">
        <v>0</v>
      </c>
      <c r="VU19">
        <v>0</v>
      </c>
      <c r="VV19">
        <v>0</v>
      </c>
      <c r="VW19">
        <v>0.45217000000000002</v>
      </c>
      <c r="VX19">
        <v>0.42492000000000002</v>
      </c>
      <c r="VY19">
        <v>0.48138999999999998</v>
      </c>
      <c r="VZ19">
        <v>0</v>
      </c>
      <c r="WA19">
        <v>0</v>
      </c>
      <c r="WB19">
        <v>0</v>
      </c>
      <c r="WC19">
        <v>0</v>
      </c>
      <c r="WD19">
        <v>0</v>
      </c>
      <c r="WE19">
        <v>0</v>
      </c>
      <c r="WF19">
        <v>3.1078999999999999</v>
      </c>
      <c r="WG19">
        <v>3.1078999999999999</v>
      </c>
      <c r="WH19">
        <v>3.1078999999999999</v>
      </c>
      <c r="WI19">
        <v>0</v>
      </c>
      <c r="WJ19">
        <v>0</v>
      </c>
      <c r="WK19">
        <v>0</v>
      </c>
      <c r="WO19">
        <v>1.3388</v>
      </c>
      <c r="WP19">
        <v>1.3388</v>
      </c>
      <c r="WQ19">
        <v>1.3388</v>
      </c>
      <c r="WR19">
        <v>13.588699999999999</v>
      </c>
      <c r="WS19">
        <v>10.531000000000001</v>
      </c>
      <c r="WT19">
        <v>16.792400000000001</v>
      </c>
      <c r="WU19">
        <v>0.58962999999999999</v>
      </c>
      <c r="WV19">
        <v>0.45695000000000002</v>
      </c>
      <c r="WW19">
        <v>0.72863999999999995</v>
      </c>
      <c r="WX19">
        <v>0.59618000000000004</v>
      </c>
      <c r="WY19">
        <v>0.46203</v>
      </c>
      <c r="WZ19">
        <v>0.73673</v>
      </c>
      <c r="XA19">
        <v>40.946199999999997</v>
      </c>
      <c r="XB19">
        <v>31.732700000000001</v>
      </c>
      <c r="XC19">
        <v>50.599699999999999</v>
      </c>
      <c r="XJ19">
        <v>1.0154999999999999E-3</v>
      </c>
      <c r="XK19">
        <v>7.8697000000000001E-4</v>
      </c>
      <c r="XL19">
        <v>1.2549E-3</v>
      </c>
      <c r="XM19">
        <v>25.441199999999998</v>
      </c>
      <c r="XN19">
        <v>19.2318</v>
      </c>
      <c r="XO19">
        <v>32.656500000000001</v>
      </c>
      <c r="XP19">
        <v>0.87880999999999998</v>
      </c>
      <c r="XQ19">
        <v>0.66432000000000002</v>
      </c>
      <c r="XR19">
        <v>1.1279999999999999</v>
      </c>
      <c r="XS19">
        <v>1.1371</v>
      </c>
      <c r="XT19">
        <v>0.85953999999999997</v>
      </c>
      <c r="XU19">
        <v>1.4595</v>
      </c>
      <c r="XV19">
        <v>2.6063999999999998</v>
      </c>
      <c r="XW19">
        <v>1.9702</v>
      </c>
      <c r="XX19">
        <v>3.3454999999999999</v>
      </c>
      <c r="XY19">
        <v>1.3683000000000001</v>
      </c>
      <c r="XZ19">
        <v>1.0344</v>
      </c>
      <c r="YA19">
        <v>1.7564</v>
      </c>
      <c r="YB19">
        <v>0</v>
      </c>
      <c r="YC19">
        <v>0</v>
      </c>
      <c r="YD19">
        <v>0</v>
      </c>
      <c r="YE19">
        <v>0</v>
      </c>
      <c r="YF19">
        <v>0</v>
      </c>
      <c r="YG19">
        <v>0</v>
      </c>
      <c r="YH19">
        <v>0</v>
      </c>
      <c r="YI19">
        <v>0</v>
      </c>
      <c r="YJ19">
        <v>0</v>
      </c>
      <c r="YK19">
        <v>0</v>
      </c>
      <c r="YL19">
        <v>0</v>
      </c>
      <c r="YM19">
        <v>0</v>
      </c>
      <c r="YQ19">
        <v>4.2655000000000003</v>
      </c>
      <c r="YR19">
        <v>2.4874000000000001</v>
      </c>
      <c r="YS19">
        <v>6.69</v>
      </c>
      <c r="YT19">
        <v>0</v>
      </c>
      <c r="YU19">
        <v>0</v>
      </c>
      <c r="YV19">
        <v>0</v>
      </c>
      <c r="YW19">
        <v>1.9313E-2</v>
      </c>
      <c r="YX19">
        <v>1.1261999999999999E-2</v>
      </c>
      <c r="YY19">
        <v>3.0290999999999998E-2</v>
      </c>
      <c r="YZ19">
        <v>0</v>
      </c>
      <c r="ZA19">
        <v>0</v>
      </c>
      <c r="ZB19">
        <v>0</v>
      </c>
    </row>
    <row r="20" spans="1:678">
      <c r="A20" t="s">
        <v>0</v>
      </c>
      <c r="B20" t="s">
        <v>1</v>
      </c>
      <c r="C20" t="s">
        <v>52</v>
      </c>
      <c r="D20">
        <v>41.442599999999999</v>
      </c>
      <c r="E20">
        <v>24.182099999999998</v>
      </c>
      <c r="F20">
        <v>67.689300000000003</v>
      </c>
      <c r="G20">
        <v>472.75819999999999</v>
      </c>
      <c r="H20">
        <v>275.85829999999999</v>
      </c>
      <c r="I20">
        <v>772.16800000000001</v>
      </c>
      <c r="J20">
        <v>0</v>
      </c>
      <c r="K20">
        <v>0</v>
      </c>
      <c r="L20">
        <v>0</v>
      </c>
      <c r="M20">
        <v>1.8058000000000001</v>
      </c>
      <c r="N20">
        <v>1.0537000000000001</v>
      </c>
      <c r="O20">
        <v>2.9493999999999998</v>
      </c>
      <c r="S20">
        <v>0</v>
      </c>
      <c r="T20">
        <v>0</v>
      </c>
      <c r="U20">
        <v>0</v>
      </c>
      <c r="V20">
        <v>0.17237</v>
      </c>
      <c r="W20">
        <v>0.10058</v>
      </c>
      <c r="X20">
        <v>0.28154000000000001</v>
      </c>
      <c r="Y20">
        <v>0</v>
      </c>
      <c r="Z20">
        <v>0</v>
      </c>
      <c r="AA20">
        <v>0</v>
      </c>
      <c r="AB20">
        <v>0</v>
      </c>
      <c r="AC20">
        <v>0</v>
      </c>
      <c r="AD20">
        <v>0</v>
      </c>
      <c r="AH20">
        <v>0</v>
      </c>
      <c r="AI20">
        <v>0</v>
      </c>
      <c r="AJ20">
        <v>0</v>
      </c>
      <c r="AN20">
        <v>0</v>
      </c>
      <c r="AO20">
        <v>0</v>
      </c>
      <c r="AP20">
        <v>0</v>
      </c>
      <c r="AZ20">
        <v>0.37808000000000003</v>
      </c>
      <c r="BA20">
        <v>0.37808000000000003</v>
      </c>
      <c r="BB20">
        <v>0.37808000000000003</v>
      </c>
      <c r="BC20">
        <v>87.670299999999997</v>
      </c>
      <c r="BD20">
        <v>87.670299999999997</v>
      </c>
      <c r="BE20">
        <v>87.670299999999997</v>
      </c>
      <c r="BF20">
        <v>3.4885000000000002</v>
      </c>
      <c r="BG20">
        <v>3.4885000000000002</v>
      </c>
      <c r="BH20">
        <v>3.4885000000000002</v>
      </c>
      <c r="BR20">
        <v>0</v>
      </c>
      <c r="BS20">
        <v>0</v>
      </c>
      <c r="BT20">
        <v>0</v>
      </c>
      <c r="BU20">
        <v>0</v>
      </c>
      <c r="BV20">
        <v>0</v>
      </c>
      <c r="BW20">
        <v>0</v>
      </c>
      <c r="BX20">
        <v>0.51258000000000004</v>
      </c>
      <c r="BY20">
        <v>0.51258000000000004</v>
      </c>
      <c r="BZ20">
        <v>0.51258000000000004</v>
      </c>
      <c r="CA20">
        <v>4.7393000000000001</v>
      </c>
      <c r="CB20">
        <v>4.7393000000000001</v>
      </c>
      <c r="CC20">
        <v>4.7393000000000001</v>
      </c>
      <c r="CD20">
        <v>14.4297</v>
      </c>
      <c r="CE20">
        <v>14.4297</v>
      </c>
      <c r="CF20">
        <v>14.4297</v>
      </c>
      <c r="CG20">
        <v>2.0122</v>
      </c>
      <c r="CH20">
        <v>2.0122</v>
      </c>
      <c r="CI20">
        <v>2.0122</v>
      </c>
      <c r="CJ20">
        <v>0</v>
      </c>
      <c r="CK20">
        <v>0</v>
      </c>
      <c r="CL20">
        <v>0</v>
      </c>
      <c r="CM20">
        <v>0.81484999999999996</v>
      </c>
      <c r="CN20">
        <v>0.61743000000000003</v>
      </c>
      <c r="CO20">
        <v>1.0461</v>
      </c>
      <c r="CP20">
        <v>8.3115000000000006</v>
      </c>
      <c r="CQ20">
        <v>6.2977999999999996</v>
      </c>
      <c r="CR20">
        <v>10.670299999999999</v>
      </c>
      <c r="CS20">
        <v>0</v>
      </c>
      <c r="CT20">
        <v>0</v>
      </c>
      <c r="CU20">
        <v>0</v>
      </c>
      <c r="CV20">
        <v>3.1427</v>
      </c>
      <c r="CW20">
        <v>2.3813</v>
      </c>
      <c r="CX20">
        <v>4.0346000000000002</v>
      </c>
      <c r="DB20">
        <v>1.3001E-2</v>
      </c>
      <c r="DC20">
        <v>9.8510000000000004E-3</v>
      </c>
      <c r="DD20">
        <v>1.6691000000000001E-2</v>
      </c>
      <c r="DE20">
        <v>3.7610000000000001</v>
      </c>
      <c r="DF20">
        <v>2.8498000000000001</v>
      </c>
      <c r="DG20">
        <v>4.8284000000000002</v>
      </c>
      <c r="DQ20">
        <v>1.3759999999999999</v>
      </c>
      <c r="DR20">
        <v>1.0426</v>
      </c>
      <c r="DS20">
        <v>1.7665</v>
      </c>
      <c r="DT20">
        <v>0</v>
      </c>
      <c r="DU20">
        <v>0</v>
      </c>
      <c r="DV20">
        <v>0</v>
      </c>
      <c r="DW20">
        <v>0</v>
      </c>
      <c r="DX20">
        <v>0</v>
      </c>
      <c r="DY20">
        <v>0</v>
      </c>
      <c r="DZ20" s="1">
        <v>1.4931E-5</v>
      </c>
      <c r="EA20" s="1">
        <v>1.1399E-5</v>
      </c>
      <c r="EB20" s="1">
        <v>1.9658000000000001E-5</v>
      </c>
      <c r="EC20">
        <v>0</v>
      </c>
      <c r="ED20">
        <v>0</v>
      </c>
      <c r="EE20">
        <v>0</v>
      </c>
      <c r="EF20">
        <v>5.1761999999999997E-3</v>
      </c>
      <c r="EG20">
        <v>3.9518000000000001E-3</v>
      </c>
      <c r="EH20">
        <v>6.8148000000000002E-3</v>
      </c>
      <c r="EI20">
        <v>0</v>
      </c>
      <c r="EJ20">
        <v>0</v>
      </c>
      <c r="EK20">
        <v>0</v>
      </c>
      <c r="EL20" s="1">
        <v>2.1982000000000001E-5</v>
      </c>
      <c r="EM20" s="1">
        <v>1.6782E-5</v>
      </c>
      <c r="EN20" s="1">
        <v>2.8941E-5</v>
      </c>
      <c r="ER20">
        <v>0</v>
      </c>
      <c r="ES20">
        <v>0</v>
      </c>
      <c r="ET20">
        <v>0</v>
      </c>
      <c r="EX20">
        <v>6.8515999999999994E-2</v>
      </c>
      <c r="EY20">
        <v>5.2309000000000001E-2</v>
      </c>
      <c r="EZ20">
        <v>9.0205999999999995E-2</v>
      </c>
      <c r="FA20">
        <v>0</v>
      </c>
      <c r="FB20">
        <v>0</v>
      </c>
      <c r="FC20">
        <v>0</v>
      </c>
      <c r="FD20">
        <v>2.9062999999999999</v>
      </c>
      <c r="FE20">
        <v>2.2021999999999999</v>
      </c>
      <c r="FF20">
        <v>3.7311000000000001</v>
      </c>
      <c r="FG20">
        <v>9.9149000000000001E-2</v>
      </c>
      <c r="FH20">
        <v>7.5695999999999999E-2</v>
      </c>
      <c r="FI20">
        <v>0.13053999999999999</v>
      </c>
      <c r="FJ20">
        <v>0</v>
      </c>
      <c r="FK20">
        <v>0</v>
      </c>
      <c r="FL20">
        <v>0</v>
      </c>
      <c r="FM20">
        <v>0</v>
      </c>
      <c r="FN20">
        <v>0</v>
      </c>
      <c r="FO20">
        <v>0</v>
      </c>
      <c r="FS20">
        <v>5.9478000000000003E-2</v>
      </c>
      <c r="FT20">
        <v>4.5353999999999998E-2</v>
      </c>
      <c r="FU20">
        <v>7.7311000000000005E-2</v>
      </c>
      <c r="GB20">
        <v>0</v>
      </c>
      <c r="GC20">
        <v>0</v>
      </c>
      <c r="GD20">
        <v>0</v>
      </c>
      <c r="GE20">
        <v>0</v>
      </c>
      <c r="GF20">
        <v>0</v>
      </c>
      <c r="GG20">
        <v>0</v>
      </c>
      <c r="GH20">
        <v>4.859</v>
      </c>
      <c r="GI20">
        <v>3.5655999999999999</v>
      </c>
      <c r="GJ20">
        <v>6.4824000000000002</v>
      </c>
      <c r="GK20">
        <v>0.24431</v>
      </c>
      <c r="GL20">
        <v>0.17927999999999999</v>
      </c>
      <c r="GM20">
        <v>0.32593</v>
      </c>
      <c r="GN20">
        <v>0</v>
      </c>
      <c r="GO20">
        <v>0</v>
      </c>
      <c r="GP20">
        <v>0</v>
      </c>
      <c r="GQ20">
        <v>2.2603</v>
      </c>
      <c r="GR20">
        <v>0.88853000000000004</v>
      </c>
      <c r="GS20">
        <v>4.6467999999999998</v>
      </c>
      <c r="GT20">
        <v>5.4289999999999998E-2</v>
      </c>
      <c r="GU20">
        <v>3.984E-2</v>
      </c>
      <c r="GV20">
        <v>7.2428999999999993E-2</v>
      </c>
      <c r="GZ20">
        <v>7.8681000000000001</v>
      </c>
      <c r="HA20">
        <v>7.3449999999999998</v>
      </c>
      <c r="HB20">
        <v>8.4408999999999992</v>
      </c>
      <c r="HC20">
        <v>0.32446000000000003</v>
      </c>
      <c r="HD20">
        <v>0.30288999999999999</v>
      </c>
      <c r="HE20">
        <v>0.34808</v>
      </c>
      <c r="HF20">
        <v>0.13572999999999999</v>
      </c>
      <c r="HG20">
        <v>9.9598999999999993E-2</v>
      </c>
      <c r="HH20">
        <v>0.18107000000000001</v>
      </c>
      <c r="HI20">
        <v>0</v>
      </c>
      <c r="HJ20">
        <v>0</v>
      </c>
      <c r="HK20">
        <v>0</v>
      </c>
      <c r="HL20">
        <v>5.4289999999999998E-2</v>
      </c>
      <c r="HM20">
        <v>3.984E-2</v>
      </c>
      <c r="HN20">
        <v>7.2428999999999993E-2</v>
      </c>
      <c r="HO20">
        <v>0</v>
      </c>
      <c r="HP20">
        <v>0</v>
      </c>
      <c r="HQ20">
        <v>0</v>
      </c>
      <c r="HR20">
        <v>2.7144999999999999E-2</v>
      </c>
      <c r="HS20">
        <v>1.992E-2</v>
      </c>
      <c r="HT20">
        <v>3.6214000000000003E-2</v>
      </c>
      <c r="HU20">
        <v>3.3370000000000002</v>
      </c>
      <c r="HV20">
        <v>2.8128000000000002</v>
      </c>
      <c r="HW20">
        <v>4.0347</v>
      </c>
      <c r="HX20">
        <v>22.683399999999999</v>
      </c>
      <c r="HY20">
        <v>19.119900000000001</v>
      </c>
      <c r="HZ20">
        <v>27.425899999999999</v>
      </c>
      <c r="IA20">
        <v>2.8384</v>
      </c>
      <c r="IB20">
        <v>2.3923999999999999</v>
      </c>
      <c r="IC20">
        <v>3.4318</v>
      </c>
      <c r="ID20">
        <v>0</v>
      </c>
      <c r="IE20">
        <v>0</v>
      </c>
      <c r="IF20">
        <v>0</v>
      </c>
      <c r="IG20">
        <v>0</v>
      </c>
      <c r="IH20">
        <v>0</v>
      </c>
      <c r="II20">
        <v>0</v>
      </c>
      <c r="IJ20">
        <v>0.50846000000000002</v>
      </c>
      <c r="IK20">
        <v>0.42858000000000002</v>
      </c>
      <c r="IL20">
        <v>0.61477000000000004</v>
      </c>
      <c r="IM20">
        <v>0.56718000000000002</v>
      </c>
      <c r="IN20">
        <v>0.47808</v>
      </c>
      <c r="IO20">
        <v>0.68576000000000004</v>
      </c>
      <c r="IS20">
        <v>1.393</v>
      </c>
      <c r="IT20">
        <v>1.1740999999999999</v>
      </c>
      <c r="IU20">
        <v>1.6841999999999999</v>
      </c>
      <c r="IV20">
        <v>4.8170000000000002</v>
      </c>
      <c r="IW20">
        <v>4.0602</v>
      </c>
      <c r="IX20">
        <v>5.8240999999999996</v>
      </c>
      <c r="IY20">
        <v>0.93132999999999999</v>
      </c>
      <c r="IZ20">
        <v>0.78502000000000005</v>
      </c>
      <c r="JA20">
        <v>1.1259999999999999</v>
      </c>
      <c r="JE20">
        <v>3.5008999999999999E-3</v>
      </c>
      <c r="JF20">
        <v>2.9508999999999998E-3</v>
      </c>
      <c r="JG20">
        <v>4.2328000000000001E-3</v>
      </c>
      <c r="JK20">
        <v>3.2606999999999999</v>
      </c>
      <c r="JL20">
        <v>2.7484000000000002</v>
      </c>
      <c r="JM20">
        <v>3.9424000000000001</v>
      </c>
      <c r="JN20">
        <v>0</v>
      </c>
      <c r="JO20">
        <v>0</v>
      </c>
      <c r="JP20">
        <v>0</v>
      </c>
      <c r="JQ20">
        <v>1.3568</v>
      </c>
      <c r="JR20">
        <v>1.1436999999999999</v>
      </c>
      <c r="JS20">
        <v>1.6405000000000001</v>
      </c>
      <c r="JT20">
        <v>0</v>
      </c>
      <c r="JU20">
        <v>0</v>
      </c>
      <c r="JV20">
        <v>0</v>
      </c>
      <c r="KC20">
        <v>5.0353999999999998E-3</v>
      </c>
      <c r="KD20">
        <v>4.2443000000000003E-3</v>
      </c>
      <c r="KE20">
        <v>6.0882000000000002E-3</v>
      </c>
      <c r="KI20">
        <v>6.5455999999999999E-4</v>
      </c>
      <c r="KJ20">
        <v>5.5172999999999995E-4</v>
      </c>
      <c r="KK20">
        <v>7.9140999999999999E-4</v>
      </c>
      <c r="KL20">
        <v>3.4386999999999998E-3</v>
      </c>
      <c r="KM20">
        <v>2.8984000000000002E-3</v>
      </c>
      <c r="KN20">
        <v>4.1576E-3</v>
      </c>
      <c r="KR20">
        <v>16.9773</v>
      </c>
      <c r="KS20">
        <v>14.3101</v>
      </c>
      <c r="KT20">
        <v>20.526800000000001</v>
      </c>
      <c r="KX20">
        <v>8.182E-3</v>
      </c>
      <c r="KY20">
        <v>6.8966000000000001E-3</v>
      </c>
      <c r="KZ20">
        <v>9.8925999999999997E-3</v>
      </c>
      <c r="LA20">
        <v>0</v>
      </c>
      <c r="LB20">
        <v>0</v>
      </c>
      <c r="LC20">
        <v>0</v>
      </c>
      <c r="LD20">
        <v>3.8298999999999998E-3</v>
      </c>
      <c r="LE20">
        <v>3.2282000000000001E-3</v>
      </c>
      <c r="LF20">
        <v>4.6306000000000003E-3</v>
      </c>
      <c r="LG20">
        <v>0</v>
      </c>
      <c r="LH20">
        <v>0</v>
      </c>
      <c r="LI20">
        <v>0</v>
      </c>
      <c r="LJ20">
        <v>0</v>
      </c>
      <c r="LK20">
        <v>0</v>
      </c>
      <c r="LL20">
        <v>0</v>
      </c>
      <c r="LM20">
        <v>0</v>
      </c>
      <c r="LN20">
        <v>0</v>
      </c>
      <c r="LO20">
        <v>0</v>
      </c>
      <c r="LP20">
        <v>0</v>
      </c>
      <c r="LQ20">
        <v>0</v>
      </c>
      <c r="LR20">
        <v>0</v>
      </c>
      <c r="LS20">
        <v>1.6937000000000001E-2</v>
      </c>
      <c r="LT20">
        <v>1.4276E-2</v>
      </c>
      <c r="LU20">
        <v>2.0478E-2</v>
      </c>
      <c r="LV20">
        <v>1.9723999999999999</v>
      </c>
      <c r="LW20">
        <v>1.6625000000000001</v>
      </c>
      <c r="LX20">
        <v>2.3847999999999998</v>
      </c>
      <c r="LY20">
        <v>0</v>
      </c>
      <c r="LZ20">
        <v>0</v>
      </c>
      <c r="MA20">
        <v>0</v>
      </c>
      <c r="MB20">
        <v>1.4305000000000001</v>
      </c>
      <c r="MC20">
        <v>1.0908</v>
      </c>
      <c r="MD20">
        <v>1.8593999999999999</v>
      </c>
      <c r="ME20">
        <v>0.66598000000000002</v>
      </c>
      <c r="MF20">
        <v>0.50783</v>
      </c>
      <c r="MG20">
        <v>0.86565999999999999</v>
      </c>
      <c r="MH20">
        <v>0.56074999999999997</v>
      </c>
      <c r="MI20">
        <v>0.42759000000000003</v>
      </c>
      <c r="MJ20">
        <v>0.72887999999999997</v>
      </c>
      <c r="MK20">
        <v>0.10637000000000001</v>
      </c>
      <c r="ML20">
        <v>8.1113000000000005E-2</v>
      </c>
      <c r="MM20">
        <v>0.13827</v>
      </c>
      <c r="MN20">
        <v>8.9124999999999996</v>
      </c>
      <c r="MO20">
        <v>6.7961</v>
      </c>
      <c r="MP20">
        <v>11.5847</v>
      </c>
      <c r="MT20">
        <v>2.7793999999999999</v>
      </c>
      <c r="MU20">
        <v>2.1194000000000002</v>
      </c>
      <c r="MV20">
        <v>3.6128</v>
      </c>
      <c r="MW20">
        <v>2.0417000000000001</v>
      </c>
      <c r="MX20">
        <v>1.5569</v>
      </c>
      <c r="MY20">
        <v>2.6537999999999999</v>
      </c>
      <c r="MZ20">
        <v>2.6020999999999999E-2</v>
      </c>
      <c r="NA20">
        <v>1.9841999999999999E-2</v>
      </c>
      <c r="NB20">
        <v>3.3822999999999999E-2</v>
      </c>
      <c r="NC20">
        <v>0.97699999999999998</v>
      </c>
      <c r="ND20">
        <v>0.74499000000000004</v>
      </c>
      <c r="NE20">
        <v>1.2699</v>
      </c>
      <c r="NF20">
        <v>6.3289999999999999E-2</v>
      </c>
      <c r="NG20">
        <v>4.8260999999999998E-2</v>
      </c>
      <c r="NH20">
        <v>8.2267000000000007E-2</v>
      </c>
      <c r="NL20">
        <v>1.039E-3</v>
      </c>
      <c r="NM20">
        <v>7.9226999999999998E-4</v>
      </c>
      <c r="NN20">
        <v>1.3504999999999999E-3</v>
      </c>
      <c r="NR20">
        <v>4.3926000000000002E-4</v>
      </c>
      <c r="NS20">
        <v>3.3494999999999998E-4</v>
      </c>
      <c r="NT20">
        <v>5.7096000000000002E-4</v>
      </c>
      <c r="NU20">
        <v>0</v>
      </c>
      <c r="NV20">
        <v>0</v>
      </c>
      <c r="NW20">
        <v>0</v>
      </c>
      <c r="NX20">
        <v>2.6026000000000001E-2</v>
      </c>
      <c r="NY20">
        <v>1.9845999999999999E-2</v>
      </c>
      <c r="NZ20">
        <v>3.3829999999999999E-2</v>
      </c>
      <c r="OG20">
        <v>0</v>
      </c>
      <c r="OH20">
        <v>0</v>
      </c>
      <c r="OI20">
        <v>0</v>
      </c>
      <c r="OP20">
        <v>0</v>
      </c>
      <c r="OQ20">
        <v>0</v>
      </c>
      <c r="OR20">
        <v>0</v>
      </c>
      <c r="OY20">
        <v>0.36210999999999999</v>
      </c>
      <c r="OZ20">
        <v>0.27611999999999998</v>
      </c>
      <c r="PA20">
        <v>0.47067999999999999</v>
      </c>
      <c r="PB20">
        <v>0</v>
      </c>
      <c r="PC20">
        <v>0</v>
      </c>
      <c r="PD20">
        <v>0</v>
      </c>
      <c r="PE20">
        <v>13.338900000000001</v>
      </c>
      <c r="PF20">
        <v>10.1714</v>
      </c>
      <c r="PG20">
        <v>17.3383</v>
      </c>
      <c r="PH20">
        <v>0</v>
      </c>
      <c r="PI20">
        <v>0</v>
      </c>
      <c r="PJ20">
        <v>0</v>
      </c>
      <c r="PQ20">
        <v>0</v>
      </c>
      <c r="PR20">
        <v>0</v>
      </c>
      <c r="PS20">
        <v>0</v>
      </c>
      <c r="PT20">
        <v>1.1921999999999999</v>
      </c>
      <c r="PU20">
        <v>0.90912000000000004</v>
      </c>
      <c r="PV20">
        <v>1.5497000000000001</v>
      </c>
      <c r="PW20">
        <v>11.4041</v>
      </c>
      <c r="PX20">
        <v>8.6959999999999997</v>
      </c>
      <c r="PY20">
        <v>14.8233</v>
      </c>
      <c r="PZ20">
        <v>7.4827000000000004</v>
      </c>
      <c r="QA20">
        <v>5.7058</v>
      </c>
      <c r="QB20">
        <v>9.7263000000000002</v>
      </c>
      <c r="QC20">
        <v>5.9818999999999997E-2</v>
      </c>
      <c r="QD20">
        <v>4.5614000000000002E-2</v>
      </c>
      <c r="QE20">
        <v>7.7755000000000005E-2</v>
      </c>
      <c r="QF20">
        <v>0</v>
      </c>
      <c r="QG20">
        <v>0</v>
      </c>
      <c r="QH20">
        <v>0</v>
      </c>
      <c r="QI20">
        <v>0</v>
      </c>
      <c r="QJ20">
        <v>0</v>
      </c>
      <c r="QK20">
        <v>0</v>
      </c>
      <c r="QL20">
        <v>4.0925E-4</v>
      </c>
      <c r="QM20">
        <v>3.1207000000000001E-4</v>
      </c>
      <c r="QN20">
        <v>5.3195E-4</v>
      </c>
      <c r="SK20">
        <v>1.8637999999999999</v>
      </c>
      <c r="SL20">
        <v>1.4708000000000001</v>
      </c>
      <c r="SM20">
        <v>2.3210999999999999</v>
      </c>
      <c r="SN20">
        <v>2.5891000000000002</v>
      </c>
      <c r="SO20">
        <v>2.0430999999999999</v>
      </c>
      <c r="SP20">
        <v>3.2244000000000002</v>
      </c>
      <c r="SQ20">
        <v>0</v>
      </c>
      <c r="SR20">
        <v>0</v>
      </c>
      <c r="SS20">
        <v>0</v>
      </c>
      <c r="ST20">
        <v>2.1821999999999999</v>
      </c>
      <c r="SU20">
        <v>1.7221</v>
      </c>
      <c r="SV20">
        <v>2.7176999999999998</v>
      </c>
      <c r="SZ20">
        <v>0</v>
      </c>
      <c r="TA20">
        <v>0</v>
      </c>
      <c r="TB20">
        <v>0</v>
      </c>
      <c r="TU20">
        <v>0</v>
      </c>
      <c r="TV20">
        <v>0</v>
      </c>
      <c r="TW20">
        <v>0</v>
      </c>
      <c r="TX20" s="1">
        <v>1.6861E-5</v>
      </c>
      <c r="TY20" s="1">
        <v>1.3305999999999999E-5</v>
      </c>
      <c r="TZ20" s="1">
        <v>2.0999E-5</v>
      </c>
      <c r="UA20">
        <v>0.24379000000000001</v>
      </c>
      <c r="UB20">
        <v>0.19238</v>
      </c>
      <c r="UC20">
        <v>0.30360999999999999</v>
      </c>
      <c r="UG20">
        <v>0.56915000000000004</v>
      </c>
      <c r="UH20">
        <v>0.44913999999999998</v>
      </c>
      <c r="UI20">
        <v>0.70882000000000001</v>
      </c>
      <c r="UJ20">
        <v>9.9991000000000003E-3</v>
      </c>
      <c r="UK20">
        <v>7.8907000000000005E-3</v>
      </c>
      <c r="UL20">
        <v>1.2453000000000001E-2</v>
      </c>
      <c r="VE20">
        <v>2.2362E-2</v>
      </c>
      <c r="VF20">
        <v>1.7353E-2</v>
      </c>
      <c r="VG20">
        <v>2.8806999999999999E-2</v>
      </c>
      <c r="VT20">
        <v>0</v>
      </c>
      <c r="VU20">
        <v>0</v>
      </c>
      <c r="VV20">
        <v>0</v>
      </c>
      <c r="VW20">
        <v>0.35149999999999998</v>
      </c>
      <c r="VX20">
        <v>0.32812999999999998</v>
      </c>
      <c r="VY20">
        <v>0.37708000000000003</v>
      </c>
      <c r="VZ20">
        <v>0</v>
      </c>
      <c r="WA20">
        <v>0</v>
      </c>
      <c r="WB20">
        <v>0</v>
      </c>
      <c r="WC20">
        <v>0</v>
      </c>
      <c r="WD20">
        <v>0</v>
      </c>
      <c r="WE20">
        <v>0</v>
      </c>
      <c r="WF20">
        <v>2.3576999999999999</v>
      </c>
      <c r="WG20">
        <v>2.3576999999999999</v>
      </c>
      <c r="WH20">
        <v>2.3576999999999999</v>
      </c>
      <c r="WI20">
        <v>0</v>
      </c>
      <c r="WJ20">
        <v>0</v>
      </c>
      <c r="WK20">
        <v>0</v>
      </c>
      <c r="WO20">
        <v>1.0156000000000001</v>
      </c>
      <c r="WP20">
        <v>1.0156000000000001</v>
      </c>
      <c r="WQ20">
        <v>1.0156000000000001</v>
      </c>
      <c r="WR20">
        <v>11.2418</v>
      </c>
      <c r="WS20">
        <v>8.7234999999999996</v>
      </c>
      <c r="WT20">
        <v>14.481400000000001</v>
      </c>
      <c r="WU20">
        <v>0.48779</v>
      </c>
      <c r="WV20">
        <v>0.37852000000000002</v>
      </c>
      <c r="WW20">
        <v>0.62836000000000003</v>
      </c>
      <c r="WX20">
        <v>0.49320999999999998</v>
      </c>
      <c r="WY20">
        <v>0.38272</v>
      </c>
      <c r="WZ20">
        <v>0.63534000000000002</v>
      </c>
      <c r="XA20">
        <v>33.874299999999998</v>
      </c>
      <c r="XB20">
        <v>26.286000000000001</v>
      </c>
      <c r="XC20">
        <v>43.636000000000003</v>
      </c>
      <c r="XJ20">
        <v>8.4007999999999999E-4</v>
      </c>
      <c r="XK20">
        <v>6.5189000000000002E-4</v>
      </c>
      <c r="XL20">
        <v>1.0822E-3</v>
      </c>
      <c r="XM20">
        <v>19.635200000000001</v>
      </c>
      <c r="XN20">
        <v>14.9209</v>
      </c>
      <c r="XO20">
        <v>24.566099999999999</v>
      </c>
      <c r="XP20">
        <v>0.67825000000000002</v>
      </c>
      <c r="XQ20">
        <v>0.51541000000000003</v>
      </c>
      <c r="XR20">
        <v>0.84858</v>
      </c>
      <c r="XS20">
        <v>0.87756999999999996</v>
      </c>
      <c r="XT20">
        <v>0.66686999999999996</v>
      </c>
      <c r="XU20">
        <v>1.0979000000000001</v>
      </c>
      <c r="XV20">
        <v>2.0116000000000001</v>
      </c>
      <c r="XW20">
        <v>1.5286</v>
      </c>
      <c r="XX20">
        <v>2.5167000000000002</v>
      </c>
      <c r="XY20">
        <v>1.0561</v>
      </c>
      <c r="XZ20">
        <v>0.80249999999999999</v>
      </c>
      <c r="YA20">
        <v>1.3212999999999999</v>
      </c>
      <c r="YB20">
        <v>0</v>
      </c>
      <c r="YC20">
        <v>0</v>
      </c>
      <c r="YD20">
        <v>0</v>
      </c>
      <c r="YE20">
        <v>0</v>
      </c>
      <c r="YF20">
        <v>0</v>
      </c>
      <c r="YG20">
        <v>0</v>
      </c>
      <c r="YH20">
        <v>0</v>
      </c>
      <c r="YI20">
        <v>0</v>
      </c>
      <c r="YJ20">
        <v>0</v>
      </c>
      <c r="YK20">
        <v>0</v>
      </c>
      <c r="YL20">
        <v>0</v>
      </c>
      <c r="YM20">
        <v>0</v>
      </c>
      <c r="YQ20">
        <v>3.6377000000000002</v>
      </c>
      <c r="YR20">
        <v>2.1227</v>
      </c>
      <c r="YS20">
        <v>5.9416000000000002</v>
      </c>
      <c r="YT20">
        <v>0</v>
      </c>
      <c r="YU20">
        <v>0</v>
      </c>
      <c r="YV20">
        <v>0</v>
      </c>
      <c r="YW20">
        <v>1.6471E-2</v>
      </c>
      <c r="YX20">
        <v>9.6109000000000003E-3</v>
      </c>
      <c r="YY20">
        <v>2.6901999999999999E-2</v>
      </c>
      <c r="YZ20">
        <v>0</v>
      </c>
      <c r="ZA20">
        <v>0</v>
      </c>
      <c r="ZB20">
        <v>0</v>
      </c>
    </row>
    <row r="21" spans="1:678">
      <c r="A21" t="s">
        <v>0</v>
      </c>
      <c r="B21" t="s">
        <v>1</v>
      </c>
      <c r="C21" t="s">
        <v>53</v>
      </c>
      <c r="D21">
        <v>50.118299999999998</v>
      </c>
      <c r="E21">
        <v>30.875699999999998</v>
      </c>
      <c r="F21">
        <v>77.873400000000004</v>
      </c>
      <c r="G21">
        <v>571.72609999999997</v>
      </c>
      <c r="H21">
        <v>352.21629999999999</v>
      </c>
      <c r="I21">
        <v>888.3442</v>
      </c>
      <c r="J21">
        <v>0</v>
      </c>
      <c r="K21">
        <v>0</v>
      </c>
      <c r="L21">
        <v>0</v>
      </c>
      <c r="M21">
        <v>2.1838000000000002</v>
      </c>
      <c r="N21">
        <v>1.3452999999999999</v>
      </c>
      <c r="O21">
        <v>3.3932000000000002</v>
      </c>
      <c r="S21">
        <v>0</v>
      </c>
      <c r="T21">
        <v>0</v>
      </c>
      <c r="U21">
        <v>0</v>
      </c>
      <c r="V21">
        <v>0.20845</v>
      </c>
      <c r="W21">
        <v>0.12842000000000001</v>
      </c>
      <c r="X21">
        <v>0.32389000000000001</v>
      </c>
      <c r="Y21">
        <v>0</v>
      </c>
      <c r="Z21">
        <v>0</v>
      </c>
      <c r="AA21">
        <v>0</v>
      </c>
      <c r="AB21">
        <v>0</v>
      </c>
      <c r="AC21">
        <v>0</v>
      </c>
      <c r="AD21">
        <v>0</v>
      </c>
      <c r="AH21">
        <v>0</v>
      </c>
      <c r="AI21">
        <v>0</v>
      </c>
      <c r="AJ21">
        <v>0</v>
      </c>
      <c r="AN21">
        <v>0</v>
      </c>
      <c r="AO21">
        <v>0</v>
      </c>
      <c r="AP21">
        <v>0</v>
      </c>
      <c r="AZ21">
        <v>0.49837999999999999</v>
      </c>
      <c r="BA21">
        <v>0.49837999999999999</v>
      </c>
      <c r="BB21">
        <v>0.49837999999999999</v>
      </c>
      <c r="BC21">
        <v>115.5654</v>
      </c>
      <c r="BD21">
        <v>115.5654</v>
      </c>
      <c r="BE21">
        <v>115.5654</v>
      </c>
      <c r="BF21">
        <v>4.5984999999999996</v>
      </c>
      <c r="BG21">
        <v>4.5984999999999996</v>
      </c>
      <c r="BH21">
        <v>4.5984999999999996</v>
      </c>
      <c r="BR21">
        <v>0</v>
      </c>
      <c r="BS21">
        <v>0</v>
      </c>
      <c r="BT21">
        <v>0</v>
      </c>
      <c r="BU21">
        <v>0</v>
      </c>
      <c r="BV21">
        <v>0</v>
      </c>
      <c r="BW21">
        <v>0</v>
      </c>
      <c r="BX21">
        <v>0.67567999999999995</v>
      </c>
      <c r="BY21">
        <v>0.67567999999999995</v>
      </c>
      <c r="BZ21">
        <v>0.67567999999999995</v>
      </c>
      <c r="CA21">
        <v>6.2472000000000003</v>
      </c>
      <c r="CB21">
        <v>6.2472000000000003</v>
      </c>
      <c r="CC21">
        <v>6.2472000000000003</v>
      </c>
      <c r="CD21">
        <v>19.021000000000001</v>
      </c>
      <c r="CE21">
        <v>19.020900000000001</v>
      </c>
      <c r="CF21">
        <v>19.021000000000001</v>
      </c>
      <c r="CG21">
        <v>2.6524999999999999</v>
      </c>
      <c r="CH21">
        <v>2.6524999999999999</v>
      </c>
      <c r="CI21">
        <v>2.6524999999999999</v>
      </c>
      <c r="CJ21">
        <v>0</v>
      </c>
      <c r="CK21">
        <v>0</v>
      </c>
      <c r="CL21">
        <v>0</v>
      </c>
      <c r="CM21">
        <v>1.0657000000000001</v>
      </c>
      <c r="CN21">
        <v>0.80064000000000002</v>
      </c>
      <c r="CO21">
        <v>1.3934</v>
      </c>
      <c r="CP21">
        <v>10.870200000000001</v>
      </c>
      <c r="CQ21">
        <v>8.1664999999999992</v>
      </c>
      <c r="CR21">
        <v>14.212300000000001</v>
      </c>
      <c r="CS21">
        <v>0</v>
      </c>
      <c r="CT21">
        <v>0</v>
      </c>
      <c r="CU21">
        <v>0</v>
      </c>
      <c r="CV21">
        <v>4.1101999999999999</v>
      </c>
      <c r="CW21">
        <v>3.0878999999999999</v>
      </c>
      <c r="CX21">
        <v>5.3738999999999999</v>
      </c>
      <c r="DB21">
        <v>1.7003000000000001E-2</v>
      </c>
      <c r="DC21">
        <v>1.2774000000000001E-2</v>
      </c>
      <c r="DD21">
        <v>2.2231000000000001E-2</v>
      </c>
      <c r="DE21">
        <v>4.9188000000000001</v>
      </c>
      <c r="DF21">
        <v>3.6953999999999998</v>
      </c>
      <c r="DG21">
        <v>6.4310999999999998</v>
      </c>
      <c r="DQ21">
        <v>1.7996000000000001</v>
      </c>
      <c r="DR21">
        <v>1.3520000000000001</v>
      </c>
      <c r="DS21">
        <v>2.3527999999999998</v>
      </c>
      <c r="DT21">
        <v>0</v>
      </c>
      <c r="DU21">
        <v>0</v>
      </c>
      <c r="DV21">
        <v>0</v>
      </c>
      <c r="DW21">
        <v>0</v>
      </c>
      <c r="DX21">
        <v>0</v>
      </c>
      <c r="DY21">
        <v>0</v>
      </c>
      <c r="DZ21" s="1">
        <v>1.7666999999999999E-5</v>
      </c>
      <c r="EA21" s="1">
        <v>1.3246E-5</v>
      </c>
      <c r="EB21" s="1">
        <v>2.3187999999999999E-5</v>
      </c>
      <c r="EC21">
        <v>0</v>
      </c>
      <c r="ED21">
        <v>0</v>
      </c>
      <c r="EE21">
        <v>0</v>
      </c>
      <c r="EF21">
        <v>6.1244000000000003E-3</v>
      </c>
      <c r="EG21">
        <v>4.5921E-3</v>
      </c>
      <c r="EH21">
        <v>8.0386999999999993E-3</v>
      </c>
      <c r="EI21">
        <v>0</v>
      </c>
      <c r="EJ21">
        <v>0</v>
      </c>
      <c r="EK21">
        <v>0</v>
      </c>
      <c r="EL21" s="1">
        <v>2.6009000000000001E-5</v>
      </c>
      <c r="EM21" s="1">
        <v>1.9502000000000001E-5</v>
      </c>
      <c r="EN21" s="1">
        <v>3.4139E-5</v>
      </c>
      <c r="ER21">
        <v>0</v>
      </c>
      <c r="ES21">
        <v>0</v>
      </c>
      <c r="ET21">
        <v>0</v>
      </c>
      <c r="EX21">
        <v>8.1067E-2</v>
      </c>
      <c r="EY21">
        <v>6.0783999999999998E-2</v>
      </c>
      <c r="EZ21">
        <v>0.10641</v>
      </c>
      <c r="FA21">
        <v>0</v>
      </c>
      <c r="FB21">
        <v>0</v>
      </c>
      <c r="FC21">
        <v>0</v>
      </c>
      <c r="FD21">
        <v>3.8010000000000002</v>
      </c>
      <c r="FE21">
        <v>2.8555999999999999</v>
      </c>
      <c r="FF21">
        <v>4.9695999999999998</v>
      </c>
      <c r="FG21">
        <v>0.11731</v>
      </c>
      <c r="FH21">
        <v>8.7959999999999997E-2</v>
      </c>
      <c r="FI21">
        <v>0.15398000000000001</v>
      </c>
      <c r="FJ21">
        <v>0</v>
      </c>
      <c r="FK21">
        <v>0</v>
      </c>
      <c r="FL21">
        <v>0</v>
      </c>
      <c r="FM21">
        <v>0</v>
      </c>
      <c r="FN21">
        <v>0</v>
      </c>
      <c r="FO21">
        <v>0</v>
      </c>
      <c r="FS21">
        <v>6.9475999999999996E-2</v>
      </c>
      <c r="FT21">
        <v>5.3406000000000002E-2</v>
      </c>
      <c r="FU21">
        <v>8.7677000000000005E-2</v>
      </c>
      <c r="GB21">
        <v>0</v>
      </c>
      <c r="GC21">
        <v>0</v>
      </c>
      <c r="GD21">
        <v>0</v>
      </c>
      <c r="GE21">
        <v>0</v>
      </c>
      <c r="GF21">
        <v>0</v>
      </c>
      <c r="GG21">
        <v>0</v>
      </c>
      <c r="GH21">
        <v>6.1338999999999997</v>
      </c>
      <c r="GI21">
        <v>4.6773999999999996</v>
      </c>
      <c r="GJ21">
        <v>8.0586000000000002</v>
      </c>
      <c r="GK21">
        <v>0.30841000000000002</v>
      </c>
      <c r="GL21">
        <v>0.23518</v>
      </c>
      <c r="GM21">
        <v>0.40517999999999998</v>
      </c>
      <c r="GN21">
        <v>0</v>
      </c>
      <c r="GO21">
        <v>0</v>
      </c>
      <c r="GP21">
        <v>0</v>
      </c>
      <c r="GQ21">
        <v>2.8016000000000001</v>
      </c>
      <c r="GR21">
        <v>0.98582000000000003</v>
      </c>
      <c r="GS21">
        <v>5.9211</v>
      </c>
      <c r="GT21">
        <v>6.8536E-2</v>
      </c>
      <c r="GU21">
        <v>5.2261000000000002E-2</v>
      </c>
      <c r="GV21">
        <v>9.0039999999999995E-2</v>
      </c>
      <c r="GZ21">
        <v>10.087300000000001</v>
      </c>
      <c r="HA21">
        <v>9.4324999999999992</v>
      </c>
      <c r="HB21">
        <v>10.796200000000001</v>
      </c>
      <c r="HC21">
        <v>0.41597000000000001</v>
      </c>
      <c r="HD21">
        <v>0.38896999999999998</v>
      </c>
      <c r="HE21">
        <v>0.44519999999999998</v>
      </c>
      <c r="HF21">
        <v>0.17133999999999999</v>
      </c>
      <c r="HG21">
        <v>0.13064999999999999</v>
      </c>
      <c r="HH21">
        <v>0.22509999999999999</v>
      </c>
      <c r="HI21">
        <v>0</v>
      </c>
      <c r="HJ21">
        <v>0</v>
      </c>
      <c r="HK21">
        <v>0</v>
      </c>
      <c r="HL21">
        <v>6.8536E-2</v>
      </c>
      <c r="HM21">
        <v>5.2261000000000002E-2</v>
      </c>
      <c r="HN21">
        <v>9.0039999999999995E-2</v>
      </c>
      <c r="HO21">
        <v>0</v>
      </c>
      <c r="HP21">
        <v>0</v>
      </c>
      <c r="HQ21">
        <v>0</v>
      </c>
      <c r="HR21">
        <v>3.4268E-2</v>
      </c>
      <c r="HS21">
        <v>2.6131000000000001E-2</v>
      </c>
      <c r="HT21">
        <v>4.5019999999999998E-2</v>
      </c>
      <c r="HU21">
        <v>4.0072999999999999</v>
      </c>
      <c r="HV21">
        <v>3.2534999999999998</v>
      </c>
      <c r="HW21">
        <v>4.8371000000000004</v>
      </c>
      <c r="HX21">
        <v>27.2393</v>
      </c>
      <c r="HY21">
        <v>22.1159</v>
      </c>
      <c r="HZ21">
        <v>32.880099999999999</v>
      </c>
      <c r="IA21">
        <v>3.4083999999999999</v>
      </c>
      <c r="IB21">
        <v>2.7673000000000001</v>
      </c>
      <c r="IC21">
        <v>4.1142000000000003</v>
      </c>
      <c r="ID21">
        <v>0</v>
      </c>
      <c r="IE21">
        <v>0</v>
      </c>
      <c r="IF21">
        <v>0</v>
      </c>
      <c r="IG21">
        <v>0</v>
      </c>
      <c r="IH21">
        <v>0</v>
      </c>
      <c r="II21">
        <v>0</v>
      </c>
      <c r="IJ21">
        <v>0.61058999999999997</v>
      </c>
      <c r="IK21">
        <v>0.49574000000000001</v>
      </c>
      <c r="IL21">
        <v>0.73702999999999996</v>
      </c>
      <c r="IM21">
        <v>0.68110000000000004</v>
      </c>
      <c r="IN21">
        <v>0.55298999999999998</v>
      </c>
      <c r="IO21">
        <v>0.82213999999999998</v>
      </c>
      <c r="IS21">
        <v>1.6727000000000001</v>
      </c>
      <c r="IT21">
        <v>1.3581000000000001</v>
      </c>
      <c r="IU21">
        <v>2.0190999999999999</v>
      </c>
      <c r="IV21">
        <v>5.7843999999999998</v>
      </c>
      <c r="IW21">
        <v>4.6963999999999997</v>
      </c>
      <c r="IX21">
        <v>6.9823000000000004</v>
      </c>
      <c r="IY21">
        <v>1.1184000000000001</v>
      </c>
      <c r="IZ21">
        <v>0.90803</v>
      </c>
      <c r="JA21">
        <v>1.35</v>
      </c>
      <c r="JE21">
        <v>4.2040000000000003E-3</v>
      </c>
      <c r="JF21">
        <v>3.4133000000000002E-3</v>
      </c>
      <c r="JG21">
        <v>5.0746000000000003E-3</v>
      </c>
      <c r="JK21">
        <v>3.9155000000000002</v>
      </c>
      <c r="JL21">
        <v>3.1791</v>
      </c>
      <c r="JM21">
        <v>4.7263999999999999</v>
      </c>
      <c r="JN21">
        <v>0</v>
      </c>
      <c r="JO21">
        <v>0</v>
      </c>
      <c r="JP21">
        <v>0</v>
      </c>
      <c r="JQ21">
        <v>1.6293</v>
      </c>
      <c r="JR21">
        <v>1.3229</v>
      </c>
      <c r="JS21">
        <v>1.9666999999999999</v>
      </c>
      <c r="JT21">
        <v>0</v>
      </c>
      <c r="JU21">
        <v>0</v>
      </c>
      <c r="JV21">
        <v>0</v>
      </c>
      <c r="KC21">
        <v>6.0467999999999997E-3</v>
      </c>
      <c r="KD21">
        <v>4.9094000000000004E-3</v>
      </c>
      <c r="KE21">
        <v>7.2988999999999997E-3</v>
      </c>
      <c r="KI21">
        <v>7.8602999999999995E-4</v>
      </c>
      <c r="KJ21">
        <v>6.3818000000000002E-4</v>
      </c>
      <c r="KK21">
        <v>9.4879999999999997E-4</v>
      </c>
      <c r="KL21">
        <v>4.1292999999999998E-3</v>
      </c>
      <c r="KM21">
        <v>3.3525999999999999E-3</v>
      </c>
      <c r="KN21">
        <v>4.9843999999999999E-3</v>
      </c>
      <c r="KR21">
        <v>20.3871</v>
      </c>
      <c r="KS21">
        <v>16.552499999999998</v>
      </c>
      <c r="KT21">
        <v>24.608899999999998</v>
      </c>
      <c r="KX21">
        <v>9.8253000000000004E-3</v>
      </c>
      <c r="KY21">
        <v>7.9772999999999997E-3</v>
      </c>
      <c r="KZ21">
        <v>1.1860000000000001E-2</v>
      </c>
      <c r="LA21">
        <v>0</v>
      </c>
      <c r="LB21">
        <v>0</v>
      </c>
      <c r="LC21">
        <v>0</v>
      </c>
      <c r="LD21">
        <v>4.5991000000000001E-3</v>
      </c>
      <c r="LE21">
        <v>3.7339999999999999E-3</v>
      </c>
      <c r="LF21">
        <v>5.5515E-3</v>
      </c>
      <c r="LG21">
        <v>0</v>
      </c>
      <c r="LH21">
        <v>0</v>
      </c>
      <c r="LI21">
        <v>0</v>
      </c>
      <c r="LJ21">
        <v>0</v>
      </c>
      <c r="LK21">
        <v>0</v>
      </c>
      <c r="LL21">
        <v>0</v>
      </c>
      <c r="LM21">
        <v>0</v>
      </c>
      <c r="LN21">
        <v>0</v>
      </c>
      <c r="LO21">
        <v>0</v>
      </c>
      <c r="LP21">
        <v>0</v>
      </c>
      <c r="LQ21">
        <v>0</v>
      </c>
      <c r="LR21">
        <v>0</v>
      </c>
      <c r="LS21">
        <v>2.0338999999999999E-2</v>
      </c>
      <c r="LT21">
        <v>1.6513E-2</v>
      </c>
      <c r="LU21">
        <v>2.4551E-2</v>
      </c>
      <c r="LV21">
        <v>2.3685</v>
      </c>
      <c r="LW21">
        <v>1.923</v>
      </c>
      <c r="LX21">
        <v>2.859</v>
      </c>
      <c r="LY21">
        <v>0</v>
      </c>
      <c r="LZ21">
        <v>0</v>
      </c>
      <c r="MA21">
        <v>0</v>
      </c>
      <c r="MB21">
        <v>1.671</v>
      </c>
      <c r="MC21">
        <v>1.2845</v>
      </c>
      <c r="MD21">
        <v>2.1086999999999998</v>
      </c>
      <c r="ME21">
        <v>0.77793000000000001</v>
      </c>
      <c r="MF21">
        <v>0.59799000000000002</v>
      </c>
      <c r="MG21">
        <v>0.98172999999999999</v>
      </c>
      <c r="MH21">
        <v>0.65500999999999998</v>
      </c>
      <c r="MI21">
        <v>0.50349999999999995</v>
      </c>
      <c r="MJ21">
        <v>0.82660999999999996</v>
      </c>
      <c r="MK21">
        <v>0.12425</v>
      </c>
      <c r="ML21">
        <v>9.5514000000000002E-2</v>
      </c>
      <c r="MM21">
        <v>0.15681</v>
      </c>
      <c r="MN21">
        <v>10.4107</v>
      </c>
      <c r="MO21">
        <v>8.0025999999999993</v>
      </c>
      <c r="MP21">
        <v>13.138</v>
      </c>
      <c r="MT21">
        <v>3.2467000000000001</v>
      </c>
      <c r="MU21">
        <v>2.4956999999999998</v>
      </c>
      <c r="MV21">
        <v>4.0972</v>
      </c>
      <c r="MW21">
        <v>2.3849</v>
      </c>
      <c r="MX21">
        <v>1.8332999999999999</v>
      </c>
      <c r="MY21">
        <v>3.0097</v>
      </c>
      <c r="MZ21">
        <v>3.0395999999999999E-2</v>
      </c>
      <c r="NA21">
        <v>2.3365E-2</v>
      </c>
      <c r="NB21">
        <v>3.8358999999999997E-2</v>
      </c>
      <c r="NC21">
        <v>1.1412</v>
      </c>
      <c r="ND21">
        <v>0.87726000000000004</v>
      </c>
      <c r="NE21">
        <v>1.4401999999999999</v>
      </c>
      <c r="NF21">
        <v>7.3928999999999995E-2</v>
      </c>
      <c r="NG21">
        <v>5.6828999999999998E-2</v>
      </c>
      <c r="NH21">
        <v>9.3297000000000005E-2</v>
      </c>
      <c r="NL21">
        <v>1.2137000000000001E-3</v>
      </c>
      <c r="NM21">
        <v>9.3293E-4</v>
      </c>
      <c r="NN21">
        <v>1.5315999999999999E-3</v>
      </c>
      <c r="NR21">
        <v>5.1309999999999995E-4</v>
      </c>
      <c r="NS21">
        <v>3.9441999999999998E-4</v>
      </c>
      <c r="NT21">
        <v>6.4751999999999995E-4</v>
      </c>
      <c r="NU21">
        <v>0</v>
      </c>
      <c r="NV21">
        <v>0</v>
      </c>
      <c r="NW21">
        <v>0</v>
      </c>
      <c r="NX21">
        <v>3.0401000000000001E-2</v>
      </c>
      <c r="NY21">
        <v>2.3369000000000001E-2</v>
      </c>
      <c r="NZ21">
        <v>3.8365999999999997E-2</v>
      </c>
      <c r="OG21">
        <v>0</v>
      </c>
      <c r="OH21">
        <v>0</v>
      </c>
      <c r="OI21">
        <v>0</v>
      </c>
      <c r="OP21">
        <v>0</v>
      </c>
      <c r="OQ21">
        <v>0</v>
      </c>
      <c r="OR21">
        <v>0</v>
      </c>
      <c r="OY21">
        <v>0.42298000000000002</v>
      </c>
      <c r="OZ21">
        <v>0.32514999999999999</v>
      </c>
      <c r="PA21">
        <v>0.53380000000000005</v>
      </c>
      <c r="PB21">
        <v>0</v>
      </c>
      <c r="PC21">
        <v>0</v>
      </c>
      <c r="PD21">
        <v>0</v>
      </c>
      <c r="PE21">
        <v>15.581200000000001</v>
      </c>
      <c r="PF21">
        <v>11.9772</v>
      </c>
      <c r="PG21">
        <v>19.6632</v>
      </c>
      <c r="PH21">
        <v>0</v>
      </c>
      <c r="PI21">
        <v>0</v>
      </c>
      <c r="PJ21">
        <v>0</v>
      </c>
      <c r="PQ21">
        <v>0</v>
      </c>
      <c r="PR21">
        <v>0</v>
      </c>
      <c r="PS21">
        <v>0</v>
      </c>
      <c r="PT21">
        <v>1.3926000000000001</v>
      </c>
      <c r="PU21">
        <v>1.0705</v>
      </c>
      <c r="PV21">
        <v>1.7575000000000001</v>
      </c>
      <c r="PW21">
        <v>13.321099999999999</v>
      </c>
      <c r="PX21">
        <v>10.2399</v>
      </c>
      <c r="PY21">
        <v>16.8109</v>
      </c>
      <c r="PZ21">
        <v>8.7406000000000006</v>
      </c>
      <c r="QA21">
        <v>6.7188999999999997</v>
      </c>
      <c r="QB21">
        <v>11.0304</v>
      </c>
      <c r="QC21">
        <v>6.9875000000000007E-2</v>
      </c>
      <c r="QD21">
        <v>5.3712999999999997E-2</v>
      </c>
      <c r="QE21">
        <v>8.8180999999999995E-2</v>
      </c>
      <c r="QF21">
        <v>0</v>
      </c>
      <c r="QG21">
        <v>0</v>
      </c>
      <c r="QH21">
        <v>0</v>
      </c>
      <c r="QI21">
        <v>0</v>
      </c>
      <c r="QJ21">
        <v>0</v>
      </c>
      <c r="QK21">
        <v>0</v>
      </c>
      <c r="QL21">
        <v>4.7804E-4</v>
      </c>
      <c r="QM21">
        <v>3.6747E-4</v>
      </c>
      <c r="QN21">
        <v>6.0327999999999998E-4</v>
      </c>
      <c r="SK21">
        <v>2.7235</v>
      </c>
      <c r="SL21">
        <v>2.1164999999999998</v>
      </c>
      <c r="SM21">
        <v>3.4283000000000001</v>
      </c>
      <c r="SN21">
        <v>3.7833000000000001</v>
      </c>
      <c r="SO21">
        <v>2.9401999999999999</v>
      </c>
      <c r="SP21">
        <v>4.7625000000000002</v>
      </c>
      <c r="SQ21">
        <v>0</v>
      </c>
      <c r="SR21">
        <v>0</v>
      </c>
      <c r="SS21">
        <v>0</v>
      </c>
      <c r="ST21">
        <v>3.1888000000000001</v>
      </c>
      <c r="SU21">
        <v>2.4781</v>
      </c>
      <c r="SV21">
        <v>4.0141</v>
      </c>
      <c r="SZ21">
        <v>0</v>
      </c>
      <c r="TA21">
        <v>0</v>
      </c>
      <c r="TB21">
        <v>0</v>
      </c>
      <c r="TU21">
        <v>0</v>
      </c>
      <c r="TV21">
        <v>0</v>
      </c>
      <c r="TW21">
        <v>0</v>
      </c>
      <c r="TX21" s="1">
        <v>2.4638E-5</v>
      </c>
      <c r="TY21" s="1">
        <v>1.9148E-5</v>
      </c>
      <c r="TZ21" s="1">
        <v>3.1015E-5</v>
      </c>
      <c r="UA21">
        <v>0.35624</v>
      </c>
      <c r="UB21">
        <v>0.27684999999999998</v>
      </c>
      <c r="UC21">
        <v>0.44843</v>
      </c>
      <c r="UG21">
        <v>0.83167999999999997</v>
      </c>
      <c r="UH21">
        <v>0.64632999999999996</v>
      </c>
      <c r="UI21">
        <v>1.0468999999999999</v>
      </c>
      <c r="UJ21">
        <v>1.4611000000000001E-2</v>
      </c>
      <c r="UK21">
        <v>1.1355000000000001E-2</v>
      </c>
      <c r="UL21">
        <v>1.8393E-2</v>
      </c>
      <c r="VE21">
        <v>2.6879E-2</v>
      </c>
      <c r="VF21">
        <v>2.1048000000000001E-2</v>
      </c>
      <c r="VG21">
        <v>3.4207000000000001E-2</v>
      </c>
      <c r="VT21">
        <v>0</v>
      </c>
      <c r="VU21">
        <v>0</v>
      </c>
      <c r="VV21">
        <v>0</v>
      </c>
      <c r="VW21">
        <v>0.45063999999999999</v>
      </c>
      <c r="VX21">
        <v>0.42137999999999998</v>
      </c>
      <c r="VY21">
        <v>0.48230000000000001</v>
      </c>
      <c r="VZ21">
        <v>0</v>
      </c>
      <c r="WA21">
        <v>0</v>
      </c>
      <c r="WB21">
        <v>0</v>
      </c>
      <c r="WC21">
        <v>0</v>
      </c>
      <c r="WD21">
        <v>0</v>
      </c>
      <c r="WE21">
        <v>0</v>
      </c>
      <c r="WF21">
        <v>3.1078999999999999</v>
      </c>
      <c r="WG21">
        <v>3.1078999999999999</v>
      </c>
      <c r="WH21">
        <v>3.1078999999999999</v>
      </c>
      <c r="WI21">
        <v>0</v>
      </c>
      <c r="WJ21">
        <v>0</v>
      </c>
      <c r="WK21">
        <v>0</v>
      </c>
      <c r="WO21">
        <v>1.3388</v>
      </c>
      <c r="WP21">
        <v>1.3388</v>
      </c>
      <c r="WQ21">
        <v>1.3388</v>
      </c>
      <c r="WR21">
        <v>13.512499999999999</v>
      </c>
      <c r="WS21">
        <v>10.5809</v>
      </c>
      <c r="WT21">
        <v>17.196200000000001</v>
      </c>
      <c r="WU21">
        <v>0.58631999999999995</v>
      </c>
      <c r="WV21">
        <v>0.45911000000000002</v>
      </c>
      <c r="WW21">
        <v>0.74616000000000005</v>
      </c>
      <c r="WX21">
        <v>0.59282999999999997</v>
      </c>
      <c r="WY21">
        <v>0.46421000000000001</v>
      </c>
      <c r="WZ21">
        <v>0.75444999999999995</v>
      </c>
      <c r="XA21">
        <v>40.7166</v>
      </c>
      <c r="XB21">
        <v>31.8828</v>
      </c>
      <c r="XC21">
        <v>51.816299999999998</v>
      </c>
      <c r="XJ21">
        <v>1.0097999999999999E-3</v>
      </c>
      <c r="XK21">
        <v>7.9069000000000003E-4</v>
      </c>
      <c r="XL21">
        <v>1.2849999999999999E-3</v>
      </c>
      <c r="XM21">
        <v>26.608599999999999</v>
      </c>
      <c r="XN21">
        <v>20.4773</v>
      </c>
      <c r="XO21">
        <v>34.046100000000003</v>
      </c>
      <c r="XP21">
        <v>0.91913999999999996</v>
      </c>
      <c r="XQ21">
        <v>0.70733999999999997</v>
      </c>
      <c r="XR21">
        <v>1.1759999999999999</v>
      </c>
      <c r="XS21">
        <v>1.1892</v>
      </c>
      <c r="XT21">
        <v>0.91520000000000001</v>
      </c>
      <c r="XU21">
        <v>1.5216000000000001</v>
      </c>
      <c r="XV21">
        <v>2.726</v>
      </c>
      <c r="XW21">
        <v>2.0977999999999999</v>
      </c>
      <c r="XX21">
        <v>3.4878999999999998</v>
      </c>
      <c r="XY21">
        <v>1.4311</v>
      </c>
      <c r="XZ21">
        <v>1.1012999999999999</v>
      </c>
      <c r="YA21">
        <v>1.8310999999999999</v>
      </c>
      <c r="YB21">
        <v>0</v>
      </c>
      <c r="YC21">
        <v>0</v>
      </c>
      <c r="YD21">
        <v>0</v>
      </c>
      <c r="YE21">
        <v>0</v>
      </c>
      <c r="YF21">
        <v>0</v>
      </c>
      <c r="YG21">
        <v>0</v>
      </c>
      <c r="YH21">
        <v>0</v>
      </c>
      <c r="YI21">
        <v>0</v>
      </c>
      <c r="YJ21">
        <v>0</v>
      </c>
      <c r="YK21">
        <v>0</v>
      </c>
      <c r="YL21">
        <v>0</v>
      </c>
      <c r="YM21">
        <v>0</v>
      </c>
      <c r="YQ21">
        <v>4.3993000000000002</v>
      </c>
      <c r="YR21">
        <v>2.7101999999999999</v>
      </c>
      <c r="YS21">
        <v>6.8356000000000003</v>
      </c>
      <c r="YT21">
        <v>0</v>
      </c>
      <c r="YU21">
        <v>0</v>
      </c>
      <c r="YV21">
        <v>0</v>
      </c>
      <c r="YW21">
        <v>1.9918999999999999E-2</v>
      </c>
      <c r="YX21">
        <v>1.2271000000000001E-2</v>
      </c>
      <c r="YY21">
        <v>3.0949999999999998E-2</v>
      </c>
      <c r="YZ21">
        <v>0</v>
      </c>
      <c r="ZA21">
        <v>0</v>
      </c>
      <c r="ZB21">
        <v>0</v>
      </c>
    </row>
    <row r="22" spans="1:678">
      <c r="A22" t="s">
        <v>0</v>
      </c>
      <c r="B22" t="s">
        <v>1</v>
      </c>
      <c r="C22" t="s">
        <v>54</v>
      </c>
      <c r="D22">
        <v>38.920099999999998</v>
      </c>
      <c r="E22">
        <v>23.354299999999999</v>
      </c>
      <c r="F22">
        <v>64.878200000000007</v>
      </c>
      <c r="G22">
        <v>443.9828</v>
      </c>
      <c r="H22">
        <v>266.41520000000003</v>
      </c>
      <c r="I22">
        <v>740.1001</v>
      </c>
      <c r="J22">
        <v>0</v>
      </c>
      <c r="K22">
        <v>0</v>
      </c>
      <c r="L22">
        <v>0</v>
      </c>
      <c r="M22">
        <v>1.6959</v>
      </c>
      <c r="N22">
        <v>1.0176000000000001</v>
      </c>
      <c r="O22">
        <v>2.8269000000000002</v>
      </c>
      <c r="S22">
        <v>0</v>
      </c>
      <c r="T22">
        <v>0</v>
      </c>
      <c r="U22">
        <v>0</v>
      </c>
      <c r="V22">
        <v>0.16188</v>
      </c>
      <c r="W22">
        <v>9.7136E-2</v>
      </c>
      <c r="X22">
        <v>0.26984000000000002</v>
      </c>
      <c r="Y22">
        <v>0</v>
      </c>
      <c r="Z22">
        <v>0</v>
      </c>
      <c r="AA22">
        <v>0</v>
      </c>
      <c r="AB22">
        <v>0</v>
      </c>
      <c r="AC22">
        <v>0</v>
      </c>
      <c r="AD22">
        <v>0</v>
      </c>
      <c r="AH22">
        <v>0</v>
      </c>
      <c r="AI22">
        <v>0</v>
      </c>
      <c r="AJ22">
        <v>0</v>
      </c>
      <c r="AN22">
        <v>0</v>
      </c>
      <c r="AO22">
        <v>0</v>
      </c>
      <c r="AP22">
        <v>0</v>
      </c>
      <c r="AZ22">
        <v>0.33683999999999997</v>
      </c>
      <c r="BA22">
        <v>0.33683999999999997</v>
      </c>
      <c r="BB22">
        <v>0.33683999999999997</v>
      </c>
      <c r="BC22">
        <v>78.106200000000001</v>
      </c>
      <c r="BD22">
        <v>78.106200000000001</v>
      </c>
      <c r="BE22">
        <v>78.106300000000005</v>
      </c>
      <c r="BF22">
        <v>3.1080000000000001</v>
      </c>
      <c r="BG22">
        <v>3.1080000000000001</v>
      </c>
      <c r="BH22">
        <v>3.1080000000000001</v>
      </c>
      <c r="BR22">
        <v>0</v>
      </c>
      <c r="BS22">
        <v>0</v>
      </c>
      <c r="BT22">
        <v>0</v>
      </c>
      <c r="BU22">
        <v>0</v>
      </c>
      <c r="BV22">
        <v>0</v>
      </c>
      <c r="BW22">
        <v>0</v>
      </c>
      <c r="BX22">
        <v>0.45667000000000002</v>
      </c>
      <c r="BY22">
        <v>0.45667000000000002</v>
      </c>
      <c r="BZ22">
        <v>0.45667000000000002</v>
      </c>
      <c r="CA22">
        <v>4.2222999999999997</v>
      </c>
      <c r="CB22">
        <v>4.2222999999999997</v>
      </c>
      <c r="CC22">
        <v>4.2222999999999997</v>
      </c>
      <c r="CD22">
        <v>12.855499999999999</v>
      </c>
      <c r="CE22">
        <v>12.855499999999999</v>
      </c>
      <c r="CF22">
        <v>12.855499999999999</v>
      </c>
      <c r="CG22">
        <v>1.7927</v>
      </c>
      <c r="CH22">
        <v>1.7927</v>
      </c>
      <c r="CI22">
        <v>1.7927</v>
      </c>
      <c r="CJ22">
        <v>0</v>
      </c>
      <c r="CK22">
        <v>0</v>
      </c>
      <c r="CL22">
        <v>0</v>
      </c>
      <c r="CM22">
        <v>0.72670000000000001</v>
      </c>
      <c r="CN22">
        <v>0.54776000000000002</v>
      </c>
      <c r="CO22">
        <v>0.92837000000000003</v>
      </c>
      <c r="CP22">
        <v>7.4123000000000001</v>
      </c>
      <c r="CQ22">
        <v>5.5872000000000002</v>
      </c>
      <c r="CR22">
        <v>9.4694000000000003</v>
      </c>
      <c r="CS22">
        <v>0</v>
      </c>
      <c r="CT22">
        <v>0</v>
      </c>
      <c r="CU22">
        <v>0</v>
      </c>
      <c r="CV22">
        <v>2.8027000000000002</v>
      </c>
      <c r="CW22">
        <v>2.1126</v>
      </c>
      <c r="CX22">
        <v>3.5806</v>
      </c>
      <c r="DB22">
        <v>1.1594E-2</v>
      </c>
      <c r="DC22">
        <v>8.7395000000000007E-3</v>
      </c>
      <c r="DD22">
        <v>1.4812000000000001E-2</v>
      </c>
      <c r="DE22">
        <v>3.3540999999999999</v>
      </c>
      <c r="DF22">
        <v>2.5282</v>
      </c>
      <c r="DG22">
        <v>4.2850000000000001</v>
      </c>
      <c r="DQ22">
        <v>1.2271000000000001</v>
      </c>
      <c r="DR22">
        <v>0.92495000000000005</v>
      </c>
      <c r="DS22">
        <v>1.5677000000000001</v>
      </c>
      <c r="DT22">
        <v>0</v>
      </c>
      <c r="DU22">
        <v>0</v>
      </c>
      <c r="DV22">
        <v>0</v>
      </c>
      <c r="DW22">
        <v>0</v>
      </c>
      <c r="DX22">
        <v>0</v>
      </c>
      <c r="DY22">
        <v>0</v>
      </c>
      <c r="DZ22" s="1">
        <v>1.2853E-5</v>
      </c>
      <c r="EA22" s="1">
        <v>9.7512000000000008E-6</v>
      </c>
      <c r="EB22" s="1">
        <v>1.6418000000000001E-5</v>
      </c>
      <c r="EC22">
        <v>0</v>
      </c>
      <c r="ED22">
        <v>0</v>
      </c>
      <c r="EE22">
        <v>0</v>
      </c>
      <c r="EF22">
        <v>4.4558000000000002E-3</v>
      </c>
      <c r="EG22">
        <v>3.3804E-3</v>
      </c>
      <c r="EH22">
        <v>5.6915000000000004E-3</v>
      </c>
      <c r="EI22">
        <v>0</v>
      </c>
      <c r="EJ22">
        <v>0</v>
      </c>
      <c r="EK22">
        <v>0</v>
      </c>
      <c r="EL22" s="1">
        <v>1.8923000000000002E-5</v>
      </c>
      <c r="EM22" s="1">
        <v>1.4355999999999999E-5</v>
      </c>
      <c r="EN22" s="1">
        <v>2.4170999999999999E-5</v>
      </c>
      <c r="ER22">
        <v>0</v>
      </c>
      <c r="ES22">
        <v>0</v>
      </c>
      <c r="ET22">
        <v>0</v>
      </c>
      <c r="EX22">
        <v>5.8980999999999999E-2</v>
      </c>
      <c r="EY22">
        <v>4.4746000000000001E-2</v>
      </c>
      <c r="EZ22">
        <v>7.5337000000000001E-2</v>
      </c>
      <c r="FA22">
        <v>0</v>
      </c>
      <c r="FB22">
        <v>0</v>
      </c>
      <c r="FC22">
        <v>0</v>
      </c>
      <c r="FD22">
        <v>2.5918999999999999</v>
      </c>
      <c r="FE22">
        <v>1.9537</v>
      </c>
      <c r="FF22">
        <v>3.3111999999999999</v>
      </c>
      <c r="FG22">
        <v>8.5350999999999996E-2</v>
      </c>
      <c r="FH22">
        <v>6.4752000000000004E-2</v>
      </c>
      <c r="FI22">
        <v>0.10902000000000001</v>
      </c>
      <c r="FJ22">
        <v>0</v>
      </c>
      <c r="FK22">
        <v>0</v>
      </c>
      <c r="FL22">
        <v>0</v>
      </c>
      <c r="FM22">
        <v>0</v>
      </c>
      <c r="FN22">
        <v>0</v>
      </c>
      <c r="FO22">
        <v>0</v>
      </c>
      <c r="FS22">
        <v>5.3971999999999999E-2</v>
      </c>
      <c r="FT22">
        <v>4.2143E-2</v>
      </c>
      <c r="FU22">
        <v>6.8572999999999995E-2</v>
      </c>
      <c r="GB22">
        <v>0</v>
      </c>
      <c r="GC22">
        <v>0</v>
      </c>
      <c r="GD22">
        <v>0</v>
      </c>
      <c r="GE22">
        <v>0</v>
      </c>
      <c r="GF22">
        <v>0</v>
      </c>
      <c r="GG22">
        <v>0</v>
      </c>
      <c r="GH22">
        <v>4.2843999999999998</v>
      </c>
      <c r="GI22">
        <v>3.2925</v>
      </c>
      <c r="GJ22">
        <v>5.5811999999999999</v>
      </c>
      <c r="GK22">
        <v>0.21542</v>
      </c>
      <c r="GL22">
        <v>0.16553999999999999</v>
      </c>
      <c r="GM22">
        <v>0.28061999999999998</v>
      </c>
      <c r="GN22">
        <v>0</v>
      </c>
      <c r="GO22">
        <v>0</v>
      </c>
      <c r="GP22">
        <v>0</v>
      </c>
      <c r="GQ22">
        <v>2.0768</v>
      </c>
      <c r="GR22">
        <v>0.70050000000000001</v>
      </c>
      <c r="GS22">
        <v>4.3147000000000002</v>
      </c>
      <c r="GT22">
        <v>4.7870000000000003E-2</v>
      </c>
      <c r="GU22">
        <v>3.6788000000000001E-2</v>
      </c>
      <c r="GV22">
        <v>6.2358999999999998E-2</v>
      </c>
      <c r="GZ22">
        <v>6.9432999999999998</v>
      </c>
      <c r="HA22">
        <v>6.5796000000000001</v>
      </c>
      <c r="HB22">
        <v>7.3559000000000001</v>
      </c>
      <c r="HC22">
        <v>0.28632000000000002</v>
      </c>
      <c r="HD22">
        <v>0.27132000000000001</v>
      </c>
      <c r="HE22">
        <v>0.30334</v>
      </c>
      <c r="HF22">
        <v>0.11967999999999999</v>
      </c>
      <c r="HG22">
        <v>9.1968999999999995E-2</v>
      </c>
      <c r="HH22">
        <v>0.15590000000000001</v>
      </c>
      <c r="HI22">
        <v>0</v>
      </c>
      <c r="HJ22">
        <v>0</v>
      </c>
      <c r="HK22">
        <v>0</v>
      </c>
      <c r="HL22">
        <v>4.7870000000000003E-2</v>
      </c>
      <c r="HM22">
        <v>3.6788000000000001E-2</v>
      </c>
      <c r="HN22">
        <v>6.2358999999999998E-2</v>
      </c>
      <c r="HO22">
        <v>0</v>
      </c>
      <c r="HP22">
        <v>0</v>
      </c>
      <c r="HQ22">
        <v>0</v>
      </c>
      <c r="HR22">
        <v>2.3935000000000001E-2</v>
      </c>
      <c r="HS22">
        <v>1.8394000000000001E-2</v>
      </c>
      <c r="HT22">
        <v>3.1179999999999999E-2</v>
      </c>
      <c r="HU22">
        <v>3.0324</v>
      </c>
      <c r="HV22">
        <v>2.5217999999999998</v>
      </c>
      <c r="HW22">
        <v>3.6711999999999998</v>
      </c>
      <c r="HX22">
        <v>20.613</v>
      </c>
      <c r="HY22">
        <v>17.1418</v>
      </c>
      <c r="HZ22">
        <v>24.954799999999999</v>
      </c>
      <c r="IA22">
        <v>2.5792999999999999</v>
      </c>
      <c r="IB22">
        <v>2.1448999999999998</v>
      </c>
      <c r="IC22">
        <v>3.1225999999999998</v>
      </c>
      <c r="ID22">
        <v>0</v>
      </c>
      <c r="IE22">
        <v>0</v>
      </c>
      <c r="IF22">
        <v>0</v>
      </c>
      <c r="IG22">
        <v>0</v>
      </c>
      <c r="IH22">
        <v>0</v>
      </c>
      <c r="II22">
        <v>0</v>
      </c>
      <c r="IJ22">
        <v>0.46205000000000002</v>
      </c>
      <c r="IK22">
        <v>0.38424000000000003</v>
      </c>
      <c r="IL22">
        <v>0.55937999999999999</v>
      </c>
      <c r="IM22">
        <v>0.51541000000000003</v>
      </c>
      <c r="IN22">
        <v>0.42862</v>
      </c>
      <c r="IO22">
        <v>0.62397999999999998</v>
      </c>
      <c r="IS22">
        <v>1.2658</v>
      </c>
      <c r="IT22">
        <v>1.0527</v>
      </c>
      <c r="IU22">
        <v>1.5325</v>
      </c>
      <c r="IV22">
        <v>4.3773</v>
      </c>
      <c r="IW22">
        <v>3.6402000000000001</v>
      </c>
      <c r="IX22">
        <v>5.2992999999999997</v>
      </c>
      <c r="IY22">
        <v>0.84631999999999996</v>
      </c>
      <c r="IZ22">
        <v>0.70379999999999998</v>
      </c>
      <c r="JA22">
        <v>1.0246</v>
      </c>
      <c r="JE22">
        <v>3.1813000000000002E-3</v>
      </c>
      <c r="JF22">
        <v>2.6456000000000001E-3</v>
      </c>
      <c r="JG22">
        <v>3.8514E-3</v>
      </c>
      <c r="JK22">
        <v>2.9630000000000001</v>
      </c>
      <c r="JL22">
        <v>2.4641000000000002</v>
      </c>
      <c r="JM22">
        <v>3.5872000000000002</v>
      </c>
      <c r="JN22">
        <v>0</v>
      </c>
      <c r="JO22">
        <v>0</v>
      </c>
      <c r="JP22">
        <v>0</v>
      </c>
      <c r="JQ22">
        <v>1.2330000000000001</v>
      </c>
      <c r="JR22">
        <v>1.0253000000000001</v>
      </c>
      <c r="JS22">
        <v>1.4926999999999999</v>
      </c>
      <c r="JT22">
        <v>0</v>
      </c>
      <c r="JU22">
        <v>0</v>
      </c>
      <c r="JV22">
        <v>0</v>
      </c>
      <c r="KC22">
        <v>4.5757999999999997E-3</v>
      </c>
      <c r="KD22">
        <v>3.8051999999999999E-3</v>
      </c>
      <c r="KE22">
        <v>5.5396000000000004E-3</v>
      </c>
      <c r="KI22">
        <v>5.9480999999999998E-4</v>
      </c>
      <c r="KJ22">
        <v>4.9465000000000002E-4</v>
      </c>
      <c r="KK22">
        <v>7.2009999999999999E-4</v>
      </c>
      <c r="KL22">
        <v>3.1248000000000001E-3</v>
      </c>
      <c r="KM22">
        <v>2.5986E-3</v>
      </c>
      <c r="KN22">
        <v>3.7829999999999999E-3</v>
      </c>
      <c r="KR22">
        <v>15.4277</v>
      </c>
      <c r="KS22">
        <v>12.829700000000001</v>
      </c>
      <c r="KT22">
        <v>18.677299999999999</v>
      </c>
      <c r="KX22">
        <v>7.4352000000000003E-3</v>
      </c>
      <c r="KY22">
        <v>6.1831000000000004E-3</v>
      </c>
      <c r="KZ22">
        <v>9.0013000000000003E-3</v>
      </c>
      <c r="LA22">
        <v>0</v>
      </c>
      <c r="LB22">
        <v>0</v>
      </c>
      <c r="LC22">
        <v>0</v>
      </c>
      <c r="LD22">
        <v>3.4803E-3</v>
      </c>
      <c r="LE22">
        <v>2.8942E-3</v>
      </c>
      <c r="LF22">
        <v>4.2134E-3</v>
      </c>
      <c r="LG22">
        <v>0</v>
      </c>
      <c r="LH22">
        <v>0</v>
      </c>
      <c r="LI22">
        <v>0</v>
      </c>
      <c r="LJ22">
        <v>0</v>
      </c>
      <c r="LK22">
        <v>0</v>
      </c>
      <c r="LL22">
        <v>0</v>
      </c>
      <c r="LM22">
        <v>0</v>
      </c>
      <c r="LN22">
        <v>0</v>
      </c>
      <c r="LO22">
        <v>0</v>
      </c>
      <c r="LP22">
        <v>0</v>
      </c>
      <c r="LQ22">
        <v>0</v>
      </c>
      <c r="LR22">
        <v>0</v>
      </c>
      <c r="LS22">
        <v>1.5391E-2</v>
      </c>
      <c r="LT22">
        <v>1.2799E-2</v>
      </c>
      <c r="LU22">
        <v>1.8633E-2</v>
      </c>
      <c r="LV22">
        <v>1.7924</v>
      </c>
      <c r="LW22">
        <v>1.4904999999999999</v>
      </c>
      <c r="LX22">
        <v>2.1699000000000002</v>
      </c>
      <c r="LY22">
        <v>0</v>
      </c>
      <c r="LZ22">
        <v>0</v>
      </c>
      <c r="MA22">
        <v>0</v>
      </c>
      <c r="MB22">
        <v>1.2981</v>
      </c>
      <c r="MC22">
        <v>1.0136000000000001</v>
      </c>
      <c r="MD22">
        <v>1.6493</v>
      </c>
      <c r="ME22">
        <v>0.60433000000000003</v>
      </c>
      <c r="MF22">
        <v>0.47188999999999998</v>
      </c>
      <c r="MG22">
        <v>0.76780999999999999</v>
      </c>
      <c r="MH22">
        <v>0.50883999999999996</v>
      </c>
      <c r="MI22">
        <v>0.39732000000000001</v>
      </c>
      <c r="MJ22">
        <v>0.64649000000000001</v>
      </c>
      <c r="MK22">
        <v>9.6527000000000002E-2</v>
      </c>
      <c r="ML22">
        <v>7.5371999999999995E-2</v>
      </c>
      <c r="MM22">
        <v>0.12264</v>
      </c>
      <c r="MN22">
        <v>8.0875000000000004</v>
      </c>
      <c r="MO22">
        <v>6.3150000000000004</v>
      </c>
      <c r="MP22">
        <v>10.2753</v>
      </c>
      <c r="MT22">
        <v>2.5222000000000002</v>
      </c>
      <c r="MU22">
        <v>1.9694</v>
      </c>
      <c r="MV22">
        <v>3.2044000000000001</v>
      </c>
      <c r="MW22">
        <v>1.8527</v>
      </c>
      <c r="MX22">
        <v>1.4467000000000001</v>
      </c>
      <c r="MY22">
        <v>2.3538999999999999</v>
      </c>
      <c r="MZ22">
        <v>2.3612999999999999E-2</v>
      </c>
      <c r="NA22">
        <v>1.8438E-2</v>
      </c>
      <c r="NB22">
        <v>0.03</v>
      </c>
      <c r="NC22">
        <v>0.88656000000000001</v>
      </c>
      <c r="ND22">
        <v>0.69225999999999999</v>
      </c>
      <c r="NE22">
        <v>1.1264000000000001</v>
      </c>
      <c r="NF22">
        <v>5.7431999999999997E-2</v>
      </c>
      <c r="NG22">
        <v>4.4845000000000003E-2</v>
      </c>
      <c r="NH22">
        <v>7.2968000000000005E-2</v>
      </c>
      <c r="NL22">
        <v>9.4282999999999997E-4</v>
      </c>
      <c r="NM22">
        <v>7.3618999999999996E-4</v>
      </c>
      <c r="NN22">
        <v>1.1979E-3</v>
      </c>
      <c r="NR22">
        <v>3.9859999999999999E-4</v>
      </c>
      <c r="NS22">
        <v>3.1124000000000001E-4</v>
      </c>
      <c r="NT22">
        <v>5.0642999999999999E-4</v>
      </c>
      <c r="NU22">
        <v>0</v>
      </c>
      <c r="NV22">
        <v>0</v>
      </c>
      <c r="NW22">
        <v>0</v>
      </c>
      <c r="NX22">
        <v>2.3616999999999999E-2</v>
      </c>
      <c r="NY22">
        <v>1.8440999999999999E-2</v>
      </c>
      <c r="NZ22">
        <v>3.0006000000000001E-2</v>
      </c>
      <c r="OG22">
        <v>0</v>
      </c>
      <c r="OH22">
        <v>0</v>
      </c>
      <c r="OI22">
        <v>0</v>
      </c>
      <c r="OP22">
        <v>0</v>
      </c>
      <c r="OQ22">
        <v>0</v>
      </c>
      <c r="OR22">
        <v>0</v>
      </c>
      <c r="OY22">
        <v>0.32858999999999999</v>
      </c>
      <c r="OZ22">
        <v>0.25657999999999997</v>
      </c>
      <c r="PA22">
        <v>0.41749000000000003</v>
      </c>
      <c r="PB22">
        <v>0</v>
      </c>
      <c r="PC22">
        <v>0</v>
      </c>
      <c r="PD22">
        <v>0</v>
      </c>
      <c r="PE22">
        <v>12.1043</v>
      </c>
      <c r="PF22">
        <v>9.4514999999999993</v>
      </c>
      <c r="PG22">
        <v>15.3787</v>
      </c>
      <c r="PH22">
        <v>0</v>
      </c>
      <c r="PI22">
        <v>0</v>
      </c>
      <c r="PJ22">
        <v>0</v>
      </c>
      <c r="PQ22">
        <v>0</v>
      </c>
      <c r="PR22">
        <v>0</v>
      </c>
      <c r="PS22">
        <v>0</v>
      </c>
      <c r="PT22">
        <v>1.0819000000000001</v>
      </c>
      <c r="PU22">
        <v>0.84477000000000002</v>
      </c>
      <c r="PV22">
        <v>1.3745000000000001</v>
      </c>
      <c r="PW22">
        <v>10.3485</v>
      </c>
      <c r="PX22">
        <v>8.0805000000000007</v>
      </c>
      <c r="PY22">
        <v>13.1479</v>
      </c>
      <c r="PZ22">
        <v>6.7900999999999998</v>
      </c>
      <c r="QA22">
        <v>5.3019999999999996</v>
      </c>
      <c r="QB22">
        <v>8.6270000000000007</v>
      </c>
      <c r="QC22">
        <v>5.4281999999999997E-2</v>
      </c>
      <c r="QD22">
        <v>4.2386E-2</v>
      </c>
      <c r="QE22">
        <v>6.8967000000000001E-2</v>
      </c>
      <c r="QF22">
        <v>0</v>
      </c>
      <c r="QG22">
        <v>0</v>
      </c>
      <c r="QH22">
        <v>0</v>
      </c>
      <c r="QI22">
        <v>0</v>
      </c>
      <c r="QJ22">
        <v>0</v>
      </c>
      <c r="QK22">
        <v>0</v>
      </c>
      <c r="QL22">
        <v>3.7136999999999999E-4</v>
      </c>
      <c r="QM22">
        <v>2.8998000000000001E-4</v>
      </c>
      <c r="QN22">
        <v>4.7183000000000001E-4</v>
      </c>
      <c r="SK22">
        <v>1.62</v>
      </c>
      <c r="SL22">
        <v>1.2637</v>
      </c>
      <c r="SM22">
        <v>2.0283000000000002</v>
      </c>
      <c r="SN22">
        <v>2.2505000000000002</v>
      </c>
      <c r="SO22">
        <v>1.7554000000000001</v>
      </c>
      <c r="SP22">
        <v>2.8176999999999999</v>
      </c>
      <c r="SQ22">
        <v>0</v>
      </c>
      <c r="SR22">
        <v>0</v>
      </c>
      <c r="SS22">
        <v>0</v>
      </c>
      <c r="ST22">
        <v>1.8968</v>
      </c>
      <c r="SU22">
        <v>1.4796</v>
      </c>
      <c r="SV22">
        <v>2.3748999999999998</v>
      </c>
      <c r="SZ22">
        <v>0</v>
      </c>
      <c r="TA22">
        <v>0</v>
      </c>
      <c r="TB22">
        <v>0</v>
      </c>
      <c r="TU22">
        <v>0</v>
      </c>
      <c r="TV22">
        <v>0</v>
      </c>
      <c r="TW22">
        <v>0</v>
      </c>
      <c r="TX22" s="1">
        <v>1.4656E-5</v>
      </c>
      <c r="TY22" s="1">
        <v>1.1432E-5</v>
      </c>
      <c r="TZ22" s="1">
        <v>1.8349999999999999E-5</v>
      </c>
      <c r="UA22">
        <v>0.21190000000000001</v>
      </c>
      <c r="UB22">
        <v>0.16528999999999999</v>
      </c>
      <c r="UC22">
        <v>0.26530999999999999</v>
      </c>
      <c r="UG22">
        <v>0.49471999999999999</v>
      </c>
      <c r="UH22">
        <v>0.38590000000000002</v>
      </c>
      <c r="UI22">
        <v>0.61941000000000002</v>
      </c>
      <c r="UJ22">
        <v>8.6914000000000002E-3</v>
      </c>
      <c r="UK22">
        <v>6.7796000000000002E-3</v>
      </c>
      <c r="UL22">
        <v>1.0881999999999999E-2</v>
      </c>
      <c r="VE22">
        <v>2.1207E-2</v>
      </c>
      <c r="VF22">
        <v>1.6496E-2</v>
      </c>
      <c r="VG22">
        <v>2.7098000000000001E-2</v>
      </c>
      <c r="VT22">
        <v>0</v>
      </c>
      <c r="VU22">
        <v>0</v>
      </c>
      <c r="VV22">
        <v>0</v>
      </c>
      <c r="VW22">
        <v>0.31018000000000001</v>
      </c>
      <c r="VX22">
        <v>0.29393000000000002</v>
      </c>
      <c r="VY22">
        <v>0.32861000000000001</v>
      </c>
      <c r="VZ22">
        <v>0</v>
      </c>
      <c r="WA22">
        <v>0</v>
      </c>
      <c r="WB22">
        <v>0</v>
      </c>
      <c r="WC22">
        <v>0</v>
      </c>
      <c r="WD22">
        <v>0</v>
      </c>
      <c r="WE22">
        <v>0</v>
      </c>
      <c r="WF22">
        <v>2.1004999999999998</v>
      </c>
      <c r="WG22">
        <v>2.1004999999999998</v>
      </c>
      <c r="WH22">
        <v>2.1004999999999998</v>
      </c>
      <c r="WI22">
        <v>0</v>
      </c>
      <c r="WJ22">
        <v>0</v>
      </c>
      <c r="WK22">
        <v>0</v>
      </c>
      <c r="WO22">
        <v>0.90481999999999996</v>
      </c>
      <c r="WP22">
        <v>0.90481999999999996</v>
      </c>
      <c r="WQ22">
        <v>0.90481999999999996</v>
      </c>
      <c r="WR22">
        <v>10.6609</v>
      </c>
      <c r="WS22">
        <v>8.2925000000000004</v>
      </c>
      <c r="WT22">
        <v>13.622199999999999</v>
      </c>
      <c r="WU22">
        <v>0.46259</v>
      </c>
      <c r="WV22">
        <v>0.35981999999999997</v>
      </c>
      <c r="WW22">
        <v>0.59108000000000005</v>
      </c>
      <c r="WX22">
        <v>0.46772999999999998</v>
      </c>
      <c r="WY22">
        <v>0.36381999999999998</v>
      </c>
      <c r="WZ22">
        <v>0.59765000000000001</v>
      </c>
      <c r="XA22">
        <v>32.124099999999999</v>
      </c>
      <c r="XB22">
        <v>24.987400000000001</v>
      </c>
      <c r="XC22">
        <v>41.047199999999997</v>
      </c>
      <c r="XJ22">
        <v>7.9668000000000002E-4</v>
      </c>
      <c r="XK22">
        <v>6.1969E-4</v>
      </c>
      <c r="XL22">
        <v>1.018E-3</v>
      </c>
      <c r="XM22">
        <v>17.824100000000001</v>
      </c>
      <c r="XN22">
        <v>13.9049</v>
      </c>
      <c r="XO22">
        <v>22.609200000000001</v>
      </c>
      <c r="XP22">
        <v>0.61568999999999996</v>
      </c>
      <c r="XQ22">
        <v>0.48031000000000001</v>
      </c>
      <c r="XR22">
        <v>0.78098000000000001</v>
      </c>
      <c r="XS22">
        <v>0.79661999999999999</v>
      </c>
      <c r="XT22">
        <v>0.62146000000000001</v>
      </c>
      <c r="XU22">
        <v>1.0105</v>
      </c>
      <c r="XV22">
        <v>1.8260000000000001</v>
      </c>
      <c r="XW22">
        <v>1.4245000000000001</v>
      </c>
      <c r="XX22">
        <v>2.3161999999999998</v>
      </c>
      <c r="XY22">
        <v>0.95865</v>
      </c>
      <c r="XZ22">
        <v>0.74785999999999997</v>
      </c>
      <c r="YA22">
        <v>1.216</v>
      </c>
      <c r="YB22">
        <v>0</v>
      </c>
      <c r="YC22">
        <v>0</v>
      </c>
      <c r="YD22">
        <v>0</v>
      </c>
      <c r="YE22">
        <v>0</v>
      </c>
      <c r="YF22">
        <v>0</v>
      </c>
      <c r="YG22">
        <v>0</v>
      </c>
      <c r="YH22">
        <v>0</v>
      </c>
      <c r="YI22">
        <v>0</v>
      </c>
      <c r="YJ22">
        <v>0</v>
      </c>
      <c r="YK22">
        <v>0</v>
      </c>
      <c r="YL22">
        <v>0</v>
      </c>
      <c r="YM22">
        <v>0</v>
      </c>
      <c r="YQ22">
        <v>3.4163000000000001</v>
      </c>
      <c r="YR22">
        <v>2.0499999999999998</v>
      </c>
      <c r="YS22">
        <v>5.6948999999999996</v>
      </c>
      <c r="YT22">
        <v>0</v>
      </c>
      <c r="YU22">
        <v>0</v>
      </c>
      <c r="YV22">
        <v>0</v>
      </c>
      <c r="YW22">
        <v>1.5468000000000001E-2</v>
      </c>
      <c r="YX22">
        <v>9.2818999999999992E-3</v>
      </c>
      <c r="YY22">
        <v>2.5784999999999999E-2</v>
      </c>
      <c r="YZ22">
        <v>0</v>
      </c>
      <c r="ZA22">
        <v>0</v>
      </c>
      <c r="ZB22">
        <v>0</v>
      </c>
    </row>
    <row r="23" spans="1:678">
      <c r="A23" t="s">
        <v>0</v>
      </c>
      <c r="B23" t="s">
        <v>1</v>
      </c>
      <c r="C23" t="s">
        <v>55</v>
      </c>
      <c r="D23">
        <v>45.360900000000001</v>
      </c>
      <c r="E23">
        <v>25.935099999999998</v>
      </c>
      <c r="F23">
        <v>68.1982</v>
      </c>
      <c r="G23">
        <v>517.45669999999996</v>
      </c>
      <c r="H23">
        <v>295.85520000000002</v>
      </c>
      <c r="I23">
        <v>777.97339999999997</v>
      </c>
      <c r="J23">
        <v>0</v>
      </c>
      <c r="K23">
        <v>0</v>
      </c>
      <c r="L23">
        <v>0</v>
      </c>
      <c r="M23">
        <v>1.9764999999999999</v>
      </c>
      <c r="N23">
        <v>1.1301000000000001</v>
      </c>
      <c r="O23">
        <v>2.9716</v>
      </c>
      <c r="S23">
        <v>0</v>
      </c>
      <c r="T23">
        <v>0</v>
      </c>
      <c r="U23">
        <v>0</v>
      </c>
      <c r="V23">
        <v>0.18867</v>
      </c>
      <c r="W23">
        <v>0.10786999999999999</v>
      </c>
      <c r="X23">
        <v>0.28365000000000001</v>
      </c>
      <c r="Y23">
        <v>0</v>
      </c>
      <c r="Z23">
        <v>0</v>
      </c>
      <c r="AA23">
        <v>0</v>
      </c>
      <c r="AB23">
        <v>0</v>
      </c>
      <c r="AC23">
        <v>0</v>
      </c>
      <c r="AD23">
        <v>0</v>
      </c>
      <c r="AH23">
        <v>0</v>
      </c>
      <c r="AI23">
        <v>0</v>
      </c>
      <c r="AJ23">
        <v>0</v>
      </c>
      <c r="AN23">
        <v>0</v>
      </c>
      <c r="AO23">
        <v>0</v>
      </c>
      <c r="AP23">
        <v>0</v>
      </c>
      <c r="AZ23">
        <v>0.41588999999999998</v>
      </c>
      <c r="BA23">
        <v>0.41588999999999998</v>
      </c>
      <c r="BB23">
        <v>0.41588999999999998</v>
      </c>
      <c r="BC23">
        <v>96.437299999999993</v>
      </c>
      <c r="BD23">
        <v>96.437299999999993</v>
      </c>
      <c r="BE23">
        <v>96.437299999999993</v>
      </c>
      <c r="BF23">
        <v>3.8374000000000001</v>
      </c>
      <c r="BG23">
        <v>3.8374000000000001</v>
      </c>
      <c r="BH23">
        <v>3.8374000000000001</v>
      </c>
      <c r="BR23">
        <v>0</v>
      </c>
      <c r="BS23">
        <v>0</v>
      </c>
      <c r="BT23">
        <v>0</v>
      </c>
      <c r="BU23">
        <v>0</v>
      </c>
      <c r="BV23">
        <v>0</v>
      </c>
      <c r="BW23">
        <v>0</v>
      </c>
      <c r="BX23">
        <v>0.56384000000000001</v>
      </c>
      <c r="BY23">
        <v>0.56384000000000001</v>
      </c>
      <c r="BZ23">
        <v>0.56384000000000001</v>
      </c>
      <c r="CA23">
        <v>5.2131999999999996</v>
      </c>
      <c r="CB23">
        <v>5.2131999999999996</v>
      </c>
      <c r="CC23">
        <v>5.2131999999999996</v>
      </c>
      <c r="CD23">
        <v>15.8727</v>
      </c>
      <c r="CE23">
        <v>15.8727</v>
      </c>
      <c r="CF23">
        <v>15.8727</v>
      </c>
      <c r="CG23">
        <v>2.2134</v>
      </c>
      <c r="CH23">
        <v>2.2134</v>
      </c>
      <c r="CI23">
        <v>2.2134</v>
      </c>
      <c r="CJ23">
        <v>0</v>
      </c>
      <c r="CK23">
        <v>0</v>
      </c>
      <c r="CL23">
        <v>0</v>
      </c>
      <c r="CM23">
        <v>0.91057999999999995</v>
      </c>
      <c r="CN23">
        <v>0.67615999999999998</v>
      </c>
      <c r="CO23">
        <v>1.1907000000000001</v>
      </c>
      <c r="CP23">
        <v>9.2879000000000005</v>
      </c>
      <c r="CQ23">
        <v>6.8967999999999998</v>
      </c>
      <c r="CR23">
        <v>12.1454</v>
      </c>
      <c r="CS23">
        <v>0</v>
      </c>
      <c r="CT23">
        <v>0</v>
      </c>
      <c r="CU23">
        <v>0</v>
      </c>
      <c r="CV23">
        <v>3.5118999999999998</v>
      </c>
      <c r="CW23">
        <v>2.6078000000000001</v>
      </c>
      <c r="CX23">
        <v>4.5923999999999996</v>
      </c>
      <c r="DB23">
        <v>1.4527999999999999E-2</v>
      </c>
      <c r="DC23">
        <v>1.0788000000000001E-2</v>
      </c>
      <c r="DD23">
        <v>1.8998000000000001E-2</v>
      </c>
      <c r="DE23">
        <v>4.2027999999999999</v>
      </c>
      <c r="DF23">
        <v>3.1208999999999998</v>
      </c>
      <c r="DG23">
        <v>5.4958999999999998</v>
      </c>
      <c r="DQ23">
        <v>1.5376000000000001</v>
      </c>
      <c r="DR23">
        <v>1.1417999999999999</v>
      </c>
      <c r="DS23">
        <v>2.0106999999999999</v>
      </c>
      <c r="DT23">
        <v>0</v>
      </c>
      <c r="DU23">
        <v>0</v>
      </c>
      <c r="DV23">
        <v>0</v>
      </c>
      <c r="DW23">
        <v>0</v>
      </c>
      <c r="DX23">
        <v>0</v>
      </c>
      <c r="DY23">
        <v>0</v>
      </c>
      <c r="DZ23" s="1">
        <v>1.4517E-5</v>
      </c>
      <c r="EA23" s="1">
        <v>1.0888E-5</v>
      </c>
      <c r="EB23" s="1">
        <v>1.8737E-5</v>
      </c>
      <c r="EC23">
        <v>0</v>
      </c>
      <c r="ED23">
        <v>0</v>
      </c>
      <c r="EE23">
        <v>0</v>
      </c>
      <c r="EF23">
        <v>5.0327000000000002E-3</v>
      </c>
      <c r="EG23">
        <v>3.7745000000000001E-3</v>
      </c>
      <c r="EH23">
        <v>6.4955000000000004E-3</v>
      </c>
      <c r="EI23">
        <v>0</v>
      </c>
      <c r="EJ23">
        <v>0</v>
      </c>
      <c r="EK23">
        <v>0</v>
      </c>
      <c r="EL23" s="1">
        <v>2.1373E-5</v>
      </c>
      <c r="EM23" s="1">
        <v>1.6028999999999998E-5</v>
      </c>
      <c r="EN23" s="1">
        <v>2.7585000000000001E-5</v>
      </c>
      <c r="ER23">
        <v>0</v>
      </c>
      <c r="ES23">
        <v>0</v>
      </c>
      <c r="ET23">
        <v>0</v>
      </c>
      <c r="EX23">
        <v>6.6616999999999996E-2</v>
      </c>
      <c r="EY23">
        <v>4.9961999999999999E-2</v>
      </c>
      <c r="EZ23">
        <v>8.5980000000000001E-2</v>
      </c>
      <c r="FA23">
        <v>0</v>
      </c>
      <c r="FB23">
        <v>0</v>
      </c>
      <c r="FC23">
        <v>0</v>
      </c>
      <c r="FD23">
        <v>3.2477</v>
      </c>
      <c r="FE23">
        <v>2.4116</v>
      </c>
      <c r="FF23">
        <v>4.2469000000000001</v>
      </c>
      <c r="FG23">
        <v>9.6401000000000001E-2</v>
      </c>
      <c r="FH23">
        <v>7.2300000000000003E-2</v>
      </c>
      <c r="FI23">
        <v>0.12442</v>
      </c>
      <c r="FJ23">
        <v>0</v>
      </c>
      <c r="FK23">
        <v>0</v>
      </c>
      <c r="FL23">
        <v>0</v>
      </c>
      <c r="FM23">
        <v>0</v>
      </c>
      <c r="FN23">
        <v>0</v>
      </c>
      <c r="FO23">
        <v>0</v>
      </c>
      <c r="FS23">
        <v>5.9222999999999998E-2</v>
      </c>
      <c r="FT23">
        <v>4.5465999999999999E-2</v>
      </c>
      <c r="FU23">
        <v>7.5542999999999999E-2</v>
      </c>
      <c r="GB23">
        <v>0</v>
      </c>
      <c r="GC23">
        <v>0</v>
      </c>
      <c r="GD23">
        <v>0</v>
      </c>
      <c r="GE23">
        <v>0</v>
      </c>
      <c r="GF23">
        <v>0</v>
      </c>
      <c r="GG23">
        <v>0</v>
      </c>
      <c r="GH23">
        <v>5.1079999999999997</v>
      </c>
      <c r="GI23">
        <v>3.7031999999999998</v>
      </c>
      <c r="GJ23">
        <v>6.7079000000000004</v>
      </c>
      <c r="GK23">
        <v>0.25683</v>
      </c>
      <c r="GL23">
        <v>0.18618999999999999</v>
      </c>
      <c r="GM23">
        <v>0.33727000000000001</v>
      </c>
      <c r="GN23">
        <v>0</v>
      </c>
      <c r="GO23">
        <v>0</v>
      </c>
      <c r="GP23">
        <v>0</v>
      </c>
      <c r="GQ23">
        <v>2.2425999999999999</v>
      </c>
      <c r="GR23">
        <v>0.79442000000000002</v>
      </c>
      <c r="GS23">
        <v>5.3117999999999999</v>
      </c>
      <c r="GT23">
        <v>5.7072999999999999E-2</v>
      </c>
      <c r="GU23">
        <v>4.1376000000000003E-2</v>
      </c>
      <c r="GV23">
        <v>7.4949000000000002E-2</v>
      </c>
      <c r="GZ23">
        <v>8.3645999999999994</v>
      </c>
      <c r="HA23">
        <v>7.8594999999999997</v>
      </c>
      <c r="HB23">
        <v>8.8506999999999998</v>
      </c>
      <c r="HC23">
        <v>0.34493000000000001</v>
      </c>
      <c r="HD23">
        <v>0.3241</v>
      </c>
      <c r="HE23">
        <v>0.36498000000000003</v>
      </c>
      <c r="HF23">
        <v>0.14268</v>
      </c>
      <c r="HG23">
        <v>0.10344</v>
      </c>
      <c r="HH23">
        <v>0.18737000000000001</v>
      </c>
      <c r="HI23">
        <v>0</v>
      </c>
      <c r="HJ23">
        <v>0</v>
      </c>
      <c r="HK23">
        <v>0</v>
      </c>
      <c r="HL23">
        <v>5.7072999999999999E-2</v>
      </c>
      <c r="HM23">
        <v>4.1376000000000003E-2</v>
      </c>
      <c r="HN23">
        <v>7.4949000000000002E-2</v>
      </c>
      <c r="HO23">
        <v>0</v>
      </c>
      <c r="HP23">
        <v>0</v>
      </c>
      <c r="HQ23">
        <v>0</v>
      </c>
      <c r="HR23">
        <v>2.8535999999999999E-2</v>
      </c>
      <c r="HS23">
        <v>2.0688000000000002E-2</v>
      </c>
      <c r="HT23">
        <v>3.7474E-2</v>
      </c>
      <c r="HU23">
        <v>3.3851</v>
      </c>
      <c r="HV23">
        <v>2.7871999999999999</v>
      </c>
      <c r="HW23">
        <v>4.0987999999999998</v>
      </c>
      <c r="HX23">
        <v>23.010100000000001</v>
      </c>
      <c r="HY23">
        <v>18.945699999999999</v>
      </c>
      <c r="HZ23">
        <v>27.8614</v>
      </c>
      <c r="IA23">
        <v>2.8792</v>
      </c>
      <c r="IB23">
        <v>2.3706999999999998</v>
      </c>
      <c r="IC23">
        <v>3.4863</v>
      </c>
      <c r="ID23">
        <v>0</v>
      </c>
      <c r="IE23">
        <v>0</v>
      </c>
      <c r="IF23">
        <v>0</v>
      </c>
      <c r="IG23">
        <v>0</v>
      </c>
      <c r="IH23">
        <v>0</v>
      </c>
      <c r="II23">
        <v>0</v>
      </c>
      <c r="IJ23">
        <v>0.51578999999999997</v>
      </c>
      <c r="IK23">
        <v>0.42468</v>
      </c>
      <c r="IL23">
        <v>0.62453000000000003</v>
      </c>
      <c r="IM23">
        <v>0.57535000000000003</v>
      </c>
      <c r="IN23">
        <v>0.47371999999999997</v>
      </c>
      <c r="IO23">
        <v>0.69664999999999999</v>
      </c>
      <c r="IS23">
        <v>1.413</v>
      </c>
      <c r="IT23">
        <v>1.1634</v>
      </c>
      <c r="IU23">
        <v>1.7109000000000001</v>
      </c>
      <c r="IV23">
        <v>4.8863000000000003</v>
      </c>
      <c r="IW23">
        <v>4.0232000000000001</v>
      </c>
      <c r="IX23">
        <v>5.9165000000000001</v>
      </c>
      <c r="IY23">
        <v>0.94474000000000002</v>
      </c>
      <c r="IZ23">
        <v>0.77786999999999995</v>
      </c>
      <c r="JA23">
        <v>1.1438999999999999</v>
      </c>
      <c r="JE23">
        <v>3.5512999999999999E-3</v>
      </c>
      <c r="JF23">
        <v>2.9239999999999999E-3</v>
      </c>
      <c r="JG23">
        <v>4.3E-3</v>
      </c>
      <c r="JK23">
        <v>3.3075999999999999</v>
      </c>
      <c r="JL23">
        <v>2.7233999999999998</v>
      </c>
      <c r="JM23">
        <v>4.0049999999999999</v>
      </c>
      <c r="JN23">
        <v>0</v>
      </c>
      <c r="JO23">
        <v>0</v>
      </c>
      <c r="JP23">
        <v>0</v>
      </c>
      <c r="JQ23">
        <v>1.3764000000000001</v>
      </c>
      <c r="JR23">
        <v>1.1332</v>
      </c>
      <c r="JS23">
        <v>1.6665000000000001</v>
      </c>
      <c r="JT23">
        <v>0</v>
      </c>
      <c r="JU23">
        <v>0</v>
      </c>
      <c r="JV23">
        <v>0</v>
      </c>
      <c r="KC23">
        <v>5.1079000000000003E-3</v>
      </c>
      <c r="KD23">
        <v>4.2056999999999997E-3</v>
      </c>
      <c r="KE23">
        <v>6.1849000000000001E-3</v>
      </c>
      <c r="KI23">
        <v>6.6399000000000004E-4</v>
      </c>
      <c r="KJ23">
        <v>5.4670000000000001E-4</v>
      </c>
      <c r="KK23">
        <v>8.0398000000000004E-4</v>
      </c>
      <c r="KL23">
        <v>3.4881999999999999E-3</v>
      </c>
      <c r="KM23">
        <v>2.872E-3</v>
      </c>
      <c r="KN23">
        <v>4.2236000000000001E-3</v>
      </c>
      <c r="KR23">
        <v>17.221800000000002</v>
      </c>
      <c r="KS23">
        <v>14.1798</v>
      </c>
      <c r="KT23">
        <v>20.852699999999999</v>
      </c>
      <c r="KX23">
        <v>8.2997999999999995E-3</v>
      </c>
      <c r="KY23">
        <v>6.8338000000000001E-3</v>
      </c>
      <c r="KZ23">
        <v>1.005E-2</v>
      </c>
      <c r="LA23">
        <v>0</v>
      </c>
      <c r="LB23">
        <v>0</v>
      </c>
      <c r="LC23">
        <v>0</v>
      </c>
      <c r="LD23">
        <v>3.885E-3</v>
      </c>
      <c r="LE23">
        <v>3.1987999999999999E-3</v>
      </c>
      <c r="LF23">
        <v>4.7041000000000001E-3</v>
      </c>
      <c r="LG23">
        <v>0</v>
      </c>
      <c r="LH23">
        <v>0</v>
      </c>
      <c r="LI23">
        <v>0</v>
      </c>
      <c r="LJ23">
        <v>0</v>
      </c>
      <c r="LK23">
        <v>0</v>
      </c>
      <c r="LL23">
        <v>0</v>
      </c>
      <c r="LM23">
        <v>0</v>
      </c>
      <c r="LN23">
        <v>0</v>
      </c>
      <c r="LO23">
        <v>0</v>
      </c>
      <c r="LP23">
        <v>0</v>
      </c>
      <c r="LQ23">
        <v>0</v>
      </c>
      <c r="LR23">
        <v>0</v>
      </c>
      <c r="LS23">
        <v>1.7180999999999998E-2</v>
      </c>
      <c r="LT23">
        <v>1.4146000000000001E-2</v>
      </c>
      <c r="LU23">
        <v>2.0802999999999999E-2</v>
      </c>
      <c r="LV23">
        <v>2.0007999999999999</v>
      </c>
      <c r="LW23">
        <v>1.6474</v>
      </c>
      <c r="LX23">
        <v>2.4226000000000001</v>
      </c>
      <c r="LY23">
        <v>0</v>
      </c>
      <c r="LZ23">
        <v>0</v>
      </c>
      <c r="MA23">
        <v>0</v>
      </c>
      <c r="MB23">
        <v>1.4244000000000001</v>
      </c>
      <c r="MC23">
        <v>1.0934999999999999</v>
      </c>
      <c r="MD23">
        <v>1.8169</v>
      </c>
      <c r="ME23">
        <v>0.66312000000000004</v>
      </c>
      <c r="MF23">
        <v>0.50909000000000004</v>
      </c>
      <c r="MG23">
        <v>0.84585999999999995</v>
      </c>
      <c r="MH23">
        <v>0.55835000000000001</v>
      </c>
      <c r="MI23">
        <v>0.42864999999999998</v>
      </c>
      <c r="MJ23">
        <v>0.71221000000000001</v>
      </c>
      <c r="MK23">
        <v>0.10592</v>
      </c>
      <c r="ML23">
        <v>8.1313999999999997E-2</v>
      </c>
      <c r="MM23">
        <v>0.13511000000000001</v>
      </c>
      <c r="MN23">
        <v>8.8742999999999999</v>
      </c>
      <c r="MO23">
        <v>6.8129</v>
      </c>
      <c r="MP23">
        <v>11.319800000000001</v>
      </c>
      <c r="MT23">
        <v>2.7675000000000001</v>
      </c>
      <c r="MU23">
        <v>2.1246999999999998</v>
      </c>
      <c r="MV23">
        <v>3.5301999999999998</v>
      </c>
      <c r="MW23">
        <v>2.0329000000000002</v>
      </c>
      <c r="MX23">
        <v>1.5607</v>
      </c>
      <c r="MY23">
        <v>2.5931999999999999</v>
      </c>
      <c r="MZ23">
        <v>2.5909999999999999E-2</v>
      </c>
      <c r="NA23">
        <v>1.9890999999999999E-2</v>
      </c>
      <c r="NB23">
        <v>3.3050000000000003E-2</v>
      </c>
      <c r="NC23">
        <v>0.97280999999999995</v>
      </c>
      <c r="ND23">
        <v>0.74683999999999995</v>
      </c>
      <c r="NE23">
        <v>1.2408999999999999</v>
      </c>
      <c r="NF23">
        <v>6.3019000000000006E-2</v>
      </c>
      <c r="NG23">
        <v>4.8379999999999999E-2</v>
      </c>
      <c r="NH23">
        <v>8.0385999999999999E-2</v>
      </c>
      <c r="NL23">
        <v>1.0345E-3</v>
      </c>
      <c r="NM23">
        <v>7.9423000000000004E-4</v>
      </c>
      <c r="NN23">
        <v>1.3196E-3</v>
      </c>
      <c r="NR23">
        <v>4.3738000000000002E-4</v>
      </c>
      <c r="NS23">
        <v>3.3577999999999999E-4</v>
      </c>
      <c r="NT23">
        <v>5.5791E-4</v>
      </c>
      <c r="NU23">
        <v>0</v>
      </c>
      <c r="NV23">
        <v>0</v>
      </c>
      <c r="NW23">
        <v>0</v>
      </c>
      <c r="NX23">
        <v>2.5915000000000001E-2</v>
      </c>
      <c r="NY23">
        <v>1.9894999999999999E-2</v>
      </c>
      <c r="NZ23">
        <v>3.3056000000000002E-2</v>
      </c>
      <c r="OG23">
        <v>0</v>
      </c>
      <c r="OH23">
        <v>0</v>
      </c>
      <c r="OI23">
        <v>0</v>
      </c>
      <c r="OP23">
        <v>0</v>
      </c>
      <c r="OQ23">
        <v>0</v>
      </c>
      <c r="OR23">
        <v>0</v>
      </c>
      <c r="OY23">
        <v>0.36055999999999999</v>
      </c>
      <c r="OZ23">
        <v>0.27681</v>
      </c>
      <c r="PA23">
        <v>0.45992</v>
      </c>
      <c r="PB23">
        <v>0</v>
      </c>
      <c r="PC23">
        <v>0</v>
      </c>
      <c r="PD23">
        <v>0</v>
      </c>
      <c r="PE23">
        <v>13.2818</v>
      </c>
      <c r="PF23">
        <v>10.1966</v>
      </c>
      <c r="PG23">
        <v>16.9419</v>
      </c>
      <c r="PH23">
        <v>0</v>
      </c>
      <c r="PI23">
        <v>0</v>
      </c>
      <c r="PJ23">
        <v>0</v>
      </c>
      <c r="PQ23">
        <v>0</v>
      </c>
      <c r="PR23">
        <v>0</v>
      </c>
      <c r="PS23">
        <v>0</v>
      </c>
      <c r="PT23">
        <v>1.1871</v>
      </c>
      <c r="PU23">
        <v>0.91137000000000001</v>
      </c>
      <c r="PV23">
        <v>1.5143</v>
      </c>
      <c r="PW23">
        <v>11.3552</v>
      </c>
      <c r="PX23">
        <v>8.7174999999999994</v>
      </c>
      <c r="PY23">
        <v>14.484400000000001</v>
      </c>
      <c r="PZ23">
        <v>7.4507000000000003</v>
      </c>
      <c r="QA23">
        <v>5.72</v>
      </c>
      <c r="QB23">
        <v>9.5038999999999998</v>
      </c>
      <c r="QC23">
        <v>5.9562999999999998E-2</v>
      </c>
      <c r="QD23">
        <v>4.5726999999999997E-2</v>
      </c>
      <c r="QE23">
        <v>7.5977000000000003E-2</v>
      </c>
      <c r="QF23">
        <v>0</v>
      </c>
      <c r="QG23">
        <v>0</v>
      </c>
      <c r="QH23">
        <v>0</v>
      </c>
      <c r="QI23">
        <v>0</v>
      </c>
      <c r="QJ23">
        <v>0</v>
      </c>
      <c r="QK23">
        <v>0</v>
      </c>
      <c r="QL23">
        <v>4.0749999999999998E-4</v>
      </c>
      <c r="QM23">
        <v>3.1283999999999999E-4</v>
      </c>
      <c r="QN23">
        <v>5.1979000000000001E-4</v>
      </c>
      <c r="SK23">
        <v>2.2275</v>
      </c>
      <c r="SL23">
        <v>1.7517</v>
      </c>
      <c r="SM23">
        <v>2.7269000000000001</v>
      </c>
      <c r="SN23">
        <v>3.0943000000000001</v>
      </c>
      <c r="SO23">
        <v>2.4333</v>
      </c>
      <c r="SP23">
        <v>3.7881</v>
      </c>
      <c r="SQ23">
        <v>0</v>
      </c>
      <c r="SR23">
        <v>0</v>
      </c>
      <c r="SS23">
        <v>0</v>
      </c>
      <c r="ST23">
        <v>2.6080999999999999</v>
      </c>
      <c r="SU23">
        <v>2.0508999999999999</v>
      </c>
      <c r="SV23">
        <v>3.1928999999999998</v>
      </c>
      <c r="SZ23">
        <v>0</v>
      </c>
      <c r="TA23">
        <v>0</v>
      </c>
      <c r="TB23">
        <v>0</v>
      </c>
      <c r="TU23">
        <v>0</v>
      </c>
      <c r="TV23">
        <v>0</v>
      </c>
      <c r="TW23">
        <v>0</v>
      </c>
      <c r="TX23" s="1">
        <v>2.0151000000000001E-5</v>
      </c>
      <c r="TY23" s="1">
        <v>1.5846999999999999E-5</v>
      </c>
      <c r="TZ23" s="1">
        <v>2.4669999999999999E-5</v>
      </c>
      <c r="UA23">
        <v>0.29136000000000001</v>
      </c>
      <c r="UB23">
        <v>0.22911999999999999</v>
      </c>
      <c r="UC23">
        <v>0.35669000000000001</v>
      </c>
      <c r="UG23">
        <v>0.68022000000000005</v>
      </c>
      <c r="UH23">
        <v>0.53491</v>
      </c>
      <c r="UI23">
        <v>0.83274000000000004</v>
      </c>
      <c r="UJ23">
        <v>1.1950000000000001E-2</v>
      </c>
      <c r="UK23">
        <v>9.3976000000000007E-3</v>
      </c>
      <c r="UL23">
        <v>1.4630000000000001E-2</v>
      </c>
      <c r="VE23">
        <v>2.4060000000000002E-2</v>
      </c>
      <c r="VF23">
        <v>1.8707999999999999E-2</v>
      </c>
      <c r="VG23">
        <v>2.9728000000000001E-2</v>
      </c>
      <c r="VT23">
        <v>0</v>
      </c>
      <c r="VU23">
        <v>0</v>
      </c>
      <c r="VV23">
        <v>0</v>
      </c>
      <c r="VW23">
        <v>0.37368000000000001</v>
      </c>
      <c r="VX23">
        <v>0.35110999999999998</v>
      </c>
      <c r="VY23">
        <v>0.39539000000000002</v>
      </c>
      <c r="VZ23">
        <v>0</v>
      </c>
      <c r="WA23">
        <v>0</v>
      </c>
      <c r="WB23">
        <v>0</v>
      </c>
      <c r="WC23">
        <v>0</v>
      </c>
      <c r="WD23">
        <v>0</v>
      </c>
      <c r="WE23">
        <v>0</v>
      </c>
      <c r="WF23">
        <v>2.5935000000000001</v>
      </c>
      <c r="WG23">
        <v>2.5935000000000001</v>
      </c>
      <c r="WH23">
        <v>2.5935000000000001</v>
      </c>
      <c r="WI23">
        <v>0</v>
      </c>
      <c r="WJ23">
        <v>0</v>
      </c>
      <c r="WK23">
        <v>0</v>
      </c>
      <c r="WO23">
        <v>1.1172</v>
      </c>
      <c r="WP23">
        <v>1.1172</v>
      </c>
      <c r="WQ23">
        <v>1.1172</v>
      </c>
      <c r="WR23">
        <v>12.0954</v>
      </c>
      <c r="WS23">
        <v>9.4047000000000001</v>
      </c>
      <c r="WT23">
        <v>14.9445</v>
      </c>
      <c r="WU23">
        <v>0.52483000000000002</v>
      </c>
      <c r="WV23">
        <v>0.40808</v>
      </c>
      <c r="WW23">
        <v>0.64844999999999997</v>
      </c>
      <c r="WX23">
        <v>0.53066000000000002</v>
      </c>
      <c r="WY23">
        <v>0.41260999999999998</v>
      </c>
      <c r="WZ23">
        <v>0.65566000000000002</v>
      </c>
      <c r="XA23">
        <v>36.4465</v>
      </c>
      <c r="XB23">
        <v>28.338699999999999</v>
      </c>
      <c r="XC23">
        <v>45.031500000000001</v>
      </c>
      <c r="XJ23">
        <v>9.0386999999999998E-4</v>
      </c>
      <c r="XK23">
        <v>7.0279999999999995E-4</v>
      </c>
      <c r="XL23">
        <v>1.1168E-3</v>
      </c>
      <c r="XM23">
        <v>22.7742</v>
      </c>
      <c r="XN23">
        <v>17.628499999999999</v>
      </c>
      <c r="XO23">
        <v>29.0152</v>
      </c>
      <c r="XP23">
        <v>0.78668000000000005</v>
      </c>
      <c r="XQ23">
        <v>0.60894000000000004</v>
      </c>
      <c r="XR23">
        <v>1.0023</v>
      </c>
      <c r="XS23">
        <v>1.0179</v>
      </c>
      <c r="XT23">
        <v>0.78788000000000002</v>
      </c>
      <c r="XU23">
        <v>1.2968</v>
      </c>
      <c r="XV23">
        <v>2.3331</v>
      </c>
      <c r="XW23">
        <v>1.806</v>
      </c>
      <c r="XX23">
        <v>2.9725000000000001</v>
      </c>
      <c r="XY23">
        <v>1.2249000000000001</v>
      </c>
      <c r="XZ23">
        <v>0.94813000000000003</v>
      </c>
      <c r="YA23">
        <v>1.5605</v>
      </c>
      <c r="YB23">
        <v>0</v>
      </c>
      <c r="YC23">
        <v>0</v>
      </c>
      <c r="YD23">
        <v>0</v>
      </c>
      <c r="YE23">
        <v>0</v>
      </c>
      <c r="YF23">
        <v>0</v>
      </c>
      <c r="YG23">
        <v>0</v>
      </c>
      <c r="YH23">
        <v>0</v>
      </c>
      <c r="YI23">
        <v>0</v>
      </c>
      <c r="YJ23">
        <v>0</v>
      </c>
      <c r="YK23">
        <v>0</v>
      </c>
      <c r="YL23">
        <v>0</v>
      </c>
      <c r="YM23">
        <v>0</v>
      </c>
      <c r="YQ23">
        <v>3.9817</v>
      </c>
      <c r="YR23">
        <v>2.2765</v>
      </c>
      <c r="YS23">
        <v>5.9863</v>
      </c>
      <c r="YT23">
        <v>0</v>
      </c>
      <c r="YU23">
        <v>0</v>
      </c>
      <c r="YV23">
        <v>0</v>
      </c>
      <c r="YW23">
        <v>1.8027999999999999E-2</v>
      </c>
      <c r="YX23">
        <v>1.0307999999999999E-2</v>
      </c>
      <c r="YY23">
        <v>2.7105000000000001E-2</v>
      </c>
      <c r="YZ23">
        <v>0</v>
      </c>
      <c r="ZA23">
        <v>0</v>
      </c>
      <c r="ZB23">
        <v>0</v>
      </c>
    </row>
    <row r="24" spans="1:678">
      <c r="A24" t="s">
        <v>0</v>
      </c>
      <c r="B24" t="s">
        <v>1</v>
      </c>
      <c r="C24" t="s">
        <v>56</v>
      </c>
      <c r="D24">
        <v>40.412399999999998</v>
      </c>
      <c r="E24">
        <v>24.710699999999999</v>
      </c>
      <c r="F24">
        <v>67.243099999999998</v>
      </c>
      <c r="G24">
        <v>461.00619999999998</v>
      </c>
      <c r="H24">
        <v>281.88869999999997</v>
      </c>
      <c r="I24">
        <v>767.07889999999998</v>
      </c>
      <c r="J24">
        <v>0</v>
      </c>
      <c r="K24">
        <v>0</v>
      </c>
      <c r="L24">
        <v>0</v>
      </c>
      <c r="M24">
        <v>1.7608999999999999</v>
      </c>
      <c r="N24">
        <v>1.0767</v>
      </c>
      <c r="O24">
        <v>2.93</v>
      </c>
      <c r="S24">
        <v>0</v>
      </c>
      <c r="T24">
        <v>0</v>
      </c>
      <c r="U24">
        <v>0</v>
      </c>
      <c r="V24">
        <v>0.16808000000000001</v>
      </c>
      <c r="W24">
        <v>0.10278</v>
      </c>
      <c r="X24">
        <v>0.27967999999999998</v>
      </c>
      <c r="Y24">
        <v>0</v>
      </c>
      <c r="Z24">
        <v>0</v>
      </c>
      <c r="AA24">
        <v>0</v>
      </c>
      <c r="AB24">
        <v>0</v>
      </c>
      <c r="AC24">
        <v>0</v>
      </c>
      <c r="AD24">
        <v>0</v>
      </c>
      <c r="AH24">
        <v>0</v>
      </c>
      <c r="AI24">
        <v>0</v>
      </c>
      <c r="AJ24">
        <v>0</v>
      </c>
      <c r="AN24">
        <v>0</v>
      </c>
      <c r="AO24">
        <v>0</v>
      </c>
      <c r="AP24">
        <v>0</v>
      </c>
      <c r="AZ24">
        <v>0.32652999999999999</v>
      </c>
      <c r="BA24">
        <v>0.32652999999999999</v>
      </c>
      <c r="BB24">
        <v>0.32652999999999999</v>
      </c>
      <c r="BC24">
        <v>75.715199999999996</v>
      </c>
      <c r="BD24">
        <v>75.715199999999996</v>
      </c>
      <c r="BE24">
        <v>75.715199999999996</v>
      </c>
      <c r="BF24">
        <v>3.0127999999999999</v>
      </c>
      <c r="BG24">
        <v>3.0127999999999999</v>
      </c>
      <c r="BH24">
        <v>3.0127999999999999</v>
      </c>
      <c r="BR24">
        <v>0</v>
      </c>
      <c r="BS24">
        <v>0</v>
      </c>
      <c r="BT24">
        <v>0</v>
      </c>
      <c r="BU24">
        <v>0</v>
      </c>
      <c r="BV24">
        <v>0</v>
      </c>
      <c r="BW24">
        <v>0</v>
      </c>
      <c r="BX24">
        <v>0.44268999999999997</v>
      </c>
      <c r="BY24">
        <v>0.44268999999999997</v>
      </c>
      <c r="BZ24">
        <v>0.44268999999999997</v>
      </c>
      <c r="CA24">
        <v>4.093</v>
      </c>
      <c r="CB24">
        <v>4.093</v>
      </c>
      <c r="CC24">
        <v>4.093</v>
      </c>
      <c r="CD24">
        <v>12.462</v>
      </c>
      <c r="CE24">
        <v>12.462</v>
      </c>
      <c r="CF24">
        <v>12.462</v>
      </c>
      <c r="CG24">
        <v>1.7378</v>
      </c>
      <c r="CH24">
        <v>1.7378</v>
      </c>
      <c r="CI24">
        <v>1.7378</v>
      </c>
      <c r="CJ24">
        <v>0</v>
      </c>
      <c r="CK24">
        <v>0</v>
      </c>
      <c r="CL24">
        <v>0</v>
      </c>
      <c r="CM24">
        <v>0.72650000000000003</v>
      </c>
      <c r="CN24">
        <v>0.55922000000000005</v>
      </c>
      <c r="CO24">
        <v>0.93838999999999995</v>
      </c>
      <c r="CP24">
        <v>7.4103000000000003</v>
      </c>
      <c r="CQ24">
        <v>5.7041000000000004</v>
      </c>
      <c r="CR24">
        <v>9.5716000000000001</v>
      </c>
      <c r="CS24">
        <v>0</v>
      </c>
      <c r="CT24">
        <v>0</v>
      </c>
      <c r="CU24">
        <v>0</v>
      </c>
      <c r="CV24">
        <v>2.802</v>
      </c>
      <c r="CW24">
        <v>2.1568000000000001</v>
      </c>
      <c r="CX24">
        <v>3.6192000000000002</v>
      </c>
      <c r="DB24">
        <v>1.1591000000000001E-2</v>
      </c>
      <c r="DC24">
        <v>8.9224000000000005E-3</v>
      </c>
      <c r="DD24">
        <v>1.4971999999999999E-2</v>
      </c>
      <c r="DE24">
        <v>3.3532000000000002</v>
      </c>
      <c r="DF24">
        <v>2.5811000000000002</v>
      </c>
      <c r="DG24">
        <v>4.3311999999999999</v>
      </c>
      <c r="DQ24">
        <v>1.2267999999999999</v>
      </c>
      <c r="DR24">
        <v>0.94430999999999998</v>
      </c>
      <c r="DS24">
        <v>1.5846</v>
      </c>
      <c r="DT24">
        <v>0</v>
      </c>
      <c r="DU24">
        <v>0</v>
      </c>
      <c r="DV24">
        <v>0</v>
      </c>
      <c r="DW24">
        <v>0</v>
      </c>
      <c r="DX24">
        <v>0</v>
      </c>
      <c r="DY24">
        <v>0</v>
      </c>
      <c r="DZ24" s="1">
        <v>1.1851000000000001E-5</v>
      </c>
      <c r="EA24" s="1">
        <v>8.8905999999999992E-6</v>
      </c>
      <c r="EB24" s="1">
        <v>1.518E-5</v>
      </c>
      <c r="EC24">
        <v>0</v>
      </c>
      <c r="ED24">
        <v>0</v>
      </c>
      <c r="EE24">
        <v>0</v>
      </c>
      <c r="EF24">
        <v>4.1082000000000002E-3</v>
      </c>
      <c r="EG24">
        <v>3.0820999999999999E-3</v>
      </c>
      <c r="EH24">
        <v>5.2624000000000004E-3</v>
      </c>
      <c r="EI24">
        <v>0</v>
      </c>
      <c r="EJ24">
        <v>0</v>
      </c>
      <c r="EK24">
        <v>0</v>
      </c>
      <c r="EL24" s="1">
        <v>1.7447000000000001E-5</v>
      </c>
      <c r="EM24" s="1">
        <v>1.3089E-5</v>
      </c>
      <c r="EN24" s="1">
        <v>2.2348E-5</v>
      </c>
      <c r="ER24">
        <v>0</v>
      </c>
      <c r="ES24">
        <v>0</v>
      </c>
      <c r="ET24">
        <v>0</v>
      </c>
      <c r="EX24">
        <v>5.4379999999999998E-2</v>
      </c>
      <c r="EY24">
        <v>4.0797E-2</v>
      </c>
      <c r="EZ24">
        <v>6.9656999999999997E-2</v>
      </c>
      <c r="FA24">
        <v>0</v>
      </c>
      <c r="FB24">
        <v>0</v>
      </c>
      <c r="FC24">
        <v>0</v>
      </c>
      <c r="FD24">
        <v>2.5912000000000002</v>
      </c>
      <c r="FE24">
        <v>1.9945999999999999</v>
      </c>
      <c r="FF24">
        <v>3.3469000000000002</v>
      </c>
      <c r="FG24">
        <v>7.8692999999999999E-2</v>
      </c>
      <c r="FH24">
        <v>5.9035999999999998E-2</v>
      </c>
      <c r="FI24">
        <v>0.1008</v>
      </c>
      <c r="FJ24">
        <v>0</v>
      </c>
      <c r="FK24">
        <v>0</v>
      </c>
      <c r="FL24">
        <v>0</v>
      </c>
      <c r="FM24">
        <v>0</v>
      </c>
      <c r="FN24">
        <v>0</v>
      </c>
      <c r="FO24">
        <v>0</v>
      </c>
      <c r="FS24">
        <v>5.3147E-2</v>
      </c>
      <c r="FT24">
        <v>4.0652000000000001E-2</v>
      </c>
      <c r="FU24">
        <v>6.8240999999999996E-2</v>
      </c>
      <c r="GB24">
        <v>0</v>
      </c>
      <c r="GC24">
        <v>0</v>
      </c>
      <c r="GD24">
        <v>0</v>
      </c>
      <c r="GE24">
        <v>0</v>
      </c>
      <c r="GF24">
        <v>0</v>
      </c>
      <c r="GG24">
        <v>0</v>
      </c>
      <c r="GH24">
        <v>4.1235999999999997</v>
      </c>
      <c r="GI24">
        <v>3.2151999999999998</v>
      </c>
      <c r="GJ24">
        <v>5.3642000000000003</v>
      </c>
      <c r="GK24">
        <v>0.20732999999999999</v>
      </c>
      <c r="GL24">
        <v>0.16166</v>
      </c>
      <c r="GM24">
        <v>0.26971000000000001</v>
      </c>
      <c r="GN24">
        <v>0</v>
      </c>
      <c r="GO24">
        <v>0</v>
      </c>
      <c r="GP24">
        <v>0</v>
      </c>
      <c r="GQ24">
        <v>1.9188000000000001</v>
      </c>
      <c r="GR24">
        <v>0.65973999999999999</v>
      </c>
      <c r="GS24">
        <v>4.1456999999999997</v>
      </c>
      <c r="GT24">
        <v>4.6073999999999997E-2</v>
      </c>
      <c r="GU24">
        <v>3.5923999999999998E-2</v>
      </c>
      <c r="GV24">
        <v>5.9935000000000002E-2</v>
      </c>
      <c r="GZ24">
        <v>6.6981999999999999</v>
      </c>
      <c r="HA24">
        <v>6.3064999999999998</v>
      </c>
      <c r="HB24">
        <v>7.0808</v>
      </c>
      <c r="HC24">
        <v>0.27621000000000001</v>
      </c>
      <c r="HD24">
        <v>0.26006000000000001</v>
      </c>
      <c r="HE24">
        <v>0.29199000000000003</v>
      </c>
      <c r="HF24">
        <v>0.11519</v>
      </c>
      <c r="HG24">
        <v>8.9809E-2</v>
      </c>
      <c r="HH24">
        <v>0.14984</v>
      </c>
      <c r="HI24">
        <v>0</v>
      </c>
      <c r="HJ24">
        <v>0</v>
      </c>
      <c r="HK24">
        <v>0</v>
      </c>
      <c r="HL24">
        <v>4.6073999999999997E-2</v>
      </c>
      <c r="HM24">
        <v>3.5923999999999998E-2</v>
      </c>
      <c r="HN24">
        <v>5.9935000000000002E-2</v>
      </c>
      <c r="HO24">
        <v>0</v>
      </c>
      <c r="HP24">
        <v>0</v>
      </c>
      <c r="HQ24">
        <v>0</v>
      </c>
      <c r="HR24">
        <v>2.3036999999999998E-2</v>
      </c>
      <c r="HS24">
        <v>1.7961999999999999E-2</v>
      </c>
      <c r="HT24">
        <v>2.9968000000000002E-2</v>
      </c>
      <c r="HU24">
        <v>2.9653</v>
      </c>
      <c r="HV24">
        <v>2.4687999999999999</v>
      </c>
      <c r="HW24">
        <v>3.5686</v>
      </c>
      <c r="HX24">
        <v>20.1568</v>
      </c>
      <c r="HY24">
        <v>16.781500000000001</v>
      </c>
      <c r="HZ24">
        <v>24.257400000000001</v>
      </c>
      <c r="IA24">
        <v>2.5222000000000002</v>
      </c>
      <c r="IB24">
        <v>2.0998999999999999</v>
      </c>
      <c r="IC24">
        <v>3.0352999999999999</v>
      </c>
      <c r="ID24">
        <v>0</v>
      </c>
      <c r="IE24">
        <v>0</v>
      </c>
      <c r="IF24">
        <v>0</v>
      </c>
      <c r="IG24">
        <v>0</v>
      </c>
      <c r="IH24">
        <v>0</v>
      </c>
      <c r="II24">
        <v>0</v>
      </c>
      <c r="IJ24">
        <v>0.45183000000000001</v>
      </c>
      <c r="IK24">
        <v>0.37617</v>
      </c>
      <c r="IL24">
        <v>0.54374</v>
      </c>
      <c r="IM24">
        <v>0.50400999999999996</v>
      </c>
      <c r="IN24">
        <v>0.41960999999999998</v>
      </c>
      <c r="IO24">
        <v>0.60653999999999997</v>
      </c>
      <c r="IS24">
        <v>1.2378</v>
      </c>
      <c r="IT24">
        <v>1.0305</v>
      </c>
      <c r="IU24">
        <v>1.4896</v>
      </c>
      <c r="IV24">
        <v>4.2804000000000002</v>
      </c>
      <c r="IW24">
        <v>3.5636999999999999</v>
      </c>
      <c r="IX24">
        <v>5.1512000000000002</v>
      </c>
      <c r="IY24">
        <v>0.82759000000000005</v>
      </c>
      <c r="IZ24">
        <v>0.68901000000000001</v>
      </c>
      <c r="JA24">
        <v>0.99595</v>
      </c>
      <c r="JE24">
        <v>3.1109000000000002E-3</v>
      </c>
      <c r="JF24">
        <v>2.5899999999999999E-3</v>
      </c>
      <c r="JG24">
        <v>3.7437999999999998E-3</v>
      </c>
      <c r="JK24">
        <v>2.8975</v>
      </c>
      <c r="JL24">
        <v>2.4123000000000001</v>
      </c>
      <c r="JM24">
        <v>3.4868999999999999</v>
      </c>
      <c r="JN24">
        <v>0</v>
      </c>
      <c r="JO24">
        <v>0</v>
      </c>
      <c r="JP24">
        <v>0</v>
      </c>
      <c r="JQ24">
        <v>1.2057</v>
      </c>
      <c r="JR24">
        <v>1.0038</v>
      </c>
      <c r="JS24">
        <v>1.4510000000000001</v>
      </c>
      <c r="JT24">
        <v>0</v>
      </c>
      <c r="JU24">
        <v>0</v>
      </c>
      <c r="JV24">
        <v>0</v>
      </c>
      <c r="KC24">
        <v>4.4745000000000002E-3</v>
      </c>
      <c r="KD24">
        <v>3.7253E-3</v>
      </c>
      <c r="KE24">
        <v>5.3848000000000004E-3</v>
      </c>
      <c r="KI24">
        <v>5.8164999999999996E-4</v>
      </c>
      <c r="KJ24">
        <v>4.8424999999999998E-4</v>
      </c>
      <c r="KK24">
        <v>6.9998E-4</v>
      </c>
      <c r="KL24">
        <v>3.0555999999999999E-3</v>
      </c>
      <c r="KM24">
        <v>2.5439999999999998E-3</v>
      </c>
      <c r="KN24">
        <v>3.6773000000000001E-3</v>
      </c>
      <c r="KR24">
        <v>15.0863</v>
      </c>
      <c r="KS24">
        <v>12.56</v>
      </c>
      <c r="KT24">
        <v>18.1553</v>
      </c>
      <c r="KX24">
        <v>7.2706999999999997E-3</v>
      </c>
      <c r="KY24">
        <v>6.0531999999999999E-3</v>
      </c>
      <c r="KZ24">
        <v>8.7496999999999991E-3</v>
      </c>
      <c r="LA24">
        <v>0</v>
      </c>
      <c r="LB24">
        <v>0</v>
      </c>
      <c r="LC24">
        <v>0</v>
      </c>
      <c r="LD24">
        <v>3.4033000000000002E-3</v>
      </c>
      <c r="LE24">
        <v>2.8333999999999998E-3</v>
      </c>
      <c r="LF24">
        <v>4.0955999999999996E-3</v>
      </c>
      <c r="LG24">
        <v>0</v>
      </c>
      <c r="LH24">
        <v>0</v>
      </c>
      <c r="LI24">
        <v>0</v>
      </c>
      <c r="LJ24">
        <v>0</v>
      </c>
      <c r="LK24">
        <v>0</v>
      </c>
      <c r="LL24">
        <v>0</v>
      </c>
      <c r="LM24">
        <v>0</v>
      </c>
      <c r="LN24">
        <v>0</v>
      </c>
      <c r="LO24">
        <v>0</v>
      </c>
      <c r="LP24">
        <v>0</v>
      </c>
      <c r="LQ24">
        <v>0</v>
      </c>
      <c r="LR24">
        <v>0</v>
      </c>
      <c r="LS24">
        <v>1.5051E-2</v>
      </c>
      <c r="LT24">
        <v>1.2529999999999999E-2</v>
      </c>
      <c r="LU24">
        <v>1.8112E-2</v>
      </c>
      <c r="LV24">
        <v>1.7526999999999999</v>
      </c>
      <c r="LW24">
        <v>1.4592000000000001</v>
      </c>
      <c r="LX24">
        <v>2.1093000000000002</v>
      </c>
      <c r="LY24">
        <v>0</v>
      </c>
      <c r="LZ24">
        <v>0</v>
      </c>
      <c r="MA24">
        <v>0</v>
      </c>
      <c r="MB24">
        <v>1.2783</v>
      </c>
      <c r="MC24">
        <v>0.97772999999999999</v>
      </c>
      <c r="MD24">
        <v>1.6413</v>
      </c>
      <c r="ME24">
        <v>0.59509000000000001</v>
      </c>
      <c r="MF24">
        <v>0.45518999999999998</v>
      </c>
      <c r="MG24">
        <v>0.7641</v>
      </c>
      <c r="MH24">
        <v>0.50105999999999995</v>
      </c>
      <c r="MI24">
        <v>0.38325999999999999</v>
      </c>
      <c r="MJ24">
        <v>0.64337</v>
      </c>
      <c r="MK24">
        <v>9.5050999999999997E-2</v>
      </c>
      <c r="ML24">
        <v>7.2705000000000006E-2</v>
      </c>
      <c r="MM24">
        <v>0.12205000000000001</v>
      </c>
      <c r="MN24">
        <v>7.9638999999999998</v>
      </c>
      <c r="MO24">
        <v>6.0915999999999997</v>
      </c>
      <c r="MP24">
        <v>10.2257</v>
      </c>
      <c r="MT24">
        <v>2.4836</v>
      </c>
      <c r="MU24">
        <v>1.8996999999999999</v>
      </c>
      <c r="MV24">
        <v>3.1890000000000001</v>
      </c>
      <c r="MW24">
        <v>1.8244</v>
      </c>
      <c r="MX24">
        <v>1.3955</v>
      </c>
      <c r="MY24">
        <v>2.3424999999999998</v>
      </c>
      <c r="MZ24">
        <v>2.3251999999999998E-2</v>
      </c>
      <c r="NA24">
        <v>1.7784999999999999E-2</v>
      </c>
      <c r="NB24">
        <v>2.9855E-2</v>
      </c>
      <c r="NC24">
        <v>0.87300999999999995</v>
      </c>
      <c r="ND24">
        <v>0.66776000000000002</v>
      </c>
      <c r="NE24">
        <v>1.1209</v>
      </c>
      <c r="NF24">
        <v>5.6554E-2</v>
      </c>
      <c r="NG24">
        <v>4.3257999999999998E-2</v>
      </c>
      <c r="NH24">
        <v>7.2616E-2</v>
      </c>
      <c r="NL24">
        <v>9.2840999999999996E-4</v>
      </c>
      <c r="NM24">
        <v>7.1013999999999995E-4</v>
      </c>
      <c r="NN24">
        <v>1.1921E-3</v>
      </c>
      <c r="NR24">
        <v>3.9250999999999999E-4</v>
      </c>
      <c r="NS24">
        <v>3.0023000000000002E-4</v>
      </c>
      <c r="NT24">
        <v>5.0398000000000001E-4</v>
      </c>
      <c r="NU24">
        <v>0</v>
      </c>
      <c r="NV24">
        <v>0</v>
      </c>
      <c r="NW24">
        <v>0</v>
      </c>
      <c r="NX24">
        <v>2.3255999999999999E-2</v>
      </c>
      <c r="NY24">
        <v>1.7788999999999999E-2</v>
      </c>
      <c r="NZ24">
        <v>2.9860999999999999E-2</v>
      </c>
      <c r="OG24">
        <v>0</v>
      </c>
      <c r="OH24">
        <v>0</v>
      </c>
      <c r="OI24">
        <v>0</v>
      </c>
      <c r="OP24">
        <v>0</v>
      </c>
      <c r="OQ24">
        <v>0</v>
      </c>
      <c r="OR24">
        <v>0</v>
      </c>
      <c r="OY24">
        <v>0.32357000000000002</v>
      </c>
      <c r="OZ24">
        <v>0.2475</v>
      </c>
      <c r="PA24">
        <v>0.41547000000000001</v>
      </c>
      <c r="PB24">
        <v>0</v>
      </c>
      <c r="PC24">
        <v>0</v>
      </c>
      <c r="PD24">
        <v>0</v>
      </c>
      <c r="PE24">
        <v>11.9192</v>
      </c>
      <c r="PF24">
        <v>9.1170000000000009</v>
      </c>
      <c r="PG24">
        <v>15.3043</v>
      </c>
      <c r="PH24">
        <v>0</v>
      </c>
      <c r="PI24">
        <v>0</v>
      </c>
      <c r="PJ24">
        <v>0</v>
      </c>
      <c r="PQ24">
        <v>0</v>
      </c>
      <c r="PR24">
        <v>0</v>
      </c>
      <c r="PS24">
        <v>0</v>
      </c>
      <c r="PT24">
        <v>1.0652999999999999</v>
      </c>
      <c r="PU24">
        <v>0.81486999999999998</v>
      </c>
      <c r="PV24">
        <v>1.3678999999999999</v>
      </c>
      <c r="PW24">
        <v>10.190300000000001</v>
      </c>
      <c r="PX24">
        <v>7.7945000000000002</v>
      </c>
      <c r="PY24">
        <v>13.0844</v>
      </c>
      <c r="PZ24">
        <v>6.6863000000000001</v>
      </c>
      <c r="QA24">
        <v>5.1143000000000001</v>
      </c>
      <c r="QB24">
        <v>8.5853000000000002</v>
      </c>
      <c r="QC24">
        <v>5.3452E-2</v>
      </c>
      <c r="QD24">
        <v>4.0885999999999999E-2</v>
      </c>
      <c r="QE24">
        <v>6.8633E-2</v>
      </c>
      <c r="QF24">
        <v>0</v>
      </c>
      <c r="QG24">
        <v>0</v>
      </c>
      <c r="QH24">
        <v>0</v>
      </c>
      <c r="QI24">
        <v>0</v>
      </c>
      <c r="QJ24">
        <v>0</v>
      </c>
      <c r="QK24">
        <v>0</v>
      </c>
      <c r="QL24">
        <v>3.6569E-4</v>
      </c>
      <c r="QM24">
        <v>2.7972000000000001E-4</v>
      </c>
      <c r="QN24">
        <v>4.6955E-4</v>
      </c>
      <c r="SK24">
        <v>1.5354000000000001</v>
      </c>
      <c r="SL24">
        <v>1.2265999999999999</v>
      </c>
      <c r="SM24">
        <v>1.8898999999999999</v>
      </c>
      <c r="SN24">
        <v>2.1328999999999998</v>
      </c>
      <c r="SO24">
        <v>1.7039</v>
      </c>
      <c r="SP24">
        <v>2.6253000000000002</v>
      </c>
      <c r="SQ24">
        <v>0</v>
      </c>
      <c r="SR24">
        <v>0</v>
      </c>
      <c r="SS24">
        <v>0</v>
      </c>
      <c r="ST24">
        <v>1.7977000000000001</v>
      </c>
      <c r="SU24">
        <v>1.4361999999999999</v>
      </c>
      <c r="SV24">
        <v>2.2128000000000001</v>
      </c>
      <c r="SZ24">
        <v>0</v>
      </c>
      <c r="TA24">
        <v>0</v>
      </c>
      <c r="TB24">
        <v>0</v>
      </c>
      <c r="TU24">
        <v>0</v>
      </c>
      <c r="TV24">
        <v>0</v>
      </c>
      <c r="TW24">
        <v>0</v>
      </c>
      <c r="TX24" s="1">
        <v>1.3890000000000001E-5</v>
      </c>
      <c r="TY24" s="1">
        <v>1.1097000000000001E-5</v>
      </c>
      <c r="TZ24" s="1">
        <v>1.7096999999999999E-5</v>
      </c>
      <c r="UA24">
        <v>0.20083000000000001</v>
      </c>
      <c r="UB24">
        <v>0.16044</v>
      </c>
      <c r="UC24">
        <v>0.2472</v>
      </c>
      <c r="UG24">
        <v>0.46887000000000001</v>
      </c>
      <c r="UH24">
        <v>0.37457000000000001</v>
      </c>
      <c r="UI24">
        <v>0.57713000000000003</v>
      </c>
      <c r="UJ24">
        <v>8.2374000000000006E-3</v>
      </c>
      <c r="UK24">
        <v>6.5807000000000001E-3</v>
      </c>
      <c r="UL24">
        <v>1.0139E-2</v>
      </c>
      <c r="VE24">
        <v>2.1675E-2</v>
      </c>
      <c r="VF24">
        <v>1.7107000000000001E-2</v>
      </c>
      <c r="VG24">
        <v>2.7609000000000002E-2</v>
      </c>
      <c r="VT24">
        <v>0</v>
      </c>
      <c r="VU24">
        <v>0</v>
      </c>
      <c r="VV24">
        <v>0</v>
      </c>
      <c r="VW24">
        <v>0.29923</v>
      </c>
      <c r="VX24">
        <v>0.28172999999999998</v>
      </c>
      <c r="VY24">
        <v>0.31633</v>
      </c>
      <c r="VZ24">
        <v>0</v>
      </c>
      <c r="WA24">
        <v>0</v>
      </c>
      <c r="WB24">
        <v>0</v>
      </c>
      <c r="WC24">
        <v>0</v>
      </c>
      <c r="WD24">
        <v>0</v>
      </c>
      <c r="WE24">
        <v>0</v>
      </c>
      <c r="WF24">
        <v>2.0362</v>
      </c>
      <c r="WG24">
        <v>2.0362</v>
      </c>
      <c r="WH24">
        <v>2.0362</v>
      </c>
      <c r="WI24">
        <v>0</v>
      </c>
      <c r="WJ24">
        <v>0</v>
      </c>
      <c r="WK24">
        <v>0</v>
      </c>
      <c r="WO24">
        <v>0.87712000000000001</v>
      </c>
      <c r="WP24">
        <v>0.87712000000000001</v>
      </c>
      <c r="WQ24">
        <v>0.87712000000000001</v>
      </c>
      <c r="WR24">
        <v>10.896100000000001</v>
      </c>
      <c r="WS24">
        <v>8.5998999999999999</v>
      </c>
      <c r="WT24">
        <v>13.8795</v>
      </c>
      <c r="WU24">
        <v>0.47278999999999999</v>
      </c>
      <c r="WV24">
        <v>0.37314999999999998</v>
      </c>
      <c r="WW24">
        <v>0.60224</v>
      </c>
      <c r="WX24">
        <v>0.47804000000000002</v>
      </c>
      <c r="WY24">
        <v>0.37730000000000002</v>
      </c>
      <c r="WZ24">
        <v>0.60892999999999997</v>
      </c>
      <c r="XA24">
        <v>32.832500000000003</v>
      </c>
      <c r="XB24">
        <v>25.913499999999999</v>
      </c>
      <c r="XC24">
        <v>41.822299999999998</v>
      </c>
      <c r="XJ24">
        <v>8.1424999999999998E-4</v>
      </c>
      <c r="XK24">
        <v>6.4265999999999998E-4</v>
      </c>
      <c r="XL24">
        <v>1.0372000000000001E-3</v>
      </c>
      <c r="XM24">
        <v>17.7136</v>
      </c>
      <c r="XN24">
        <v>13.5914</v>
      </c>
      <c r="XO24">
        <v>22.702500000000001</v>
      </c>
      <c r="XP24">
        <v>0.61187999999999998</v>
      </c>
      <c r="XQ24">
        <v>0.46949000000000002</v>
      </c>
      <c r="XR24">
        <v>0.78420999999999996</v>
      </c>
      <c r="XS24">
        <v>0.79168000000000005</v>
      </c>
      <c r="XT24">
        <v>0.60745000000000005</v>
      </c>
      <c r="XU24">
        <v>1.0146999999999999</v>
      </c>
      <c r="XV24">
        <v>1.8147</v>
      </c>
      <c r="XW24">
        <v>1.3924000000000001</v>
      </c>
      <c r="XX24">
        <v>2.3258000000000001</v>
      </c>
      <c r="XY24">
        <v>0.95269999999999999</v>
      </c>
      <c r="XZ24">
        <v>0.73099999999999998</v>
      </c>
      <c r="YA24">
        <v>1.2210000000000001</v>
      </c>
      <c r="YB24">
        <v>0</v>
      </c>
      <c r="YC24">
        <v>0</v>
      </c>
      <c r="YD24">
        <v>0</v>
      </c>
      <c r="YE24">
        <v>0</v>
      </c>
      <c r="YF24">
        <v>0</v>
      </c>
      <c r="YG24">
        <v>0</v>
      </c>
      <c r="YH24">
        <v>0</v>
      </c>
      <c r="YI24">
        <v>0</v>
      </c>
      <c r="YJ24">
        <v>0</v>
      </c>
      <c r="YK24">
        <v>0</v>
      </c>
      <c r="YL24">
        <v>0</v>
      </c>
      <c r="YM24">
        <v>0</v>
      </c>
      <c r="YQ24">
        <v>3.5472999999999999</v>
      </c>
      <c r="YR24">
        <v>2.1690999999999998</v>
      </c>
      <c r="YS24">
        <v>5.9024999999999999</v>
      </c>
      <c r="YT24">
        <v>0</v>
      </c>
      <c r="YU24">
        <v>0</v>
      </c>
      <c r="YV24">
        <v>0</v>
      </c>
      <c r="YW24">
        <v>1.6060999999999999E-2</v>
      </c>
      <c r="YX24">
        <v>9.8209999999999999E-3</v>
      </c>
      <c r="YY24">
        <v>2.6724999999999999E-2</v>
      </c>
      <c r="YZ24">
        <v>0</v>
      </c>
      <c r="ZA24">
        <v>0</v>
      </c>
      <c r="ZB24">
        <v>0</v>
      </c>
    </row>
    <row r="25" spans="1:678">
      <c r="A25" t="s">
        <v>0</v>
      </c>
      <c r="B25" t="s">
        <v>1</v>
      </c>
      <c r="C25" t="s">
        <v>57</v>
      </c>
      <c r="D25">
        <v>45.681199999999997</v>
      </c>
      <c r="E25">
        <v>27.742799999999999</v>
      </c>
      <c r="F25">
        <v>71.351299999999995</v>
      </c>
      <c r="G25">
        <v>521.10950000000003</v>
      </c>
      <c r="H25">
        <v>316.4769</v>
      </c>
      <c r="I25">
        <v>813.94290000000001</v>
      </c>
      <c r="J25">
        <v>0</v>
      </c>
      <c r="K25">
        <v>0</v>
      </c>
      <c r="L25">
        <v>0</v>
      </c>
      <c r="M25">
        <v>1.9904999999999999</v>
      </c>
      <c r="N25">
        <v>1.2088000000000001</v>
      </c>
      <c r="O25">
        <v>3.109</v>
      </c>
      <c r="S25">
        <v>0</v>
      </c>
      <c r="T25">
        <v>0</v>
      </c>
      <c r="U25">
        <v>0</v>
      </c>
      <c r="V25">
        <v>0.19</v>
      </c>
      <c r="W25">
        <v>0.11539000000000001</v>
      </c>
      <c r="X25">
        <v>0.29676999999999998</v>
      </c>
      <c r="Y25">
        <v>0</v>
      </c>
      <c r="Z25">
        <v>0</v>
      </c>
      <c r="AA25">
        <v>0</v>
      </c>
      <c r="AB25">
        <v>0</v>
      </c>
      <c r="AC25">
        <v>0</v>
      </c>
      <c r="AD25">
        <v>0</v>
      </c>
      <c r="AH25">
        <v>0</v>
      </c>
      <c r="AI25">
        <v>0</v>
      </c>
      <c r="AJ25">
        <v>0</v>
      </c>
      <c r="AN25">
        <v>0</v>
      </c>
      <c r="AO25">
        <v>0</v>
      </c>
      <c r="AP25">
        <v>0</v>
      </c>
      <c r="AZ25">
        <v>0.39527000000000001</v>
      </c>
      <c r="BA25">
        <v>0.39527000000000001</v>
      </c>
      <c r="BB25">
        <v>0.39527000000000001</v>
      </c>
      <c r="BC25">
        <v>91.655299999999997</v>
      </c>
      <c r="BD25">
        <v>91.655299999999997</v>
      </c>
      <c r="BE25">
        <v>91.655299999999997</v>
      </c>
      <c r="BF25">
        <v>3.6471</v>
      </c>
      <c r="BG25">
        <v>3.6471</v>
      </c>
      <c r="BH25">
        <v>3.6471</v>
      </c>
      <c r="BR25">
        <v>0</v>
      </c>
      <c r="BS25">
        <v>0</v>
      </c>
      <c r="BT25">
        <v>0</v>
      </c>
      <c r="BU25">
        <v>0</v>
      </c>
      <c r="BV25">
        <v>0</v>
      </c>
      <c r="BW25">
        <v>0</v>
      </c>
      <c r="BX25">
        <v>0.53588000000000002</v>
      </c>
      <c r="BY25">
        <v>0.53588000000000002</v>
      </c>
      <c r="BZ25">
        <v>0.53588000000000002</v>
      </c>
      <c r="CA25">
        <v>4.9546999999999999</v>
      </c>
      <c r="CB25">
        <v>4.9546999999999999</v>
      </c>
      <c r="CC25">
        <v>4.9546999999999999</v>
      </c>
      <c r="CD25">
        <v>15.085599999999999</v>
      </c>
      <c r="CE25">
        <v>15.085599999999999</v>
      </c>
      <c r="CF25">
        <v>15.085599999999999</v>
      </c>
      <c r="CG25">
        <v>2.1036999999999999</v>
      </c>
      <c r="CH25">
        <v>2.1036999999999999</v>
      </c>
      <c r="CI25">
        <v>2.1036999999999999</v>
      </c>
      <c r="CJ25">
        <v>0</v>
      </c>
      <c r="CK25">
        <v>0</v>
      </c>
      <c r="CL25">
        <v>0</v>
      </c>
      <c r="CM25">
        <v>0.86760000000000004</v>
      </c>
      <c r="CN25">
        <v>0.67445999999999995</v>
      </c>
      <c r="CO25">
        <v>1.1369</v>
      </c>
      <c r="CP25">
        <v>8.8496000000000006</v>
      </c>
      <c r="CQ25">
        <v>6.8795000000000002</v>
      </c>
      <c r="CR25">
        <v>11.5969</v>
      </c>
      <c r="CS25">
        <v>0</v>
      </c>
      <c r="CT25">
        <v>0</v>
      </c>
      <c r="CU25">
        <v>0</v>
      </c>
      <c r="CV25">
        <v>3.3462000000000001</v>
      </c>
      <c r="CW25">
        <v>2.6012</v>
      </c>
      <c r="CX25">
        <v>4.3849999999999998</v>
      </c>
      <c r="DB25">
        <v>1.3842999999999999E-2</v>
      </c>
      <c r="DC25">
        <v>1.0761E-2</v>
      </c>
      <c r="DD25">
        <v>1.814E-2</v>
      </c>
      <c r="DE25">
        <v>4.0045000000000002</v>
      </c>
      <c r="DF25">
        <v>3.113</v>
      </c>
      <c r="DG25">
        <v>5.2477</v>
      </c>
      <c r="DQ25">
        <v>1.4650000000000001</v>
      </c>
      <c r="DR25">
        <v>1.1389</v>
      </c>
      <c r="DS25">
        <v>1.9198999999999999</v>
      </c>
      <c r="DT25">
        <v>0</v>
      </c>
      <c r="DU25">
        <v>0</v>
      </c>
      <c r="DV25">
        <v>0</v>
      </c>
      <c r="DW25">
        <v>0</v>
      </c>
      <c r="DX25">
        <v>0</v>
      </c>
      <c r="DY25">
        <v>0</v>
      </c>
      <c r="DZ25" s="1">
        <v>1.3334E-5</v>
      </c>
      <c r="EA25" s="1">
        <v>1.0234999999999999E-5</v>
      </c>
      <c r="EB25" s="1">
        <v>1.7325000000000001E-5</v>
      </c>
      <c r="EC25">
        <v>0</v>
      </c>
      <c r="ED25">
        <v>0</v>
      </c>
      <c r="EE25">
        <v>0</v>
      </c>
      <c r="EF25">
        <v>4.6223000000000002E-3</v>
      </c>
      <c r="EG25">
        <v>3.5482000000000001E-3</v>
      </c>
      <c r="EH25">
        <v>6.0061000000000003E-3</v>
      </c>
      <c r="EI25">
        <v>0</v>
      </c>
      <c r="EJ25">
        <v>0</v>
      </c>
      <c r="EK25">
        <v>0</v>
      </c>
      <c r="EL25" s="1">
        <v>1.963E-5</v>
      </c>
      <c r="EM25" s="1">
        <v>1.5068E-5</v>
      </c>
      <c r="EN25" s="1">
        <v>2.5507000000000002E-5</v>
      </c>
      <c r="ER25">
        <v>0</v>
      </c>
      <c r="ES25">
        <v>0</v>
      </c>
      <c r="ET25">
        <v>0</v>
      </c>
      <c r="EX25">
        <v>6.1184000000000002E-2</v>
      </c>
      <c r="EY25">
        <v>4.6966000000000001E-2</v>
      </c>
      <c r="EZ25">
        <v>7.9502000000000003E-2</v>
      </c>
      <c r="FA25">
        <v>0</v>
      </c>
      <c r="FB25">
        <v>0</v>
      </c>
      <c r="FC25">
        <v>0</v>
      </c>
      <c r="FD25">
        <v>3.0945</v>
      </c>
      <c r="FE25">
        <v>2.4056000000000002</v>
      </c>
      <c r="FF25">
        <v>4.0551000000000004</v>
      </c>
      <c r="FG25">
        <v>8.8539000000000007E-2</v>
      </c>
      <c r="FH25">
        <v>6.7963999999999997E-2</v>
      </c>
      <c r="FI25">
        <v>0.11505</v>
      </c>
      <c r="FJ25">
        <v>0</v>
      </c>
      <c r="FK25">
        <v>0</v>
      </c>
      <c r="FL25">
        <v>0</v>
      </c>
      <c r="FM25">
        <v>0</v>
      </c>
      <c r="FN25">
        <v>0</v>
      </c>
      <c r="FO25">
        <v>0</v>
      </c>
      <c r="FS25">
        <v>5.7227E-2</v>
      </c>
      <c r="FT25">
        <v>4.3296000000000001E-2</v>
      </c>
      <c r="FU25">
        <v>7.2935E-2</v>
      </c>
      <c r="GB25">
        <v>0</v>
      </c>
      <c r="GC25">
        <v>0</v>
      </c>
      <c r="GD25">
        <v>0</v>
      </c>
      <c r="GE25">
        <v>0</v>
      </c>
      <c r="GF25">
        <v>0</v>
      </c>
      <c r="GG25">
        <v>0</v>
      </c>
      <c r="GH25">
        <v>4.7794999999999996</v>
      </c>
      <c r="GI25">
        <v>3.6465000000000001</v>
      </c>
      <c r="GJ25">
        <v>6.2952000000000004</v>
      </c>
      <c r="GK25">
        <v>0.24031</v>
      </c>
      <c r="GL25">
        <v>0.18334</v>
      </c>
      <c r="GM25">
        <v>0.31652000000000002</v>
      </c>
      <c r="GN25">
        <v>0</v>
      </c>
      <c r="GO25">
        <v>0</v>
      </c>
      <c r="GP25">
        <v>0</v>
      </c>
      <c r="GQ25">
        <v>2.2437</v>
      </c>
      <c r="GR25">
        <v>0.78029000000000004</v>
      </c>
      <c r="GS25">
        <v>4.9135999999999997</v>
      </c>
      <c r="GT25">
        <v>5.3402999999999999E-2</v>
      </c>
      <c r="GU25">
        <v>4.0743000000000001E-2</v>
      </c>
      <c r="GV25">
        <v>7.0336999999999997E-2</v>
      </c>
      <c r="GZ25">
        <v>7.8898999999999999</v>
      </c>
      <c r="HA25">
        <v>7.4367999999999999</v>
      </c>
      <c r="HB25">
        <v>8.2993000000000006</v>
      </c>
      <c r="HC25">
        <v>0.32535999999999998</v>
      </c>
      <c r="HD25">
        <v>0.30667</v>
      </c>
      <c r="HE25">
        <v>0.34223999999999999</v>
      </c>
      <c r="HF25">
        <v>0.13350999999999999</v>
      </c>
      <c r="HG25">
        <v>0.10186000000000001</v>
      </c>
      <c r="HH25">
        <v>0.17584</v>
      </c>
      <c r="HI25">
        <v>0</v>
      </c>
      <c r="HJ25">
        <v>0</v>
      </c>
      <c r="HK25">
        <v>0</v>
      </c>
      <c r="HL25">
        <v>5.3402999999999999E-2</v>
      </c>
      <c r="HM25">
        <v>4.0743000000000001E-2</v>
      </c>
      <c r="HN25">
        <v>7.0336999999999997E-2</v>
      </c>
      <c r="HO25">
        <v>0</v>
      </c>
      <c r="HP25">
        <v>0</v>
      </c>
      <c r="HQ25">
        <v>0</v>
      </c>
      <c r="HR25">
        <v>2.6700999999999999E-2</v>
      </c>
      <c r="HS25">
        <v>2.0372000000000001E-2</v>
      </c>
      <c r="HT25">
        <v>3.5168999999999999E-2</v>
      </c>
      <c r="HU25">
        <v>3.2349999999999999</v>
      </c>
      <c r="HV25">
        <v>2.6434000000000002</v>
      </c>
      <c r="HW25">
        <v>3.8433999999999999</v>
      </c>
      <c r="HX25">
        <v>21.989899999999999</v>
      </c>
      <c r="HY25">
        <v>17.968499999999999</v>
      </c>
      <c r="HZ25">
        <v>26.125299999999999</v>
      </c>
      <c r="IA25">
        <v>2.7515999999999998</v>
      </c>
      <c r="IB25">
        <v>2.2484000000000002</v>
      </c>
      <c r="IC25">
        <v>3.2690000000000001</v>
      </c>
      <c r="ID25">
        <v>0</v>
      </c>
      <c r="IE25">
        <v>0</v>
      </c>
      <c r="IF25">
        <v>0</v>
      </c>
      <c r="IG25">
        <v>0</v>
      </c>
      <c r="IH25">
        <v>0</v>
      </c>
      <c r="II25">
        <v>0</v>
      </c>
      <c r="IJ25">
        <v>0.49292000000000002</v>
      </c>
      <c r="IK25">
        <v>0.40278000000000003</v>
      </c>
      <c r="IL25">
        <v>0.58562000000000003</v>
      </c>
      <c r="IM25">
        <v>0.54984</v>
      </c>
      <c r="IN25">
        <v>0.44929000000000002</v>
      </c>
      <c r="IO25">
        <v>0.65324000000000004</v>
      </c>
      <c r="IS25">
        <v>1.3504</v>
      </c>
      <c r="IT25">
        <v>1.1033999999999999</v>
      </c>
      <c r="IU25">
        <v>1.6043000000000001</v>
      </c>
      <c r="IV25">
        <v>4.6696999999999997</v>
      </c>
      <c r="IW25">
        <v>3.8157000000000001</v>
      </c>
      <c r="IX25">
        <v>5.5479000000000003</v>
      </c>
      <c r="IY25">
        <v>0.90285000000000004</v>
      </c>
      <c r="IZ25">
        <v>0.73775000000000002</v>
      </c>
      <c r="JA25">
        <v>1.0726</v>
      </c>
      <c r="JE25">
        <v>3.3938000000000002E-3</v>
      </c>
      <c r="JF25">
        <v>2.7732E-3</v>
      </c>
      <c r="JG25">
        <v>4.0321000000000003E-3</v>
      </c>
      <c r="JK25">
        <v>3.161</v>
      </c>
      <c r="JL25">
        <v>2.5829</v>
      </c>
      <c r="JM25">
        <v>3.7553999999999998</v>
      </c>
      <c r="JN25">
        <v>0</v>
      </c>
      <c r="JO25">
        <v>0</v>
      </c>
      <c r="JP25">
        <v>0</v>
      </c>
      <c r="JQ25">
        <v>1.3152999999999999</v>
      </c>
      <c r="JR25">
        <v>1.0748</v>
      </c>
      <c r="JS25">
        <v>1.5627</v>
      </c>
      <c r="JT25">
        <v>0</v>
      </c>
      <c r="JU25">
        <v>0</v>
      </c>
      <c r="JV25">
        <v>0</v>
      </c>
      <c r="KC25">
        <v>4.8815000000000004E-3</v>
      </c>
      <c r="KD25">
        <v>3.9887999999999998E-3</v>
      </c>
      <c r="KE25">
        <v>5.7995E-3</v>
      </c>
      <c r="KI25">
        <v>6.3455E-4</v>
      </c>
      <c r="KJ25">
        <v>5.1851000000000002E-4</v>
      </c>
      <c r="KK25">
        <v>7.5387999999999996E-4</v>
      </c>
      <c r="KL25">
        <v>3.3335000000000001E-3</v>
      </c>
      <c r="KM25">
        <v>2.7239E-3</v>
      </c>
      <c r="KN25">
        <v>3.9604000000000002E-3</v>
      </c>
      <c r="KR25">
        <v>16.458200000000001</v>
      </c>
      <c r="KS25">
        <v>13.448399999999999</v>
      </c>
      <c r="KT25">
        <v>19.5534</v>
      </c>
      <c r="KX25">
        <v>7.9319000000000004E-3</v>
      </c>
      <c r="KY25">
        <v>6.4812999999999997E-3</v>
      </c>
      <c r="KZ25">
        <v>9.4234999999999996E-3</v>
      </c>
      <c r="LA25">
        <v>0</v>
      </c>
      <c r="LB25">
        <v>0</v>
      </c>
      <c r="LC25">
        <v>0</v>
      </c>
      <c r="LD25">
        <v>3.7128E-3</v>
      </c>
      <c r="LE25">
        <v>3.0338000000000001E-3</v>
      </c>
      <c r="LF25">
        <v>4.411E-3</v>
      </c>
      <c r="LG25">
        <v>0</v>
      </c>
      <c r="LH25">
        <v>0</v>
      </c>
      <c r="LI25">
        <v>0</v>
      </c>
      <c r="LJ25">
        <v>0</v>
      </c>
      <c r="LK25">
        <v>0</v>
      </c>
      <c r="LL25">
        <v>0</v>
      </c>
      <c r="LM25">
        <v>0</v>
      </c>
      <c r="LN25">
        <v>0</v>
      </c>
      <c r="LO25">
        <v>0</v>
      </c>
      <c r="LP25">
        <v>0</v>
      </c>
      <c r="LQ25">
        <v>0</v>
      </c>
      <c r="LR25">
        <v>0</v>
      </c>
      <c r="LS25">
        <v>1.6419E-2</v>
      </c>
      <c r="LT25">
        <v>1.3417E-2</v>
      </c>
      <c r="LU25">
        <v>1.9507E-2</v>
      </c>
      <c r="LV25">
        <v>1.9120999999999999</v>
      </c>
      <c r="LW25">
        <v>1.5624</v>
      </c>
      <c r="LX25">
        <v>2.2717000000000001</v>
      </c>
      <c r="LY25">
        <v>0</v>
      </c>
      <c r="LZ25">
        <v>0</v>
      </c>
      <c r="MA25">
        <v>0</v>
      </c>
      <c r="MB25">
        <v>1.3764000000000001</v>
      </c>
      <c r="MC25">
        <v>1.0412999999999999</v>
      </c>
      <c r="MD25">
        <v>1.7542</v>
      </c>
      <c r="ME25">
        <v>0.64078000000000002</v>
      </c>
      <c r="MF25">
        <v>0.48479</v>
      </c>
      <c r="MG25">
        <v>0.81666000000000005</v>
      </c>
      <c r="MH25">
        <v>0.53952999999999995</v>
      </c>
      <c r="MI25">
        <v>0.40819</v>
      </c>
      <c r="MJ25">
        <v>0.68762000000000001</v>
      </c>
      <c r="MK25">
        <v>0.10235</v>
      </c>
      <c r="ML25">
        <v>7.7433000000000002E-2</v>
      </c>
      <c r="MM25">
        <v>0.13044</v>
      </c>
      <c r="MN25">
        <v>8.5752000000000006</v>
      </c>
      <c r="MO25">
        <v>6.4877000000000002</v>
      </c>
      <c r="MP25">
        <v>10.929</v>
      </c>
      <c r="MT25">
        <v>2.6743000000000001</v>
      </c>
      <c r="MU25">
        <v>2.0232999999999999</v>
      </c>
      <c r="MV25">
        <v>3.4083000000000001</v>
      </c>
      <c r="MW25">
        <v>1.9643999999999999</v>
      </c>
      <c r="MX25">
        <v>1.4862</v>
      </c>
      <c r="MY25">
        <v>2.5036</v>
      </c>
      <c r="MZ25">
        <v>2.5037E-2</v>
      </c>
      <c r="NA25">
        <v>1.8942000000000001E-2</v>
      </c>
      <c r="NB25">
        <v>3.1909E-2</v>
      </c>
      <c r="NC25">
        <v>0.94003000000000003</v>
      </c>
      <c r="ND25">
        <v>0.71118999999999999</v>
      </c>
      <c r="NE25">
        <v>1.1980999999999999</v>
      </c>
      <c r="NF25">
        <v>6.0894999999999998E-2</v>
      </c>
      <c r="NG25">
        <v>4.6071000000000001E-2</v>
      </c>
      <c r="NH25">
        <v>7.7610999999999999E-2</v>
      </c>
      <c r="NL25">
        <v>9.9967999999999997E-4</v>
      </c>
      <c r="NM25">
        <v>7.5633000000000004E-4</v>
      </c>
      <c r="NN25">
        <v>1.2741E-3</v>
      </c>
      <c r="NR25">
        <v>4.2264000000000001E-4</v>
      </c>
      <c r="NS25">
        <v>3.1974999999999999E-4</v>
      </c>
      <c r="NT25">
        <v>5.3865E-4</v>
      </c>
      <c r="NU25">
        <v>0</v>
      </c>
      <c r="NV25">
        <v>0</v>
      </c>
      <c r="NW25">
        <v>0</v>
      </c>
      <c r="NX25">
        <v>2.5041999999999998E-2</v>
      </c>
      <c r="NY25">
        <v>1.8946000000000001E-2</v>
      </c>
      <c r="NZ25">
        <v>3.1914999999999999E-2</v>
      </c>
      <c r="OG25">
        <v>0</v>
      </c>
      <c r="OH25">
        <v>0</v>
      </c>
      <c r="OI25">
        <v>0</v>
      </c>
      <c r="OP25">
        <v>0</v>
      </c>
      <c r="OQ25">
        <v>0</v>
      </c>
      <c r="OR25">
        <v>0</v>
      </c>
      <c r="OY25">
        <v>0.34841</v>
      </c>
      <c r="OZ25">
        <v>0.2636</v>
      </c>
      <c r="PA25">
        <v>0.44405</v>
      </c>
      <c r="PB25">
        <v>0</v>
      </c>
      <c r="PC25">
        <v>0</v>
      </c>
      <c r="PD25">
        <v>0</v>
      </c>
      <c r="PE25">
        <v>12.834199999999999</v>
      </c>
      <c r="PF25">
        <v>9.7098999999999993</v>
      </c>
      <c r="PG25">
        <v>16.357099999999999</v>
      </c>
      <c r="PH25">
        <v>0</v>
      </c>
      <c r="PI25">
        <v>0</v>
      </c>
      <c r="PJ25">
        <v>0</v>
      </c>
      <c r="PQ25">
        <v>0</v>
      </c>
      <c r="PR25">
        <v>0</v>
      </c>
      <c r="PS25">
        <v>0</v>
      </c>
      <c r="PT25">
        <v>1.1471</v>
      </c>
      <c r="PU25">
        <v>0.86787000000000003</v>
      </c>
      <c r="PV25">
        <v>1.462</v>
      </c>
      <c r="PW25">
        <v>10.9726</v>
      </c>
      <c r="PX25">
        <v>8.3015000000000008</v>
      </c>
      <c r="PY25">
        <v>13.984400000000001</v>
      </c>
      <c r="PZ25">
        <v>7.1996000000000002</v>
      </c>
      <c r="QA25">
        <v>5.4470000000000001</v>
      </c>
      <c r="QB25">
        <v>9.1758000000000006</v>
      </c>
      <c r="QC25">
        <v>5.7556000000000003E-2</v>
      </c>
      <c r="QD25">
        <v>4.3545E-2</v>
      </c>
      <c r="QE25">
        <v>7.3354000000000003E-2</v>
      </c>
      <c r="QF25">
        <v>0</v>
      </c>
      <c r="QG25">
        <v>0</v>
      </c>
      <c r="QH25">
        <v>0</v>
      </c>
      <c r="QI25">
        <v>0</v>
      </c>
      <c r="QJ25">
        <v>0</v>
      </c>
      <c r="QK25">
        <v>0</v>
      </c>
      <c r="QL25">
        <v>3.9376E-4</v>
      </c>
      <c r="QM25">
        <v>2.9791000000000003E-4</v>
      </c>
      <c r="QN25">
        <v>5.0184999999999997E-4</v>
      </c>
      <c r="SK25">
        <v>2.0914999999999999</v>
      </c>
      <c r="SL25">
        <v>1.6429</v>
      </c>
      <c r="SM25">
        <v>2.5451000000000001</v>
      </c>
      <c r="SN25">
        <v>2.9054000000000002</v>
      </c>
      <c r="SO25">
        <v>2.2823000000000002</v>
      </c>
      <c r="SP25">
        <v>3.5354999999999999</v>
      </c>
      <c r="SQ25">
        <v>0</v>
      </c>
      <c r="SR25">
        <v>0</v>
      </c>
      <c r="SS25">
        <v>0</v>
      </c>
      <c r="ST25">
        <v>2.4487999999999999</v>
      </c>
      <c r="SU25">
        <v>1.9236</v>
      </c>
      <c r="SV25">
        <v>2.9799000000000002</v>
      </c>
      <c r="SZ25">
        <v>0</v>
      </c>
      <c r="TA25">
        <v>0</v>
      </c>
      <c r="TB25">
        <v>0</v>
      </c>
      <c r="TU25">
        <v>0</v>
      </c>
      <c r="TV25">
        <v>0</v>
      </c>
      <c r="TW25">
        <v>0</v>
      </c>
      <c r="TX25" s="1">
        <v>1.8921000000000001E-5</v>
      </c>
      <c r="TY25" s="1">
        <v>1.4863E-5</v>
      </c>
      <c r="TZ25" s="1">
        <v>2.3025000000000001E-5</v>
      </c>
      <c r="UA25">
        <v>0.27356999999999998</v>
      </c>
      <c r="UB25">
        <v>0.21490000000000001</v>
      </c>
      <c r="UC25">
        <v>0.33289999999999997</v>
      </c>
      <c r="UG25">
        <v>0.63868000000000003</v>
      </c>
      <c r="UH25">
        <v>0.50170000000000003</v>
      </c>
      <c r="UI25">
        <v>0.77720999999999996</v>
      </c>
      <c r="UJ25">
        <v>1.1221E-2</v>
      </c>
      <c r="UK25">
        <v>8.8141000000000001E-3</v>
      </c>
      <c r="UL25">
        <v>1.3653999999999999E-2</v>
      </c>
      <c r="VE25">
        <v>2.4274E-2</v>
      </c>
      <c r="VF25">
        <v>1.8894999999999999E-2</v>
      </c>
      <c r="VG25">
        <v>3.0032E-2</v>
      </c>
      <c r="VT25">
        <v>0</v>
      </c>
      <c r="VU25">
        <v>0</v>
      </c>
      <c r="VV25">
        <v>0</v>
      </c>
      <c r="VW25">
        <v>0.35247000000000001</v>
      </c>
      <c r="VX25">
        <v>0.33223000000000003</v>
      </c>
      <c r="VY25">
        <v>0.37075999999999998</v>
      </c>
      <c r="VZ25">
        <v>0</v>
      </c>
      <c r="WA25">
        <v>0</v>
      </c>
      <c r="WB25">
        <v>0</v>
      </c>
      <c r="WC25">
        <v>0</v>
      </c>
      <c r="WD25">
        <v>0</v>
      </c>
      <c r="WE25">
        <v>0</v>
      </c>
      <c r="WF25">
        <v>2.4649000000000001</v>
      </c>
      <c r="WG25">
        <v>2.4649000000000001</v>
      </c>
      <c r="WH25">
        <v>2.4649000000000001</v>
      </c>
      <c r="WI25">
        <v>0</v>
      </c>
      <c r="WJ25">
        <v>0</v>
      </c>
      <c r="WK25">
        <v>0</v>
      </c>
      <c r="WO25">
        <v>1.0618000000000001</v>
      </c>
      <c r="WP25">
        <v>1.0618000000000001</v>
      </c>
      <c r="WQ25">
        <v>1.0618000000000001</v>
      </c>
      <c r="WR25">
        <v>12.2026</v>
      </c>
      <c r="WS25">
        <v>9.4989000000000008</v>
      </c>
      <c r="WT25">
        <v>15.0974</v>
      </c>
      <c r="WU25">
        <v>0.52947999999999995</v>
      </c>
      <c r="WV25">
        <v>0.41216000000000003</v>
      </c>
      <c r="WW25">
        <v>0.65508999999999995</v>
      </c>
      <c r="WX25">
        <v>0.53535999999999995</v>
      </c>
      <c r="WY25">
        <v>0.41674</v>
      </c>
      <c r="WZ25">
        <v>0.66237000000000001</v>
      </c>
      <c r="XA25">
        <v>36.769399999999997</v>
      </c>
      <c r="XB25">
        <v>28.622399999999999</v>
      </c>
      <c r="XC25">
        <v>45.492100000000001</v>
      </c>
      <c r="XJ25">
        <v>9.1188E-4</v>
      </c>
      <c r="XK25">
        <v>7.0983999999999999E-4</v>
      </c>
      <c r="XL25">
        <v>1.1282E-3</v>
      </c>
      <c r="XM25">
        <v>22.350100000000001</v>
      </c>
      <c r="XN25">
        <v>17.374199999999998</v>
      </c>
      <c r="XO25">
        <v>28.397200000000002</v>
      </c>
      <c r="XP25">
        <v>0.77203999999999995</v>
      </c>
      <c r="XQ25">
        <v>0.60016000000000003</v>
      </c>
      <c r="XR25">
        <v>0.98092000000000001</v>
      </c>
      <c r="XS25">
        <v>0.99890000000000001</v>
      </c>
      <c r="XT25">
        <v>0.77651999999999999</v>
      </c>
      <c r="XU25">
        <v>1.2692000000000001</v>
      </c>
      <c r="XV25">
        <v>2.2896999999999998</v>
      </c>
      <c r="XW25">
        <v>1.7799</v>
      </c>
      <c r="XX25">
        <v>2.9091999999999998</v>
      </c>
      <c r="XY25">
        <v>1.2020999999999999</v>
      </c>
      <c r="XZ25">
        <v>0.93445</v>
      </c>
      <c r="YA25">
        <v>1.5273000000000001</v>
      </c>
      <c r="YB25">
        <v>0</v>
      </c>
      <c r="YC25">
        <v>0</v>
      </c>
      <c r="YD25">
        <v>0</v>
      </c>
      <c r="YE25">
        <v>0</v>
      </c>
      <c r="YF25">
        <v>0</v>
      </c>
      <c r="YG25">
        <v>0</v>
      </c>
      <c r="YH25">
        <v>0</v>
      </c>
      <c r="YI25">
        <v>0</v>
      </c>
      <c r="YJ25">
        <v>0</v>
      </c>
      <c r="YK25">
        <v>0</v>
      </c>
      <c r="YL25">
        <v>0</v>
      </c>
      <c r="YM25">
        <v>0</v>
      </c>
      <c r="YQ25">
        <v>4.0098000000000003</v>
      </c>
      <c r="YR25">
        <v>2.4352</v>
      </c>
      <c r="YS25">
        <v>6.2630999999999997</v>
      </c>
      <c r="YT25">
        <v>0</v>
      </c>
      <c r="YU25">
        <v>0</v>
      </c>
      <c r="YV25">
        <v>0</v>
      </c>
      <c r="YW25">
        <v>1.8155000000000001E-2</v>
      </c>
      <c r="YX25">
        <v>1.1025999999999999E-2</v>
      </c>
      <c r="YY25">
        <v>2.8358000000000001E-2</v>
      </c>
      <c r="YZ25">
        <v>0</v>
      </c>
      <c r="ZA25">
        <v>0</v>
      </c>
      <c r="ZB25">
        <v>0</v>
      </c>
    </row>
    <row r="26" spans="1:678">
      <c r="A26" t="s">
        <v>0</v>
      </c>
      <c r="B26" t="s">
        <v>1</v>
      </c>
      <c r="C26" t="s">
        <v>58</v>
      </c>
      <c r="D26">
        <v>43.588799999999999</v>
      </c>
      <c r="E26">
        <v>26.209900000000001</v>
      </c>
      <c r="F26">
        <v>70.009699999999995</v>
      </c>
      <c r="G26">
        <v>497.24040000000002</v>
      </c>
      <c r="H26">
        <v>298.99009999999998</v>
      </c>
      <c r="I26">
        <v>798.63819999999998</v>
      </c>
      <c r="J26">
        <v>0</v>
      </c>
      <c r="K26">
        <v>0</v>
      </c>
      <c r="L26">
        <v>0</v>
      </c>
      <c r="M26">
        <v>1.8993</v>
      </c>
      <c r="N26">
        <v>1.1419999999999999</v>
      </c>
      <c r="O26">
        <v>3.0505</v>
      </c>
      <c r="S26">
        <v>0</v>
      </c>
      <c r="T26">
        <v>0</v>
      </c>
      <c r="U26">
        <v>0</v>
      </c>
      <c r="V26">
        <v>0.18129999999999999</v>
      </c>
      <c r="W26">
        <v>0.10901</v>
      </c>
      <c r="X26">
        <v>0.29119</v>
      </c>
      <c r="Y26">
        <v>0</v>
      </c>
      <c r="Z26">
        <v>0</v>
      </c>
      <c r="AA26">
        <v>0</v>
      </c>
      <c r="AB26">
        <v>0</v>
      </c>
      <c r="AC26">
        <v>0</v>
      </c>
      <c r="AD26">
        <v>0</v>
      </c>
      <c r="AH26">
        <v>0</v>
      </c>
      <c r="AI26">
        <v>0</v>
      </c>
      <c r="AJ26">
        <v>0</v>
      </c>
      <c r="AN26">
        <v>0</v>
      </c>
      <c r="AO26">
        <v>0</v>
      </c>
      <c r="AP26">
        <v>0</v>
      </c>
      <c r="AZ26">
        <v>0.32652999999999999</v>
      </c>
      <c r="BA26">
        <v>0.32652999999999999</v>
      </c>
      <c r="BB26">
        <v>0.32652999999999999</v>
      </c>
      <c r="BC26">
        <v>75.715199999999996</v>
      </c>
      <c r="BD26">
        <v>75.715199999999996</v>
      </c>
      <c r="BE26">
        <v>75.715199999999996</v>
      </c>
      <c r="BF26">
        <v>3.0127999999999999</v>
      </c>
      <c r="BG26">
        <v>3.0127999999999999</v>
      </c>
      <c r="BH26">
        <v>3.0127999999999999</v>
      </c>
      <c r="BR26">
        <v>0</v>
      </c>
      <c r="BS26">
        <v>0</v>
      </c>
      <c r="BT26">
        <v>0</v>
      </c>
      <c r="BU26">
        <v>0</v>
      </c>
      <c r="BV26">
        <v>0</v>
      </c>
      <c r="BW26">
        <v>0</v>
      </c>
      <c r="BX26">
        <v>0.44268999999999997</v>
      </c>
      <c r="BY26">
        <v>0.44268999999999997</v>
      </c>
      <c r="BZ26">
        <v>0.44268999999999997</v>
      </c>
      <c r="CA26">
        <v>4.093</v>
      </c>
      <c r="CB26">
        <v>4.093</v>
      </c>
      <c r="CC26">
        <v>4.093</v>
      </c>
      <c r="CD26">
        <v>12.462</v>
      </c>
      <c r="CE26">
        <v>12.462</v>
      </c>
      <c r="CF26">
        <v>12.462</v>
      </c>
      <c r="CG26">
        <v>1.7378</v>
      </c>
      <c r="CH26">
        <v>1.7378</v>
      </c>
      <c r="CI26">
        <v>1.7378</v>
      </c>
      <c r="CJ26">
        <v>0</v>
      </c>
      <c r="CK26">
        <v>0</v>
      </c>
      <c r="CL26">
        <v>0</v>
      </c>
      <c r="CM26">
        <v>0.73777000000000004</v>
      </c>
      <c r="CN26">
        <v>0.54691000000000001</v>
      </c>
      <c r="CO26">
        <v>0.96042000000000005</v>
      </c>
      <c r="CP26">
        <v>7.5252999999999997</v>
      </c>
      <c r="CQ26">
        <v>5.5785</v>
      </c>
      <c r="CR26">
        <v>9.7963000000000005</v>
      </c>
      <c r="CS26">
        <v>0</v>
      </c>
      <c r="CT26">
        <v>0</v>
      </c>
      <c r="CU26">
        <v>0</v>
      </c>
      <c r="CV26">
        <v>2.8454000000000002</v>
      </c>
      <c r="CW26">
        <v>2.1093000000000002</v>
      </c>
      <c r="CX26">
        <v>3.7040999999999999</v>
      </c>
      <c r="DB26">
        <v>1.1771E-2</v>
      </c>
      <c r="DC26">
        <v>8.7259999999999994E-3</v>
      </c>
      <c r="DD26">
        <v>1.5323E-2</v>
      </c>
      <c r="DE26">
        <v>3.4051999999999998</v>
      </c>
      <c r="DF26">
        <v>2.5243000000000002</v>
      </c>
      <c r="DG26">
        <v>4.4329000000000001</v>
      </c>
      <c r="DQ26">
        <v>1.2458</v>
      </c>
      <c r="DR26">
        <v>0.92352000000000001</v>
      </c>
      <c r="DS26">
        <v>1.6217999999999999</v>
      </c>
      <c r="DT26">
        <v>0</v>
      </c>
      <c r="DU26">
        <v>0</v>
      </c>
      <c r="DV26">
        <v>0</v>
      </c>
      <c r="DW26">
        <v>0</v>
      </c>
      <c r="DX26">
        <v>0</v>
      </c>
      <c r="DY26">
        <v>0</v>
      </c>
      <c r="DZ26" s="1">
        <v>1.147E-5</v>
      </c>
      <c r="EA26" s="1">
        <v>8.4378000000000008E-6</v>
      </c>
      <c r="EB26" s="1">
        <v>1.5233E-5</v>
      </c>
      <c r="EC26">
        <v>0</v>
      </c>
      <c r="ED26">
        <v>0</v>
      </c>
      <c r="EE26">
        <v>0</v>
      </c>
      <c r="EF26">
        <v>3.9762E-3</v>
      </c>
      <c r="EG26">
        <v>2.9250999999999999E-3</v>
      </c>
      <c r="EH26">
        <v>5.2808000000000004E-3</v>
      </c>
      <c r="EI26">
        <v>0</v>
      </c>
      <c r="EJ26">
        <v>0</v>
      </c>
      <c r="EK26">
        <v>0</v>
      </c>
      <c r="EL26" s="1">
        <v>1.6886000000000001E-5</v>
      </c>
      <c r="EM26" s="1">
        <v>1.2422000000000001E-5</v>
      </c>
      <c r="EN26" s="1">
        <v>2.2425999999999998E-5</v>
      </c>
      <c r="ER26">
        <v>0</v>
      </c>
      <c r="ES26">
        <v>0</v>
      </c>
      <c r="ET26">
        <v>0</v>
      </c>
      <c r="EX26">
        <v>5.2631999999999998E-2</v>
      </c>
      <c r="EY26">
        <v>3.8719000000000003E-2</v>
      </c>
      <c r="EZ26">
        <v>6.9900000000000004E-2</v>
      </c>
      <c r="FA26">
        <v>0</v>
      </c>
      <c r="FB26">
        <v>0</v>
      </c>
      <c r="FC26">
        <v>0</v>
      </c>
      <c r="FD26">
        <v>2.6314000000000002</v>
      </c>
      <c r="FE26">
        <v>1.9507000000000001</v>
      </c>
      <c r="FF26">
        <v>3.4255</v>
      </c>
      <c r="FG26">
        <v>7.6163999999999996E-2</v>
      </c>
      <c r="FH26">
        <v>5.6030000000000003E-2</v>
      </c>
      <c r="FI26">
        <v>0.10115</v>
      </c>
      <c r="FJ26">
        <v>0</v>
      </c>
      <c r="FK26">
        <v>0</v>
      </c>
      <c r="FL26">
        <v>0</v>
      </c>
      <c r="FM26">
        <v>0</v>
      </c>
      <c r="FN26">
        <v>0</v>
      </c>
      <c r="FO26">
        <v>0</v>
      </c>
      <c r="FS26">
        <v>5.3288000000000002E-2</v>
      </c>
      <c r="FT26">
        <v>3.9876000000000002E-2</v>
      </c>
      <c r="FU26">
        <v>6.9120000000000001E-2</v>
      </c>
      <c r="GB26">
        <v>0</v>
      </c>
      <c r="GC26">
        <v>0</v>
      </c>
      <c r="GD26">
        <v>0</v>
      </c>
      <c r="GE26">
        <v>0</v>
      </c>
      <c r="GF26">
        <v>0</v>
      </c>
      <c r="GG26">
        <v>0</v>
      </c>
      <c r="GH26">
        <v>4.0551000000000004</v>
      </c>
      <c r="GI26">
        <v>3.0076999999999998</v>
      </c>
      <c r="GJ26">
        <v>5.2118000000000002</v>
      </c>
      <c r="GK26">
        <v>0.20388999999999999</v>
      </c>
      <c r="GL26">
        <v>0.15123</v>
      </c>
      <c r="GM26">
        <v>0.26205000000000001</v>
      </c>
      <c r="GN26">
        <v>0</v>
      </c>
      <c r="GO26">
        <v>0</v>
      </c>
      <c r="GP26">
        <v>0</v>
      </c>
      <c r="GQ26">
        <v>1.9877</v>
      </c>
      <c r="GR26">
        <v>0.68383000000000005</v>
      </c>
      <c r="GS26">
        <v>4.2050999999999998</v>
      </c>
      <c r="GT26">
        <v>4.5309000000000002E-2</v>
      </c>
      <c r="GU26">
        <v>3.3605999999999997E-2</v>
      </c>
      <c r="GV26">
        <v>5.8231999999999999E-2</v>
      </c>
      <c r="GZ26">
        <v>6.6406999999999998</v>
      </c>
      <c r="HA26">
        <v>6.2312000000000003</v>
      </c>
      <c r="HB26">
        <v>7.0976999999999997</v>
      </c>
      <c r="HC26">
        <v>0.27384999999999998</v>
      </c>
      <c r="HD26">
        <v>0.25695000000000001</v>
      </c>
      <c r="HE26">
        <v>0.29269000000000001</v>
      </c>
      <c r="HF26">
        <v>0.11327</v>
      </c>
      <c r="HG26">
        <v>8.4015000000000006E-2</v>
      </c>
      <c r="HH26">
        <v>0.14557999999999999</v>
      </c>
      <c r="HI26">
        <v>0</v>
      </c>
      <c r="HJ26">
        <v>0</v>
      </c>
      <c r="HK26">
        <v>0</v>
      </c>
      <c r="HL26">
        <v>4.5309000000000002E-2</v>
      </c>
      <c r="HM26">
        <v>3.3605999999999997E-2</v>
      </c>
      <c r="HN26">
        <v>5.8231999999999999E-2</v>
      </c>
      <c r="HO26">
        <v>0</v>
      </c>
      <c r="HP26">
        <v>0</v>
      </c>
      <c r="HQ26">
        <v>0</v>
      </c>
      <c r="HR26">
        <v>2.2654000000000001E-2</v>
      </c>
      <c r="HS26">
        <v>1.6802999999999998E-2</v>
      </c>
      <c r="HT26">
        <v>2.9116E-2</v>
      </c>
      <c r="HU26">
        <v>3.0169999999999999</v>
      </c>
      <c r="HV26">
        <v>2.4660000000000002</v>
      </c>
      <c r="HW26">
        <v>3.6147999999999998</v>
      </c>
      <c r="HX26">
        <v>20.508199999999999</v>
      </c>
      <c r="HY26">
        <v>16.762499999999999</v>
      </c>
      <c r="HZ26">
        <v>24.571300000000001</v>
      </c>
      <c r="IA26">
        <v>2.5661999999999998</v>
      </c>
      <c r="IB26">
        <v>2.0975000000000001</v>
      </c>
      <c r="IC26">
        <v>3.0746000000000002</v>
      </c>
      <c r="ID26">
        <v>0</v>
      </c>
      <c r="IE26">
        <v>0</v>
      </c>
      <c r="IF26">
        <v>0</v>
      </c>
      <c r="IG26">
        <v>0</v>
      </c>
      <c r="IH26">
        <v>0</v>
      </c>
      <c r="II26">
        <v>0</v>
      </c>
      <c r="IJ26">
        <v>0.4597</v>
      </c>
      <c r="IK26">
        <v>0.37574000000000002</v>
      </c>
      <c r="IL26">
        <v>0.55078000000000005</v>
      </c>
      <c r="IM26">
        <v>0.51278999999999997</v>
      </c>
      <c r="IN26">
        <v>0.41913</v>
      </c>
      <c r="IO26">
        <v>0.61438999999999999</v>
      </c>
      <c r="IS26">
        <v>1.2594000000000001</v>
      </c>
      <c r="IT26">
        <v>1.0294000000000001</v>
      </c>
      <c r="IU26">
        <v>1.5088999999999999</v>
      </c>
      <c r="IV26">
        <v>4.3550000000000004</v>
      </c>
      <c r="IW26">
        <v>3.5596000000000001</v>
      </c>
      <c r="IX26">
        <v>5.2179000000000002</v>
      </c>
      <c r="IY26">
        <v>0.84201999999999999</v>
      </c>
      <c r="IZ26">
        <v>0.68823000000000001</v>
      </c>
      <c r="JA26">
        <v>1.0087999999999999</v>
      </c>
      <c r="JE26">
        <v>3.1652E-3</v>
      </c>
      <c r="JF26">
        <v>2.5871000000000002E-3</v>
      </c>
      <c r="JG26">
        <v>3.7921999999999999E-3</v>
      </c>
      <c r="JK26">
        <v>2.948</v>
      </c>
      <c r="JL26">
        <v>2.4095</v>
      </c>
      <c r="JM26">
        <v>3.532</v>
      </c>
      <c r="JN26">
        <v>0</v>
      </c>
      <c r="JO26">
        <v>0</v>
      </c>
      <c r="JP26">
        <v>0</v>
      </c>
      <c r="JQ26">
        <v>1.2266999999999999</v>
      </c>
      <c r="JR26">
        <v>1.0026999999999999</v>
      </c>
      <c r="JS26">
        <v>1.4697</v>
      </c>
      <c r="JT26">
        <v>0</v>
      </c>
      <c r="JU26">
        <v>0</v>
      </c>
      <c r="JV26">
        <v>0</v>
      </c>
      <c r="KC26">
        <v>4.5525000000000001E-3</v>
      </c>
      <c r="KD26">
        <v>3.7209999999999999E-3</v>
      </c>
      <c r="KE26">
        <v>5.4545000000000001E-3</v>
      </c>
      <c r="KI26">
        <v>5.9179000000000002E-4</v>
      </c>
      <c r="KJ26">
        <v>4.8369999999999999E-4</v>
      </c>
      <c r="KK26">
        <v>7.0903999999999997E-4</v>
      </c>
      <c r="KL26">
        <v>3.1088999999999999E-3</v>
      </c>
      <c r="KM26">
        <v>2.5411000000000001E-3</v>
      </c>
      <c r="KN26">
        <v>3.7247999999999999E-3</v>
      </c>
      <c r="KR26">
        <v>15.349299999999999</v>
      </c>
      <c r="KS26">
        <v>12.5458</v>
      </c>
      <c r="KT26">
        <v>18.3902</v>
      </c>
      <c r="KX26">
        <v>7.3974000000000002E-3</v>
      </c>
      <c r="KY26">
        <v>6.0463000000000001E-3</v>
      </c>
      <c r="KZ26">
        <v>8.8629999999999994E-3</v>
      </c>
      <c r="LA26">
        <v>0</v>
      </c>
      <c r="LB26">
        <v>0</v>
      </c>
      <c r="LC26">
        <v>0</v>
      </c>
      <c r="LD26">
        <v>3.4626000000000001E-3</v>
      </c>
      <c r="LE26">
        <v>2.8302000000000002E-3</v>
      </c>
      <c r="LF26">
        <v>4.1485999999999997E-3</v>
      </c>
      <c r="LG26">
        <v>0</v>
      </c>
      <c r="LH26">
        <v>0</v>
      </c>
      <c r="LI26">
        <v>0</v>
      </c>
      <c r="LJ26">
        <v>0</v>
      </c>
      <c r="LK26">
        <v>0</v>
      </c>
      <c r="LL26">
        <v>0</v>
      </c>
      <c r="LM26">
        <v>0</v>
      </c>
      <c r="LN26">
        <v>0</v>
      </c>
      <c r="LO26">
        <v>0</v>
      </c>
      <c r="LP26">
        <v>0</v>
      </c>
      <c r="LQ26">
        <v>0</v>
      </c>
      <c r="LR26">
        <v>0</v>
      </c>
      <c r="LS26">
        <v>1.5313E-2</v>
      </c>
      <c r="LT26">
        <v>1.2515999999999999E-2</v>
      </c>
      <c r="LU26">
        <v>1.8346999999999999E-2</v>
      </c>
      <c r="LV26">
        <v>1.7833000000000001</v>
      </c>
      <c r="LW26">
        <v>1.4576</v>
      </c>
      <c r="LX26">
        <v>2.1366000000000001</v>
      </c>
      <c r="LY26">
        <v>0</v>
      </c>
      <c r="LZ26">
        <v>0</v>
      </c>
      <c r="MA26">
        <v>0</v>
      </c>
      <c r="MB26">
        <v>1.2816000000000001</v>
      </c>
      <c r="MC26">
        <v>0.95906999999999998</v>
      </c>
      <c r="MD26">
        <v>1.6624000000000001</v>
      </c>
      <c r="ME26">
        <v>0.59667000000000003</v>
      </c>
      <c r="MF26">
        <v>0.44650000000000001</v>
      </c>
      <c r="MG26">
        <v>0.77393999999999996</v>
      </c>
      <c r="MH26">
        <v>0.50239</v>
      </c>
      <c r="MI26">
        <v>0.37595000000000001</v>
      </c>
      <c r="MJ26">
        <v>0.65164999999999995</v>
      </c>
      <c r="MK26">
        <v>9.5302999999999999E-2</v>
      </c>
      <c r="ML26">
        <v>7.1317000000000005E-2</v>
      </c>
      <c r="MM26">
        <v>0.12361999999999999</v>
      </c>
      <c r="MN26">
        <v>7.9850000000000003</v>
      </c>
      <c r="MO26">
        <v>5.9752999999999998</v>
      </c>
      <c r="MP26">
        <v>10.3573</v>
      </c>
      <c r="MT26">
        <v>2.4902000000000002</v>
      </c>
      <c r="MU26">
        <v>1.8633999999999999</v>
      </c>
      <c r="MV26">
        <v>3.23</v>
      </c>
      <c r="MW26">
        <v>1.8291999999999999</v>
      </c>
      <c r="MX26">
        <v>1.3688</v>
      </c>
      <c r="MY26">
        <v>2.3727</v>
      </c>
      <c r="MZ26">
        <v>2.3313E-2</v>
      </c>
      <c r="NA26">
        <v>1.7446E-2</v>
      </c>
      <c r="NB26">
        <v>3.024E-2</v>
      </c>
      <c r="NC26">
        <v>0.87531999999999999</v>
      </c>
      <c r="ND26">
        <v>0.65500999999999998</v>
      </c>
      <c r="NE26">
        <v>1.1354</v>
      </c>
      <c r="NF26">
        <v>5.6703999999999997E-2</v>
      </c>
      <c r="NG26">
        <v>4.2431999999999997E-2</v>
      </c>
      <c r="NH26">
        <v>7.3551000000000005E-2</v>
      </c>
      <c r="NL26">
        <v>9.3086999999999998E-4</v>
      </c>
      <c r="NM26">
        <v>6.9658000000000003E-4</v>
      </c>
      <c r="NN26">
        <v>1.2074E-3</v>
      </c>
      <c r="NR26">
        <v>3.9355E-4</v>
      </c>
      <c r="NS26">
        <v>2.945E-4</v>
      </c>
      <c r="NT26">
        <v>5.1046999999999996E-4</v>
      </c>
      <c r="NU26">
        <v>0</v>
      </c>
      <c r="NV26">
        <v>0</v>
      </c>
      <c r="NW26">
        <v>0</v>
      </c>
      <c r="NX26">
        <v>2.3317999999999998E-2</v>
      </c>
      <c r="NY26">
        <v>1.7448999999999999E-2</v>
      </c>
      <c r="NZ26">
        <v>3.0245999999999999E-2</v>
      </c>
      <c r="OG26">
        <v>0</v>
      </c>
      <c r="OH26">
        <v>0</v>
      </c>
      <c r="OI26">
        <v>0</v>
      </c>
      <c r="OP26">
        <v>0</v>
      </c>
      <c r="OQ26">
        <v>0</v>
      </c>
      <c r="OR26">
        <v>0</v>
      </c>
      <c r="OY26">
        <v>0.32443</v>
      </c>
      <c r="OZ26">
        <v>0.24277000000000001</v>
      </c>
      <c r="PA26">
        <v>0.42082000000000003</v>
      </c>
      <c r="PB26">
        <v>0</v>
      </c>
      <c r="PC26">
        <v>0</v>
      </c>
      <c r="PD26">
        <v>0</v>
      </c>
      <c r="PE26">
        <v>11.950799999999999</v>
      </c>
      <c r="PF26">
        <v>8.9428999999999998</v>
      </c>
      <c r="PG26">
        <v>15.5014</v>
      </c>
      <c r="PH26">
        <v>0</v>
      </c>
      <c r="PI26">
        <v>0</v>
      </c>
      <c r="PJ26">
        <v>0</v>
      </c>
      <c r="PQ26">
        <v>0</v>
      </c>
      <c r="PR26">
        <v>0</v>
      </c>
      <c r="PS26">
        <v>0</v>
      </c>
      <c r="PT26">
        <v>1.0682</v>
      </c>
      <c r="PU26">
        <v>0.79932000000000003</v>
      </c>
      <c r="PV26">
        <v>1.3855</v>
      </c>
      <c r="PW26">
        <v>10.2173</v>
      </c>
      <c r="PX26">
        <v>7.6456999999999997</v>
      </c>
      <c r="PY26">
        <v>13.2529</v>
      </c>
      <c r="PZ26">
        <v>6.7039999999999997</v>
      </c>
      <c r="QA26">
        <v>5.0167000000000002</v>
      </c>
      <c r="QB26">
        <v>8.6958000000000002</v>
      </c>
      <c r="QC26">
        <v>5.3594000000000003E-2</v>
      </c>
      <c r="QD26">
        <v>4.0105000000000002E-2</v>
      </c>
      <c r="QE26">
        <v>6.9516999999999995E-2</v>
      </c>
      <c r="QF26">
        <v>0</v>
      </c>
      <c r="QG26">
        <v>0</v>
      </c>
      <c r="QH26">
        <v>0</v>
      </c>
      <c r="QI26">
        <v>0</v>
      </c>
      <c r="QJ26">
        <v>0</v>
      </c>
      <c r="QK26">
        <v>0</v>
      </c>
      <c r="QL26">
        <v>3.6665999999999999E-4</v>
      </c>
      <c r="QM26">
        <v>2.7438000000000001E-4</v>
      </c>
      <c r="QN26">
        <v>4.7559000000000002E-4</v>
      </c>
      <c r="SK26">
        <v>1.4965999999999999</v>
      </c>
      <c r="SL26">
        <v>1.1634</v>
      </c>
      <c r="SM26">
        <v>1.8902000000000001</v>
      </c>
      <c r="SN26">
        <v>2.0790000000000002</v>
      </c>
      <c r="SO26">
        <v>1.6162000000000001</v>
      </c>
      <c r="SP26">
        <v>2.6257999999999999</v>
      </c>
      <c r="SQ26">
        <v>0</v>
      </c>
      <c r="SR26">
        <v>0</v>
      </c>
      <c r="SS26">
        <v>0</v>
      </c>
      <c r="ST26">
        <v>1.7523</v>
      </c>
      <c r="SU26">
        <v>1.3622000000000001</v>
      </c>
      <c r="SV26">
        <v>2.2132000000000001</v>
      </c>
      <c r="SZ26">
        <v>0</v>
      </c>
      <c r="TA26">
        <v>0</v>
      </c>
      <c r="TB26">
        <v>0</v>
      </c>
      <c r="TU26">
        <v>0</v>
      </c>
      <c r="TV26">
        <v>0</v>
      </c>
      <c r="TW26">
        <v>0</v>
      </c>
      <c r="TX26" s="1">
        <v>1.3539E-5</v>
      </c>
      <c r="TY26" s="1">
        <v>1.0525E-5</v>
      </c>
      <c r="TZ26" s="1">
        <v>1.7099999999999999E-5</v>
      </c>
      <c r="UA26">
        <v>0.19575999999999999</v>
      </c>
      <c r="UB26">
        <v>0.15218000000000001</v>
      </c>
      <c r="UC26">
        <v>0.24723999999999999</v>
      </c>
      <c r="UG26">
        <v>0.45702999999999999</v>
      </c>
      <c r="UH26">
        <v>0.35527999999999998</v>
      </c>
      <c r="UI26">
        <v>0.57721999999999996</v>
      </c>
      <c r="UJ26">
        <v>8.0292999999999996E-3</v>
      </c>
      <c r="UK26">
        <v>6.2417000000000002E-3</v>
      </c>
      <c r="UL26">
        <v>1.0141000000000001E-2</v>
      </c>
      <c r="VE26">
        <v>2.2949000000000001E-2</v>
      </c>
      <c r="VF26">
        <v>1.7343999999999998E-2</v>
      </c>
      <c r="VG26">
        <v>2.904E-2</v>
      </c>
      <c r="VT26">
        <v>0</v>
      </c>
      <c r="VU26">
        <v>0</v>
      </c>
      <c r="VV26">
        <v>0</v>
      </c>
      <c r="VW26">
        <v>0.29666999999999999</v>
      </c>
      <c r="VX26">
        <v>0.27837000000000001</v>
      </c>
      <c r="VY26">
        <v>0.31707999999999997</v>
      </c>
      <c r="VZ26">
        <v>0</v>
      </c>
      <c r="WA26">
        <v>0</v>
      </c>
      <c r="WB26">
        <v>0</v>
      </c>
      <c r="WC26">
        <v>0</v>
      </c>
      <c r="WD26">
        <v>0</v>
      </c>
      <c r="WE26">
        <v>0</v>
      </c>
      <c r="WF26">
        <v>2.0362</v>
      </c>
      <c r="WG26">
        <v>2.0362</v>
      </c>
      <c r="WH26">
        <v>2.0362</v>
      </c>
      <c r="WI26">
        <v>0</v>
      </c>
      <c r="WJ26">
        <v>0</v>
      </c>
      <c r="WK26">
        <v>0</v>
      </c>
      <c r="WO26">
        <v>0.87712000000000001</v>
      </c>
      <c r="WP26">
        <v>0.87712000000000001</v>
      </c>
      <c r="WQ26">
        <v>0.87712000000000001</v>
      </c>
      <c r="WR26">
        <v>11.5366</v>
      </c>
      <c r="WS26">
        <v>8.7190999999999992</v>
      </c>
      <c r="WT26">
        <v>14.5985</v>
      </c>
      <c r="WU26">
        <v>0.50058000000000002</v>
      </c>
      <c r="WV26">
        <v>0.37833</v>
      </c>
      <c r="WW26">
        <v>0.63344</v>
      </c>
      <c r="WX26">
        <v>0.50614000000000003</v>
      </c>
      <c r="WY26">
        <v>0.38252999999999998</v>
      </c>
      <c r="WZ26">
        <v>0.64048000000000005</v>
      </c>
      <c r="XA26">
        <v>34.762599999999999</v>
      </c>
      <c r="XB26">
        <v>26.2729</v>
      </c>
      <c r="XC26">
        <v>43.988999999999997</v>
      </c>
      <c r="XJ26">
        <v>8.6211000000000002E-4</v>
      </c>
      <c r="XK26">
        <v>6.5156999999999997E-4</v>
      </c>
      <c r="XL26">
        <v>1.0908999999999999E-3</v>
      </c>
      <c r="XM26">
        <v>18.133199999999999</v>
      </c>
      <c r="XN26">
        <v>13.6876</v>
      </c>
      <c r="XO26">
        <v>23.838699999999999</v>
      </c>
      <c r="XP26">
        <v>0.62636999999999998</v>
      </c>
      <c r="XQ26">
        <v>0.47281000000000001</v>
      </c>
      <c r="XR26">
        <v>0.82345000000000002</v>
      </c>
      <c r="XS26">
        <v>0.81044000000000005</v>
      </c>
      <c r="XT26">
        <v>0.61175000000000002</v>
      </c>
      <c r="XU26">
        <v>1.0653999999999999</v>
      </c>
      <c r="XV26">
        <v>1.8576999999999999</v>
      </c>
      <c r="XW26">
        <v>1.4021999999999999</v>
      </c>
      <c r="XX26">
        <v>2.4422000000000001</v>
      </c>
      <c r="XY26">
        <v>0.97526999999999997</v>
      </c>
      <c r="XZ26">
        <v>0.73616999999999999</v>
      </c>
      <c r="YA26">
        <v>1.2821</v>
      </c>
      <c r="YB26">
        <v>0</v>
      </c>
      <c r="YC26">
        <v>0</v>
      </c>
      <c r="YD26">
        <v>0</v>
      </c>
      <c r="YE26">
        <v>0</v>
      </c>
      <c r="YF26">
        <v>0</v>
      </c>
      <c r="YG26">
        <v>0</v>
      </c>
      <c r="YH26">
        <v>0</v>
      </c>
      <c r="YI26">
        <v>0</v>
      </c>
      <c r="YJ26">
        <v>0</v>
      </c>
      <c r="YK26">
        <v>0</v>
      </c>
      <c r="YL26">
        <v>0</v>
      </c>
      <c r="YM26">
        <v>0</v>
      </c>
      <c r="YQ26">
        <v>3.8260999999999998</v>
      </c>
      <c r="YR26">
        <v>2.3006000000000002</v>
      </c>
      <c r="YS26">
        <v>6.1452999999999998</v>
      </c>
      <c r="YT26">
        <v>0</v>
      </c>
      <c r="YU26">
        <v>0</v>
      </c>
      <c r="YV26">
        <v>0</v>
      </c>
      <c r="YW26">
        <v>1.7323999999999999E-2</v>
      </c>
      <c r="YX26">
        <v>1.0416999999999999E-2</v>
      </c>
      <c r="YY26">
        <v>2.7824999999999999E-2</v>
      </c>
      <c r="YZ26">
        <v>0</v>
      </c>
      <c r="ZA26">
        <v>0</v>
      </c>
      <c r="ZB26">
        <v>0</v>
      </c>
    </row>
    <row r="27" spans="1:678">
      <c r="A27" t="s">
        <v>0</v>
      </c>
      <c r="B27" t="s">
        <v>1</v>
      </c>
      <c r="C27" t="s">
        <v>59</v>
      </c>
      <c r="D27">
        <v>49.143599999999999</v>
      </c>
      <c r="E27">
        <v>27.107600000000001</v>
      </c>
      <c r="F27">
        <v>77.703800000000001</v>
      </c>
      <c r="G27">
        <v>560.60789999999997</v>
      </c>
      <c r="H27">
        <v>309.23090000000002</v>
      </c>
      <c r="I27">
        <v>886.40920000000006</v>
      </c>
      <c r="J27">
        <v>0</v>
      </c>
      <c r="K27">
        <v>0</v>
      </c>
      <c r="L27">
        <v>0</v>
      </c>
      <c r="M27">
        <v>2.1413000000000002</v>
      </c>
      <c r="N27">
        <v>1.1812</v>
      </c>
      <c r="O27">
        <v>3.3858000000000001</v>
      </c>
      <c r="S27">
        <v>0</v>
      </c>
      <c r="T27">
        <v>0</v>
      </c>
      <c r="U27">
        <v>0</v>
      </c>
      <c r="V27">
        <v>0.2044</v>
      </c>
      <c r="W27">
        <v>0.11275</v>
      </c>
      <c r="X27">
        <v>0.32318999999999998</v>
      </c>
      <c r="Y27">
        <v>0</v>
      </c>
      <c r="Z27">
        <v>0</v>
      </c>
      <c r="AA27">
        <v>0</v>
      </c>
      <c r="AB27">
        <v>0</v>
      </c>
      <c r="AC27">
        <v>0</v>
      </c>
      <c r="AD27">
        <v>0</v>
      </c>
      <c r="AH27">
        <v>0</v>
      </c>
      <c r="AI27">
        <v>0</v>
      </c>
      <c r="AJ27">
        <v>0</v>
      </c>
      <c r="AN27">
        <v>0</v>
      </c>
      <c r="AO27">
        <v>0</v>
      </c>
      <c r="AP27">
        <v>0</v>
      </c>
      <c r="AZ27">
        <v>0.39527000000000001</v>
      </c>
      <c r="BA27">
        <v>0.39527000000000001</v>
      </c>
      <c r="BB27">
        <v>0.39527000000000001</v>
      </c>
      <c r="BC27">
        <v>91.655299999999997</v>
      </c>
      <c r="BD27">
        <v>91.655299999999997</v>
      </c>
      <c r="BE27">
        <v>91.655299999999997</v>
      </c>
      <c r="BF27">
        <v>3.6471</v>
      </c>
      <c r="BG27">
        <v>3.6471</v>
      </c>
      <c r="BH27">
        <v>3.6471</v>
      </c>
      <c r="BR27">
        <v>0</v>
      </c>
      <c r="BS27">
        <v>0</v>
      </c>
      <c r="BT27">
        <v>0</v>
      </c>
      <c r="BU27">
        <v>0</v>
      </c>
      <c r="BV27">
        <v>0</v>
      </c>
      <c r="BW27">
        <v>0</v>
      </c>
      <c r="BX27">
        <v>0.53588000000000002</v>
      </c>
      <c r="BY27">
        <v>0.53588000000000002</v>
      </c>
      <c r="BZ27">
        <v>0.53588000000000002</v>
      </c>
      <c r="CA27">
        <v>4.9546999999999999</v>
      </c>
      <c r="CB27">
        <v>4.9546999999999999</v>
      </c>
      <c r="CC27">
        <v>4.9546999999999999</v>
      </c>
      <c r="CD27">
        <v>15.085599999999999</v>
      </c>
      <c r="CE27">
        <v>15.085599999999999</v>
      </c>
      <c r="CF27">
        <v>15.085599999999999</v>
      </c>
      <c r="CG27">
        <v>2.1036999999999999</v>
      </c>
      <c r="CH27">
        <v>2.1036999999999999</v>
      </c>
      <c r="CI27">
        <v>2.1036999999999999</v>
      </c>
      <c r="CJ27">
        <v>0</v>
      </c>
      <c r="CK27">
        <v>0</v>
      </c>
      <c r="CL27">
        <v>0</v>
      </c>
      <c r="CM27">
        <v>0.89020999999999995</v>
      </c>
      <c r="CN27">
        <v>0.67173000000000005</v>
      </c>
      <c r="CO27">
        <v>1.1671</v>
      </c>
      <c r="CP27">
        <v>9.0800999999999998</v>
      </c>
      <c r="CQ27">
        <v>6.8517000000000001</v>
      </c>
      <c r="CR27">
        <v>11.904</v>
      </c>
      <c r="CS27">
        <v>0</v>
      </c>
      <c r="CT27">
        <v>0</v>
      </c>
      <c r="CU27">
        <v>0</v>
      </c>
      <c r="CV27">
        <v>3.4333</v>
      </c>
      <c r="CW27">
        <v>2.5907</v>
      </c>
      <c r="CX27">
        <v>4.5011000000000001</v>
      </c>
      <c r="DB27">
        <v>1.4203E-2</v>
      </c>
      <c r="DC27">
        <v>1.0717000000000001E-2</v>
      </c>
      <c r="DD27">
        <v>1.8620000000000001E-2</v>
      </c>
      <c r="DE27">
        <v>4.1087999999999996</v>
      </c>
      <c r="DF27">
        <v>3.1004</v>
      </c>
      <c r="DG27">
        <v>5.3865999999999996</v>
      </c>
      <c r="DQ27">
        <v>1.5032000000000001</v>
      </c>
      <c r="DR27">
        <v>1.1343000000000001</v>
      </c>
      <c r="DS27">
        <v>1.9706999999999999</v>
      </c>
      <c r="DT27">
        <v>0</v>
      </c>
      <c r="DU27">
        <v>0</v>
      </c>
      <c r="DV27">
        <v>0</v>
      </c>
      <c r="DW27">
        <v>0</v>
      </c>
      <c r="DX27">
        <v>0</v>
      </c>
      <c r="DY27">
        <v>0</v>
      </c>
      <c r="DZ27" s="1">
        <v>1.3115000000000001E-5</v>
      </c>
      <c r="EA27" s="1">
        <v>9.7975999999999992E-6</v>
      </c>
      <c r="EB27" s="1">
        <v>1.7065999999999999E-5</v>
      </c>
      <c r="EC27">
        <v>0</v>
      </c>
      <c r="ED27">
        <v>0</v>
      </c>
      <c r="EE27">
        <v>0</v>
      </c>
      <c r="EF27">
        <v>4.5465000000000002E-3</v>
      </c>
      <c r="EG27">
        <v>3.3965000000000002E-3</v>
      </c>
      <c r="EH27">
        <v>5.9160999999999997E-3</v>
      </c>
      <c r="EI27">
        <v>0</v>
      </c>
      <c r="EJ27">
        <v>0</v>
      </c>
      <c r="EK27">
        <v>0</v>
      </c>
      <c r="EL27" s="1">
        <v>1.9307999999999999E-5</v>
      </c>
      <c r="EM27" s="1">
        <v>1.4423999999999999E-5</v>
      </c>
      <c r="EN27" s="1">
        <v>2.5125000000000001E-5</v>
      </c>
      <c r="ER27">
        <v>0</v>
      </c>
      <c r="ES27">
        <v>0</v>
      </c>
      <c r="ET27">
        <v>0</v>
      </c>
      <c r="EX27">
        <v>6.0181999999999999E-2</v>
      </c>
      <c r="EY27">
        <v>4.4958999999999999E-2</v>
      </c>
      <c r="EZ27">
        <v>7.8310000000000005E-2</v>
      </c>
      <c r="FA27">
        <v>0</v>
      </c>
      <c r="FB27">
        <v>0</v>
      </c>
      <c r="FC27">
        <v>0</v>
      </c>
      <c r="FD27">
        <v>3.1751</v>
      </c>
      <c r="FE27">
        <v>2.3959000000000001</v>
      </c>
      <c r="FF27">
        <v>4.1624999999999996</v>
      </c>
      <c r="FG27">
        <v>8.7087999999999999E-2</v>
      </c>
      <c r="FH27">
        <v>6.5059000000000006E-2</v>
      </c>
      <c r="FI27">
        <v>0.11332</v>
      </c>
      <c r="FJ27">
        <v>0</v>
      </c>
      <c r="FK27">
        <v>0</v>
      </c>
      <c r="FL27">
        <v>0</v>
      </c>
      <c r="FM27">
        <v>0</v>
      </c>
      <c r="FN27">
        <v>0</v>
      </c>
      <c r="FO27">
        <v>0</v>
      </c>
      <c r="FS27">
        <v>5.8009999999999999E-2</v>
      </c>
      <c r="FT27">
        <v>4.3657000000000001E-2</v>
      </c>
      <c r="FU27">
        <v>7.4406E-2</v>
      </c>
      <c r="GB27">
        <v>0</v>
      </c>
      <c r="GC27">
        <v>0</v>
      </c>
      <c r="GD27">
        <v>0</v>
      </c>
      <c r="GE27">
        <v>0</v>
      </c>
      <c r="GF27">
        <v>0</v>
      </c>
      <c r="GG27">
        <v>0</v>
      </c>
      <c r="GH27">
        <v>4.7430000000000003</v>
      </c>
      <c r="GI27">
        <v>3.4849000000000001</v>
      </c>
      <c r="GJ27">
        <v>6.2713000000000001</v>
      </c>
      <c r="GK27">
        <v>0.23846999999999999</v>
      </c>
      <c r="GL27">
        <v>0.17521999999999999</v>
      </c>
      <c r="GM27">
        <v>0.31531999999999999</v>
      </c>
      <c r="GN27">
        <v>0</v>
      </c>
      <c r="GO27">
        <v>0</v>
      </c>
      <c r="GP27">
        <v>0</v>
      </c>
      <c r="GQ27">
        <v>2.2025999999999999</v>
      </c>
      <c r="GR27">
        <v>0.63183999999999996</v>
      </c>
      <c r="GS27">
        <v>4.8207000000000004</v>
      </c>
      <c r="GT27">
        <v>5.2993999999999999E-2</v>
      </c>
      <c r="GU27">
        <v>3.8936999999999999E-2</v>
      </c>
      <c r="GV27">
        <v>7.0069999999999993E-2</v>
      </c>
      <c r="GZ27">
        <v>7.8242000000000003</v>
      </c>
      <c r="HA27">
        <v>7.2840999999999996</v>
      </c>
      <c r="HB27">
        <v>8.3452999999999999</v>
      </c>
      <c r="HC27">
        <v>0.32264999999999999</v>
      </c>
      <c r="HD27">
        <v>0.30037999999999998</v>
      </c>
      <c r="HE27">
        <v>0.34414</v>
      </c>
      <c r="HF27">
        <v>0.13249</v>
      </c>
      <c r="HG27">
        <v>9.7342999999999999E-2</v>
      </c>
      <c r="HH27">
        <v>0.17518</v>
      </c>
      <c r="HI27">
        <v>0</v>
      </c>
      <c r="HJ27">
        <v>0</v>
      </c>
      <c r="HK27">
        <v>0</v>
      </c>
      <c r="HL27">
        <v>5.2993999999999999E-2</v>
      </c>
      <c r="HM27">
        <v>3.8936999999999999E-2</v>
      </c>
      <c r="HN27">
        <v>7.0069999999999993E-2</v>
      </c>
      <c r="HO27">
        <v>0</v>
      </c>
      <c r="HP27">
        <v>0</v>
      </c>
      <c r="HQ27">
        <v>0</v>
      </c>
      <c r="HR27">
        <v>2.6497E-2</v>
      </c>
      <c r="HS27">
        <v>1.9469E-2</v>
      </c>
      <c r="HT27">
        <v>3.5034999999999997E-2</v>
      </c>
      <c r="HU27">
        <v>3.2644000000000002</v>
      </c>
      <c r="HV27">
        <v>2.6621000000000001</v>
      </c>
      <c r="HW27">
        <v>3.9302000000000001</v>
      </c>
      <c r="HX27">
        <v>22.189599999999999</v>
      </c>
      <c r="HY27">
        <v>18.0959</v>
      </c>
      <c r="HZ27">
        <v>26.715499999999999</v>
      </c>
      <c r="IA27">
        <v>2.7766000000000002</v>
      </c>
      <c r="IB27">
        <v>2.2643</v>
      </c>
      <c r="IC27">
        <v>3.3429000000000002</v>
      </c>
      <c r="ID27">
        <v>0</v>
      </c>
      <c r="IE27">
        <v>0</v>
      </c>
      <c r="IF27">
        <v>0</v>
      </c>
      <c r="IG27">
        <v>0</v>
      </c>
      <c r="IH27">
        <v>0</v>
      </c>
      <c r="II27">
        <v>0</v>
      </c>
      <c r="IJ27">
        <v>0.49739</v>
      </c>
      <c r="IK27">
        <v>0.40562999999999999</v>
      </c>
      <c r="IL27">
        <v>0.59884000000000004</v>
      </c>
      <c r="IM27">
        <v>0.55483000000000005</v>
      </c>
      <c r="IN27">
        <v>0.45246999999999998</v>
      </c>
      <c r="IO27">
        <v>0.66800000000000004</v>
      </c>
      <c r="IS27">
        <v>1.3626</v>
      </c>
      <c r="IT27">
        <v>1.1113</v>
      </c>
      <c r="IU27">
        <v>1.6406000000000001</v>
      </c>
      <c r="IV27">
        <v>4.7121000000000004</v>
      </c>
      <c r="IW27">
        <v>3.8428</v>
      </c>
      <c r="IX27">
        <v>5.6731999999999996</v>
      </c>
      <c r="IY27">
        <v>0.91105000000000003</v>
      </c>
      <c r="IZ27">
        <v>0.74297999999999997</v>
      </c>
      <c r="JA27">
        <v>1.0969</v>
      </c>
      <c r="JE27">
        <v>3.4247000000000001E-3</v>
      </c>
      <c r="JF27">
        <v>2.7929000000000001E-3</v>
      </c>
      <c r="JG27">
        <v>4.1231999999999996E-3</v>
      </c>
      <c r="JK27">
        <v>3.1897000000000002</v>
      </c>
      <c r="JL27">
        <v>2.6012</v>
      </c>
      <c r="JM27">
        <v>3.8403</v>
      </c>
      <c r="JN27">
        <v>0</v>
      </c>
      <c r="JO27">
        <v>0</v>
      </c>
      <c r="JP27">
        <v>0</v>
      </c>
      <c r="JQ27">
        <v>1.3272999999999999</v>
      </c>
      <c r="JR27">
        <v>1.0824</v>
      </c>
      <c r="JS27">
        <v>1.5980000000000001</v>
      </c>
      <c r="JT27">
        <v>0</v>
      </c>
      <c r="JU27">
        <v>0</v>
      </c>
      <c r="JV27">
        <v>0</v>
      </c>
      <c r="KC27">
        <v>4.9258000000000001E-3</v>
      </c>
      <c r="KD27">
        <v>4.0169999999999997E-3</v>
      </c>
      <c r="KE27">
        <v>5.9305E-3</v>
      </c>
      <c r="KI27">
        <v>6.4030999999999995E-4</v>
      </c>
      <c r="KJ27">
        <v>5.2218000000000002E-4</v>
      </c>
      <c r="KK27">
        <v>7.7090999999999998E-4</v>
      </c>
      <c r="KL27">
        <v>3.3638000000000001E-3</v>
      </c>
      <c r="KM27">
        <v>2.7431999999999999E-3</v>
      </c>
      <c r="KN27">
        <v>4.0499000000000004E-3</v>
      </c>
      <c r="KR27">
        <v>16.607700000000001</v>
      </c>
      <c r="KS27">
        <v>13.543799999999999</v>
      </c>
      <c r="KT27">
        <v>19.995100000000001</v>
      </c>
      <c r="KX27">
        <v>8.0038999999999996E-3</v>
      </c>
      <c r="KY27">
        <v>6.5272999999999998E-3</v>
      </c>
      <c r="KZ27">
        <v>9.6363999999999998E-3</v>
      </c>
      <c r="LA27">
        <v>0</v>
      </c>
      <c r="LB27">
        <v>0</v>
      </c>
      <c r="LC27">
        <v>0</v>
      </c>
      <c r="LD27">
        <v>3.7464999999999998E-3</v>
      </c>
      <c r="LE27">
        <v>3.0552999999999999E-3</v>
      </c>
      <c r="LF27">
        <v>4.5107000000000003E-3</v>
      </c>
      <c r="LG27">
        <v>0</v>
      </c>
      <c r="LH27">
        <v>0</v>
      </c>
      <c r="LI27">
        <v>0</v>
      </c>
      <c r="LJ27">
        <v>0</v>
      </c>
      <c r="LK27">
        <v>0</v>
      </c>
      <c r="LL27">
        <v>0</v>
      </c>
      <c r="LM27">
        <v>0</v>
      </c>
      <c r="LN27">
        <v>0</v>
      </c>
      <c r="LO27">
        <v>0</v>
      </c>
      <c r="LP27">
        <v>0</v>
      </c>
      <c r="LQ27">
        <v>0</v>
      </c>
      <c r="LR27">
        <v>0</v>
      </c>
      <c r="LS27">
        <v>1.6567999999999999E-2</v>
      </c>
      <c r="LT27">
        <v>1.3512E-2</v>
      </c>
      <c r="LU27">
        <v>1.9948E-2</v>
      </c>
      <c r="LV27">
        <v>1.9295</v>
      </c>
      <c r="LW27">
        <v>1.5734999999999999</v>
      </c>
      <c r="LX27">
        <v>2.323</v>
      </c>
      <c r="LY27">
        <v>0</v>
      </c>
      <c r="LZ27">
        <v>0</v>
      </c>
      <c r="MA27">
        <v>0</v>
      </c>
      <c r="MB27">
        <v>1.3952</v>
      </c>
      <c r="MC27">
        <v>1.05</v>
      </c>
      <c r="MD27">
        <v>1.7896000000000001</v>
      </c>
      <c r="ME27">
        <v>0.64954000000000001</v>
      </c>
      <c r="MF27">
        <v>0.48882999999999999</v>
      </c>
      <c r="MG27">
        <v>0.83313999999999999</v>
      </c>
      <c r="MH27">
        <v>0.54691000000000001</v>
      </c>
      <c r="MI27">
        <v>0.41159000000000001</v>
      </c>
      <c r="MJ27">
        <v>0.70150000000000001</v>
      </c>
      <c r="MK27">
        <v>0.10375</v>
      </c>
      <c r="ML27">
        <v>7.8078999999999996E-2</v>
      </c>
      <c r="MM27">
        <v>0.13306999999999999</v>
      </c>
      <c r="MN27">
        <v>8.6925000000000008</v>
      </c>
      <c r="MO27">
        <v>6.5419</v>
      </c>
      <c r="MP27">
        <v>11.1495</v>
      </c>
      <c r="MT27">
        <v>2.7107999999999999</v>
      </c>
      <c r="MU27">
        <v>2.0400999999999998</v>
      </c>
      <c r="MV27">
        <v>3.4771000000000001</v>
      </c>
      <c r="MW27">
        <v>1.9913000000000001</v>
      </c>
      <c r="MX27">
        <v>1.4985999999999999</v>
      </c>
      <c r="MY27">
        <v>2.5541</v>
      </c>
      <c r="MZ27">
        <v>2.5378999999999999E-2</v>
      </c>
      <c r="NA27">
        <v>1.9099999999999999E-2</v>
      </c>
      <c r="NB27">
        <v>3.2552999999999999E-2</v>
      </c>
      <c r="NC27">
        <v>0.95287999999999995</v>
      </c>
      <c r="ND27">
        <v>0.71711999999999998</v>
      </c>
      <c r="NE27">
        <v>1.2222</v>
      </c>
      <c r="NF27">
        <v>6.1727999999999998E-2</v>
      </c>
      <c r="NG27">
        <v>4.6455999999999997E-2</v>
      </c>
      <c r="NH27">
        <v>7.9175999999999996E-2</v>
      </c>
      <c r="NL27">
        <v>1.0134E-3</v>
      </c>
      <c r="NM27">
        <v>7.6263999999999998E-4</v>
      </c>
      <c r="NN27">
        <v>1.2998E-3</v>
      </c>
      <c r="NR27">
        <v>4.2841999999999999E-4</v>
      </c>
      <c r="NS27">
        <v>3.2242000000000002E-4</v>
      </c>
      <c r="NT27">
        <v>5.4951999999999996E-4</v>
      </c>
      <c r="NU27">
        <v>0</v>
      </c>
      <c r="NV27">
        <v>0</v>
      </c>
      <c r="NW27">
        <v>0</v>
      </c>
      <c r="NX27">
        <v>2.5384E-2</v>
      </c>
      <c r="NY27">
        <v>1.9103999999999999E-2</v>
      </c>
      <c r="NZ27">
        <v>3.2558999999999998E-2</v>
      </c>
      <c r="OG27">
        <v>0</v>
      </c>
      <c r="OH27">
        <v>0</v>
      </c>
      <c r="OI27">
        <v>0</v>
      </c>
      <c r="OP27">
        <v>0</v>
      </c>
      <c r="OQ27">
        <v>0</v>
      </c>
      <c r="OR27">
        <v>0</v>
      </c>
      <c r="OY27">
        <v>0.35317999999999999</v>
      </c>
      <c r="OZ27">
        <v>0.26579000000000003</v>
      </c>
      <c r="PA27">
        <v>0.45300000000000001</v>
      </c>
      <c r="PB27">
        <v>0</v>
      </c>
      <c r="PC27">
        <v>0</v>
      </c>
      <c r="PD27">
        <v>0</v>
      </c>
      <c r="PE27">
        <v>13.0097</v>
      </c>
      <c r="PF27">
        <v>9.7909000000000006</v>
      </c>
      <c r="PG27">
        <v>16.687000000000001</v>
      </c>
      <c r="PH27">
        <v>0</v>
      </c>
      <c r="PI27">
        <v>0</v>
      </c>
      <c r="PJ27">
        <v>0</v>
      </c>
      <c r="PQ27">
        <v>0</v>
      </c>
      <c r="PR27">
        <v>0</v>
      </c>
      <c r="PS27">
        <v>0</v>
      </c>
      <c r="PT27">
        <v>1.1628000000000001</v>
      </c>
      <c r="PU27">
        <v>0.87511000000000005</v>
      </c>
      <c r="PV27">
        <v>1.4915</v>
      </c>
      <c r="PW27">
        <v>11.1226</v>
      </c>
      <c r="PX27">
        <v>8.3706999999999994</v>
      </c>
      <c r="PY27">
        <v>14.266500000000001</v>
      </c>
      <c r="PZ27">
        <v>7.2980999999999998</v>
      </c>
      <c r="QA27">
        <v>5.4923999999999999</v>
      </c>
      <c r="QB27">
        <v>9.3609000000000009</v>
      </c>
      <c r="QC27">
        <v>5.8342999999999999E-2</v>
      </c>
      <c r="QD27">
        <v>4.3908000000000003E-2</v>
      </c>
      <c r="QE27">
        <v>7.4833999999999998E-2</v>
      </c>
      <c r="QF27">
        <v>0</v>
      </c>
      <c r="QG27">
        <v>0</v>
      </c>
      <c r="QH27">
        <v>0</v>
      </c>
      <c r="QI27">
        <v>0</v>
      </c>
      <c r="QJ27">
        <v>0</v>
      </c>
      <c r="QK27">
        <v>0</v>
      </c>
      <c r="QL27">
        <v>3.9915000000000003E-4</v>
      </c>
      <c r="QM27">
        <v>3.0038999999999999E-4</v>
      </c>
      <c r="QN27">
        <v>5.1197000000000005E-4</v>
      </c>
      <c r="SK27">
        <v>2.0394999999999999</v>
      </c>
      <c r="SL27">
        <v>1.6194</v>
      </c>
      <c r="SM27">
        <v>2.5318000000000001</v>
      </c>
      <c r="SN27">
        <v>2.8332000000000002</v>
      </c>
      <c r="SO27">
        <v>2.2496</v>
      </c>
      <c r="SP27">
        <v>3.5171000000000001</v>
      </c>
      <c r="SQ27">
        <v>0</v>
      </c>
      <c r="SR27">
        <v>0</v>
      </c>
      <c r="SS27">
        <v>0</v>
      </c>
      <c r="ST27">
        <v>2.3879999999999999</v>
      </c>
      <c r="SU27">
        <v>1.8960999999999999</v>
      </c>
      <c r="SV27">
        <v>2.9643999999999999</v>
      </c>
      <c r="SZ27">
        <v>0</v>
      </c>
      <c r="TA27">
        <v>0</v>
      </c>
      <c r="TB27">
        <v>0</v>
      </c>
      <c r="TU27">
        <v>0</v>
      </c>
      <c r="TV27">
        <v>0</v>
      </c>
      <c r="TW27">
        <v>0</v>
      </c>
      <c r="TX27" s="1">
        <v>1.8451E-5</v>
      </c>
      <c r="TY27" s="1">
        <v>1.465E-5</v>
      </c>
      <c r="TZ27" s="1">
        <v>2.2904999999999998E-5</v>
      </c>
      <c r="UA27">
        <v>0.26677000000000001</v>
      </c>
      <c r="UB27">
        <v>0.21182000000000001</v>
      </c>
      <c r="UC27">
        <v>0.33117000000000002</v>
      </c>
      <c r="UG27">
        <v>0.62282000000000004</v>
      </c>
      <c r="UH27">
        <v>0.49452000000000002</v>
      </c>
      <c r="UI27">
        <v>0.77315</v>
      </c>
      <c r="UJ27">
        <v>1.0942E-2</v>
      </c>
      <c r="UK27">
        <v>8.6879000000000001E-3</v>
      </c>
      <c r="UL27">
        <v>1.3583E-2</v>
      </c>
      <c r="VE27">
        <v>2.5786E-2</v>
      </c>
      <c r="VF27">
        <v>1.9862999999999999E-2</v>
      </c>
      <c r="VG27">
        <v>3.2353E-2</v>
      </c>
      <c r="VT27">
        <v>0</v>
      </c>
      <c r="VU27">
        <v>0</v>
      </c>
      <c r="VV27">
        <v>0</v>
      </c>
      <c r="VW27">
        <v>0.34954000000000002</v>
      </c>
      <c r="VX27">
        <v>0.32540999999999998</v>
      </c>
      <c r="VY27">
        <v>0.37280999999999997</v>
      </c>
      <c r="VZ27">
        <v>0</v>
      </c>
      <c r="WA27">
        <v>0</v>
      </c>
      <c r="WB27">
        <v>0</v>
      </c>
      <c r="WC27">
        <v>0</v>
      </c>
      <c r="WD27">
        <v>0</v>
      </c>
      <c r="WE27">
        <v>0</v>
      </c>
      <c r="WF27">
        <v>2.4649000000000001</v>
      </c>
      <c r="WG27">
        <v>2.4649000000000001</v>
      </c>
      <c r="WH27">
        <v>2.4649000000000001</v>
      </c>
      <c r="WI27">
        <v>0</v>
      </c>
      <c r="WJ27">
        <v>0</v>
      </c>
      <c r="WK27">
        <v>0</v>
      </c>
      <c r="WO27">
        <v>1.0618000000000001</v>
      </c>
      <c r="WP27">
        <v>1.0618000000000001</v>
      </c>
      <c r="WQ27">
        <v>1.0618000000000001</v>
      </c>
      <c r="WR27">
        <v>12.962899999999999</v>
      </c>
      <c r="WS27">
        <v>9.9852000000000007</v>
      </c>
      <c r="WT27">
        <v>16.264399999999998</v>
      </c>
      <c r="WU27">
        <v>0.56247000000000003</v>
      </c>
      <c r="WV27">
        <v>0.43325999999999998</v>
      </c>
      <c r="WW27">
        <v>0.70572000000000001</v>
      </c>
      <c r="WX27">
        <v>0.56872</v>
      </c>
      <c r="WY27">
        <v>0.43808000000000002</v>
      </c>
      <c r="WZ27">
        <v>0.71357000000000004</v>
      </c>
      <c r="XA27">
        <v>39.060600000000001</v>
      </c>
      <c r="XB27">
        <v>30.087800000000001</v>
      </c>
      <c r="XC27">
        <v>49.008600000000001</v>
      </c>
      <c r="XJ27">
        <v>9.6869999999999996E-4</v>
      </c>
      <c r="XK27">
        <v>7.4618000000000004E-4</v>
      </c>
      <c r="XL27">
        <v>1.2153999999999999E-3</v>
      </c>
      <c r="XM27">
        <v>22.688199999999998</v>
      </c>
      <c r="XN27">
        <v>17.373999999999999</v>
      </c>
      <c r="XO27">
        <v>29.388300000000001</v>
      </c>
      <c r="XP27">
        <v>0.78371999999999997</v>
      </c>
      <c r="XQ27">
        <v>0.60014999999999996</v>
      </c>
      <c r="XR27">
        <v>1.0152000000000001</v>
      </c>
      <c r="XS27">
        <v>1.014</v>
      </c>
      <c r="XT27">
        <v>0.77651000000000003</v>
      </c>
      <c r="XU27">
        <v>1.3134999999999999</v>
      </c>
      <c r="XV27">
        <v>2.3243</v>
      </c>
      <c r="XW27">
        <v>1.7799</v>
      </c>
      <c r="XX27">
        <v>3.0106999999999999</v>
      </c>
      <c r="XY27">
        <v>1.2202999999999999</v>
      </c>
      <c r="XZ27">
        <v>0.93444000000000005</v>
      </c>
      <c r="YA27">
        <v>1.5806</v>
      </c>
      <c r="YB27">
        <v>0</v>
      </c>
      <c r="YC27">
        <v>0</v>
      </c>
      <c r="YD27">
        <v>0</v>
      </c>
      <c r="YE27">
        <v>0</v>
      </c>
      <c r="YF27">
        <v>0</v>
      </c>
      <c r="YG27">
        <v>0</v>
      </c>
      <c r="YH27">
        <v>0</v>
      </c>
      <c r="YI27">
        <v>0</v>
      </c>
      <c r="YJ27">
        <v>0</v>
      </c>
      <c r="YK27">
        <v>0</v>
      </c>
      <c r="YL27">
        <v>0</v>
      </c>
      <c r="YM27">
        <v>0</v>
      </c>
      <c r="YQ27">
        <v>4.3136999999999999</v>
      </c>
      <c r="YR27">
        <v>2.3794</v>
      </c>
      <c r="YS27">
        <v>6.8207000000000004</v>
      </c>
      <c r="YT27">
        <v>0</v>
      </c>
      <c r="YU27">
        <v>0</v>
      </c>
      <c r="YV27">
        <v>0</v>
      </c>
      <c r="YW27">
        <v>1.9532000000000001E-2</v>
      </c>
      <c r="YX27">
        <v>1.0774000000000001E-2</v>
      </c>
      <c r="YY27">
        <v>3.0882E-2</v>
      </c>
      <c r="YZ27">
        <v>0</v>
      </c>
      <c r="ZA27">
        <v>0</v>
      </c>
      <c r="ZB27">
        <v>0</v>
      </c>
    </row>
    <row r="28" spans="1:678">
      <c r="A28" t="s">
        <v>0</v>
      </c>
      <c r="B28" t="s">
        <v>1</v>
      </c>
      <c r="C28" t="s">
        <v>60</v>
      </c>
      <c r="D28">
        <v>45.354500000000002</v>
      </c>
      <c r="E28">
        <v>26.591899999999999</v>
      </c>
      <c r="F28">
        <v>73.922399999999996</v>
      </c>
      <c r="G28">
        <v>517.38369999999998</v>
      </c>
      <c r="H28">
        <v>303.34809999999999</v>
      </c>
      <c r="I28">
        <v>843.2731</v>
      </c>
      <c r="J28">
        <v>0</v>
      </c>
      <c r="K28">
        <v>0</v>
      </c>
      <c r="L28">
        <v>0</v>
      </c>
      <c r="M28">
        <v>1.9762</v>
      </c>
      <c r="N28">
        <v>1.1587000000000001</v>
      </c>
      <c r="O28">
        <v>3.2210000000000001</v>
      </c>
      <c r="S28">
        <v>0</v>
      </c>
      <c r="T28">
        <v>0</v>
      </c>
      <c r="U28">
        <v>0</v>
      </c>
      <c r="V28">
        <v>0.18864</v>
      </c>
      <c r="W28">
        <v>0.1106</v>
      </c>
      <c r="X28">
        <v>0.30746000000000001</v>
      </c>
      <c r="Y28">
        <v>0</v>
      </c>
      <c r="Z28">
        <v>0</v>
      </c>
      <c r="AA28">
        <v>0</v>
      </c>
      <c r="AB28">
        <v>0</v>
      </c>
      <c r="AC28">
        <v>0</v>
      </c>
      <c r="AD28">
        <v>0</v>
      </c>
      <c r="AH28">
        <v>0</v>
      </c>
      <c r="AI28">
        <v>0</v>
      </c>
      <c r="AJ28">
        <v>0</v>
      </c>
      <c r="AN28">
        <v>0</v>
      </c>
      <c r="AO28">
        <v>0</v>
      </c>
      <c r="AP28">
        <v>0</v>
      </c>
      <c r="AZ28">
        <v>0.32652999999999999</v>
      </c>
      <c r="BA28">
        <v>0.32652999999999999</v>
      </c>
      <c r="BB28">
        <v>0.32652999999999999</v>
      </c>
      <c r="BC28">
        <v>75.715199999999996</v>
      </c>
      <c r="BD28">
        <v>75.715199999999996</v>
      </c>
      <c r="BE28">
        <v>75.715199999999996</v>
      </c>
      <c r="BF28">
        <v>3.0127999999999999</v>
      </c>
      <c r="BG28">
        <v>3.0127999999999999</v>
      </c>
      <c r="BH28">
        <v>3.0127999999999999</v>
      </c>
      <c r="BR28">
        <v>0</v>
      </c>
      <c r="BS28">
        <v>0</v>
      </c>
      <c r="BT28">
        <v>0</v>
      </c>
      <c r="BU28">
        <v>0</v>
      </c>
      <c r="BV28">
        <v>0</v>
      </c>
      <c r="BW28">
        <v>0</v>
      </c>
      <c r="BX28">
        <v>0.44268999999999997</v>
      </c>
      <c r="BY28">
        <v>0.44268999999999997</v>
      </c>
      <c r="BZ28">
        <v>0.44268999999999997</v>
      </c>
      <c r="CA28">
        <v>4.093</v>
      </c>
      <c r="CB28">
        <v>4.093</v>
      </c>
      <c r="CC28">
        <v>4.093</v>
      </c>
      <c r="CD28">
        <v>12.462</v>
      </c>
      <c r="CE28">
        <v>12.462</v>
      </c>
      <c r="CF28">
        <v>12.462</v>
      </c>
      <c r="CG28">
        <v>1.7378</v>
      </c>
      <c r="CH28">
        <v>1.7378</v>
      </c>
      <c r="CI28">
        <v>1.7378</v>
      </c>
      <c r="CJ28">
        <v>0</v>
      </c>
      <c r="CK28">
        <v>0</v>
      </c>
      <c r="CL28">
        <v>0</v>
      </c>
      <c r="CM28">
        <v>0.73738999999999999</v>
      </c>
      <c r="CN28">
        <v>0.56347000000000003</v>
      </c>
      <c r="CO28">
        <v>0.96375999999999995</v>
      </c>
      <c r="CP28">
        <v>7.5213999999999999</v>
      </c>
      <c r="CQ28">
        <v>5.7473000000000001</v>
      </c>
      <c r="CR28">
        <v>9.8303999999999991</v>
      </c>
      <c r="CS28">
        <v>0</v>
      </c>
      <c r="CT28">
        <v>0</v>
      </c>
      <c r="CU28">
        <v>0</v>
      </c>
      <c r="CV28">
        <v>2.8439999999999999</v>
      </c>
      <c r="CW28">
        <v>2.1732</v>
      </c>
      <c r="CX28">
        <v>3.7170000000000001</v>
      </c>
      <c r="DB28">
        <v>1.1764999999999999E-2</v>
      </c>
      <c r="DC28">
        <v>8.9900999999999991E-3</v>
      </c>
      <c r="DD28">
        <v>1.5377E-2</v>
      </c>
      <c r="DE28">
        <v>3.4035000000000002</v>
      </c>
      <c r="DF28">
        <v>2.6006999999999998</v>
      </c>
      <c r="DG28">
        <v>4.4482999999999997</v>
      </c>
      <c r="DQ28">
        <v>1.2452000000000001</v>
      </c>
      <c r="DR28">
        <v>0.95147000000000004</v>
      </c>
      <c r="DS28">
        <v>1.6274</v>
      </c>
      <c r="DT28">
        <v>0</v>
      </c>
      <c r="DU28">
        <v>0</v>
      </c>
      <c r="DV28">
        <v>0</v>
      </c>
      <c r="DW28">
        <v>0</v>
      </c>
      <c r="DX28">
        <v>0</v>
      </c>
      <c r="DY28">
        <v>0</v>
      </c>
      <c r="DZ28" s="1">
        <v>1.1089E-5</v>
      </c>
      <c r="EA28" s="1">
        <v>8.0319000000000001E-6</v>
      </c>
      <c r="EB28" s="1">
        <v>1.4738E-5</v>
      </c>
      <c r="EC28">
        <v>0</v>
      </c>
      <c r="ED28">
        <v>0</v>
      </c>
      <c r="EE28">
        <v>0</v>
      </c>
      <c r="EF28">
        <v>3.8441999999999999E-3</v>
      </c>
      <c r="EG28">
        <v>2.7843999999999998E-3</v>
      </c>
      <c r="EH28">
        <v>5.1092999999999998E-3</v>
      </c>
      <c r="EI28">
        <v>0</v>
      </c>
      <c r="EJ28">
        <v>0</v>
      </c>
      <c r="EK28">
        <v>0</v>
      </c>
      <c r="EL28" s="1">
        <v>1.6325E-5</v>
      </c>
      <c r="EM28" s="1">
        <v>1.1824999999999999E-5</v>
      </c>
      <c r="EN28" s="1">
        <v>2.1698000000000001E-5</v>
      </c>
      <c r="ER28">
        <v>0</v>
      </c>
      <c r="ES28">
        <v>0</v>
      </c>
      <c r="ET28">
        <v>0</v>
      </c>
      <c r="EX28">
        <v>5.0885E-2</v>
      </c>
      <c r="EY28">
        <v>3.6856E-2</v>
      </c>
      <c r="EZ28">
        <v>6.7630999999999997E-2</v>
      </c>
      <c r="FA28">
        <v>0</v>
      </c>
      <c r="FB28">
        <v>0</v>
      </c>
      <c r="FC28">
        <v>0</v>
      </c>
      <c r="FD28">
        <v>2.63</v>
      </c>
      <c r="FE28">
        <v>2.0097</v>
      </c>
      <c r="FF28">
        <v>3.4373999999999998</v>
      </c>
      <c r="FG28">
        <v>7.3635000000000006E-2</v>
      </c>
      <c r="FH28">
        <v>5.3333999999999999E-2</v>
      </c>
      <c r="FI28">
        <v>9.7867999999999997E-2</v>
      </c>
      <c r="FJ28">
        <v>0</v>
      </c>
      <c r="FK28">
        <v>0</v>
      </c>
      <c r="FL28">
        <v>0</v>
      </c>
      <c r="FM28">
        <v>0</v>
      </c>
      <c r="FN28">
        <v>0</v>
      </c>
      <c r="FO28">
        <v>0</v>
      </c>
      <c r="FS28">
        <v>5.5167000000000001E-2</v>
      </c>
      <c r="FT28">
        <v>4.2264000000000003E-2</v>
      </c>
      <c r="FU28">
        <v>7.1074999999999999E-2</v>
      </c>
      <c r="GB28">
        <v>0</v>
      </c>
      <c r="GC28">
        <v>0</v>
      </c>
      <c r="GD28">
        <v>0</v>
      </c>
      <c r="GE28">
        <v>0</v>
      </c>
      <c r="GF28">
        <v>0</v>
      </c>
      <c r="GG28">
        <v>0</v>
      </c>
      <c r="GH28">
        <v>4.0247999999999999</v>
      </c>
      <c r="GI28">
        <v>3.0217000000000001</v>
      </c>
      <c r="GJ28">
        <v>5.2727000000000004</v>
      </c>
      <c r="GK28">
        <v>0.20236000000000001</v>
      </c>
      <c r="GL28">
        <v>0.15193000000000001</v>
      </c>
      <c r="GM28">
        <v>0.26511000000000001</v>
      </c>
      <c r="GN28">
        <v>0</v>
      </c>
      <c r="GO28">
        <v>0</v>
      </c>
      <c r="GP28">
        <v>0</v>
      </c>
      <c r="GQ28">
        <v>1.9970000000000001</v>
      </c>
      <c r="GR28">
        <v>0.58843999999999996</v>
      </c>
      <c r="GS28">
        <v>4.3106999999999998</v>
      </c>
      <c r="GT28">
        <v>4.4969000000000002E-2</v>
      </c>
      <c r="GU28">
        <v>3.3762E-2</v>
      </c>
      <c r="GV28">
        <v>5.8913E-2</v>
      </c>
      <c r="GZ28">
        <v>6.6210000000000004</v>
      </c>
      <c r="HA28">
        <v>6.1683000000000003</v>
      </c>
      <c r="HB28">
        <v>7.1590999999999996</v>
      </c>
      <c r="HC28">
        <v>0.27302999999999999</v>
      </c>
      <c r="HD28">
        <v>0.25435999999999998</v>
      </c>
      <c r="HE28">
        <v>0.29521999999999998</v>
      </c>
      <c r="HF28">
        <v>0.11242000000000001</v>
      </c>
      <c r="HG28">
        <v>8.4404999999999994E-2</v>
      </c>
      <c r="HH28">
        <v>0.14727999999999999</v>
      </c>
      <c r="HI28">
        <v>0</v>
      </c>
      <c r="HJ28">
        <v>0</v>
      </c>
      <c r="HK28">
        <v>0</v>
      </c>
      <c r="HL28">
        <v>4.4969000000000002E-2</v>
      </c>
      <c r="HM28">
        <v>3.3762E-2</v>
      </c>
      <c r="HN28">
        <v>5.8913E-2</v>
      </c>
      <c r="HO28">
        <v>0</v>
      </c>
      <c r="HP28">
        <v>0</v>
      </c>
      <c r="HQ28">
        <v>0</v>
      </c>
      <c r="HR28">
        <v>2.2485000000000002E-2</v>
      </c>
      <c r="HS28">
        <v>1.6881E-2</v>
      </c>
      <c r="HT28">
        <v>2.9456E-2</v>
      </c>
      <c r="HU28">
        <v>3.0108000000000001</v>
      </c>
      <c r="HV28">
        <v>2.4815999999999998</v>
      </c>
      <c r="HW28">
        <v>3.6596000000000002</v>
      </c>
      <c r="HX28">
        <v>20.465699999999998</v>
      </c>
      <c r="HY28">
        <v>16.868500000000001</v>
      </c>
      <c r="HZ28">
        <v>24.876300000000001</v>
      </c>
      <c r="IA28">
        <v>2.5609000000000002</v>
      </c>
      <c r="IB28">
        <v>2.1107</v>
      </c>
      <c r="IC28">
        <v>3.1126999999999998</v>
      </c>
      <c r="ID28">
        <v>0</v>
      </c>
      <c r="IE28">
        <v>0</v>
      </c>
      <c r="IF28">
        <v>0</v>
      </c>
      <c r="IG28">
        <v>0</v>
      </c>
      <c r="IH28">
        <v>0</v>
      </c>
      <c r="II28">
        <v>0</v>
      </c>
      <c r="IJ28">
        <v>0.45874999999999999</v>
      </c>
      <c r="IK28">
        <v>0.37812000000000001</v>
      </c>
      <c r="IL28">
        <v>0.55762</v>
      </c>
      <c r="IM28">
        <v>0.51173000000000002</v>
      </c>
      <c r="IN28">
        <v>0.42177999999999999</v>
      </c>
      <c r="IO28">
        <v>0.62200999999999995</v>
      </c>
      <c r="IS28">
        <v>1.2567999999999999</v>
      </c>
      <c r="IT28">
        <v>1.0359</v>
      </c>
      <c r="IU28">
        <v>1.5276000000000001</v>
      </c>
      <c r="IV28">
        <v>4.3460000000000001</v>
      </c>
      <c r="IW28">
        <v>3.5821000000000001</v>
      </c>
      <c r="IX28">
        <v>5.2826000000000004</v>
      </c>
      <c r="IY28">
        <v>0.84026999999999996</v>
      </c>
      <c r="IZ28">
        <v>0.69257999999999997</v>
      </c>
      <c r="JA28">
        <v>1.0214000000000001</v>
      </c>
      <c r="JE28">
        <v>3.1586000000000001E-3</v>
      </c>
      <c r="JF28">
        <v>2.6034000000000001E-3</v>
      </c>
      <c r="JG28">
        <v>3.8392999999999999E-3</v>
      </c>
      <c r="JK28">
        <v>2.9419</v>
      </c>
      <c r="JL28">
        <v>2.4247999999999998</v>
      </c>
      <c r="JM28">
        <v>3.5758999999999999</v>
      </c>
      <c r="JN28">
        <v>0</v>
      </c>
      <c r="JO28">
        <v>0</v>
      </c>
      <c r="JP28">
        <v>0</v>
      </c>
      <c r="JQ28">
        <v>1.2242</v>
      </c>
      <c r="JR28">
        <v>1.0089999999999999</v>
      </c>
      <c r="JS28">
        <v>1.488</v>
      </c>
      <c r="JT28">
        <v>0</v>
      </c>
      <c r="JU28">
        <v>0</v>
      </c>
      <c r="JV28">
        <v>0</v>
      </c>
      <c r="KC28">
        <v>4.5430999999999996E-3</v>
      </c>
      <c r="KD28">
        <v>3.7445999999999998E-3</v>
      </c>
      <c r="KE28">
        <v>5.5221999999999997E-3</v>
      </c>
      <c r="KI28">
        <v>5.9057000000000001E-4</v>
      </c>
      <c r="KJ28">
        <v>4.8675999999999998E-4</v>
      </c>
      <c r="KK28">
        <v>7.1783999999999997E-4</v>
      </c>
      <c r="KL28">
        <v>3.1024999999999998E-3</v>
      </c>
      <c r="KM28">
        <v>2.5571999999999999E-3</v>
      </c>
      <c r="KN28">
        <v>3.7710999999999999E-3</v>
      </c>
      <c r="KR28">
        <v>15.317399999999999</v>
      </c>
      <c r="KS28">
        <v>12.6251</v>
      </c>
      <c r="KT28">
        <v>18.618500000000001</v>
      </c>
      <c r="KX28">
        <v>7.3820999999999999E-3</v>
      </c>
      <c r="KY28">
        <v>6.0844999999999996E-3</v>
      </c>
      <c r="KZ28">
        <v>8.9730000000000001E-3</v>
      </c>
      <c r="LA28">
        <v>0</v>
      </c>
      <c r="LB28">
        <v>0</v>
      </c>
      <c r="LC28">
        <v>0</v>
      </c>
      <c r="LD28">
        <v>3.4554E-3</v>
      </c>
      <c r="LE28">
        <v>2.8481000000000001E-3</v>
      </c>
      <c r="LF28">
        <v>4.2001E-3</v>
      </c>
      <c r="LG28">
        <v>0</v>
      </c>
      <c r="LH28">
        <v>0</v>
      </c>
      <c r="LI28">
        <v>0</v>
      </c>
      <c r="LJ28">
        <v>0</v>
      </c>
      <c r="LK28">
        <v>0</v>
      </c>
      <c r="LL28">
        <v>0</v>
      </c>
      <c r="LM28">
        <v>0</v>
      </c>
      <c r="LN28">
        <v>0</v>
      </c>
      <c r="LO28">
        <v>0</v>
      </c>
      <c r="LP28">
        <v>0</v>
      </c>
      <c r="LQ28">
        <v>0</v>
      </c>
      <c r="LR28">
        <v>0</v>
      </c>
      <c r="LS28">
        <v>1.5280999999999999E-2</v>
      </c>
      <c r="LT28">
        <v>1.2595E-2</v>
      </c>
      <c r="LU28">
        <v>1.8574E-2</v>
      </c>
      <c r="LV28">
        <v>1.7796000000000001</v>
      </c>
      <c r="LW28">
        <v>1.4668000000000001</v>
      </c>
      <c r="LX28">
        <v>2.1631</v>
      </c>
      <c r="LY28">
        <v>0</v>
      </c>
      <c r="LZ28">
        <v>0</v>
      </c>
      <c r="MA28">
        <v>0</v>
      </c>
      <c r="MB28">
        <v>1.3268</v>
      </c>
      <c r="MC28">
        <v>1.0165</v>
      </c>
      <c r="MD28">
        <v>1.7094</v>
      </c>
      <c r="ME28">
        <v>0.61772000000000005</v>
      </c>
      <c r="MF28">
        <v>0.47322999999999998</v>
      </c>
      <c r="MG28">
        <v>0.79583000000000004</v>
      </c>
      <c r="MH28">
        <v>0.52010999999999996</v>
      </c>
      <c r="MI28">
        <v>0.39845999999999998</v>
      </c>
      <c r="MJ28">
        <v>0.67008000000000001</v>
      </c>
      <c r="MK28">
        <v>9.8665000000000003E-2</v>
      </c>
      <c r="ML28">
        <v>7.5588000000000002E-2</v>
      </c>
      <c r="MM28">
        <v>0.12711</v>
      </c>
      <c r="MN28">
        <v>8.2666000000000004</v>
      </c>
      <c r="MO28">
        <v>6.3331</v>
      </c>
      <c r="MP28">
        <v>10.6503</v>
      </c>
      <c r="MT28">
        <v>2.5779999999999998</v>
      </c>
      <c r="MU28">
        <v>1.9750000000000001</v>
      </c>
      <c r="MV28">
        <v>3.3214000000000001</v>
      </c>
      <c r="MW28">
        <v>1.8936999999999999</v>
      </c>
      <c r="MX28">
        <v>1.4508000000000001</v>
      </c>
      <c r="MY28">
        <v>2.4398</v>
      </c>
      <c r="MZ28">
        <v>2.4136000000000001E-2</v>
      </c>
      <c r="NA28">
        <v>1.8489999999999999E-2</v>
      </c>
      <c r="NB28">
        <v>3.1095000000000001E-2</v>
      </c>
      <c r="NC28">
        <v>0.90619000000000005</v>
      </c>
      <c r="ND28">
        <v>0.69423999999999997</v>
      </c>
      <c r="NE28">
        <v>1.1675</v>
      </c>
      <c r="NF28">
        <v>5.8703999999999999E-2</v>
      </c>
      <c r="NG28">
        <v>4.4972999999999999E-2</v>
      </c>
      <c r="NH28">
        <v>7.5631000000000004E-2</v>
      </c>
      <c r="NL28">
        <v>9.6369999999999995E-4</v>
      </c>
      <c r="NM28">
        <v>7.383E-4</v>
      </c>
      <c r="NN28">
        <v>1.2416E-3</v>
      </c>
      <c r="NR28">
        <v>4.0743000000000002E-4</v>
      </c>
      <c r="NS28">
        <v>3.1212999999999998E-4</v>
      </c>
      <c r="NT28">
        <v>5.2490999999999996E-4</v>
      </c>
      <c r="NU28">
        <v>0</v>
      </c>
      <c r="NV28">
        <v>0</v>
      </c>
      <c r="NW28">
        <v>0</v>
      </c>
      <c r="NX28">
        <v>2.4140000000000002E-2</v>
      </c>
      <c r="NY28">
        <v>1.8494E-2</v>
      </c>
      <c r="NZ28">
        <v>3.1101E-2</v>
      </c>
      <c r="OG28">
        <v>0</v>
      </c>
      <c r="OH28">
        <v>0</v>
      </c>
      <c r="OI28">
        <v>0</v>
      </c>
      <c r="OP28">
        <v>0</v>
      </c>
      <c r="OQ28">
        <v>0</v>
      </c>
      <c r="OR28">
        <v>0</v>
      </c>
      <c r="OY28">
        <v>0.33587</v>
      </c>
      <c r="OZ28">
        <v>0.25730999999999998</v>
      </c>
      <c r="PA28">
        <v>0.43271999999999999</v>
      </c>
      <c r="PB28">
        <v>0</v>
      </c>
      <c r="PC28">
        <v>0</v>
      </c>
      <c r="PD28">
        <v>0</v>
      </c>
      <c r="PE28">
        <v>12.372299999999999</v>
      </c>
      <c r="PF28">
        <v>9.4785000000000004</v>
      </c>
      <c r="PG28">
        <v>15.9398</v>
      </c>
      <c r="PH28">
        <v>0</v>
      </c>
      <c r="PI28">
        <v>0</v>
      </c>
      <c r="PJ28">
        <v>0</v>
      </c>
      <c r="PQ28">
        <v>0</v>
      </c>
      <c r="PR28">
        <v>0</v>
      </c>
      <c r="PS28">
        <v>0</v>
      </c>
      <c r="PT28">
        <v>1.1057999999999999</v>
      </c>
      <c r="PU28">
        <v>0.84719</v>
      </c>
      <c r="PV28">
        <v>1.4247000000000001</v>
      </c>
      <c r="PW28">
        <v>10.5777</v>
      </c>
      <c r="PX28">
        <v>8.1036000000000001</v>
      </c>
      <c r="PY28">
        <v>13.627700000000001</v>
      </c>
      <c r="PZ28">
        <v>6.9405000000000001</v>
      </c>
      <c r="QA28">
        <v>5.3170999999999999</v>
      </c>
      <c r="QB28">
        <v>8.9418000000000006</v>
      </c>
      <c r="QC28">
        <v>5.5483999999999999E-2</v>
      </c>
      <c r="QD28">
        <v>4.2507000000000003E-2</v>
      </c>
      <c r="QE28">
        <v>7.1483000000000005E-2</v>
      </c>
      <c r="QF28">
        <v>0</v>
      </c>
      <c r="QG28">
        <v>0</v>
      </c>
      <c r="QH28">
        <v>0</v>
      </c>
      <c r="QI28">
        <v>0</v>
      </c>
      <c r="QJ28">
        <v>0</v>
      </c>
      <c r="QK28">
        <v>0</v>
      </c>
      <c r="QL28">
        <v>3.7959000000000002E-4</v>
      </c>
      <c r="QM28">
        <v>2.9081000000000002E-4</v>
      </c>
      <c r="QN28">
        <v>4.8904999999999999E-4</v>
      </c>
      <c r="SK28">
        <v>1.4612000000000001</v>
      </c>
      <c r="SL28">
        <v>1.1561999999999999</v>
      </c>
      <c r="SM28">
        <v>1.8157000000000001</v>
      </c>
      <c r="SN28">
        <v>2.0297999999999998</v>
      </c>
      <c r="SO28">
        <v>1.6062000000000001</v>
      </c>
      <c r="SP28">
        <v>2.5223</v>
      </c>
      <c r="SQ28">
        <v>0</v>
      </c>
      <c r="SR28">
        <v>0</v>
      </c>
      <c r="SS28">
        <v>0</v>
      </c>
      <c r="ST28">
        <v>1.7108000000000001</v>
      </c>
      <c r="SU28">
        <v>1.3537999999999999</v>
      </c>
      <c r="SV28">
        <v>2.1259000000000001</v>
      </c>
      <c r="SZ28">
        <v>0</v>
      </c>
      <c r="TA28">
        <v>0</v>
      </c>
      <c r="TB28">
        <v>0</v>
      </c>
      <c r="TU28">
        <v>0</v>
      </c>
      <c r="TV28">
        <v>0</v>
      </c>
      <c r="TW28">
        <v>0</v>
      </c>
      <c r="TX28" s="1">
        <v>1.3219E-5</v>
      </c>
      <c r="TY28" s="1">
        <v>1.046E-5</v>
      </c>
      <c r="TZ28" s="1">
        <v>1.6426000000000002E-5</v>
      </c>
      <c r="UA28">
        <v>0.19112999999999999</v>
      </c>
      <c r="UB28">
        <v>0.15124000000000001</v>
      </c>
      <c r="UC28">
        <v>0.23749999999999999</v>
      </c>
      <c r="UG28">
        <v>0.44621</v>
      </c>
      <c r="UH28">
        <v>0.35308</v>
      </c>
      <c r="UI28">
        <v>0.55447000000000002</v>
      </c>
      <c r="UJ28">
        <v>7.8391999999999993E-3</v>
      </c>
      <c r="UK28">
        <v>6.2030000000000002E-3</v>
      </c>
      <c r="UL28">
        <v>9.7412000000000002E-3</v>
      </c>
      <c r="VE28">
        <v>2.4031E-2</v>
      </c>
      <c r="VF28">
        <v>1.8461999999999999E-2</v>
      </c>
      <c r="VG28">
        <v>3.0359000000000001E-2</v>
      </c>
      <c r="VT28">
        <v>0</v>
      </c>
      <c r="VU28">
        <v>0</v>
      </c>
      <c r="VV28">
        <v>0</v>
      </c>
      <c r="VW28">
        <v>0.29579</v>
      </c>
      <c r="VX28">
        <v>0.27556000000000003</v>
      </c>
      <c r="VY28">
        <v>0.31981999999999999</v>
      </c>
      <c r="VZ28">
        <v>0</v>
      </c>
      <c r="WA28">
        <v>0</v>
      </c>
      <c r="WB28">
        <v>0</v>
      </c>
      <c r="WC28">
        <v>0</v>
      </c>
      <c r="WD28">
        <v>0</v>
      </c>
      <c r="WE28">
        <v>0</v>
      </c>
      <c r="WF28">
        <v>2.0362</v>
      </c>
      <c r="WG28">
        <v>2.0362</v>
      </c>
      <c r="WH28">
        <v>2.0362</v>
      </c>
      <c r="WI28">
        <v>0</v>
      </c>
      <c r="WJ28">
        <v>0</v>
      </c>
      <c r="WK28">
        <v>0</v>
      </c>
      <c r="WO28">
        <v>0.87712000000000001</v>
      </c>
      <c r="WP28">
        <v>0.87712000000000001</v>
      </c>
      <c r="WQ28">
        <v>0.87712000000000001</v>
      </c>
      <c r="WR28">
        <v>12.0808</v>
      </c>
      <c r="WS28">
        <v>9.2809000000000008</v>
      </c>
      <c r="WT28">
        <v>15.261799999999999</v>
      </c>
      <c r="WU28">
        <v>0.52419000000000004</v>
      </c>
      <c r="WV28">
        <v>0.40271000000000001</v>
      </c>
      <c r="WW28">
        <v>0.66222000000000003</v>
      </c>
      <c r="WX28">
        <v>0.53002000000000005</v>
      </c>
      <c r="WY28">
        <v>0.40717999999999999</v>
      </c>
      <c r="WZ28">
        <v>0.66957999999999995</v>
      </c>
      <c r="XA28">
        <v>36.402299999999997</v>
      </c>
      <c r="XB28">
        <v>27.965699999999998</v>
      </c>
      <c r="XC28">
        <v>45.987699999999997</v>
      </c>
      <c r="XJ28">
        <v>9.0278000000000005E-4</v>
      </c>
      <c r="XK28">
        <v>6.9355000000000003E-4</v>
      </c>
      <c r="XL28">
        <v>1.1405E-3</v>
      </c>
      <c r="XM28">
        <v>18.222000000000001</v>
      </c>
      <c r="XN28">
        <v>13.543900000000001</v>
      </c>
      <c r="XO28">
        <v>23.922699999999999</v>
      </c>
      <c r="XP28">
        <v>0.62944</v>
      </c>
      <c r="XQ28">
        <v>0.46783999999999998</v>
      </c>
      <c r="XR28">
        <v>0.82635999999999998</v>
      </c>
      <c r="XS28">
        <v>0.81440000000000001</v>
      </c>
      <c r="XT28">
        <v>0.60533000000000003</v>
      </c>
      <c r="XU28">
        <v>1.0691999999999999</v>
      </c>
      <c r="XV28">
        <v>1.8668</v>
      </c>
      <c r="XW28">
        <v>1.3875</v>
      </c>
      <c r="XX28">
        <v>2.4508000000000001</v>
      </c>
      <c r="XY28">
        <v>0.98004999999999998</v>
      </c>
      <c r="XZ28">
        <v>0.72843999999999998</v>
      </c>
      <c r="YA28">
        <v>1.2867</v>
      </c>
      <c r="YB28">
        <v>0</v>
      </c>
      <c r="YC28">
        <v>0</v>
      </c>
      <c r="YD28">
        <v>0</v>
      </c>
      <c r="YE28">
        <v>0</v>
      </c>
      <c r="YF28">
        <v>0</v>
      </c>
      <c r="YG28">
        <v>0</v>
      </c>
      <c r="YH28">
        <v>0</v>
      </c>
      <c r="YI28">
        <v>0</v>
      </c>
      <c r="YJ28">
        <v>0</v>
      </c>
      <c r="YK28">
        <v>0</v>
      </c>
      <c r="YL28">
        <v>0</v>
      </c>
      <c r="YM28">
        <v>0</v>
      </c>
      <c r="YQ28">
        <v>3.9811000000000001</v>
      </c>
      <c r="YR28">
        <v>2.3342000000000001</v>
      </c>
      <c r="YS28">
        <v>6.4886999999999997</v>
      </c>
      <c r="YT28">
        <v>0</v>
      </c>
      <c r="YU28">
        <v>0</v>
      </c>
      <c r="YV28">
        <v>0</v>
      </c>
      <c r="YW28">
        <v>1.8026E-2</v>
      </c>
      <c r="YX28">
        <v>1.0569E-2</v>
      </c>
      <c r="YY28">
        <v>2.938E-2</v>
      </c>
      <c r="YZ28">
        <v>0</v>
      </c>
      <c r="ZA28">
        <v>0</v>
      </c>
      <c r="ZB28">
        <v>0</v>
      </c>
    </row>
    <row r="29" spans="1:678">
      <c r="A29" t="s">
        <v>0</v>
      </c>
      <c r="B29" t="s">
        <v>1</v>
      </c>
      <c r="C29" t="s">
        <v>61</v>
      </c>
      <c r="D29">
        <v>51.301900000000003</v>
      </c>
      <c r="E29">
        <v>29.060700000000001</v>
      </c>
      <c r="F29">
        <v>81.888000000000005</v>
      </c>
      <c r="G29">
        <v>585.22850000000005</v>
      </c>
      <c r="H29">
        <v>331.51159999999999</v>
      </c>
      <c r="I29">
        <v>934.14099999999996</v>
      </c>
      <c r="J29">
        <v>0</v>
      </c>
      <c r="K29">
        <v>0</v>
      </c>
      <c r="L29">
        <v>0</v>
      </c>
      <c r="M29">
        <v>2.2353999999999998</v>
      </c>
      <c r="N29">
        <v>1.2663</v>
      </c>
      <c r="O29">
        <v>3.5680999999999998</v>
      </c>
      <c r="S29">
        <v>0</v>
      </c>
      <c r="T29">
        <v>0</v>
      </c>
      <c r="U29">
        <v>0</v>
      </c>
      <c r="V29">
        <v>0.21337999999999999</v>
      </c>
      <c r="W29">
        <v>0.12087000000000001</v>
      </c>
      <c r="X29">
        <v>0.34059</v>
      </c>
      <c r="Y29">
        <v>0</v>
      </c>
      <c r="Z29">
        <v>0</v>
      </c>
      <c r="AA29">
        <v>0</v>
      </c>
      <c r="AB29">
        <v>0</v>
      </c>
      <c r="AC29">
        <v>0</v>
      </c>
      <c r="AD29">
        <v>0</v>
      </c>
      <c r="AH29">
        <v>0</v>
      </c>
      <c r="AI29">
        <v>0</v>
      </c>
      <c r="AJ29">
        <v>0</v>
      </c>
      <c r="AN29">
        <v>0</v>
      </c>
      <c r="AO29">
        <v>0</v>
      </c>
      <c r="AP29">
        <v>0</v>
      </c>
      <c r="AZ29">
        <v>0.39527000000000001</v>
      </c>
      <c r="BA29">
        <v>0.39527000000000001</v>
      </c>
      <c r="BB29">
        <v>0.39527000000000001</v>
      </c>
      <c r="BC29">
        <v>91.655299999999997</v>
      </c>
      <c r="BD29">
        <v>91.655299999999997</v>
      </c>
      <c r="BE29">
        <v>91.655299999999997</v>
      </c>
      <c r="BF29">
        <v>3.6471</v>
      </c>
      <c r="BG29">
        <v>3.6471</v>
      </c>
      <c r="BH29">
        <v>3.6471</v>
      </c>
      <c r="BR29">
        <v>0</v>
      </c>
      <c r="BS29">
        <v>0</v>
      </c>
      <c r="BT29">
        <v>0</v>
      </c>
      <c r="BU29">
        <v>0</v>
      </c>
      <c r="BV29">
        <v>0</v>
      </c>
      <c r="BW29">
        <v>0</v>
      </c>
      <c r="BX29">
        <v>0.53588000000000002</v>
      </c>
      <c r="BY29">
        <v>0.53588000000000002</v>
      </c>
      <c r="BZ29">
        <v>0.53588000000000002</v>
      </c>
      <c r="CA29">
        <v>4.9546999999999999</v>
      </c>
      <c r="CB29">
        <v>4.9546999999999999</v>
      </c>
      <c r="CC29">
        <v>4.9546999999999999</v>
      </c>
      <c r="CD29">
        <v>15.085599999999999</v>
      </c>
      <c r="CE29">
        <v>15.085599999999999</v>
      </c>
      <c r="CF29">
        <v>15.085599999999999</v>
      </c>
      <c r="CG29">
        <v>2.1036999999999999</v>
      </c>
      <c r="CH29">
        <v>2.1036999999999999</v>
      </c>
      <c r="CI29">
        <v>2.1036999999999999</v>
      </c>
      <c r="CJ29">
        <v>0</v>
      </c>
      <c r="CK29">
        <v>0</v>
      </c>
      <c r="CL29">
        <v>0</v>
      </c>
      <c r="CM29">
        <v>0.89587000000000006</v>
      </c>
      <c r="CN29">
        <v>0.68561000000000005</v>
      </c>
      <c r="CO29">
        <v>1.1718999999999999</v>
      </c>
      <c r="CP29">
        <v>9.1379000000000001</v>
      </c>
      <c r="CQ29">
        <v>6.9932999999999996</v>
      </c>
      <c r="CR29">
        <v>11.952999999999999</v>
      </c>
      <c r="CS29">
        <v>0</v>
      </c>
      <c r="CT29">
        <v>0</v>
      </c>
      <c r="CU29">
        <v>0</v>
      </c>
      <c r="CV29">
        <v>3.4552</v>
      </c>
      <c r="CW29">
        <v>2.6442999999999999</v>
      </c>
      <c r="CX29">
        <v>4.5195999999999996</v>
      </c>
      <c r="DB29">
        <v>1.4293999999999999E-2</v>
      </c>
      <c r="DC29">
        <v>1.0939000000000001E-2</v>
      </c>
      <c r="DD29">
        <v>1.8696999999999998E-2</v>
      </c>
      <c r="DE29">
        <v>4.1349999999999998</v>
      </c>
      <c r="DF29">
        <v>3.1644999999999999</v>
      </c>
      <c r="DG29">
        <v>5.4088000000000003</v>
      </c>
      <c r="DQ29">
        <v>1.5127999999999999</v>
      </c>
      <c r="DR29">
        <v>1.1577</v>
      </c>
      <c r="DS29">
        <v>1.9787999999999999</v>
      </c>
      <c r="DT29">
        <v>0</v>
      </c>
      <c r="DU29">
        <v>0</v>
      </c>
      <c r="DV29">
        <v>0</v>
      </c>
      <c r="DW29">
        <v>0</v>
      </c>
      <c r="DX29">
        <v>0</v>
      </c>
      <c r="DY29">
        <v>0</v>
      </c>
      <c r="DZ29" s="1">
        <v>1.2609000000000001E-5</v>
      </c>
      <c r="EA29" s="1">
        <v>9.2559000000000006E-6</v>
      </c>
      <c r="EB29" s="1">
        <v>1.6935E-5</v>
      </c>
      <c r="EC29">
        <v>0</v>
      </c>
      <c r="ED29">
        <v>0</v>
      </c>
      <c r="EE29">
        <v>0</v>
      </c>
      <c r="EF29">
        <v>4.3711000000000002E-3</v>
      </c>
      <c r="EG29">
        <v>3.2087000000000001E-3</v>
      </c>
      <c r="EH29">
        <v>5.8707000000000004E-3</v>
      </c>
      <c r="EI29">
        <v>0</v>
      </c>
      <c r="EJ29">
        <v>0</v>
      </c>
      <c r="EK29">
        <v>0</v>
      </c>
      <c r="EL29" s="1">
        <v>1.8563000000000002E-5</v>
      </c>
      <c r="EM29" s="1">
        <v>1.3627E-5</v>
      </c>
      <c r="EN29" s="1">
        <v>2.4932000000000001E-5</v>
      </c>
      <c r="ER29">
        <v>0</v>
      </c>
      <c r="ES29">
        <v>0</v>
      </c>
      <c r="ET29">
        <v>0</v>
      </c>
      <c r="EX29">
        <v>5.7859000000000001E-2</v>
      </c>
      <c r="EY29">
        <v>4.2472999999999997E-2</v>
      </c>
      <c r="EZ29">
        <v>7.7710000000000001E-2</v>
      </c>
      <c r="FA29">
        <v>0</v>
      </c>
      <c r="FB29">
        <v>0</v>
      </c>
      <c r="FC29">
        <v>0</v>
      </c>
      <c r="FD29">
        <v>3.1953</v>
      </c>
      <c r="FE29">
        <v>2.4453999999999998</v>
      </c>
      <c r="FF29">
        <v>4.1795999999999998</v>
      </c>
      <c r="FG29">
        <v>8.3727999999999997E-2</v>
      </c>
      <c r="FH29">
        <v>6.1462000000000003E-2</v>
      </c>
      <c r="FI29">
        <v>0.11244999999999999</v>
      </c>
      <c r="FJ29">
        <v>0</v>
      </c>
      <c r="FK29">
        <v>0</v>
      </c>
      <c r="FL29">
        <v>0</v>
      </c>
      <c r="FM29">
        <v>0</v>
      </c>
      <c r="FN29">
        <v>0</v>
      </c>
      <c r="FO29">
        <v>0</v>
      </c>
      <c r="FS29">
        <v>5.8368000000000003E-2</v>
      </c>
      <c r="FT29">
        <v>4.3996E-2</v>
      </c>
      <c r="FU29">
        <v>7.5718999999999995E-2</v>
      </c>
      <c r="GB29">
        <v>0</v>
      </c>
      <c r="GC29">
        <v>0</v>
      </c>
      <c r="GD29">
        <v>0</v>
      </c>
      <c r="GE29">
        <v>0</v>
      </c>
      <c r="GF29">
        <v>0</v>
      </c>
      <c r="GG29">
        <v>0</v>
      </c>
      <c r="GH29">
        <v>4.7694999999999999</v>
      </c>
      <c r="GI29">
        <v>3.6053000000000002</v>
      </c>
      <c r="GJ29">
        <v>6.4145000000000003</v>
      </c>
      <c r="GK29">
        <v>0.23981</v>
      </c>
      <c r="GL29">
        <v>0.18126999999999999</v>
      </c>
      <c r="GM29">
        <v>0.32251999999999997</v>
      </c>
      <c r="GN29">
        <v>0</v>
      </c>
      <c r="GO29">
        <v>0</v>
      </c>
      <c r="GP29">
        <v>0</v>
      </c>
      <c r="GQ29">
        <v>2.1436999999999999</v>
      </c>
      <c r="GR29">
        <v>0.78512999999999999</v>
      </c>
      <c r="GS29">
        <v>4.6395999999999997</v>
      </c>
      <c r="GT29">
        <v>5.3289999999999997E-2</v>
      </c>
      <c r="GU29">
        <v>4.0281999999999998E-2</v>
      </c>
      <c r="GV29">
        <v>7.1670999999999999E-2</v>
      </c>
      <c r="GZ29">
        <v>7.8193000000000001</v>
      </c>
      <c r="HA29">
        <v>7.2732000000000001</v>
      </c>
      <c r="HB29">
        <v>8.3369</v>
      </c>
      <c r="HC29">
        <v>0.32245000000000001</v>
      </c>
      <c r="HD29">
        <v>0.29992000000000002</v>
      </c>
      <c r="HE29">
        <v>0.34378999999999998</v>
      </c>
      <c r="HF29">
        <v>0.13322999999999999</v>
      </c>
      <c r="HG29">
        <v>0.10070999999999999</v>
      </c>
      <c r="HH29">
        <v>0.17918000000000001</v>
      </c>
      <c r="HI29">
        <v>0</v>
      </c>
      <c r="HJ29">
        <v>0</v>
      </c>
      <c r="HK29">
        <v>0</v>
      </c>
      <c r="HL29">
        <v>5.3289999999999997E-2</v>
      </c>
      <c r="HM29">
        <v>4.0281999999999998E-2</v>
      </c>
      <c r="HN29">
        <v>7.1670999999999999E-2</v>
      </c>
      <c r="HO29">
        <v>0</v>
      </c>
      <c r="HP29">
        <v>0</v>
      </c>
      <c r="HQ29">
        <v>0</v>
      </c>
      <c r="HR29">
        <v>2.6644999999999999E-2</v>
      </c>
      <c r="HS29">
        <v>2.0140999999999999E-2</v>
      </c>
      <c r="HT29">
        <v>3.5834999999999999E-2</v>
      </c>
      <c r="HU29">
        <v>3.2814000000000001</v>
      </c>
      <c r="HV29">
        <v>2.6638000000000002</v>
      </c>
      <c r="HW29">
        <v>3.9719000000000002</v>
      </c>
      <c r="HX29">
        <v>22.305299999999999</v>
      </c>
      <c r="HY29">
        <v>18.107299999999999</v>
      </c>
      <c r="HZ29">
        <v>26.998899999999999</v>
      </c>
      <c r="IA29">
        <v>2.7909999999999999</v>
      </c>
      <c r="IB29">
        <v>2.2656999999999998</v>
      </c>
      <c r="IC29">
        <v>3.3782999999999999</v>
      </c>
      <c r="ID29">
        <v>0</v>
      </c>
      <c r="IE29">
        <v>0</v>
      </c>
      <c r="IF29">
        <v>0</v>
      </c>
      <c r="IG29">
        <v>0</v>
      </c>
      <c r="IH29">
        <v>0</v>
      </c>
      <c r="II29">
        <v>0</v>
      </c>
      <c r="IJ29">
        <v>0.49998999999999999</v>
      </c>
      <c r="IK29">
        <v>0.40588999999999997</v>
      </c>
      <c r="IL29">
        <v>0.60519999999999996</v>
      </c>
      <c r="IM29">
        <v>0.55772999999999995</v>
      </c>
      <c r="IN29">
        <v>0.45276</v>
      </c>
      <c r="IO29">
        <v>0.67508999999999997</v>
      </c>
      <c r="IS29">
        <v>1.3696999999999999</v>
      </c>
      <c r="IT29">
        <v>1.1120000000000001</v>
      </c>
      <c r="IU29">
        <v>1.6579999999999999</v>
      </c>
      <c r="IV29">
        <v>4.7366999999999999</v>
      </c>
      <c r="IW29">
        <v>3.8452000000000002</v>
      </c>
      <c r="IX29">
        <v>5.7333999999999996</v>
      </c>
      <c r="IY29">
        <v>0.91579999999999995</v>
      </c>
      <c r="IZ29">
        <v>0.74343999999999999</v>
      </c>
      <c r="JA29">
        <v>1.1085</v>
      </c>
      <c r="JE29">
        <v>3.4424999999999998E-3</v>
      </c>
      <c r="JF29">
        <v>2.7945999999999999E-3</v>
      </c>
      <c r="JG29">
        <v>4.1669000000000003E-3</v>
      </c>
      <c r="JK29">
        <v>3.2063000000000001</v>
      </c>
      <c r="JL29">
        <v>2.6029</v>
      </c>
      <c r="JM29">
        <v>3.8809999999999998</v>
      </c>
      <c r="JN29">
        <v>0</v>
      </c>
      <c r="JO29">
        <v>0</v>
      </c>
      <c r="JP29">
        <v>0</v>
      </c>
      <c r="JQ29">
        <v>1.3342000000000001</v>
      </c>
      <c r="JR29">
        <v>1.0831</v>
      </c>
      <c r="JS29">
        <v>1.6149</v>
      </c>
      <c r="JT29">
        <v>0</v>
      </c>
      <c r="JU29">
        <v>0</v>
      </c>
      <c r="JV29">
        <v>0</v>
      </c>
      <c r="KC29">
        <v>4.9515000000000002E-3</v>
      </c>
      <c r="KD29">
        <v>4.0195999999999999E-3</v>
      </c>
      <c r="KE29">
        <v>5.9934000000000003E-3</v>
      </c>
      <c r="KI29">
        <v>6.4364999999999995E-4</v>
      </c>
      <c r="KJ29">
        <v>5.2251000000000001E-4</v>
      </c>
      <c r="KK29">
        <v>7.7908999999999997E-4</v>
      </c>
      <c r="KL29">
        <v>3.3812999999999998E-3</v>
      </c>
      <c r="KM29">
        <v>2.7449000000000002E-3</v>
      </c>
      <c r="KN29">
        <v>4.0927999999999997E-3</v>
      </c>
      <c r="KR29">
        <v>16.694299999999998</v>
      </c>
      <c r="KS29">
        <v>13.552300000000001</v>
      </c>
      <c r="KT29">
        <v>20.207100000000001</v>
      </c>
      <c r="KX29">
        <v>8.0456E-3</v>
      </c>
      <c r="KY29">
        <v>6.5313999999999997E-3</v>
      </c>
      <c r="KZ29">
        <v>9.7386E-3</v>
      </c>
      <c r="LA29">
        <v>0</v>
      </c>
      <c r="LB29">
        <v>0</v>
      </c>
      <c r="LC29">
        <v>0</v>
      </c>
      <c r="LD29">
        <v>3.7659999999999998E-3</v>
      </c>
      <c r="LE29">
        <v>3.0571999999999999E-3</v>
      </c>
      <c r="LF29">
        <v>4.5585000000000001E-3</v>
      </c>
      <c r="LG29">
        <v>0</v>
      </c>
      <c r="LH29">
        <v>0</v>
      </c>
      <c r="LI29">
        <v>0</v>
      </c>
      <c r="LJ29">
        <v>0</v>
      </c>
      <c r="LK29">
        <v>0</v>
      </c>
      <c r="LL29">
        <v>0</v>
      </c>
      <c r="LM29">
        <v>0</v>
      </c>
      <c r="LN29">
        <v>0</v>
      </c>
      <c r="LO29">
        <v>0</v>
      </c>
      <c r="LP29">
        <v>0</v>
      </c>
      <c r="LQ29">
        <v>0</v>
      </c>
      <c r="LR29">
        <v>0</v>
      </c>
      <c r="LS29">
        <v>1.6655E-2</v>
      </c>
      <c r="LT29">
        <v>1.3520000000000001E-2</v>
      </c>
      <c r="LU29">
        <v>2.0159E-2</v>
      </c>
      <c r="LV29">
        <v>1.9395</v>
      </c>
      <c r="LW29">
        <v>1.5745</v>
      </c>
      <c r="LX29">
        <v>2.3475999999999999</v>
      </c>
      <c r="LY29">
        <v>0</v>
      </c>
      <c r="LZ29">
        <v>0</v>
      </c>
      <c r="MA29">
        <v>0</v>
      </c>
      <c r="MB29">
        <v>1.4037999999999999</v>
      </c>
      <c r="MC29">
        <v>1.0582</v>
      </c>
      <c r="MD29">
        <v>1.8210999999999999</v>
      </c>
      <c r="ME29">
        <v>0.65354999999999996</v>
      </c>
      <c r="MF29">
        <v>0.49263000000000001</v>
      </c>
      <c r="MG29">
        <v>0.84784000000000004</v>
      </c>
      <c r="MH29">
        <v>0.55028999999999995</v>
      </c>
      <c r="MI29">
        <v>0.41478999999999999</v>
      </c>
      <c r="MJ29">
        <v>0.71387</v>
      </c>
      <c r="MK29">
        <v>0.10439</v>
      </c>
      <c r="ML29">
        <v>7.8685000000000005E-2</v>
      </c>
      <c r="MM29">
        <v>0.13542000000000001</v>
      </c>
      <c r="MN29">
        <v>8.7462</v>
      </c>
      <c r="MO29">
        <v>6.5926</v>
      </c>
      <c r="MP29">
        <v>11.346299999999999</v>
      </c>
      <c r="MT29">
        <v>2.7275999999999998</v>
      </c>
      <c r="MU29">
        <v>2.056</v>
      </c>
      <c r="MV29">
        <v>3.5384000000000002</v>
      </c>
      <c r="MW29">
        <v>2.0036</v>
      </c>
      <c r="MX29">
        <v>1.5102</v>
      </c>
      <c r="MY29">
        <v>2.5992000000000002</v>
      </c>
      <c r="MZ29">
        <v>2.5536E-2</v>
      </c>
      <c r="NA29">
        <v>1.9248000000000001E-2</v>
      </c>
      <c r="NB29">
        <v>3.3126999999999997E-2</v>
      </c>
      <c r="NC29">
        <v>0.95877000000000001</v>
      </c>
      <c r="ND29">
        <v>0.72269000000000005</v>
      </c>
      <c r="NE29">
        <v>1.2438</v>
      </c>
      <c r="NF29">
        <v>6.2109999999999999E-2</v>
      </c>
      <c r="NG29">
        <v>4.6816000000000003E-2</v>
      </c>
      <c r="NH29">
        <v>8.0573000000000006E-2</v>
      </c>
      <c r="NL29">
        <v>1.0196000000000001E-3</v>
      </c>
      <c r="NM29">
        <v>7.6855000000000001E-4</v>
      </c>
      <c r="NN29">
        <v>1.3227E-3</v>
      </c>
      <c r="NR29">
        <v>4.3106999999999998E-4</v>
      </c>
      <c r="NS29">
        <v>3.2492000000000003E-4</v>
      </c>
      <c r="NT29">
        <v>5.5920999999999998E-4</v>
      </c>
      <c r="NU29">
        <v>0</v>
      </c>
      <c r="NV29">
        <v>0</v>
      </c>
      <c r="NW29">
        <v>0</v>
      </c>
      <c r="NX29">
        <v>2.5541000000000001E-2</v>
      </c>
      <c r="NY29">
        <v>1.9251999999999998E-2</v>
      </c>
      <c r="NZ29">
        <v>3.3133999999999997E-2</v>
      </c>
      <c r="OG29">
        <v>0</v>
      </c>
      <c r="OH29">
        <v>0</v>
      </c>
      <c r="OI29">
        <v>0</v>
      </c>
      <c r="OP29">
        <v>0</v>
      </c>
      <c r="OQ29">
        <v>0</v>
      </c>
      <c r="OR29">
        <v>0</v>
      </c>
      <c r="OY29">
        <v>0.35536000000000001</v>
      </c>
      <c r="OZ29">
        <v>0.26785999999999999</v>
      </c>
      <c r="PA29">
        <v>0.46100000000000002</v>
      </c>
      <c r="PB29">
        <v>0</v>
      </c>
      <c r="PC29">
        <v>0</v>
      </c>
      <c r="PD29">
        <v>0</v>
      </c>
      <c r="PE29">
        <v>13.0901</v>
      </c>
      <c r="PF29">
        <v>9.8668999999999993</v>
      </c>
      <c r="PG29">
        <v>16.9815</v>
      </c>
      <c r="PH29">
        <v>0</v>
      </c>
      <c r="PI29">
        <v>0</v>
      </c>
      <c r="PJ29">
        <v>0</v>
      </c>
      <c r="PQ29">
        <v>0</v>
      </c>
      <c r="PR29">
        <v>0</v>
      </c>
      <c r="PS29">
        <v>0</v>
      </c>
      <c r="PT29">
        <v>1.17</v>
      </c>
      <c r="PU29">
        <v>0.88190000000000002</v>
      </c>
      <c r="PV29">
        <v>1.5178</v>
      </c>
      <c r="PW29">
        <v>11.1913</v>
      </c>
      <c r="PX29">
        <v>8.4356000000000009</v>
      </c>
      <c r="PY29">
        <v>14.5182</v>
      </c>
      <c r="PZ29">
        <v>7.3430999999999997</v>
      </c>
      <c r="QA29">
        <v>5.5350000000000001</v>
      </c>
      <c r="QB29">
        <v>9.5260999999999996</v>
      </c>
      <c r="QC29">
        <v>5.8702999999999998E-2</v>
      </c>
      <c r="QD29">
        <v>4.4248999999999997E-2</v>
      </c>
      <c r="QE29">
        <v>7.6155E-2</v>
      </c>
      <c r="QF29">
        <v>0</v>
      </c>
      <c r="QG29">
        <v>0</v>
      </c>
      <c r="QH29">
        <v>0</v>
      </c>
      <c r="QI29">
        <v>0</v>
      </c>
      <c r="QJ29">
        <v>0</v>
      </c>
      <c r="QK29">
        <v>0</v>
      </c>
      <c r="QL29">
        <v>4.0161E-4</v>
      </c>
      <c r="QM29">
        <v>3.0271999999999997E-4</v>
      </c>
      <c r="QN29">
        <v>5.2099999999999998E-4</v>
      </c>
      <c r="SK29">
        <v>2.0034000000000001</v>
      </c>
      <c r="SL29">
        <v>1.5774999999999999</v>
      </c>
      <c r="SM29">
        <v>2.5253000000000001</v>
      </c>
      <c r="SN29">
        <v>2.7829999999999999</v>
      </c>
      <c r="SO29">
        <v>2.1913999999999998</v>
      </c>
      <c r="SP29">
        <v>3.508</v>
      </c>
      <c r="SQ29">
        <v>0</v>
      </c>
      <c r="SR29">
        <v>0</v>
      </c>
      <c r="SS29">
        <v>0</v>
      </c>
      <c r="ST29">
        <v>2.3456999999999999</v>
      </c>
      <c r="SU29">
        <v>1.8471</v>
      </c>
      <c r="SV29">
        <v>2.9567999999999999</v>
      </c>
      <c r="SZ29">
        <v>0</v>
      </c>
      <c r="TA29">
        <v>0</v>
      </c>
      <c r="TB29">
        <v>0</v>
      </c>
      <c r="TU29">
        <v>0</v>
      </c>
      <c r="TV29">
        <v>0</v>
      </c>
      <c r="TW29">
        <v>0</v>
      </c>
      <c r="TX29" s="1">
        <v>1.8124000000000001E-5</v>
      </c>
      <c r="TY29" s="1">
        <v>1.4270999999999999E-5</v>
      </c>
      <c r="TZ29" s="1">
        <v>2.2846000000000001E-5</v>
      </c>
      <c r="UA29">
        <v>0.26205000000000001</v>
      </c>
      <c r="UB29">
        <v>0.20634</v>
      </c>
      <c r="UC29">
        <v>0.33032</v>
      </c>
      <c r="UG29">
        <v>0.61177999999999999</v>
      </c>
      <c r="UH29">
        <v>0.48174</v>
      </c>
      <c r="UI29">
        <v>0.77115999999999996</v>
      </c>
      <c r="UJ29">
        <v>1.0748000000000001E-2</v>
      </c>
      <c r="UK29">
        <v>8.4633E-3</v>
      </c>
      <c r="UL29">
        <v>1.3547999999999999E-2</v>
      </c>
      <c r="VE29">
        <v>2.7182000000000001E-2</v>
      </c>
      <c r="VF29">
        <v>2.0829E-2</v>
      </c>
      <c r="VG29">
        <v>3.3777000000000001E-2</v>
      </c>
      <c r="VT29">
        <v>0</v>
      </c>
      <c r="VU29">
        <v>0</v>
      </c>
      <c r="VV29">
        <v>0</v>
      </c>
      <c r="VW29">
        <v>0.34932000000000002</v>
      </c>
      <c r="VX29">
        <v>0.32491999999999999</v>
      </c>
      <c r="VY29">
        <v>0.37243999999999999</v>
      </c>
      <c r="VZ29">
        <v>0</v>
      </c>
      <c r="WA29">
        <v>0</v>
      </c>
      <c r="WB29">
        <v>0</v>
      </c>
      <c r="WC29">
        <v>0</v>
      </c>
      <c r="WD29">
        <v>0</v>
      </c>
      <c r="WE29">
        <v>0</v>
      </c>
      <c r="WF29">
        <v>2.4649000000000001</v>
      </c>
      <c r="WG29">
        <v>2.4649000000000001</v>
      </c>
      <c r="WH29">
        <v>2.4649000000000001</v>
      </c>
      <c r="WI29">
        <v>0</v>
      </c>
      <c r="WJ29">
        <v>0</v>
      </c>
      <c r="WK29">
        <v>0</v>
      </c>
      <c r="WO29">
        <v>1.0618000000000001</v>
      </c>
      <c r="WP29">
        <v>1.0618000000000001</v>
      </c>
      <c r="WQ29">
        <v>1.0618000000000001</v>
      </c>
      <c r="WR29">
        <v>13.6647</v>
      </c>
      <c r="WS29">
        <v>10.4709</v>
      </c>
      <c r="WT29">
        <v>16.9801</v>
      </c>
      <c r="WU29">
        <v>0.59292</v>
      </c>
      <c r="WV29">
        <v>0.45434000000000002</v>
      </c>
      <c r="WW29">
        <v>0.73677999999999999</v>
      </c>
      <c r="WX29">
        <v>0.59950999999999999</v>
      </c>
      <c r="WY29">
        <v>0.45939000000000002</v>
      </c>
      <c r="WZ29">
        <v>0.74497000000000002</v>
      </c>
      <c r="XA29">
        <v>41.1753</v>
      </c>
      <c r="XB29">
        <v>31.551300000000001</v>
      </c>
      <c r="XC29">
        <v>51.165199999999999</v>
      </c>
      <c r="XJ29">
        <v>1.0211E-3</v>
      </c>
      <c r="XK29">
        <v>7.8246999999999995E-4</v>
      </c>
      <c r="XL29">
        <v>1.2689000000000001E-3</v>
      </c>
      <c r="XM29">
        <v>22.799600000000002</v>
      </c>
      <c r="XN29">
        <v>17.269500000000001</v>
      </c>
      <c r="XO29">
        <v>29.333500000000001</v>
      </c>
      <c r="XP29">
        <v>0.78756000000000004</v>
      </c>
      <c r="XQ29">
        <v>0.59653999999999996</v>
      </c>
      <c r="XR29">
        <v>1.0133000000000001</v>
      </c>
      <c r="XS29">
        <v>1.0189999999999999</v>
      </c>
      <c r="XT29">
        <v>0.77183999999999997</v>
      </c>
      <c r="XU29">
        <v>1.3109999999999999</v>
      </c>
      <c r="XV29">
        <v>2.3357000000000001</v>
      </c>
      <c r="XW29">
        <v>1.7692000000000001</v>
      </c>
      <c r="XX29">
        <v>3.0051000000000001</v>
      </c>
      <c r="XY29">
        <v>1.2262999999999999</v>
      </c>
      <c r="XZ29">
        <v>0.92881999999999998</v>
      </c>
      <c r="YA29">
        <v>1.5777000000000001</v>
      </c>
      <c r="YB29">
        <v>0</v>
      </c>
      <c r="YC29">
        <v>0</v>
      </c>
      <c r="YD29">
        <v>0</v>
      </c>
      <c r="YE29">
        <v>0</v>
      </c>
      <c r="YF29">
        <v>0</v>
      </c>
      <c r="YG29">
        <v>0</v>
      </c>
      <c r="YH29">
        <v>0</v>
      </c>
      <c r="YI29">
        <v>0</v>
      </c>
      <c r="YJ29">
        <v>0</v>
      </c>
      <c r="YK29">
        <v>0</v>
      </c>
      <c r="YL29">
        <v>0</v>
      </c>
      <c r="YM29">
        <v>0</v>
      </c>
      <c r="YQ29">
        <v>4.5031999999999996</v>
      </c>
      <c r="YR29">
        <v>2.5508999999999999</v>
      </c>
      <c r="YS29">
        <v>7.1879999999999997</v>
      </c>
      <c r="YT29">
        <v>0</v>
      </c>
      <c r="YU29">
        <v>0</v>
      </c>
      <c r="YV29">
        <v>0</v>
      </c>
      <c r="YW29">
        <v>2.0389000000000001E-2</v>
      </c>
      <c r="YX29">
        <v>1.155E-2</v>
      </c>
      <c r="YY29">
        <v>3.2544999999999998E-2</v>
      </c>
      <c r="YZ29">
        <v>0</v>
      </c>
      <c r="ZA29">
        <v>0</v>
      </c>
      <c r="ZB29">
        <v>0</v>
      </c>
    </row>
    <row r="30" spans="1:678">
      <c r="A30" t="s">
        <v>0</v>
      </c>
      <c r="B30" t="s">
        <v>1</v>
      </c>
      <c r="C30" t="s">
        <v>62</v>
      </c>
      <c r="D30">
        <v>46.238900000000001</v>
      </c>
      <c r="E30">
        <v>27.807500000000001</v>
      </c>
      <c r="F30">
        <v>73.829599999999999</v>
      </c>
      <c r="G30">
        <v>527.47190000000001</v>
      </c>
      <c r="H30">
        <v>317.21480000000003</v>
      </c>
      <c r="I30">
        <v>842.21360000000004</v>
      </c>
      <c r="J30">
        <v>0</v>
      </c>
      <c r="K30">
        <v>0</v>
      </c>
      <c r="L30">
        <v>0</v>
      </c>
      <c r="M30">
        <v>2.0148000000000001</v>
      </c>
      <c r="N30">
        <v>1.2117</v>
      </c>
      <c r="O30">
        <v>3.2170000000000001</v>
      </c>
      <c r="S30">
        <v>0</v>
      </c>
      <c r="T30">
        <v>0</v>
      </c>
      <c r="U30">
        <v>0</v>
      </c>
      <c r="V30">
        <v>0.19231999999999999</v>
      </c>
      <c r="W30">
        <v>0.11566</v>
      </c>
      <c r="X30">
        <v>0.30707000000000001</v>
      </c>
      <c r="Y30">
        <v>0</v>
      </c>
      <c r="Z30">
        <v>0</v>
      </c>
      <c r="AA30">
        <v>0</v>
      </c>
      <c r="AB30">
        <v>0</v>
      </c>
      <c r="AC30">
        <v>0</v>
      </c>
      <c r="AD30">
        <v>0</v>
      </c>
      <c r="AH30">
        <v>0</v>
      </c>
      <c r="AI30">
        <v>0</v>
      </c>
      <c r="AJ30">
        <v>0</v>
      </c>
      <c r="AN30">
        <v>0</v>
      </c>
      <c r="AO30">
        <v>0</v>
      </c>
      <c r="AP30">
        <v>0</v>
      </c>
      <c r="AZ30">
        <v>0.32652999999999999</v>
      </c>
      <c r="BA30">
        <v>0.32652999999999999</v>
      </c>
      <c r="BB30">
        <v>0.32652999999999999</v>
      </c>
      <c r="BC30">
        <v>75.715199999999996</v>
      </c>
      <c r="BD30">
        <v>75.715199999999996</v>
      </c>
      <c r="BE30">
        <v>75.715199999999996</v>
      </c>
      <c r="BF30">
        <v>3.0127999999999999</v>
      </c>
      <c r="BG30">
        <v>3.0127999999999999</v>
      </c>
      <c r="BH30">
        <v>3.0127999999999999</v>
      </c>
      <c r="BR30">
        <v>0</v>
      </c>
      <c r="BS30">
        <v>0</v>
      </c>
      <c r="BT30">
        <v>0</v>
      </c>
      <c r="BU30">
        <v>0</v>
      </c>
      <c r="BV30">
        <v>0</v>
      </c>
      <c r="BW30">
        <v>0</v>
      </c>
      <c r="BX30">
        <v>0.44268999999999997</v>
      </c>
      <c r="BY30">
        <v>0.44268999999999997</v>
      </c>
      <c r="BZ30">
        <v>0.44268999999999997</v>
      </c>
      <c r="CA30">
        <v>4.093</v>
      </c>
      <c r="CB30">
        <v>4.093</v>
      </c>
      <c r="CC30">
        <v>4.093</v>
      </c>
      <c r="CD30">
        <v>12.462</v>
      </c>
      <c r="CE30">
        <v>12.462</v>
      </c>
      <c r="CF30">
        <v>12.462</v>
      </c>
      <c r="CG30">
        <v>1.7378</v>
      </c>
      <c r="CH30">
        <v>1.7378</v>
      </c>
      <c r="CI30">
        <v>1.7378</v>
      </c>
      <c r="CJ30">
        <v>0</v>
      </c>
      <c r="CK30">
        <v>0</v>
      </c>
      <c r="CL30">
        <v>0</v>
      </c>
      <c r="CM30">
        <v>0.71079000000000003</v>
      </c>
      <c r="CN30">
        <v>0.54856000000000005</v>
      </c>
      <c r="CO30">
        <v>0.93045999999999995</v>
      </c>
      <c r="CP30">
        <v>7.2500999999999998</v>
      </c>
      <c r="CQ30">
        <v>5.5952999999999999</v>
      </c>
      <c r="CR30">
        <v>9.4907000000000004</v>
      </c>
      <c r="CS30">
        <v>0</v>
      </c>
      <c r="CT30">
        <v>0</v>
      </c>
      <c r="CU30">
        <v>0</v>
      </c>
      <c r="CV30">
        <v>2.7414000000000001</v>
      </c>
      <c r="CW30">
        <v>2.1156999999999999</v>
      </c>
      <c r="CX30">
        <v>3.5886</v>
      </c>
      <c r="DB30">
        <v>1.1341E-2</v>
      </c>
      <c r="DC30">
        <v>8.7521999999999999E-3</v>
      </c>
      <c r="DD30">
        <v>1.4845000000000001E-2</v>
      </c>
      <c r="DE30">
        <v>3.2806999999999999</v>
      </c>
      <c r="DF30">
        <v>2.5318999999999998</v>
      </c>
      <c r="DG30">
        <v>4.2946</v>
      </c>
      <c r="DQ30">
        <v>1.2001999999999999</v>
      </c>
      <c r="DR30">
        <v>0.92630000000000001</v>
      </c>
      <c r="DS30">
        <v>1.5711999999999999</v>
      </c>
      <c r="DT30">
        <v>0</v>
      </c>
      <c r="DU30">
        <v>0</v>
      </c>
      <c r="DV30">
        <v>0</v>
      </c>
      <c r="DW30">
        <v>0</v>
      </c>
      <c r="DX30">
        <v>0</v>
      </c>
      <c r="DY30">
        <v>0</v>
      </c>
      <c r="DZ30" s="1">
        <v>1.0720000000000001E-5</v>
      </c>
      <c r="EA30" s="1">
        <v>7.8913000000000002E-6</v>
      </c>
      <c r="EB30" s="1">
        <v>1.435E-5</v>
      </c>
      <c r="EC30">
        <v>0</v>
      </c>
      <c r="ED30">
        <v>0</v>
      </c>
      <c r="EE30">
        <v>0</v>
      </c>
      <c r="EF30">
        <v>3.7161999999999998E-3</v>
      </c>
      <c r="EG30">
        <v>2.7355999999999999E-3</v>
      </c>
      <c r="EH30">
        <v>4.9744999999999998E-3</v>
      </c>
      <c r="EI30">
        <v>0</v>
      </c>
      <c r="EJ30">
        <v>0</v>
      </c>
      <c r="EK30">
        <v>0</v>
      </c>
      <c r="EL30" s="1">
        <v>1.5781999999999999E-5</v>
      </c>
      <c r="EM30" s="1">
        <v>1.1618E-5</v>
      </c>
      <c r="EN30" s="1">
        <v>2.1126000000000001E-5</v>
      </c>
      <c r="ER30">
        <v>0</v>
      </c>
      <c r="ES30">
        <v>0</v>
      </c>
      <c r="ET30">
        <v>0</v>
      </c>
      <c r="EX30">
        <v>4.9189999999999998E-2</v>
      </c>
      <c r="EY30">
        <v>3.6211E-2</v>
      </c>
      <c r="EZ30">
        <v>6.5847000000000003E-2</v>
      </c>
      <c r="FA30">
        <v>0</v>
      </c>
      <c r="FB30">
        <v>0</v>
      </c>
      <c r="FC30">
        <v>0</v>
      </c>
      <c r="FD30">
        <v>2.5352000000000001</v>
      </c>
      <c r="FE30">
        <v>1.9564999999999999</v>
      </c>
      <c r="FF30">
        <v>3.3186</v>
      </c>
      <c r="FG30">
        <v>7.1182999999999996E-2</v>
      </c>
      <c r="FH30">
        <v>5.2401000000000003E-2</v>
      </c>
      <c r="FI30">
        <v>9.5285999999999996E-2</v>
      </c>
      <c r="FJ30">
        <v>0</v>
      </c>
      <c r="FK30">
        <v>0</v>
      </c>
      <c r="FL30">
        <v>0</v>
      </c>
      <c r="FM30">
        <v>0</v>
      </c>
      <c r="FN30">
        <v>0</v>
      </c>
      <c r="FO30">
        <v>0</v>
      </c>
      <c r="FS30">
        <v>5.6412999999999998E-2</v>
      </c>
      <c r="FT30">
        <v>4.2587E-2</v>
      </c>
      <c r="FU30">
        <v>7.1458999999999995E-2</v>
      </c>
      <c r="GB30">
        <v>0</v>
      </c>
      <c r="GC30">
        <v>0</v>
      </c>
      <c r="GD30">
        <v>0</v>
      </c>
      <c r="GE30">
        <v>0</v>
      </c>
      <c r="GF30">
        <v>0</v>
      </c>
      <c r="GG30">
        <v>0</v>
      </c>
      <c r="GH30">
        <v>3.9845000000000002</v>
      </c>
      <c r="GI30">
        <v>3.0059999999999998</v>
      </c>
      <c r="GJ30">
        <v>5.1325000000000003</v>
      </c>
      <c r="GK30">
        <v>0.20033999999999999</v>
      </c>
      <c r="GL30">
        <v>0.15114</v>
      </c>
      <c r="GM30">
        <v>0.25806000000000001</v>
      </c>
      <c r="GN30">
        <v>0</v>
      </c>
      <c r="GO30">
        <v>0</v>
      </c>
      <c r="GP30">
        <v>0</v>
      </c>
      <c r="GQ30">
        <v>1.8546</v>
      </c>
      <c r="GR30">
        <v>0.58314999999999995</v>
      </c>
      <c r="GS30">
        <v>3.9603999999999999</v>
      </c>
      <c r="GT30">
        <v>4.4519000000000003E-2</v>
      </c>
      <c r="GU30">
        <v>3.3585999999999998E-2</v>
      </c>
      <c r="GV30">
        <v>5.7347000000000002E-2</v>
      </c>
      <c r="GZ30">
        <v>6.6642999999999999</v>
      </c>
      <c r="HA30">
        <v>6.2739000000000003</v>
      </c>
      <c r="HB30">
        <v>7.1336000000000004</v>
      </c>
      <c r="HC30">
        <v>0.27482000000000001</v>
      </c>
      <c r="HD30">
        <v>0.25872000000000001</v>
      </c>
      <c r="HE30">
        <v>0.29416999999999999</v>
      </c>
      <c r="HF30">
        <v>0.1113</v>
      </c>
      <c r="HG30">
        <v>8.3964999999999998E-2</v>
      </c>
      <c r="HH30">
        <v>0.14337</v>
      </c>
      <c r="HI30">
        <v>0</v>
      </c>
      <c r="HJ30">
        <v>0</v>
      </c>
      <c r="HK30">
        <v>0</v>
      </c>
      <c r="HL30">
        <v>4.4519000000000003E-2</v>
      </c>
      <c r="HM30">
        <v>3.3585999999999998E-2</v>
      </c>
      <c r="HN30">
        <v>5.7347000000000002E-2</v>
      </c>
      <c r="HO30">
        <v>0</v>
      </c>
      <c r="HP30">
        <v>0</v>
      </c>
      <c r="HQ30">
        <v>0</v>
      </c>
      <c r="HR30">
        <v>2.2259999999999999E-2</v>
      </c>
      <c r="HS30">
        <v>1.6792999999999999E-2</v>
      </c>
      <c r="HT30">
        <v>2.8673000000000001E-2</v>
      </c>
      <c r="HU30">
        <v>2.9716999999999998</v>
      </c>
      <c r="HV30">
        <v>2.4851000000000001</v>
      </c>
      <c r="HW30">
        <v>3.5535999999999999</v>
      </c>
      <c r="HX30">
        <v>20.1998</v>
      </c>
      <c r="HY30">
        <v>16.892399999999999</v>
      </c>
      <c r="HZ30">
        <v>24.155899999999999</v>
      </c>
      <c r="IA30">
        <v>2.5276000000000001</v>
      </c>
      <c r="IB30">
        <v>2.1137000000000001</v>
      </c>
      <c r="IC30">
        <v>3.0226000000000002</v>
      </c>
      <c r="ID30">
        <v>0</v>
      </c>
      <c r="IE30">
        <v>0</v>
      </c>
      <c r="IF30">
        <v>0</v>
      </c>
      <c r="IG30">
        <v>0</v>
      </c>
      <c r="IH30">
        <v>0</v>
      </c>
      <c r="II30">
        <v>0</v>
      </c>
      <c r="IJ30">
        <v>0.45279000000000003</v>
      </c>
      <c r="IK30">
        <v>0.37864999999999999</v>
      </c>
      <c r="IL30">
        <v>0.54147000000000001</v>
      </c>
      <c r="IM30">
        <v>0.50507999999999997</v>
      </c>
      <c r="IN30">
        <v>0.42237999999999998</v>
      </c>
      <c r="IO30">
        <v>0.60399999999999998</v>
      </c>
      <c r="IS30">
        <v>1.2403999999999999</v>
      </c>
      <c r="IT30">
        <v>1.0373000000000001</v>
      </c>
      <c r="IU30">
        <v>1.4834000000000001</v>
      </c>
      <c r="IV30">
        <v>4.2895000000000003</v>
      </c>
      <c r="IW30">
        <v>3.5872000000000002</v>
      </c>
      <c r="IX30">
        <v>5.1295999999999999</v>
      </c>
      <c r="IY30">
        <v>0.82935000000000003</v>
      </c>
      <c r="IZ30">
        <v>0.69355999999999995</v>
      </c>
      <c r="JA30">
        <v>0.99177999999999999</v>
      </c>
      <c r="JE30">
        <v>3.1175999999999999E-3</v>
      </c>
      <c r="JF30">
        <v>2.6071000000000002E-3</v>
      </c>
      <c r="JG30">
        <v>3.7280999999999998E-3</v>
      </c>
      <c r="JK30">
        <v>2.9036</v>
      </c>
      <c r="JL30">
        <v>2.4281999999999999</v>
      </c>
      <c r="JM30">
        <v>3.4723000000000002</v>
      </c>
      <c r="JN30">
        <v>0</v>
      </c>
      <c r="JO30">
        <v>0</v>
      </c>
      <c r="JP30">
        <v>0</v>
      </c>
      <c r="JQ30">
        <v>1.2082999999999999</v>
      </c>
      <c r="JR30">
        <v>1.0104</v>
      </c>
      <c r="JS30">
        <v>1.4449000000000001</v>
      </c>
      <c r="JT30">
        <v>0</v>
      </c>
      <c r="JU30">
        <v>0</v>
      </c>
      <c r="JV30">
        <v>0</v>
      </c>
      <c r="KC30">
        <v>4.4841000000000004E-3</v>
      </c>
      <c r="KD30">
        <v>3.7499E-3</v>
      </c>
      <c r="KE30">
        <v>5.3623000000000004E-3</v>
      </c>
      <c r="KI30">
        <v>5.8288999999999997E-4</v>
      </c>
      <c r="KJ30">
        <v>4.8745E-4</v>
      </c>
      <c r="KK30">
        <v>6.9704999999999995E-4</v>
      </c>
      <c r="KL30">
        <v>3.0620999999999999E-3</v>
      </c>
      <c r="KM30">
        <v>2.5607999999999998E-3</v>
      </c>
      <c r="KN30">
        <v>3.6619000000000001E-3</v>
      </c>
      <c r="KR30">
        <v>15.118399999999999</v>
      </c>
      <c r="KS30">
        <v>12.643000000000001</v>
      </c>
      <c r="KT30">
        <v>18.0793</v>
      </c>
      <c r="KX30">
        <v>7.2861000000000002E-3</v>
      </c>
      <c r="KY30">
        <v>6.0932E-3</v>
      </c>
      <c r="KZ30">
        <v>8.7130999999999997E-3</v>
      </c>
      <c r="LA30">
        <v>0</v>
      </c>
      <c r="LB30">
        <v>0</v>
      </c>
      <c r="LC30">
        <v>0</v>
      </c>
      <c r="LD30">
        <v>3.4104999999999999E-3</v>
      </c>
      <c r="LE30">
        <v>2.8521000000000002E-3</v>
      </c>
      <c r="LF30">
        <v>4.0784999999999997E-3</v>
      </c>
      <c r="LG30">
        <v>0</v>
      </c>
      <c r="LH30">
        <v>0</v>
      </c>
      <c r="LI30">
        <v>0</v>
      </c>
      <c r="LJ30">
        <v>0</v>
      </c>
      <c r="LK30">
        <v>0</v>
      </c>
      <c r="LL30">
        <v>0</v>
      </c>
      <c r="LM30">
        <v>0</v>
      </c>
      <c r="LN30">
        <v>0</v>
      </c>
      <c r="LO30">
        <v>0</v>
      </c>
      <c r="LP30">
        <v>0</v>
      </c>
      <c r="LQ30">
        <v>0</v>
      </c>
      <c r="LR30">
        <v>0</v>
      </c>
      <c r="LS30">
        <v>1.5082999999999999E-2</v>
      </c>
      <c r="LT30">
        <v>1.2612999999999999E-2</v>
      </c>
      <c r="LU30">
        <v>1.8037000000000001E-2</v>
      </c>
      <c r="LV30">
        <v>1.7564</v>
      </c>
      <c r="LW30">
        <v>1.4688000000000001</v>
      </c>
      <c r="LX30">
        <v>2.1004</v>
      </c>
      <c r="LY30">
        <v>0</v>
      </c>
      <c r="LZ30">
        <v>0</v>
      </c>
      <c r="MA30">
        <v>0</v>
      </c>
      <c r="MB30">
        <v>1.3568</v>
      </c>
      <c r="MC30">
        <v>1.0243</v>
      </c>
      <c r="MD30">
        <v>1.7186999999999999</v>
      </c>
      <c r="ME30">
        <v>0.63166999999999995</v>
      </c>
      <c r="MF30">
        <v>0.47685</v>
      </c>
      <c r="MG30">
        <v>0.80013000000000001</v>
      </c>
      <c r="MH30">
        <v>0.53186</v>
      </c>
      <c r="MI30">
        <v>0.40150000000000002</v>
      </c>
      <c r="MJ30">
        <v>0.67371000000000003</v>
      </c>
      <c r="MK30">
        <v>0.10088999999999999</v>
      </c>
      <c r="ML30">
        <v>7.6164999999999997E-2</v>
      </c>
      <c r="MM30">
        <v>0.1278</v>
      </c>
      <c r="MN30">
        <v>8.4533000000000005</v>
      </c>
      <c r="MO30">
        <v>6.3815</v>
      </c>
      <c r="MP30">
        <v>10.707800000000001</v>
      </c>
      <c r="MT30">
        <v>2.6362000000000001</v>
      </c>
      <c r="MU30">
        <v>1.9901</v>
      </c>
      <c r="MV30">
        <v>3.3393000000000002</v>
      </c>
      <c r="MW30">
        <v>1.9365000000000001</v>
      </c>
      <c r="MX30">
        <v>1.4619</v>
      </c>
      <c r="MY30">
        <v>2.4529999999999998</v>
      </c>
      <c r="MZ30">
        <v>2.4681000000000002E-2</v>
      </c>
      <c r="NA30">
        <v>1.8631999999999999E-2</v>
      </c>
      <c r="NB30">
        <v>3.1262999999999999E-2</v>
      </c>
      <c r="NC30">
        <v>0.92666000000000004</v>
      </c>
      <c r="ND30">
        <v>0.69955000000000001</v>
      </c>
      <c r="NE30">
        <v>1.1738</v>
      </c>
      <c r="NF30">
        <v>6.003E-2</v>
      </c>
      <c r="NG30">
        <v>4.5317000000000003E-2</v>
      </c>
      <c r="NH30">
        <v>7.6039999999999996E-2</v>
      </c>
      <c r="NL30">
        <v>9.8547000000000001E-4</v>
      </c>
      <c r="NM30">
        <v>7.4394000000000001E-4</v>
      </c>
      <c r="NN30">
        <v>1.2482999999999999E-3</v>
      </c>
      <c r="NR30">
        <v>4.1662999999999997E-4</v>
      </c>
      <c r="NS30">
        <v>3.1451999999999999E-4</v>
      </c>
      <c r="NT30">
        <v>5.2775000000000001E-4</v>
      </c>
      <c r="NU30">
        <v>0</v>
      </c>
      <c r="NV30">
        <v>0</v>
      </c>
      <c r="NW30">
        <v>0</v>
      </c>
      <c r="NX30">
        <v>2.4684999999999999E-2</v>
      </c>
      <c r="NY30">
        <v>1.8634999999999999E-2</v>
      </c>
      <c r="NZ30">
        <v>3.1268999999999998E-2</v>
      </c>
      <c r="OG30">
        <v>0</v>
      </c>
      <c r="OH30">
        <v>0</v>
      </c>
      <c r="OI30">
        <v>0</v>
      </c>
      <c r="OP30">
        <v>0</v>
      </c>
      <c r="OQ30">
        <v>0</v>
      </c>
      <c r="OR30">
        <v>0</v>
      </c>
      <c r="OY30">
        <v>0.34345999999999999</v>
      </c>
      <c r="OZ30">
        <v>0.25928000000000001</v>
      </c>
      <c r="PA30">
        <v>0.43506</v>
      </c>
      <c r="PB30">
        <v>0</v>
      </c>
      <c r="PC30">
        <v>0</v>
      </c>
      <c r="PD30">
        <v>0</v>
      </c>
      <c r="PE30">
        <v>12.6517</v>
      </c>
      <c r="PF30">
        <v>9.5509000000000004</v>
      </c>
      <c r="PG30">
        <v>16.026</v>
      </c>
      <c r="PH30">
        <v>0</v>
      </c>
      <c r="PI30">
        <v>0</v>
      </c>
      <c r="PJ30">
        <v>0</v>
      </c>
      <c r="PQ30">
        <v>0</v>
      </c>
      <c r="PR30">
        <v>0</v>
      </c>
      <c r="PS30">
        <v>0</v>
      </c>
      <c r="PT30">
        <v>1.1308</v>
      </c>
      <c r="PU30">
        <v>0.85365999999999997</v>
      </c>
      <c r="PV30">
        <v>1.4323999999999999</v>
      </c>
      <c r="PW30">
        <v>10.8165</v>
      </c>
      <c r="PX30">
        <v>8.1654999999999998</v>
      </c>
      <c r="PY30">
        <v>13.7014</v>
      </c>
      <c r="PZ30">
        <v>7.0972</v>
      </c>
      <c r="QA30">
        <v>5.3578000000000001</v>
      </c>
      <c r="QB30">
        <v>8.9901</v>
      </c>
      <c r="QC30">
        <v>5.6737000000000003E-2</v>
      </c>
      <c r="QD30">
        <v>4.2832000000000002E-2</v>
      </c>
      <c r="QE30">
        <v>7.1870000000000003E-2</v>
      </c>
      <c r="QF30">
        <v>0</v>
      </c>
      <c r="QG30">
        <v>0</v>
      </c>
      <c r="QH30">
        <v>0</v>
      </c>
      <c r="QI30">
        <v>0</v>
      </c>
      <c r="QJ30">
        <v>0</v>
      </c>
      <c r="QK30">
        <v>0</v>
      </c>
      <c r="QL30">
        <v>3.8816000000000002E-4</v>
      </c>
      <c r="QM30">
        <v>2.9303E-4</v>
      </c>
      <c r="QN30">
        <v>4.9169000000000003E-4</v>
      </c>
      <c r="SK30">
        <v>1.4521999999999999</v>
      </c>
      <c r="SL30">
        <v>1.1369</v>
      </c>
      <c r="SM30">
        <v>1.7856000000000001</v>
      </c>
      <c r="SN30">
        <v>2.0173000000000001</v>
      </c>
      <c r="SO30">
        <v>1.5792999999999999</v>
      </c>
      <c r="SP30">
        <v>2.4803999999999999</v>
      </c>
      <c r="SQ30">
        <v>0</v>
      </c>
      <c r="SR30">
        <v>0</v>
      </c>
      <c r="SS30">
        <v>0</v>
      </c>
      <c r="ST30">
        <v>1.7002999999999999</v>
      </c>
      <c r="SU30">
        <v>1.3310999999999999</v>
      </c>
      <c r="SV30">
        <v>2.0907</v>
      </c>
      <c r="SZ30">
        <v>0</v>
      </c>
      <c r="TA30">
        <v>0</v>
      </c>
      <c r="TB30">
        <v>0</v>
      </c>
      <c r="TU30">
        <v>0</v>
      </c>
      <c r="TV30">
        <v>0</v>
      </c>
      <c r="TW30">
        <v>0</v>
      </c>
      <c r="TX30" s="1">
        <v>1.3138E-5</v>
      </c>
      <c r="TY30" s="1">
        <v>1.0285000000000001E-5</v>
      </c>
      <c r="TZ30" s="1">
        <v>1.6154000000000002E-5</v>
      </c>
      <c r="UA30">
        <v>0.18995000000000001</v>
      </c>
      <c r="UB30">
        <v>0.14871000000000001</v>
      </c>
      <c r="UC30">
        <v>0.23355999999999999</v>
      </c>
      <c r="UG30">
        <v>0.44346999999999998</v>
      </c>
      <c r="UH30">
        <v>0.34716999999999998</v>
      </c>
      <c r="UI30">
        <v>0.54527000000000003</v>
      </c>
      <c r="UJ30">
        <v>7.7910999999999996E-3</v>
      </c>
      <c r="UK30">
        <v>6.0991999999999999E-3</v>
      </c>
      <c r="UL30">
        <v>9.5796000000000006E-3</v>
      </c>
      <c r="VE30">
        <v>2.4941000000000001E-2</v>
      </c>
      <c r="VF30">
        <v>1.9231000000000002E-2</v>
      </c>
      <c r="VG30">
        <v>3.1649999999999998E-2</v>
      </c>
      <c r="VT30">
        <v>0</v>
      </c>
      <c r="VU30">
        <v>0</v>
      </c>
      <c r="VV30">
        <v>0</v>
      </c>
      <c r="VW30">
        <v>0.29771999999999998</v>
      </c>
      <c r="VX30">
        <v>0.28027999999999997</v>
      </c>
      <c r="VY30">
        <v>0.31868000000000002</v>
      </c>
      <c r="VZ30">
        <v>0</v>
      </c>
      <c r="WA30">
        <v>0</v>
      </c>
      <c r="WB30">
        <v>0</v>
      </c>
      <c r="WC30">
        <v>0</v>
      </c>
      <c r="WD30">
        <v>0</v>
      </c>
      <c r="WE30">
        <v>0</v>
      </c>
      <c r="WF30">
        <v>2.0362</v>
      </c>
      <c r="WG30">
        <v>2.0362</v>
      </c>
      <c r="WH30">
        <v>2.0362</v>
      </c>
      <c r="WI30">
        <v>0</v>
      </c>
      <c r="WJ30">
        <v>0</v>
      </c>
      <c r="WK30">
        <v>0</v>
      </c>
      <c r="WO30">
        <v>0.87712000000000001</v>
      </c>
      <c r="WP30">
        <v>0.87712000000000001</v>
      </c>
      <c r="WQ30">
        <v>0.87712000000000001</v>
      </c>
      <c r="WR30">
        <v>12.538</v>
      </c>
      <c r="WS30">
        <v>9.6676000000000002</v>
      </c>
      <c r="WT30">
        <v>15.911</v>
      </c>
      <c r="WU30">
        <v>0.54403999999999997</v>
      </c>
      <c r="WV30">
        <v>0.41948999999999997</v>
      </c>
      <c r="WW30">
        <v>0.69038999999999995</v>
      </c>
      <c r="WX30">
        <v>0.55008000000000001</v>
      </c>
      <c r="WY30">
        <v>0.42415000000000003</v>
      </c>
      <c r="WZ30">
        <v>0.69806000000000001</v>
      </c>
      <c r="XA30">
        <v>37.780200000000001</v>
      </c>
      <c r="XB30">
        <v>29.131</v>
      </c>
      <c r="XC30">
        <v>47.9437</v>
      </c>
      <c r="XJ30">
        <v>9.3694999999999998E-4</v>
      </c>
      <c r="XK30">
        <v>7.2245000000000002E-4</v>
      </c>
      <c r="XL30">
        <v>1.189E-3</v>
      </c>
      <c r="XM30">
        <v>17.824300000000001</v>
      </c>
      <c r="XN30">
        <v>13.299799999999999</v>
      </c>
      <c r="XO30">
        <v>23.139299999999999</v>
      </c>
      <c r="XP30">
        <v>0.61570000000000003</v>
      </c>
      <c r="XQ30">
        <v>0.45940999999999999</v>
      </c>
      <c r="XR30">
        <v>0.79930000000000001</v>
      </c>
      <c r="XS30">
        <v>0.79662999999999995</v>
      </c>
      <c r="XT30">
        <v>0.59440999999999999</v>
      </c>
      <c r="XU30">
        <v>1.0342</v>
      </c>
      <c r="XV30">
        <v>1.8260000000000001</v>
      </c>
      <c r="XW30">
        <v>1.3625</v>
      </c>
      <c r="XX30">
        <v>2.3704999999999998</v>
      </c>
      <c r="XY30">
        <v>0.95865999999999996</v>
      </c>
      <c r="XZ30">
        <v>0.71531</v>
      </c>
      <c r="YA30">
        <v>1.2444999999999999</v>
      </c>
      <c r="YB30">
        <v>0</v>
      </c>
      <c r="YC30">
        <v>0</v>
      </c>
      <c r="YD30">
        <v>0</v>
      </c>
      <c r="YE30">
        <v>0</v>
      </c>
      <c r="YF30">
        <v>0</v>
      </c>
      <c r="YG30">
        <v>0</v>
      </c>
      <c r="YH30">
        <v>0</v>
      </c>
      <c r="YI30">
        <v>0</v>
      </c>
      <c r="YJ30">
        <v>0</v>
      </c>
      <c r="YK30">
        <v>0</v>
      </c>
      <c r="YL30">
        <v>0</v>
      </c>
      <c r="YM30">
        <v>0</v>
      </c>
      <c r="YQ30">
        <v>4.0587</v>
      </c>
      <c r="YR30">
        <v>2.4409000000000001</v>
      </c>
      <c r="YS30">
        <v>6.4805999999999999</v>
      </c>
      <c r="YT30">
        <v>0</v>
      </c>
      <c r="YU30">
        <v>0</v>
      </c>
      <c r="YV30">
        <v>0</v>
      </c>
      <c r="YW30">
        <v>1.8377000000000001E-2</v>
      </c>
      <c r="YX30">
        <v>1.1051999999999999E-2</v>
      </c>
      <c r="YY30">
        <v>2.9343000000000001E-2</v>
      </c>
      <c r="YZ30">
        <v>0</v>
      </c>
      <c r="ZA30">
        <v>0</v>
      </c>
      <c r="ZB30">
        <v>0</v>
      </c>
    </row>
    <row r="31" spans="1:678">
      <c r="A31" t="s">
        <v>0</v>
      </c>
      <c r="B31" t="s">
        <v>1</v>
      </c>
      <c r="C31" t="s">
        <v>63</v>
      </c>
      <c r="D31">
        <v>53.445799999999998</v>
      </c>
      <c r="E31">
        <v>31.032499999999999</v>
      </c>
      <c r="F31">
        <v>84.592600000000004</v>
      </c>
      <c r="G31">
        <v>609.68520000000001</v>
      </c>
      <c r="H31">
        <v>354.00490000000002</v>
      </c>
      <c r="I31">
        <v>964.99329999999998</v>
      </c>
      <c r="J31">
        <v>0</v>
      </c>
      <c r="K31">
        <v>0</v>
      </c>
      <c r="L31">
        <v>0</v>
      </c>
      <c r="M31">
        <v>2.3288000000000002</v>
      </c>
      <c r="N31">
        <v>1.3522000000000001</v>
      </c>
      <c r="O31">
        <v>3.6859999999999999</v>
      </c>
      <c r="S31">
        <v>0</v>
      </c>
      <c r="T31">
        <v>0</v>
      </c>
      <c r="U31">
        <v>0</v>
      </c>
      <c r="V31">
        <v>0.22228999999999999</v>
      </c>
      <c r="W31">
        <v>0.12906999999999999</v>
      </c>
      <c r="X31">
        <v>0.35183999999999999</v>
      </c>
      <c r="Y31">
        <v>0</v>
      </c>
      <c r="Z31">
        <v>0</v>
      </c>
      <c r="AA31">
        <v>0</v>
      </c>
      <c r="AB31">
        <v>0</v>
      </c>
      <c r="AC31">
        <v>0</v>
      </c>
      <c r="AD31">
        <v>0</v>
      </c>
      <c r="AH31">
        <v>0</v>
      </c>
      <c r="AI31">
        <v>0</v>
      </c>
      <c r="AJ31">
        <v>0</v>
      </c>
      <c r="AN31">
        <v>0</v>
      </c>
      <c r="AO31">
        <v>0</v>
      </c>
      <c r="AP31">
        <v>0</v>
      </c>
      <c r="AZ31">
        <v>0.39527000000000001</v>
      </c>
      <c r="BA31">
        <v>0.39527000000000001</v>
      </c>
      <c r="BB31">
        <v>0.39527000000000001</v>
      </c>
      <c r="BC31">
        <v>91.655299999999997</v>
      </c>
      <c r="BD31">
        <v>91.655299999999997</v>
      </c>
      <c r="BE31">
        <v>91.655299999999997</v>
      </c>
      <c r="BF31">
        <v>3.6471</v>
      </c>
      <c r="BG31">
        <v>3.6471</v>
      </c>
      <c r="BH31">
        <v>3.6471</v>
      </c>
      <c r="BR31">
        <v>0</v>
      </c>
      <c r="BS31">
        <v>0</v>
      </c>
      <c r="BT31">
        <v>0</v>
      </c>
      <c r="BU31">
        <v>0</v>
      </c>
      <c r="BV31">
        <v>0</v>
      </c>
      <c r="BW31">
        <v>0</v>
      </c>
      <c r="BX31">
        <v>0.53588000000000002</v>
      </c>
      <c r="BY31">
        <v>0.53588000000000002</v>
      </c>
      <c r="BZ31">
        <v>0.53588000000000002</v>
      </c>
      <c r="CA31">
        <v>4.9546999999999999</v>
      </c>
      <c r="CB31">
        <v>4.9546999999999999</v>
      </c>
      <c r="CC31">
        <v>4.9546999999999999</v>
      </c>
      <c r="CD31">
        <v>15.085599999999999</v>
      </c>
      <c r="CE31">
        <v>15.085599999999999</v>
      </c>
      <c r="CF31">
        <v>15.085599999999999</v>
      </c>
      <c r="CG31">
        <v>2.1036999999999999</v>
      </c>
      <c r="CH31">
        <v>2.1036999999999999</v>
      </c>
      <c r="CI31">
        <v>2.1036999999999999</v>
      </c>
      <c r="CJ31">
        <v>0</v>
      </c>
      <c r="CK31">
        <v>0</v>
      </c>
      <c r="CL31">
        <v>0</v>
      </c>
      <c r="CM31">
        <v>0.86580000000000001</v>
      </c>
      <c r="CN31">
        <v>0.64266999999999996</v>
      </c>
      <c r="CO31">
        <v>1.1578999999999999</v>
      </c>
      <c r="CP31">
        <v>8.8312000000000008</v>
      </c>
      <c r="CQ31">
        <v>6.5552000000000001</v>
      </c>
      <c r="CR31">
        <v>11.8104</v>
      </c>
      <c r="CS31">
        <v>0</v>
      </c>
      <c r="CT31">
        <v>0</v>
      </c>
      <c r="CU31">
        <v>0</v>
      </c>
      <c r="CV31">
        <v>3.3391999999999999</v>
      </c>
      <c r="CW31">
        <v>2.4786000000000001</v>
      </c>
      <c r="CX31">
        <v>4.4657</v>
      </c>
      <c r="DB31">
        <v>1.3814E-2</v>
      </c>
      <c r="DC31">
        <v>1.0253999999999999E-2</v>
      </c>
      <c r="DD31">
        <v>1.8474000000000001E-2</v>
      </c>
      <c r="DE31">
        <v>3.9962</v>
      </c>
      <c r="DF31">
        <v>2.9662999999999999</v>
      </c>
      <c r="DG31">
        <v>5.3442999999999996</v>
      </c>
      <c r="DQ31">
        <v>1.462</v>
      </c>
      <c r="DR31">
        <v>1.0851999999999999</v>
      </c>
      <c r="DS31">
        <v>1.9552</v>
      </c>
      <c r="DT31">
        <v>0</v>
      </c>
      <c r="DU31">
        <v>0</v>
      </c>
      <c r="DV31">
        <v>0</v>
      </c>
      <c r="DW31">
        <v>0</v>
      </c>
      <c r="DX31">
        <v>0</v>
      </c>
      <c r="DY31">
        <v>0</v>
      </c>
      <c r="DZ31" s="1">
        <v>1.2038999999999999E-5</v>
      </c>
      <c r="EA31" s="1">
        <v>9.0129999999999999E-6</v>
      </c>
      <c r="EB31" s="1">
        <v>1.5537999999999999E-5</v>
      </c>
      <c r="EC31">
        <v>0</v>
      </c>
      <c r="ED31">
        <v>0</v>
      </c>
      <c r="EE31">
        <v>0</v>
      </c>
      <c r="EF31">
        <v>4.1735000000000001E-3</v>
      </c>
      <c r="EG31">
        <v>3.1245000000000001E-3</v>
      </c>
      <c r="EH31">
        <v>5.3864999999999998E-3</v>
      </c>
      <c r="EI31">
        <v>0</v>
      </c>
      <c r="EJ31">
        <v>0</v>
      </c>
      <c r="EK31">
        <v>0</v>
      </c>
      <c r="EL31" s="1">
        <v>1.7723999999999998E-5</v>
      </c>
      <c r="EM31" s="1">
        <v>1.3269E-5</v>
      </c>
      <c r="EN31" s="1">
        <v>2.2875E-5</v>
      </c>
      <c r="ER31">
        <v>0</v>
      </c>
      <c r="ES31">
        <v>0</v>
      </c>
      <c r="ET31">
        <v>0</v>
      </c>
      <c r="EX31">
        <v>5.5244000000000001E-2</v>
      </c>
      <c r="EY31">
        <v>4.1357999999999999E-2</v>
      </c>
      <c r="EZ31">
        <v>7.1300000000000002E-2</v>
      </c>
      <c r="FA31">
        <v>0</v>
      </c>
      <c r="FB31">
        <v>0</v>
      </c>
      <c r="FC31">
        <v>0</v>
      </c>
      <c r="FD31">
        <v>3.0880000000000001</v>
      </c>
      <c r="FE31">
        <v>2.2921999999999998</v>
      </c>
      <c r="FF31">
        <v>4.1298000000000004</v>
      </c>
      <c r="FG31">
        <v>7.9943E-2</v>
      </c>
      <c r="FH31">
        <v>5.9848999999999999E-2</v>
      </c>
      <c r="FI31">
        <v>0.10317999999999999</v>
      </c>
      <c r="FJ31">
        <v>0</v>
      </c>
      <c r="FK31">
        <v>0</v>
      </c>
      <c r="FL31">
        <v>0</v>
      </c>
      <c r="FM31">
        <v>0</v>
      </c>
      <c r="FN31">
        <v>0</v>
      </c>
      <c r="FO31">
        <v>0</v>
      </c>
      <c r="FS31">
        <v>5.9056999999999998E-2</v>
      </c>
      <c r="FT31">
        <v>4.5525000000000003E-2</v>
      </c>
      <c r="FU31">
        <v>7.7172000000000004E-2</v>
      </c>
      <c r="GB31">
        <v>0</v>
      </c>
      <c r="GC31">
        <v>0</v>
      </c>
      <c r="GD31">
        <v>0</v>
      </c>
      <c r="GE31">
        <v>0</v>
      </c>
      <c r="GF31">
        <v>0</v>
      </c>
      <c r="GG31">
        <v>0</v>
      </c>
      <c r="GH31">
        <v>4.7035999999999998</v>
      </c>
      <c r="GI31">
        <v>3.4439000000000002</v>
      </c>
      <c r="GJ31">
        <v>6.3197000000000001</v>
      </c>
      <c r="GK31">
        <v>0.23649999999999999</v>
      </c>
      <c r="GL31">
        <v>0.17316000000000001</v>
      </c>
      <c r="GM31">
        <v>0.31774999999999998</v>
      </c>
      <c r="GN31">
        <v>0</v>
      </c>
      <c r="GO31">
        <v>0</v>
      </c>
      <c r="GP31">
        <v>0</v>
      </c>
      <c r="GQ31">
        <v>2.0994000000000002</v>
      </c>
      <c r="GR31">
        <v>0.75180999999999998</v>
      </c>
      <c r="GS31">
        <v>4.6718999999999999</v>
      </c>
      <c r="GT31">
        <v>5.2553999999999997E-2</v>
      </c>
      <c r="GU31">
        <v>3.8478999999999999E-2</v>
      </c>
      <c r="GV31">
        <v>7.0611999999999994E-2</v>
      </c>
      <c r="GZ31">
        <v>7.8705999999999996</v>
      </c>
      <c r="HA31">
        <v>7.4028</v>
      </c>
      <c r="HB31">
        <v>8.3896999999999995</v>
      </c>
      <c r="HC31">
        <v>0.32456000000000002</v>
      </c>
      <c r="HD31">
        <v>0.30526999999999999</v>
      </c>
      <c r="HE31">
        <v>0.34597</v>
      </c>
      <c r="HF31">
        <v>0.13139000000000001</v>
      </c>
      <c r="HG31">
        <v>9.6198000000000006E-2</v>
      </c>
      <c r="HH31">
        <v>0.17652999999999999</v>
      </c>
      <c r="HI31">
        <v>0</v>
      </c>
      <c r="HJ31">
        <v>0</v>
      </c>
      <c r="HK31">
        <v>0</v>
      </c>
      <c r="HL31">
        <v>5.2553999999999997E-2</v>
      </c>
      <c r="HM31">
        <v>3.8478999999999999E-2</v>
      </c>
      <c r="HN31">
        <v>7.0611999999999994E-2</v>
      </c>
      <c r="HO31">
        <v>0</v>
      </c>
      <c r="HP31">
        <v>0</v>
      </c>
      <c r="HQ31">
        <v>0</v>
      </c>
      <c r="HR31">
        <v>2.6276999999999998E-2</v>
      </c>
      <c r="HS31">
        <v>1.924E-2</v>
      </c>
      <c r="HT31">
        <v>3.5305999999999997E-2</v>
      </c>
      <c r="HU31">
        <v>3.2599</v>
      </c>
      <c r="HV31">
        <v>2.6673</v>
      </c>
      <c r="HW31">
        <v>3.9405999999999999</v>
      </c>
      <c r="HX31">
        <v>22.158999999999999</v>
      </c>
      <c r="HY31">
        <v>18.131</v>
      </c>
      <c r="HZ31">
        <v>26.7865</v>
      </c>
      <c r="IA31">
        <v>2.7726999999999999</v>
      </c>
      <c r="IB31">
        <v>2.2686999999999999</v>
      </c>
      <c r="IC31">
        <v>3.3517999999999999</v>
      </c>
      <c r="ID31">
        <v>0</v>
      </c>
      <c r="IE31">
        <v>0</v>
      </c>
      <c r="IF31">
        <v>0</v>
      </c>
      <c r="IG31">
        <v>0</v>
      </c>
      <c r="IH31">
        <v>0</v>
      </c>
      <c r="II31">
        <v>0</v>
      </c>
      <c r="IJ31">
        <v>0.49670999999999998</v>
      </c>
      <c r="IK31">
        <v>0.40642</v>
      </c>
      <c r="IL31">
        <v>0.60043999999999997</v>
      </c>
      <c r="IM31">
        <v>0.55406999999999995</v>
      </c>
      <c r="IN31">
        <v>0.45334999999999998</v>
      </c>
      <c r="IO31">
        <v>0.66978000000000004</v>
      </c>
      <c r="IS31">
        <v>1.3608</v>
      </c>
      <c r="IT31">
        <v>1.1133999999999999</v>
      </c>
      <c r="IU31">
        <v>1.6449</v>
      </c>
      <c r="IV31">
        <v>4.7055999999999996</v>
      </c>
      <c r="IW31">
        <v>3.8502000000000001</v>
      </c>
      <c r="IX31">
        <v>5.6882999999999999</v>
      </c>
      <c r="IY31">
        <v>0.90980000000000005</v>
      </c>
      <c r="IZ31">
        <v>0.74441999999999997</v>
      </c>
      <c r="JA31">
        <v>1.0998000000000001</v>
      </c>
      <c r="JE31">
        <v>3.4199E-3</v>
      </c>
      <c r="JF31">
        <v>2.7983000000000001E-3</v>
      </c>
      <c r="JG31">
        <v>4.1340999999999999E-3</v>
      </c>
      <c r="JK31">
        <v>3.1852999999999998</v>
      </c>
      <c r="JL31">
        <v>2.6063000000000001</v>
      </c>
      <c r="JM31">
        <v>3.8504999999999998</v>
      </c>
      <c r="JN31">
        <v>0</v>
      </c>
      <c r="JO31">
        <v>0</v>
      </c>
      <c r="JP31">
        <v>0</v>
      </c>
      <c r="JQ31">
        <v>1.3254999999999999</v>
      </c>
      <c r="JR31">
        <v>1.0845</v>
      </c>
      <c r="JS31">
        <v>1.6022000000000001</v>
      </c>
      <c r="JT31">
        <v>0</v>
      </c>
      <c r="JU31">
        <v>0</v>
      </c>
      <c r="JV31">
        <v>0</v>
      </c>
      <c r="KC31">
        <v>4.9189999999999998E-3</v>
      </c>
      <c r="KD31">
        <v>4.0248000000000003E-3</v>
      </c>
      <c r="KE31">
        <v>5.9461999999999996E-3</v>
      </c>
      <c r="KI31">
        <v>6.3942999999999997E-4</v>
      </c>
      <c r="KJ31">
        <v>5.2320000000000003E-4</v>
      </c>
      <c r="KK31">
        <v>7.7296000000000005E-4</v>
      </c>
      <c r="KL31">
        <v>3.3592000000000001E-3</v>
      </c>
      <c r="KM31">
        <v>2.7485000000000001E-3</v>
      </c>
      <c r="KN31">
        <v>4.0607000000000004E-3</v>
      </c>
      <c r="KR31">
        <v>16.584800000000001</v>
      </c>
      <c r="KS31">
        <v>13.5701</v>
      </c>
      <c r="KT31">
        <v>20.048200000000001</v>
      </c>
      <c r="KX31">
        <v>7.9929000000000007E-3</v>
      </c>
      <c r="KY31">
        <v>6.5399000000000004E-3</v>
      </c>
      <c r="KZ31">
        <v>9.6620000000000004E-3</v>
      </c>
      <c r="LA31">
        <v>0</v>
      </c>
      <c r="LB31">
        <v>0</v>
      </c>
      <c r="LC31">
        <v>0</v>
      </c>
      <c r="LD31">
        <v>3.7412999999999999E-3</v>
      </c>
      <c r="LE31">
        <v>3.0612E-3</v>
      </c>
      <c r="LF31">
        <v>4.5225999999999999E-3</v>
      </c>
      <c r="LG31">
        <v>0</v>
      </c>
      <c r="LH31">
        <v>0</v>
      </c>
      <c r="LI31">
        <v>0</v>
      </c>
      <c r="LJ31">
        <v>0</v>
      </c>
      <c r="LK31">
        <v>0</v>
      </c>
      <c r="LL31">
        <v>0</v>
      </c>
      <c r="LM31">
        <v>0</v>
      </c>
      <c r="LN31">
        <v>0</v>
      </c>
      <c r="LO31">
        <v>0</v>
      </c>
      <c r="LP31">
        <v>0</v>
      </c>
      <c r="LQ31">
        <v>0</v>
      </c>
      <c r="LR31">
        <v>0</v>
      </c>
      <c r="LS31">
        <v>1.6546000000000002E-2</v>
      </c>
      <c r="LT31">
        <v>1.3538E-2</v>
      </c>
      <c r="LU31">
        <v>2.0001000000000001E-2</v>
      </c>
      <c r="LV31">
        <v>1.9268000000000001</v>
      </c>
      <c r="LW31">
        <v>1.5766</v>
      </c>
      <c r="LX31">
        <v>2.3292000000000002</v>
      </c>
      <c r="LY31">
        <v>0</v>
      </c>
      <c r="LZ31">
        <v>0</v>
      </c>
      <c r="MA31">
        <v>0</v>
      </c>
      <c r="MB31">
        <v>1.4204000000000001</v>
      </c>
      <c r="MC31">
        <v>1.0949</v>
      </c>
      <c r="MD31">
        <v>1.8561000000000001</v>
      </c>
      <c r="ME31">
        <v>0.66127000000000002</v>
      </c>
      <c r="MF31">
        <v>0.50975000000000004</v>
      </c>
      <c r="MG31">
        <v>0.86409999999999998</v>
      </c>
      <c r="MH31">
        <v>0.55678000000000005</v>
      </c>
      <c r="MI31">
        <v>0.42920000000000003</v>
      </c>
      <c r="MJ31">
        <v>0.72757000000000005</v>
      </c>
      <c r="MK31">
        <v>0.10562000000000001</v>
      </c>
      <c r="ML31">
        <v>8.1419000000000005E-2</v>
      </c>
      <c r="MM31">
        <v>0.13802</v>
      </c>
      <c r="MN31">
        <v>8.8493999999999993</v>
      </c>
      <c r="MO31">
        <v>6.8216999999999999</v>
      </c>
      <c r="MP31">
        <v>11.5639</v>
      </c>
      <c r="MT31">
        <v>2.7597999999999998</v>
      </c>
      <c r="MU31">
        <v>2.1274000000000002</v>
      </c>
      <c r="MV31">
        <v>3.6063000000000001</v>
      </c>
      <c r="MW31">
        <v>2.0272000000000001</v>
      </c>
      <c r="MX31">
        <v>1.5627</v>
      </c>
      <c r="MY31">
        <v>2.6490999999999998</v>
      </c>
      <c r="MZ31">
        <v>2.5836999999999999E-2</v>
      </c>
      <c r="NA31">
        <v>1.9917000000000001E-2</v>
      </c>
      <c r="NB31">
        <v>3.3763000000000001E-2</v>
      </c>
      <c r="NC31">
        <v>0.97008000000000005</v>
      </c>
      <c r="ND31">
        <v>0.74780000000000002</v>
      </c>
      <c r="NE31">
        <v>1.2676000000000001</v>
      </c>
      <c r="NF31">
        <v>6.2842999999999996E-2</v>
      </c>
      <c r="NG31">
        <v>4.8443E-2</v>
      </c>
      <c r="NH31">
        <v>8.2118999999999998E-2</v>
      </c>
      <c r="NL31">
        <v>1.0315999999999999E-3</v>
      </c>
      <c r="NM31">
        <v>7.9526E-4</v>
      </c>
      <c r="NN31">
        <v>1.3481000000000001E-3</v>
      </c>
      <c r="NR31">
        <v>4.3615E-4</v>
      </c>
      <c r="NS31">
        <v>3.3620999999999998E-4</v>
      </c>
      <c r="NT31">
        <v>5.6994000000000001E-4</v>
      </c>
      <c r="NU31">
        <v>0</v>
      </c>
      <c r="NV31">
        <v>0</v>
      </c>
      <c r="NW31">
        <v>0</v>
      </c>
      <c r="NX31">
        <v>2.5842E-2</v>
      </c>
      <c r="NY31">
        <v>1.9921000000000001E-2</v>
      </c>
      <c r="NZ31">
        <v>3.3769E-2</v>
      </c>
      <c r="OG31">
        <v>0</v>
      </c>
      <c r="OH31">
        <v>0</v>
      </c>
      <c r="OI31">
        <v>0</v>
      </c>
      <c r="OP31">
        <v>0</v>
      </c>
      <c r="OQ31">
        <v>0</v>
      </c>
      <c r="OR31">
        <v>0</v>
      </c>
      <c r="OY31">
        <v>0.35954999999999998</v>
      </c>
      <c r="OZ31">
        <v>0.27716000000000002</v>
      </c>
      <c r="PA31">
        <v>0.46983999999999998</v>
      </c>
      <c r="PB31">
        <v>0</v>
      </c>
      <c r="PC31">
        <v>0</v>
      </c>
      <c r="PD31">
        <v>0</v>
      </c>
      <c r="PE31">
        <v>13.2446</v>
      </c>
      <c r="PF31">
        <v>10.2098</v>
      </c>
      <c r="PG31">
        <v>17.307200000000002</v>
      </c>
      <c r="PH31">
        <v>0</v>
      </c>
      <c r="PI31">
        <v>0</v>
      </c>
      <c r="PJ31">
        <v>0</v>
      </c>
      <c r="PQ31">
        <v>0</v>
      </c>
      <c r="PR31">
        <v>0</v>
      </c>
      <c r="PS31">
        <v>0</v>
      </c>
      <c r="PT31">
        <v>1.1838</v>
      </c>
      <c r="PU31">
        <v>0.91254999999999997</v>
      </c>
      <c r="PV31">
        <v>1.5468999999999999</v>
      </c>
      <c r="PW31">
        <v>11.323399999999999</v>
      </c>
      <c r="PX31">
        <v>8.7287999999999997</v>
      </c>
      <c r="PY31">
        <v>14.7967</v>
      </c>
      <c r="PZ31">
        <v>7.4298000000000002</v>
      </c>
      <c r="QA31">
        <v>5.7274000000000003</v>
      </c>
      <c r="QB31">
        <v>9.7088000000000001</v>
      </c>
      <c r="QC31">
        <v>5.9395999999999997E-2</v>
      </c>
      <c r="QD31">
        <v>4.5786E-2</v>
      </c>
      <c r="QE31">
        <v>7.7615000000000003E-2</v>
      </c>
      <c r="QF31">
        <v>0</v>
      </c>
      <c r="QG31">
        <v>0</v>
      </c>
      <c r="QH31">
        <v>0</v>
      </c>
      <c r="QI31">
        <v>0</v>
      </c>
      <c r="QJ31">
        <v>0</v>
      </c>
      <c r="QK31">
        <v>0</v>
      </c>
      <c r="QL31">
        <v>4.0634999999999998E-4</v>
      </c>
      <c r="QM31">
        <v>3.1324E-4</v>
      </c>
      <c r="QN31">
        <v>5.31E-4</v>
      </c>
      <c r="SK31">
        <v>1.9799</v>
      </c>
      <c r="SL31">
        <v>1.615</v>
      </c>
      <c r="SM31">
        <v>2.4582000000000002</v>
      </c>
      <c r="SN31">
        <v>2.7504</v>
      </c>
      <c r="SO31">
        <v>2.2435</v>
      </c>
      <c r="SP31">
        <v>3.4148999999999998</v>
      </c>
      <c r="SQ31">
        <v>0</v>
      </c>
      <c r="SR31">
        <v>0</v>
      </c>
      <c r="SS31">
        <v>0</v>
      </c>
      <c r="ST31">
        <v>2.3182</v>
      </c>
      <c r="SU31">
        <v>1.891</v>
      </c>
      <c r="SV31">
        <v>2.8782000000000001</v>
      </c>
      <c r="SZ31">
        <v>0</v>
      </c>
      <c r="TA31">
        <v>0</v>
      </c>
      <c r="TB31">
        <v>0</v>
      </c>
      <c r="TU31">
        <v>0</v>
      </c>
      <c r="TV31">
        <v>0</v>
      </c>
      <c r="TW31">
        <v>0</v>
      </c>
      <c r="TX31" s="1">
        <v>1.7912000000000001E-5</v>
      </c>
      <c r="TY31" s="1">
        <v>1.4611E-5</v>
      </c>
      <c r="TZ31" s="1">
        <v>2.2238999999999998E-5</v>
      </c>
      <c r="UA31">
        <v>0.25897999999999999</v>
      </c>
      <c r="UB31">
        <v>0.21124999999999999</v>
      </c>
      <c r="UC31">
        <v>0.32153999999999999</v>
      </c>
      <c r="UG31">
        <v>0.60462000000000005</v>
      </c>
      <c r="UH31">
        <v>0.49319000000000002</v>
      </c>
      <c r="UI31">
        <v>0.75068000000000001</v>
      </c>
      <c r="UJ31">
        <v>1.0621999999999999E-2</v>
      </c>
      <c r="UK31">
        <v>8.6645999999999997E-3</v>
      </c>
      <c r="UL31">
        <v>1.3188E-2</v>
      </c>
      <c r="VE31">
        <v>2.8167999999999999E-2</v>
      </c>
      <c r="VF31">
        <v>2.1852E-2</v>
      </c>
      <c r="VG31">
        <v>3.5378E-2</v>
      </c>
      <c r="VT31">
        <v>0</v>
      </c>
      <c r="VU31">
        <v>0</v>
      </c>
      <c r="VV31">
        <v>0</v>
      </c>
      <c r="VW31">
        <v>0.35160999999999998</v>
      </c>
      <c r="VX31">
        <v>0.33071</v>
      </c>
      <c r="VY31">
        <v>0.37480000000000002</v>
      </c>
      <c r="VZ31">
        <v>0</v>
      </c>
      <c r="WA31">
        <v>0</v>
      </c>
      <c r="WB31">
        <v>0</v>
      </c>
      <c r="WC31">
        <v>0</v>
      </c>
      <c r="WD31">
        <v>0</v>
      </c>
      <c r="WE31">
        <v>0</v>
      </c>
      <c r="WF31">
        <v>2.4649000000000001</v>
      </c>
      <c r="WG31">
        <v>2.4649000000000001</v>
      </c>
      <c r="WH31">
        <v>2.4649000000000001</v>
      </c>
      <c r="WI31">
        <v>0</v>
      </c>
      <c r="WJ31">
        <v>0</v>
      </c>
      <c r="WK31">
        <v>0</v>
      </c>
      <c r="WO31">
        <v>1.0618000000000001</v>
      </c>
      <c r="WP31">
        <v>1.0618000000000001</v>
      </c>
      <c r="WQ31">
        <v>1.0618000000000001</v>
      </c>
      <c r="WR31">
        <v>14.160500000000001</v>
      </c>
      <c r="WS31">
        <v>10.984999999999999</v>
      </c>
      <c r="WT31">
        <v>17.785</v>
      </c>
      <c r="WU31">
        <v>0.61443999999999999</v>
      </c>
      <c r="WV31">
        <v>0.47665000000000002</v>
      </c>
      <c r="WW31">
        <v>0.77171000000000001</v>
      </c>
      <c r="WX31">
        <v>0.62126000000000003</v>
      </c>
      <c r="WY31">
        <v>0.48193999999999998</v>
      </c>
      <c r="WZ31">
        <v>0.78027999999999997</v>
      </c>
      <c r="XA31">
        <v>42.6693</v>
      </c>
      <c r="XB31">
        <v>33.1006</v>
      </c>
      <c r="XC31">
        <v>53.590600000000002</v>
      </c>
      <c r="XJ31">
        <v>1.0582E-3</v>
      </c>
      <c r="XK31">
        <v>8.2089000000000001E-4</v>
      </c>
      <c r="XL31">
        <v>1.3290000000000001E-3</v>
      </c>
      <c r="XM31">
        <v>22.464500000000001</v>
      </c>
      <c r="XN31">
        <v>17.052600000000002</v>
      </c>
      <c r="XO31">
        <v>28.264600000000002</v>
      </c>
      <c r="XP31">
        <v>0.77598999999999996</v>
      </c>
      <c r="XQ31">
        <v>0.58904000000000001</v>
      </c>
      <c r="XR31">
        <v>0.97633999999999999</v>
      </c>
      <c r="XS31">
        <v>1.004</v>
      </c>
      <c r="XT31">
        <v>0.76214000000000004</v>
      </c>
      <c r="XU31">
        <v>1.2632000000000001</v>
      </c>
      <c r="XV31">
        <v>2.3014000000000001</v>
      </c>
      <c r="XW31">
        <v>1.7470000000000001</v>
      </c>
      <c r="XX31">
        <v>2.8956</v>
      </c>
      <c r="XY31">
        <v>1.2081999999999999</v>
      </c>
      <c r="XZ31">
        <v>0.91715000000000002</v>
      </c>
      <c r="YA31">
        <v>1.5202</v>
      </c>
      <c r="YB31">
        <v>0</v>
      </c>
      <c r="YC31">
        <v>0</v>
      </c>
      <c r="YD31">
        <v>0</v>
      </c>
      <c r="YE31">
        <v>0</v>
      </c>
      <c r="YF31">
        <v>0</v>
      </c>
      <c r="YG31">
        <v>0</v>
      </c>
      <c r="YH31">
        <v>0</v>
      </c>
      <c r="YI31">
        <v>0</v>
      </c>
      <c r="YJ31">
        <v>0</v>
      </c>
      <c r="YK31">
        <v>0</v>
      </c>
      <c r="YL31">
        <v>0</v>
      </c>
      <c r="YM31">
        <v>0</v>
      </c>
      <c r="YQ31">
        <v>4.6913999999999998</v>
      </c>
      <c r="YR31">
        <v>2.7240000000000002</v>
      </c>
      <c r="YS31">
        <v>7.4253999999999998</v>
      </c>
      <c r="YT31">
        <v>0</v>
      </c>
      <c r="YU31">
        <v>0</v>
      </c>
      <c r="YV31">
        <v>0</v>
      </c>
      <c r="YW31">
        <v>2.1240999999999999E-2</v>
      </c>
      <c r="YX31">
        <v>1.2333999999999999E-2</v>
      </c>
      <c r="YY31">
        <v>3.3619999999999997E-2</v>
      </c>
      <c r="YZ31">
        <v>0</v>
      </c>
      <c r="ZA31">
        <v>0</v>
      </c>
      <c r="ZB31">
        <v>0</v>
      </c>
    </row>
    <row r="32" spans="1:678">
      <c r="A32" t="s">
        <v>0</v>
      </c>
      <c r="B32" t="s">
        <v>1</v>
      </c>
      <c r="C32" t="s">
        <v>64</v>
      </c>
      <c r="D32">
        <v>46.634799999999998</v>
      </c>
      <c r="E32">
        <v>27.0121</v>
      </c>
      <c r="F32">
        <v>75.356099999999998</v>
      </c>
      <c r="G32">
        <v>531.98889999999994</v>
      </c>
      <c r="H32">
        <v>308.14190000000002</v>
      </c>
      <c r="I32">
        <v>859.6277</v>
      </c>
      <c r="J32">
        <v>0</v>
      </c>
      <c r="K32">
        <v>0</v>
      </c>
      <c r="L32">
        <v>0</v>
      </c>
      <c r="M32">
        <v>2.032</v>
      </c>
      <c r="N32">
        <v>1.177</v>
      </c>
      <c r="O32">
        <v>3.2835000000000001</v>
      </c>
      <c r="S32">
        <v>0</v>
      </c>
      <c r="T32">
        <v>0</v>
      </c>
      <c r="U32">
        <v>0</v>
      </c>
      <c r="V32">
        <v>0.19397</v>
      </c>
      <c r="W32">
        <v>0.11235000000000001</v>
      </c>
      <c r="X32">
        <v>0.31341999999999998</v>
      </c>
      <c r="Y32">
        <v>0</v>
      </c>
      <c r="Z32">
        <v>0</v>
      </c>
      <c r="AA32">
        <v>0</v>
      </c>
      <c r="AB32">
        <v>0</v>
      </c>
      <c r="AC32">
        <v>0</v>
      </c>
      <c r="AD32">
        <v>0</v>
      </c>
      <c r="AH32">
        <v>0</v>
      </c>
      <c r="AI32">
        <v>0</v>
      </c>
      <c r="AJ32">
        <v>0</v>
      </c>
      <c r="AN32">
        <v>0</v>
      </c>
      <c r="AO32">
        <v>0</v>
      </c>
      <c r="AP32">
        <v>0</v>
      </c>
      <c r="AZ32">
        <v>0.32652999999999999</v>
      </c>
      <c r="BA32">
        <v>0.32652999999999999</v>
      </c>
      <c r="BB32">
        <v>0.32652999999999999</v>
      </c>
      <c r="BC32">
        <v>75.715199999999996</v>
      </c>
      <c r="BD32">
        <v>75.715199999999996</v>
      </c>
      <c r="BE32">
        <v>75.715199999999996</v>
      </c>
      <c r="BF32">
        <v>3.0127999999999999</v>
      </c>
      <c r="BG32">
        <v>3.0127999999999999</v>
      </c>
      <c r="BH32">
        <v>3.0127999999999999</v>
      </c>
      <c r="BR32">
        <v>0</v>
      </c>
      <c r="BS32">
        <v>0</v>
      </c>
      <c r="BT32">
        <v>0</v>
      </c>
      <c r="BU32">
        <v>0</v>
      </c>
      <c r="BV32">
        <v>0</v>
      </c>
      <c r="BW32">
        <v>0</v>
      </c>
      <c r="BX32">
        <v>0.44268999999999997</v>
      </c>
      <c r="BY32">
        <v>0.44268999999999997</v>
      </c>
      <c r="BZ32">
        <v>0.44268999999999997</v>
      </c>
      <c r="CA32">
        <v>4.093</v>
      </c>
      <c r="CB32">
        <v>4.093</v>
      </c>
      <c r="CC32">
        <v>4.093</v>
      </c>
      <c r="CD32">
        <v>12.462</v>
      </c>
      <c r="CE32">
        <v>12.462</v>
      </c>
      <c r="CF32">
        <v>12.462</v>
      </c>
      <c r="CG32">
        <v>1.7378</v>
      </c>
      <c r="CH32">
        <v>1.7378</v>
      </c>
      <c r="CI32">
        <v>1.7378</v>
      </c>
      <c r="CJ32">
        <v>0</v>
      </c>
      <c r="CK32">
        <v>0</v>
      </c>
      <c r="CL32">
        <v>0</v>
      </c>
      <c r="CM32">
        <v>0.69428999999999996</v>
      </c>
      <c r="CN32">
        <v>0.52232999999999996</v>
      </c>
      <c r="CO32">
        <v>0.89232999999999996</v>
      </c>
      <c r="CP32">
        <v>7.0818000000000003</v>
      </c>
      <c r="CQ32">
        <v>5.3277000000000001</v>
      </c>
      <c r="CR32">
        <v>9.1016999999999992</v>
      </c>
      <c r="CS32">
        <v>0</v>
      </c>
      <c r="CT32">
        <v>0</v>
      </c>
      <c r="CU32">
        <v>0</v>
      </c>
      <c r="CV32">
        <v>2.6777000000000002</v>
      </c>
      <c r="CW32">
        <v>2.0145</v>
      </c>
      <c r="CX32">
        <v>3.4415</v>
      </c>
      <c r="DB32">
        <v>1.1077E-2</v>
      </c>
      <c r="DC32">
        <v>8.3336999999999994E-3</v>
      </c>
      <c r="DD32">
        <v>1.4237E-2</v>
      </c>
      <c r="DE32">
        <v>3.2044999999999999</v>
      </c>
      <c r="DF32">
        <v>2.4108000000000001</v>
      </c>
      <c r="DG32">
        <v>4.1185999999999998</v>
      </c>
      <c r="DQ32">
        <v>1.1724000000000001</v>
      </c>
      <c r="DR32">
        <v>0.88200000000000001</v>
      </c>
      <c r="DS32">
        <v>1.5067999999999999</v>
      </c>
      <c r="DT32">
        <v>0</v>
      </c>
      <c r="DU32">
        <v>0</v>
      </c>
      <c r="DV32">
        <v>0</v>
      </c>
      <c r="DW32">
        <v>0</v>
      </c>
      <c r="DX32">
        <v>0</v>
      </c>
      <c r="DY32">
        <v>0</v>
      </c>
      <c r="DZ32" s="1">
        <v>1.0563E-5</v>
      </c>
      <c r="EA32" s="1">
        <v>7.8339999999999999E-6</v>
      </c>
      <c r="EB32" s="1">
        <v>1.3674E-5</v>
      </c>
      <c r="EC32">
        <v>0</v>
      </c>
      <c r="ED32">
        <v>0</v>
      </c>
      <c r="EE32">
        <v>0</v>
      </c>
      <c r="EF32">
        <v>3.6619000000000001E-3</v>
      </c>
      <c r="EG32">
        <v>2.7158E-3</v>
      </c>
      <c r="EH32">
        <v>4.7402E-3</v>
      </c>
      <c r="EI32">
        <v>0</v>
      </c>
      <c r="EJ32">
        <v>0</v>
      </c>
      <c r="EK32">
        <v>0</v>
      </c>
      <c r="EL32" s="1">
        <v>1.5551000000000001E-5</v>
      </c>
      <c r="EM32" s="1">
        <v>1.1533E-5</v>
      </c>
      <c r="EN32" s="1">
        <v>2.0131000000000001E-5</v>
      </c>
      <c r="ER32">
        <v>0</v>
      </c>
      <c r="ES32">
        <v>0</v>
      </c>
      <c r="ET32">
        <v>0</v>
      </c>
      <c r="EX32">
        <v>4.8471E-2</v>
      </c>
      <c r="EY32">
        <v>3.5948000000000001E-2</v>
      </c>
      <c r="EZ32">
        <v>6.2744999999999995E-2</v>
      </c>
      <c r="FA32">
        <v>0</v>
      </c>
      <c r="FB32">
        <v>0</v>
      </c>
      <c r="FC32">
        <v>0</v>
      </c>
      <c r="FD32">
        <v>2.4763000000000002</v>
      </c>
      <c r="FE32">
        <v>1.863</v>
      </c>
      <c r="FF32">
        <v>3.1825999999999999</v>
      </c>
      <c r="FG32">
        <v>7.0142999999999997E-2</v>
      </c>
      <c r="FH32">
        <v>5.2019999999999997E-2</v>
      </c>
      <c r="FI32">
        <v>9.0797000000000003E-2</v>
      </c>
      <c r="FJ32">
        <v>0</v>
      </c>
      <c r="FK32">
        <v>0</v>
      </c>
      <c r="FL32">
        <v>0</v>
      </c>
      <c r="FM32">
        <v>0</v>
      </c>
      <c r="FN32">
        <v>0</v>
      </c>
      <c r="FO32">
        <v>0</v>
      </c>
      <c r="FS32">
        <v>5.6991E-2</v>
      </c>
      <c r="FT32">
        <v>4.3833999999999998E-2</v>
      </c>
      <c r="FU32">
        <v>7.2710999999999998E-2</v>
      </c>
      <c r="GB32">
        <v>0</v>
      </c>
      <c r="GC32">
        <v>0</v>
      </c>
      <c r="GD32">
        <v>0</v>
      </c>
      <c r="GE32">
        <v>0</v>
      </c>
      <c r="GF32">
        <v>0</v>
      </c>
      <c r="GG32">
        <v>0</v>
      </c>
      <c r="GH32">
        <v>3.9704000000000002</v>
      </c>
      <c r="GI32">
        <v>3.0156999999999998</v>
      </c>
      <c r="GJ32">
        <v>5.2614000000000001</v>
      </c>
      <c r="GK32">
        <v>0.19963</v>
      </c>
      <c r="GL32">
        <v>0.15162999999999999</v>
      </c>
      <c r="GM32">
        <v>0.26454</v>
      </c>
      <c r="GN32">
        <v>0</v>
      </c>
      <c r="GO32">
        <v>0</v>
      </c>
      <c r="GP32">
        <v>0</v>
      </c>
      <c r="GQ32">
        <v>1.8534999999999999</v>
      </c>
      <c r="GR32">
        <v>0.67612000000000005</v>
      </c>
      <c r="GS32">
        <v>4.2359</v>
      </c>
      <c r="GT32">
        <v>4.4361999999999999E-2</v>
      </c>
      <c r="GU32">
        <v>3.3695000000000003E-2</v>
      </c>
      <c r="GV32">
        <v>5.8785999999999998E-2</v>
      </c>
      <c r="GZ32">
        <v>6.7130000000000001</v>
      </c>
      <c r="HA32">
        <v>6.3502000000000001</v>
      </c>
      <c r="HB32">
        <v>7.1425000000000001</v>
      </c>
      <c r="HC32">
        <v>0.27682000000000001</v>
      </c>
      <c r="HD32">
        <v>0.26185999999999998</v>
      </c>
      <c r="HE32">
        <v>0.29454000000000002</v>
      </c>
      <c r="HF32">
        <v>0.11090999999999999</v>
      </c>
      <c r="HG32">
        <v>8.4237000000000006E-2</v>
      </c>
      <c r="HH32">
        <v>0.14696999999999999</v>
      </c>
      <c r="HI32">
        <v>0</v>
      </c>
      <c r="HJ32">
        <v>0</v>
      </c>
      <c r="HK32">
        <v>0</v>
      </c>
      <c r="HL32">
        <v>4.4361999999999999E-2</v>
      </c>
      <c r="HM32">
        <v>3.3695000000000003E-2</v>
      </c>
      <c r="HN32">
        <v>5.8785999999999998E-2</v>
      </c>
      <c r="HO32">
        <v>0</v>
      </c>
      <c r="HP32">
        <v>0</v>
      </c>
      <c r="HQ32">
        <v>0</v>
      </c>
      <c r="HR32">
        <v>2.2180999999999999E-2</v>
      </c>
      <c r="HS32">
        <v>1.6847000000000001E-2</v>
      </c>
      <c r="HT32">
        <v>2.9392999999999999E-2</v>
      </c>
      <c r="HU32">
        <v>2.9470000000000001</v>
      </c>
      <c r="HV32">
        <v>2.4226000000000001</v>
      </c>
      <c r="HW32">
        <v>3.5097</v>
      </c>
      <c r="HX32">
        <v>20.032</v>
      </c>
      <c r="HY32">
        <v>16.467700000000001</v>
      </c>
      <c r="HZ32">
        <v>23.856999999999999</v>
      </c>
      <c r="IA32">
        <v>2.5066000000000002</v>
      </c>
      <c r="IB32">
        <v>2.0606</v>
      </c>
      <c r="IC32">
        <v>2.9851999999999999</v>
      </c>
      <c r="ID32">
        <v>0</v>
      </c>
      <c r="IE32">
        <v>0</v>
      </c>
      <c r="IF32">
        <v>0</v>
      </c>
      <c r="IG32">
        <v>0</v>
      </c>
      <c r="IH32">
        <v>0</v>
      </c>
      <c r="II32">
        <v>0</v>
      </c>
      <c r="IJ32">
        <v>0.44902999999999998</v>
      </c>
      <c r="IK32">
        <v>0.36913000000000001</v>
      </c>
      <c r="IL32">
        <v>0.53476999999999997</v>
      </c>
      <c r="IM32">
        <v>0.50088999999999995</v>
      </c>
      <c r="IN32">
        <v>0.41176000000000001</v>
      </c>
      <c r="IO32">
        <v>0.59653</v>
      </c>
      <c r="IS32">
        <v>1.2301</v>
      </c>
      <c r="IT32">
        <v>1.0113000000000001</v>
      </c>
      <c r="IU32">
        <v>1.4650000000000001</v>
      </c>
      <c r="IV32">
        <v>4.2538999999999998</v>
      </c>
      <c r="IW32">
        <v>3.4969999999999999</v>
      </c>
      <c r="IX32">
        <v>5.0662000000000003</v>
      </c>
      <c r="IY32">
        <v>0.82247000000000003</v>
      </c>
      <c r="IZ32">
        <v>0.67612000000000005</v>
      </c>
      <c r="JA32">
        <v>0.97950999999999999</v>
      </c>
      <c r="JE32">
        <v>3.0917000000000002E-3</v>
      </c>
      <c r="JF32">
        <v>2.5416000000000002E-3</v>
      </c>
      <c r="JG32">
        <v>3.6819999999999999E-3</v>
      </c>
      <c r="JK32">
        <v>2.8795000000000002</v>
      </c>
      <c r="JL32">
        <v>2.3672</v>
      </c>
      <c r="JM32">
        <v>3.4293999999999998</v>
      </c>
      <c r="JN32">
        <v>0</v>
      </c>
      <c r="JO32">
        <v>0</v>
      </c>
      <c r="JP32">
        <v>0</v>
      </c>
      <c r="JQ32">
        <v>1.1981999999999999</v>
      </c>
      <c r="JR32">
        <v>0.98502000000000001</v>
      </c>
      <c r="JS32">
        <v>1.427</v>
      </c>
      <c r="JT32">
        <v>0</v>
      </c>
      <c r="JU32">
        <v>0</v>
      </c>
      <c r="JV32">
        <v>0</v>
      </c>
      <c r="KC32">
        <v>4.4467999999999999E-3</v>
      </c>
      <c r="KD32">
        <v>3.6556000000000002E-3</v>
      </c>
      <c r="KE32">
        <v>5.2959000000000001E-3</v>
      </c>
      <c r="KI32">
        <v>5.7804999999999998E-4</v>
      </c>
      <c r="KJ32">
        <v>4.752E-4</v>
      </c>
      <c r="KK32">
        <v>6.8842999999999997E-4</v>
      </c>
      <c r="KL32">
        <v>3.0366999999999998E-3</v>
      </c>
      <c r="KM32">
        <v>2.4964000000000002E-3</v>
      </c>
      <c r="KN32">
        <v>3.6166000000000002E-3</v>
      </c>
      <c r="KR32">
        <v>14.992800000000001</v>
      </c>
      <c r="KS32">
        <v>12.325200000000001</v>
      </c>
      <c r="KT32">
        <v>17.855599999999999</v>
      </c>
      <c r="KX32">
        <v>7.2256000000000004E-3</v>
      </c>
      <c r="KY32">
        <v>5.94E-3</v>
      </c>
      <c r="KZ32">
        <v>8.6052999999999998E-3</v>
      </c>
      <c r="LA32">
        <v>0</v>
      </c>
      <c r="LB32">
        <v>0</v>
      </c>
      <c r="LC32">
        <v>0</v>
      </c>
      <c r="LD32">
        <v>3.3822000000000001E-3</v>
      </c>
      <c r="LE32">
        <v>2.7804000000000001E-3</v>
      </c>
      <c r="LF32">
        <v>4.0280000000000003E-3</v>
      </c>
      <c r="LG32">
        <v>0</v>
      </c>
      <c r="LH32">
        <v>0</v>
      </c>
      <c r="LI32">
        <v>0</v>
      </c>
      <c r="LJ32">
        <v>0</v>
      </c>
      <c r="LK32">
        <v>0</v>
      </c>
      <c r="LL32">
        <v>0</v>
      </c>
      <c r="LM32">
        <v>0</v>
      </c>
      <c r="LN32">
        <v>0</v>
      </c>
      <c r="LO32">
        <v>0</v>
      </c>
      <c r="LP32">
        <v>0</v>
      </c>
      <c r="LQ32">
        <v>0</v>
      </c>
      <c r="LR32">
        <v>0</v>
      </c>
      <c r="LS32">
        <v>1.4957E-2</v>
      </c>
      <c r="LT32">
        <v>1.2296E-2</v>
      </c>
      <c r="LU32">
        <v>1.7812999999999999E-2</v>
      </c>
      <c r="LV32">
        <v>1.7418</v>
      </c>
      <c r="LW32">
        <v>1.4319</v>
      </c>
      <c r="LX32">
        <v>2.0743999999999998</v>
      </c>
      <c r="LY32">
        <v>0</v>
      </c>
      <c r="LZ32">
        <v>0</v>
      </c>
      <c r="MA32">
        <v>0</v>
      </c>
      <c r="MB32">
        <v>1.3707</v>
      </c>
      <c r="MC32">
        <v>1.0543</v>
      </c>
      <c r="MD32">
        <v>1.7487999999999999</v>
      </c>
      <c r="ME32">
        <v>0.63812999999999998</v>
      </c>
      <c r="MF32">
        <v>0.49081999999999998</v>
      </c>
      <c r="MG32">
        <v>0.81415999999999999</v>
      </c>
      <c r="MH32">
        <v>0.5373</v>
      </c>
      <c r="MI32">
        <v>0.41326000000000002</v>
      </c>
      <c r="MJ32">
        <v>0.68550999999999995</v>
      </c>
      <c r="MK32">
        <v>0.10193000000000001</v>
      </c>
      <c r="ML32">
        <v>7.8395999999999993E-2</v>
      </c>
      <c r="MM32">
        <v>0.13003999999999999</v>
      </c>
      <c r="MN32">
        <v>8.5398999999999994</v>
      </c>
      <c r="MO32">
        <v>6.5683999999999996</v>
      </c>
      <c r="MP32">
        <v>10.8955</v>
      </c>
      <c r="MT32">
        <v>2.6631999999999998</v>
      </c>
      <c r="MU32">
        <v>2.0484</v>
      </c>
      <c r="MV32">
        <v>3.3978000000000002</v>
      </c>
      <c r="MW32">
        <v>1.9562999999999999</v>
      </c>
      <c r="MX32">
        <v>1.5046999999999999</v>
      </c>
      <c r="MY32">
        <v>2.496</v>
      </c>
      <c r="MZ32">
        <v>2.4934000000000001E-2</v>
      </c>
      <c r="NA32">
        <v>1.9178000000000001E-2</v>
      </c>
      <c r="NB32">
        <v>3.1810999999999999E-2</v>
      </c>
      <c r="NC32">
        <v>0.93615000000000004</v>
      </c>
      <c r="ND32">
        <v>0.72002999999999995</v>
      </c>
      <c r="NE32">
        <v>1.1943999999999999</v>
      </c>
      <c r="NF32">
        <v>6.0644000000000003E-2</v>
      </c>
      <c r="NG32">
        <v>4.6643999999999998E-2</v>
      </c>
      <c r="NH32">
        <v>7.7371999999999996E-2</v>
      </c>
      <c r="NL32">
        <v>9.9555999999999993E-4</v>
      </c>
      <c r="NM32">
        <v>7.6572999999999995E-4</v>
      </c>
      <c r="NN32">
        <v>1.2702E-3</v>
      </c>
      <c r="NR32">
        <v>4.2089999999999999E-4</v>
      </c>
      <c r="NS32">
        <v>3.2372999999999999E-4</v>
      </c>
      <c r="NT32">
        <v>5.3698999999999999E-4</v>
      </c>
      <c r="NU32">
        <v>0</v>
      </c>
      <c r="NV32">
        <v>0</v>
      </c>
      <c r="NW32">
        <v>0</v>
      </c>
      <c r="NX32">
        <v>2.4937999999999998E-2</v>
      </c>
      <c r="NY32">
        <v>1.9181E-2</v>
      </c>
      <c r="NZ32">
        <v>3.1816999999999998E-2</v>
      </c>
      <c r="OG32">
        <v>0</v>
      </c>
      <c r="OH32">
        <v>0</v>
      </c>
      <c r="OI32">
        <v>0</v>
      </c>
      <c r="OP32">
        <v>0</v>
      </c>
      <c r="OQ32">
        <v>0</v>
      </c>
      <c r="OR32">
        <v>0</v>
      </c>
      <c r="OY32">
        <v>0.34697</v>
      </c>
      <c r="OZ32">
        <v>0.26687</v>
      </c>
      <c r="PA32">
        <v>0.44268000000000002</v>
      </c>
      <c r="PB32">
        <v>0</v>
      </c>
      <c r="PC32">
        <v>0</v>
      </c>
      <c r="PD32">
        <v>0</v>
      </c>
      <c r="PE32">
        <v>12.7813</v>
      </c>
      <c r="PF32">
        <v>9.8307000000000002</v>
      </c>
      <c r="PG32">
        <v>16.306799999999999</v>
      </c>
      <c r="PH32">
        <v>0</v>
      </c>
      <c r="PI32">
        <v>0</v>
      </c>
      <c r="PJ32">
        <v>0</v>
      </c>
      <c r="PQ32">
        <v>0</v>
      </c>
      <c r="PR32">
        <v>0</v>
      </c>
      <c r="PS32">
        <v>0</v>
      </c>
      <c r="PT32">
        <v>1.1424000000000001</v>
      </c>
      <c r="PU32">
        <v>0.87866</v>
      </c>
      <c r="PV32">
        <v>1.4575</v>
      </c>
      <c r="PW32">
        <v>10.927300000000001</v>
      </c>
      <c r="PX32">
        <v>8.4047000000000001</v>
      </c>
      <c r="PY32">
        <v>13.9415</v>
      </c>
      <c r="PZ32">
        <v>7.1699000000000002</v>
      </c>
      <c r="QA32">
        <v>5.5147000000000004</v>
      </c>
      <c r="QB32">
        <v>9.1476000000000006</v>
      </c>
      <c r="QC32">
        <v>5.7318000000000001E-2</v>
      </c>
      <c r="QD32">
        <v>4.4086E-2</v>
      </c>
      <c r="QE32">
        <v>7.3129E-2</v>
      </c>
      <c r="QF32">
        <v>0</v>
      </c>
      <c r="QG32">
        <v>0</v>
      </c>
      <c r="QH32">
        <v>0</v>
      </c>
      <c r="QI32">
        <v>0</v>
      </c>
      <c r="QJ32">
        <v>0</v>
      </c>
      <c r="QK32">
        <v>0</v>
      </c>
      <c r="QL32">
        <v>3.9214000000000002E-4</v>
      </c>
      <c r="QM32">
        <v>3.0161000000000001E-4</v>
      </c>
      <c r="QN32">
        <v>5.0031000000000001E-4</v>
      </c>
      <c r="SK32">
        <v>1.4219999999999999</v>
      </c>
      <c r="SL32">
        <v>1.1344000000000001</v>
      </c>
      <c r="SM32">
        <v>1.7717000000000001</v>
      </c>
      <c r="SN32">
        <v>1.9753000000000001</v>
      </c>
      <c r="SO32">
        <v>1.5758000000000001</v>
      </c>
      <c r="SP32">
        <v>2.4611999999999998</v>
      </c>
      <c r="SQ32">
        <v>0</v>
      </c>
      <c r="SR32">
        <v>0</v>
      </c>
      <c r="SS32">
        <v>0</v>
      </c>
      <c r="ST32">
        <v>1.6649</v>
      </c>
      <c r="SU32">
        <v>1.3282</v>
      </c>
      <c r="SV32">
        <v>2.0745</v>
      </c>
      <c r="SZ32">
        <v>0</v>
      </c>
      <c r="TA32">
        <v>0</v>
      </c>
      <c r="TB32">
        <v>0</v>
      </c>
      <c r="TU32">
        <v>0</v>
      </c>
      <c r="TV32">
        <v>0</v>
      </c>
      <c r="TW32">
        <v>0</v>
      </c>
      <c r="TX32" s="1">
        <v>1.2864000000000001E-5</v>
      </c>
      <c r="TY32" s="1">
        <v>1.0261999999999999E-5</v>
      </c>
      <c r="TZ32" s="1">
        <v>1.6028E-5</v>
      </c>
      <c r="UA32">
        <v>0.186</v>
      </c>
      <c r="UB32">
        <v>0.14838000000000001</v>
      </c>
      <c r="UC32">
        <v>0.23175000000000001</v>
      </c>
      <c r="UG32">
        <v>0.43423</v>
      </c>
      <c r="UH32">
        <v>0.34641</v>
      </c>
      <c r="UI32">
        <v>0.54105000000000003</v>
      </c>
      <c r="UJ32">
        <v>7.6287999999999998E-3</v>
      </c>
      <c r="UK32">
        <v>6.0859E-3</v>
      </c>
      <c r="UL32">
        <v>9.5052999999999995E-3</v>
      </c>
      <c r="VE32">
        <v>2.6162999999999999E-2</v>
      </c>
      <c r="VF32">
        <v>1.9959999999999999E-2</v>
      </c>
      <c r="VG32">
        <v>3.3190999999999998E-2</v>
      </c>
      <c r="VT32">
        <v>0</v>
      </c>
      <c r="VU32">
        <v>0</v>
      </c>
      <c r="VV32">
        <v>0</v>
      </c>
      <c r="VW32">
        <v>0.29988999999999999</v>
      </c>
      <c r="VX32">
        <v>0.28369</v>
      </c>
      <c r="VY32">
        <v>0.31907999999999997</v>
      </c>
      <c r="VZ32">
        <v>0</v>
      </c>
      <c r="WA32">
        <v>0</v>
      </c>
      <c r="WB32">
        <v>0</v>
      </c>
      <c r="WC32">
        <v>0</v>
      </c>
      <c r="WD32">
        <v>0</v>
      </c>
      <c r="WE32">
        <v>0</v>
      </c>
      <c r="WF32">
        <v>2.0362</v>
      </c>
      <c r="WG32">
        <v>2.0362</v>
      </c>
      <c r="WH32">
        <v>2.0362</v>
      </c>
      <c r="WI32">
        <v>0</v>
      </c>
      <c r="WJ32">
        <v>0</v>
      </c>
      <c r="WK32">
        <v>0</v>
      </c>
      <c r="WO32">
        <v>0.87712000000000001</v>
      </c>
      <c r="WP32">
        <v>0.87712000000000001</v>
      </c>
      <c r="WQ32">
        <v>0.87712000000000001</v>
      </c>
      <c r="WR32">
        <v>13.152699999999999</v>
      </c>
      <c r="WS32">
        <v>10.0342</v>
      </c>
      <c r="WT32">
        <v>16.685600000000001</v>
      </c>
      <c r="WU32">
        <v>0.57069999999999999</v>
      </c>
      <c r="WV32">
        <v>0.43539</v>
      </c>
      <c r="WW32">
        <v>0.72399999999999998</v>
      </c>
      <c r="WX32">
        <v>0.57704999999999995</v>
      </c>
      <c r="WY32">
        <v>0.44023000000000001</v>
      </c>
      <c r="WZ32">
        <v>0.73204999999999998</v>
      </c>
      <c r="XA32">
        <v>39.632199999999997</v>
      </c>
      <c r="XB32">
        <v>30.235499999999998</v>
      </c>
      <c r="XC32">
        <v>50.277999999999999</v>
      </c>
      <c r="XJ32">
        <v>9.8287999999999999E-4</v>
      </c>
      <c r="XK32">
        <v>7.4983999999999999E-4</v>
      </c>
      <c r="XL32">
        <v>1.2469E-3</v>
      </c>
      <c r="XM32">
        <v>17.717700000000001</v>
      </c>
      <c r="XN32">
        <v>13.374599999999999</v>
      </c>
      <c r="XO32">
        <v>22.5364</v>
      </c>
      <c r="XP32">
        <v>0.61202000000000001</v>
      </c>
      <c r="XQ32">
        <v>0.46200000000000002</v>
      </c>
      <c r="XR32">
        <v>0.77847</v>
      </c>
      <c r="XS32">
        <v>0.79186999999999996</v>
      </c>
      <c r="XT32">
        <v>0.59775999999999996</v>
      </c>
      <c r="XU32">
        <v>1.0072000000000001</v>
      </c>
      <c r="XV32">
        <v>1.8150999999999999</v>
      </c>
      <c r="XW32">
        <v>1.3702000000000001</v>
      </c>
      <c r="XX32">
        <v>2.3088000000000002</v>
      </c>
      <c r="XY32">
        <v>0.95293000000000005</v>
      </c>
      <c r="XZ32">
        <v>0.71933999999999998</v>
      </c>
      <c r="YA32">
        <v>1.2121</v>
      </c>
      <c r="YB32">
        <v>0</v>
      </c>
      <c r="YC32">
        <v>0</v>
      </c>
      <c r="YD32">
        <v>0</v>
      </c>
      <c r="YE32">
        <v>0</v>
      </c>
      <c r="YF32">
        <v>0</v>
      </c>
      <c r="YG32">
        <v>0</v>
      </c>
      <c r="YH32">
        <v>0</v>
      </c>
      <c r="YI32">
        <v>0</v>
      </c>
      <c r="YJ32">
        <v>0</v>
      </c>
      <c r="YK32">
        <v>0</v>
      </c>
      <c r="YL32">
        <v>0</v>
      </c>
      <c r="YM32">
        <v>0</v>
      </c>
      <c r="YQ32">
        <v>4.0934999999999997</v>
      </c>
      <c r="YR32">
        <v>2.3711000000000002</v>
      </c>
      <c r="YS32">
        <v>6.6146000000000003</v>
      </c>
      <c r="YT32">
        <v>0</v>
      </c>
      <c r="YU32">
        <v>0</v>
      </c>
      <c r="YV32">
        <v>0</v>
      </c>
      <c r="YW32">
        <v>1.8533999999999998E-2</v>
      </c>
      <c r="YX32">
        <v>1.0736000000000001E-2</v>
      </c>
      <c r="YY32">
        <v>2.9949E-2</v>
      </c>
      <c r="YZ32">
        <v>0</v>
      </c>
      <c r="ZA32">
        <v>0</v>
      </c>
      <c r="ZB32">
        <v>0</v>
      </c>
    </row>
    <row r="33" spans="1:678">
      <c r="A33" t="s">
        <v>0</v>
      </c>
      <c r="B33" t="s">
        <v>1</v>
      </c>
      <c r="C33" t="s">
        <v>65</v>
      </c>
      <c r="D33">
        <v>53.762500000000003</v>
      </c>
      <c r="E33">
        <v>32.8491</v>
      </c>
      <c r="F33">
        <v>83.741799999999998</v>
      </c>
      <c r="G33">
        <v>613.298</v>
      </c>
      <c r="H33">
        <v>374.72699999999998</v>
      </c>
      <c r="I33">
        <v>955.28840000000002</v>
      </c>
      <c r="J33">
        <v>0</v>
      </c>
      <c r="K33">
        <v>0</v>
      </c>
      <c r="L33">
        <v>0</v>
      </c>
      <c r="M33">
        <v>2.3426</v>
      </c>
      <c r="N33">
        <v>1.4313</v>
      </c>
      <c r="O33">
        <v>3.6488999999999998</v>
      </c>
      <c r="S33">
        <v>0</v>
      </c>
      <c r="T33">
        <v>0</v>
      </c>
      <c r="U33">
        <v>0</v>
      </c>
      <c r="V33">
        <v>0.22361</v>
      </c>
      <c r="W33">
        <v>0.13663</v>
      </c>
      <c r="X33">
        <v>0.3483</v>
      </c>
      <c r="Y33">
        <v>0</v>
      </c>
      <c r="Z33">
        <v>0</v>
      </c>
      <c r="AA33">
        <v>0</v>
      </c>
      <c r="AB33">
        <v>0</v>
      </c>
      <c r="AC33">
        <v>0</v>
      </c>
      <c r="AD33">
        <v>0</v>
      </c>
      <c r="AH33">
        <v>0</v>
      </c>
      <c r="AI33">
        <v>0</v>
      </c>
      <c r="AJ33">
        <v>0</v>
      </c>
      <c r="AN33">
        <v>0</v>
      </c>
      <c r="AO33">
        <v>0</v>
      </c>
      <c r="AP33">
        <v>0</v>
      </c>
      <c r="AZ33">
        <v>0.39527000000000001</v>
      </c>
      <c r="BA33">
        <v>0.39527000000000001</v>
      </c>
      <c r="BB33">
        <v>0.39527000000000001</v>
      </c>
      <c r="BC33">
        <v>91.655299999999997</v>
      </c>
      <c r="BD33">
        <v>91.655299999999997</v>
      </c>
      <c r="BE33">
        <v>91.655299999999997</v>
      </c>
      <c r="BF33">
        <v>3.6471</v>
      </c>
      <c r="BG33">
        <v>3.6471</v>
      </c>
      <c r="BH33">
        <v>3.6471</v>
      </c>
      <c r="BR33">
        <v>0</v>
      </c>
      <c r="BS33">
        <v>0</v>
      </c>
      <c r="BT33">
        <v>0</v>
      </c>
      <c r="BU33">
        <v>0</v>
      </c>
      <c r="BV33">
        <v>0</v>
      </c>
      <c r="BW33">
        <v>0</v>
      </c>
      <c r="BX33">
        <v>0.53588000000000002</v>
      </c>
      <c r="BY33">
        <v>0.53588000000000002</v>
      </c>
      <c r="BZ33">
        <v>0.53588000000000002</v>
      </c>
      <c r="CA33">
        <v>4.9546999999999999</v>
      </c>
      <c r="CB33">
        <v>4.9546999999999999</v>
      </c>
      <c r="CC33">
        <v>4.9546999999999999</v>
      </c>
      <c r="CD33">
        <v>15.085599999999999</v>
      </c>
      <c r="CE33">
        <v>15.085599999999999</v>
      </c>
      <c r="CF33">
        <v>15.085599999999999</v>
      </c>
      <c r="CG33">
        <v>2.1036999999999999</v>
      </c>
      <c r="CH33">
        <v>2.1036999999999999</v>
      </c>
      <c r="CI33">
        <v>2.1036999999999999</v>
      </c>
      <c r="CJ33">
        <v>0</v>
      </c>
      <c r="CK33">
        <v>0</v>
      </c>
      <c r="CL33">
        <v>0</v>
      </c>
      <c r="CM33">
        <v>0.84789999999999999</v>
      </c>
      <c r="CN33">
        <v>0.62746999999999997</v>
      </c>
      <c r="CO33">
        <v>1.0969</v>
      </c>
      <c r="CP33">
        <v>8.6486000000000001</v>
      </c>
      <c r="CQ33">
        <v>6.4001999999999999</v>
      </c>
      <c r="CR33">
        <v>11.188700000000001</v>
      </c>
      <c r="CS33">
        <v>0</v>
      </c>
      <c r="CT33">
        <v>0</v>
      </c>
      <c r="CU33">
        <v>0</v>
      </c>
      <c r="CV33">
        <v>3.2702</v>
      </c>
      <c r="CW33">
        <v>2.42</v>
      </c>
      <c r="CX33">
        <v>4.2306999999999997</v>
      </c>
      <c r="DB33">
        <v>1.3528E-2</v>
      </c>
      <c r="DC33">
        <v>1.0011000000000001E-2</v>
      </c>
      <c r="DD33">
        <v>1.7502E-2</v>
      </c>
      <c r="DE33">
        <v>3.9135</v>
      </c>
      <c r="DF33">
        <v>2.8961000000000001</v>
      </c>
      <c r="DG33">
        <v>5.0629999999999997</v>
      </c>
      <c r="DQ33">
        <v>1.4318</v>
      </c>
      <c r="DR33">
        <v>1.0595000000000001</v>
      </c>
      <c r="DS33">
        <v>1.8523000000000001</v>
      </c>
      <c r="DT33">
        <v>0</v>
      </c>
      <c r="DU33">
        <v>0</v>
      </c>
      <c r="DV33">
        <v>0</v>
      </c>
      <c r="DW33">
        <v>0</v>
      </c>
      <c r="DX33">
        <v>0</v>
      </c>
      <c r="DY33">
        <v>0</v>
      </c>
      <c r="DZ33" s="1">
        <v>1.1635E-5</v>
      </c>
      <c r="EA33" s="1">
        <v>8.7483000000000006E-6</v>
      </c>
      <c r="EB33" s="1">
        <v>1.4871999999999999E-5</v>
      </c>
      <c r="EC33">
        <v>0</v>
      </c>
      <c r="ED33">
        <v>0</v>
      </c>
      <c r="EE33">
        <v>0</v>
      </c>
      <c r="EF33">
        <v>4.0333000000000001E-3</v>
      </c>
      <c r="EG33">
        <v>3.0327000000000002E-3</v>
      </c>
      <c r="EH33">
        <v>5.1558000000000003E-3</v>
      </c>
      <c r="EI33">
        <v>0</v>
      </c>
      <c r="EJ33">
        <v>0</v>
      </c>
      <c r="EK33">
        <v>0</v>
      </c>
      <c r="EL33" s="1">
        <v>1.7129000000000002E-5</v>
      </c>
      <c r="EM33" s="1">
        <v>1.2879E-5</v>
      </c>
      <c r="EN33" s="1">
        <v>2.1895E-5</v>
      </c>
      <c r="ER33">
        <v>0</v>
      </c>
      <c r="ES33">
        <v>0</v>
      </c>
      <c r="ET33">
        <v>0</v>
      </c>
      <c r="EX33">
        <v>5.3387999999999998E-2</v>
      </c>
      <c r="EY33">
        <v>4.0143999999999999E-2</v>
      </c>
      <c r="EZ33">
        <v>6.8246000000000001E-2</v>
      </c>
      <c r="FA33">
        <v>0</v>
      </c>
      <c r="FB33">
        <v>0</v>
      </c>
      <c r="FC33">
        <v>0</v>
      </c>
      <c r="FD33">
        <v>3.0242</v>
      </c>
      <c r="FE33">
        <v>2.238</v>
      </c>
      <c r="FF33">
        <v>3.9123999999999999</v>
      </c>
      <c r="FG33">
        <v>7.7257999999999993E-2</v>
      </c>
      <c r="FH33">
        <v>5.8090999999999997E-2</v>
      </c>
      <c r="FI33">
        <v>9.8757999999999999E-2</v>
      </c>
      <c r="FJ33">
        <v>0</v>
      </c>
      <c r="FK33">
        <v>0</v>
      </c>
      <c r="FL33">
        <v>0</v>
      </c>
      <c r="FM33">
        <v>0</v>
      </c>
      <c r="FN33">
        <v>0</v>
      </c>
      <c r="FO33">
        <v>0</v>
      </c>
      <c r="FS33">
        <v>5.9375999999999998E-2</v>
      </c>
      <c r="FT33">
        <v>4.6553999999999998E-2</v>
      </c>
      <c r="FU33">
        <v>7.5303999999999996E-2</v>
      </c>
      <c r="GB33">
        <v>0</v>
      </c>
      <c r="GC33">
        <v>0</v>
      </c>
      <c r="GD33">
        <v>0</v>
      </c>
      <c r="GE33">
        <v>0</v>
      </c>
      <c r="GF33">
        <v>0</v>
      </c>
      <c r="GG33">
        <v>0</v>
      </c>
      <c r="GH33">
        <v>4.6140999999999996</v>
      </c>
      <c r="GI33">
        <v>3.4771000000000001</v>
      </c>
      <c r="GJ33">
        <v>6.0149999999999997</v>
      </c>
      <c r="GK33">
        <v>0.23199</v>
      </c>
      <c r="GL33">
        <v>0.17483000000000001</v>
      </c>
      <c r="GM33">
        <v>0.30242999999999998</v>
      </c>
      <c r="GN33">
        <v>0</v>
      </c>
      <c r="GO33">
        <v>0</v>
      </c>
      <c r="GP33">
        <v>0</v>
      </c>
      <c r="GQ33">
        <v>2.0487000000000002</v>
      </c>
      <c r="GR33">
        <v>0.80606999999999995</v>
      </c>
      <c r="GS33">
        <v>4.5385999999999997</v>
      </c>
      <c r="GT33">
        <v>5.1554000000000003E-2</v>
      </c>
      <c r="GU33">
        <v>3.8850999999999997E-2</v>
      </c>
      <c r="GV33">
        <v>6.7206000000000002E-2</v>
      </c>
      <c r="GZ33">
        <v>7.9215</v>
      </c>
      <c r="HA33">
        <v>7.4583000000000004</v>
      </c>
      <c r="HB33">
        <v>8.3577999999999992</v>
      </c>
      <c r="HC33">
        <v>0.32666000000000001</v>
      </c>
      <c r="HD33">
        <v>0.30756</v>
      </c>
      <c r="HE33">
        <v>0.34465000000000001</v>
      </c>
      <c r="HF33">
        <v>0.12887999999999999</v>
      </c>
      <c r="HG33">
        <v>9.7127000000000005E-2</v>
      </c>
      <c r="HH33">
        <v>0.16802</v>
      </c>
      <c r="HI33">
        <v>0</v>
      </c>
      <c r="HJ33">
        <v>0</v>
      </c>
      <c r="HK33">
        <v>0</v>
      </c>
      <c r="HL33">
        <v>5.1554000000000003E-2</v>
      </c>
      <c r="HM33">
        <v>3.8850999999999997E-2</v>
      </c>
      <c r="HN33">
        <v>6.7206000000000002E-2</v>
      </c>
      <c r="HO33">
        <v>0</v>
      </c>
      <c r="HP33">
        <v>0</v>
      </c>
      <c r="HQ33">
        <v>0</v>
      </c>
      <c r="HR33">
        <v>2.5777000000000001E-2</v>
      </c>
      <c r="HS33">
        <v>1.9425000000000001E-2</v>
      </c>
      <c r="HT33">
        <v>3.3603000000000001E-2</v>
      </c>
      <c r="HU33">
        <v>3.1947000000000001</v>
      </c>
      <c r="HV33">
        <v>2.6575000000000002</v>
      </c>
      <c r="HW33">
        <v>3.8235999999999999</v>
      </c>
      <c r="HX33">
        <v>21.716000000000001</v>
      </c>
      <c r="HY33">
        <v>18.064</v>
      </c>
      <c r="HZ33">
        <v>25.991199999999999</v>
      </c>
      <c r="IA33">
        <v>2.7172999999999998</v>
      </c>
      <c r="IB33">
        <v>2.2603</v>
      </c>
      <c r="IC33">
        <v>3.2522000000000002</v>
      </c>
      <c r="ID33">
        <v>0</v>
      </c>
      <c r="IE33">
        <v>0</v>
      </c>
      <c r="IF33">
        <v>0</v>
      </c>
      <c r="IG33">
        <v>0</v>
      </c>
      <c r="IH33">
        <v>0</v>
      </c>
      <c r="II33">
        <v>0</v>
      </c>
      <c r="IJ33">
        <v>0.48677999999999999</v>
      </c>
      <c r="IK33">
        <v>0.40492</v>
      </c>
      <c r="IL33">
        <v>0.58260999999999996</v>
      </c>
      <c r="IM33">
        <v>0.54298999999999997</v>
      </c>
      <c r="IN33">
        <v>0.45168000000000003</v>
      </c>
      <c r="IO33">
        <v>0.64988999999999997</v>
      </c>
      <c r="IS33">
        <v>1.3335999999999999</v>
      </c>
      <c r="IT33">
        <v>1.1093</v>
      </c>
      <c r="IU33">
        <v>1.5961000000000001</v>
      </c>
      <c r="IV33">
        <v>4.6115000000000004</v>
      </c>
      <c r="IW33">
        <v>3.8359999999999999</v>
      </c>
      <c r="IX33">
        <v>5.5194000000000001</v>
      </c>
      <c r="IY33">
        <v>0.89161000000000001</v>
      </c>
      <c r="IZ33">
        <v>0.74167000000000005</v>
      </c>
      <c r="JA33">
        <v>1.0670999999999999</v>
      </c>
      <c r="JE33">
        <v>3.3516000000000002E-3</v>
      </c>
      <c r="JF33">
        <v>2.7878999999999998E-3</v>
      </c>
      <c r="JG33">
        <v>4.0114E-3</v>
      </c>
      <c r="JK33">
        <v>3.1215999999999999</v>
      </c>
      <c r="JL33">
        <v>2.5966</v>
      </c>
      <c r="JM33">
        <v>3.7361</v>
      </c>
      <c r="JN33">
        <v>0</v>
      </c>
      <c r="JO33">
        <v>0</v>
      </c>
      <c r="JP33">
        <v>0</v>
      </c>
      <c r="JQ33">
        <v>1.2988999999999999</v>
      </c>
      <c r="JR33">
        <v>1.0805</v>
      </c>
      <c r="JS33">
        <v>1.5547</v>
      </c>
      <c r="JT33">
        <v>0</v>
      </c>
      <c r="JU33">
        <v>0</v>
      </c>
      <c r="JV33">
        <v>0</v>
      </c>
      <c r="KC33">
        <v>4.8206999999999998E-3</v>
      </c>
      <c r="KD33">
        <v>4.0099999999999997E-3</v>
      </c>
      <c r="KE33">
        <v>5.7697E-3</v>
      </c>
      <c r="KI33">
        <v>6.2664000000000003E-4</v>
      </c>
      <c r="KJ33">
        <v>5.2125999999999995E-4</v>
      </c>
      <c r="KK33">
        <v>7.5000999999999996E-4</v>
      </c>
      <c r="KL33">
        <v>3.2919999999999998E-3</v>
      </c>
      <c r="KM33">
        <v>2.7384000000000002E-3</v>
      </c>
      <c r="KN33">
        <v>3.9401000000000002E-3</v>
      </c>
      <c r="KR33">
        <v>16.2532</v>
      </c>
      <c r="KS33">
        <v>13.5199</v>
      </c>
      <c r="KT33">
        <v>19.4529</v>
      </c>
      <c r="KX33">
        <v>7.8329999999999997E-3</v>
      </c>
      <c r="KY33">
        <v>6.5158000000000004E-3</v>
      </c>
      <c r="KZ33">
        <v>9.3751000000000008E-3</v>
      </c>
      <c r="LA33">
        <v>0</v>
      </c>
      <c r="LB33">
        <v>0</v>
      </c>
      <c r="LC33">
        <v>0</v>
      </c>
      <c r="LD33">
        <v>3.6665000000000001E-3</v>
      </c>
      <c r="LE33">
        <v>3.0498999999999999E-3</v>
      </c>
      <c r="LF33">
        <v>4.3883999999999998E-3</v>
      </c>
      <c r="LG33">
        <v>0</v>
      </c>
      <c r="LH33">
        <v>0</v>
      </c>
      <c r="LI33">
        <v>0</v>
      </c>
      <c r="LJ33">
        <v>0</v>
      </c>
      <c r="LK33">
        <v>0</v>
      </c>
      <c r="LL33">
        <v>0</v>
      </c>
      <c r="LM33">
        <v>0</v>
      </c>
      <c r="LN33">
        <v>0</v>
      </c>
      <c r="LO33">
        <v>0</v>
      </c>
      <c r="LP33">
        <v>0</v>
      </c>
      <c r="LQ33">
        <v>0</v>
      </c>
      <c r="LR33">
        <v>0</v>
      </c>
      <c r="LS33">
        <v>1.6215E-2</v>
      </c>
      <c r="LT33">
        <v>1.3488E-2</v>
      </c>
      <c r="LU33">
        <v>1.9407000000000001E-2</v>
      </c>
      <c r="LV33">
        <v>1.8883000000000001</v>
      </c>
      <c r="LW33">
        <v>1.5707</v>
      </c>
      <c r="LX33">
        <v>2.2599999999999998</v>
      </c>
      <c r="LY33">
        <v>0</v>
      </c>
      <c r="LZ33">
        <v>0</v>
      </c>
      <c r="MA33">
        <v>0</v>
      </c>
      <c r="MB33">
        <v>1.4280999999999999</v>
      </c>
      <c r="MC33">
        <v>1.1196999999999999</v>
      </c>
      <c r="MD33">
        <v>1.8111999999999999</v>
      </c>
      <c r="ME33">
        <v>0.66483000000000003</v>
      </c>
      <c r="MF33">
        <v>0.52127000000000001</v>
      </c>
      <c r="MG33">
        <v>0.84319</v>
      </c>
      <c r="MH33">
        <v>0.55979000000000001</v>
      </c>
      <c r="MI33">
        <v>0.43891000000000002</v>
      </c>
      <c r="MJ33">
        <v>0.70996000000000004</v>
      </c>
      <c r="MK33">
        <v>0.10619000000000001</v>
      </c>
      <c r="ML33">
        <v>8.3261000000000002E-2</v>
      </c>
      <c r="MM33">
        <v>0.13467999999999999</v>
      </c>
      <c r="MN33">
        <v>8.8971999999999998</v>
      </c>
      <c r="MO33">
        <v>6.976</v>
      </c>
      <c r="MP33">
        <v>11.2841</v>
      </c>
      <c r="MT33">
        <v>2.7747000000000002</v>
      </c>
      <c r="MU33">
        <v>2.1755</v>
      </c>
      <c r="MV33">
        <v>3.5190000000000001</v>
      </c>
      <c r="MW33">
        <v>2.0381999999999998</v>
      </c>
      <c r="MX33">
        <v>1.5981000000000001</v>
      </c>
      <c r="MY33">
        <v>2.585</v>
      </c>
      <c r="MZ33">
        <v>2.5977E-2</v>
      </c>
      <c r="NA33">
        <v>2.0368000000000001E-2</v>
      </c>
      <c r="NB33">
        <v>3.2946000000000003E-2</v>
      </c>
      <c r="NC33">
        <v>0.97531999999999996</v>
      </c>
      <c r="ND33">
        <v>0.76471</v>
      </c>
      <c r="NE33">
        <v>1.2370000000000001</v>
      </c>
      <c r="NF33">
        <v>6.3182000000000002E-2</v>
      </c>
      <c r="NG33">
        <v>4.9539E-2</v>
      </c>
      <c r="NH33">
        <v>8.0131999999999995E-2</v>
      </c>
      <c r="NL33">
        <v>1.0372000000000001E-3</v>
      </c>
      <c r="NM33">
        <v>8.1324999999999995E-4</v>
      </c>
      <c r="NN33">
        <v>1.3155E-3</v>
      </c>
      <c r="NR33">
        <v>4.3850999999999997E-4</v>
      </c>
      <c r="NS33">
        <v>3.4382E-4</v>
      </c>
      <c r="NT33">
        <v>5.5615000000000005E-4</v>
      </c>
      <c r="NU33">
        <v>0</v>
      </c>
      <c r="NV33">
        <v>0</v>
      </c>
      <c r="NW33">
        <v>0</v>
      </c>
      <c r="NX33">
        <v>2.5982000000000002E-2</v>
      </c>
      <c r="NY33">
        <v>2.0371E-2</v>
      </c>
      <c r="NZ33">
        <v>3.2952000000000002E-2</v>
      </c>
      <c r="OG33">
        <v>0</v>
      </c>
      <c r="OH33">
        <v>0</v>
      </c>
      <c r="OI33">
        <v>0</v>
      </c>
      <c r="OP33">
        <v>0</v>
      </c>
      <c r="OQ33">
        <v>0</v>
      </c>
      <c r="OR33">
        <v>0</v>
      </c>
      <c r="OY33">
        <v>0.36148999999999998</v>
      </c>
      <c r="OZ33">
        <v>0.28343000000000002</v>
      </c>
      <c r="PA33">
        <v>0.45846999999999999</v>
      </c>
      <c r="PB33">
        <v>0</v>
      </c>
      <c r="PC33">
        <v>0</v>
      </c>
      <c r="PD33">
        <v>0</v>
      </c>
      <c r="PE33">
        <v>13.3161</v>
      </c>
      <c r="PF33">
        <v>10.4407</v>
      </c>
      <c r="PG33">
        <v>16.888400000000001</v>
      </c>
      <c r="PH33">
        <v>0</v>
      </c>
      <c r="PI33">
        <v>0</v>
      </c>
      <c r="PJ33">
        <v>0</v>
      </c>
      <c r="PQ33">
        <v>0</v>
      </c>
      <c r="PR33">
        <v>0</v>
      </c>
      <c r="PS33">
        <v>0</v>
      </c>
      <c r="PT33">
        <v>1.1901999999999999</v>
      </c>
      <c r="PU33">
        <v>0.93318999999999996</v>
      </c>
      <c r="PV33">
        <v>1.5095000000000001</v>
      </c>
      <c r="PW33">
        <v>11.384499999999999</v>
      </c>
      <c r="PX33">
        <v>8.9261999999999997</v>
      </c>
      <c r="PY33">
        <v>14.438700000000001</v>
      </c>
      <c r="PZ33">
        <v>7.4699</v>
      </c>
      <c r="QA33">
        <v>5.8569000000000004</v>
      </c>
      <c r="QB33">
        <v>9.4739000000000004</v>
      </c>
      <c r="QC33">
        <v>5.9716999999999999E-2</v>
      </c>
      <c r="QD33">
        <v>4.6822000000000003E-2</v>
      </c>
      <c r="QE33">
        <v>7.5736999999999999E-2</v>
      </c>
      <c r="QF33">
        <v>0</v>
      </c>
      <c r="QG33">
        <v>0</v>
      </c>
      <c r="QH33">
        <v>0</v>
      </c>
      <c r="QI33">
        <v>0</v>
      </c>
      <c r="QJ33">
        <v>0</v>
      </c>
      <c r="QK33">
        <v>0</v>
      </c>
      <c r="QL33">
        <v>4.0854999999999998E-4</v>
      </c>
      <c r="QM33">
        <v>3.2033000000000002E-4</v>
      </c>
      <c r="QN33">
        <v>5.1814999999999999E-4</v>
      </c>
      <c r="SK33">
        <v>1.9552</v>
      </c>
      <c r="SL33">
        <v>1.5976999999999999</v>
      </c>
      <c r="SM33">
        <v>2.391</v>
      </c>
      <c r="SN33">
        <v>2.7160000000000002</v>
      </c>
      <c r="SO33">
        <v>2.2195</v>
      </c>
      <c r="SP33">
        <v>3.3214999999999999</v>
      </c>
      <c r="SQ33">
        <v>0</v>
      </c>
      <c r="SR33">
        <v>0</v>
      </c>
      <c r="SS33">
        <v>0</v>
      </c>
      <c r="ST33">
        <v>2.2892000000000001</v>
      </c>
      <c r="SU33">
        <v>1.8707</v>
      </c>
      <c r="SV33">
        <v>2.7995999999999999</v>
      </c>
      <c r="SZ33">
        <v>0</v>
      </c>
      <c r="TA33">
        <v>0</v>
      </c>
      <c r="TB33">
        <v>0</v>
      </c>
      <c r="TU33">
        <v>0</v>
      </c>
      <c r="TV33">
        <v>0</v>
      </c>
      <c r="TW33">
        <v>0</v>
      </c>
      <c r="TX33" s="1">
        <v>1.7688000000000001E-5</v>
      </c>
      <c r="TY33" s="1">
        <v>1.4453999999999999E-5</v>
      </c>
      <c r="TZ33" s="1">
        <v>2.1631E-5</v>
      </c>
      <c r="UA33">
        <v>0.25574000000000002</v>
      </c>
      <c r="UB33">
        <v>0.20899000000000001</v>
      </c>
      <c r="UC33">
        <v>0.31274999999999997</v>
      </c>
      <c r="UG33">
        <v>0.59706000000000004</v>
      </c>
      <c r="UH33">
        <v>0.48791000000000001</v>
      </c>
      <c r="UI33">
        <v>0.73016000000000003</v>
      </c>
      <c r="UJ33">
        <v>1.0489E-2</v>
      </c>
      <c r="UK33">
        <v>8.5717999999999992E-3</v>
      </c>
      <c r="UL33">
        <v>1.2828000000000001E-2</v>
      </c>
      <c r="VE33">
        <v>2.895E-2</v>
      </c>
      <c r="VF33">
        <v>2.2683999999999999E-2</v>
      </c>
      <c r="VG33">
        <v>3.6512000000000003E-2</v>
      </c>
      <c r="VT33">
        <v>0</v>
      </c>
      <c r="VU33">
        <v>0</v>
      </c>
      <c r="VV33">
        <v>0</v>
      </c>
      <c r="VW33">
        <v>0.35387999999999997</v>
      </c>
      <c r="VX33">
        <v>0.33318999999999999</v>
      </c>
      <c r="VY33">
        <v>0.37336999999999998</v>
      </c>
      <c r="VZ33">
        <v>0</v>
      </c>
      <c r="WA33">
        <v>0</v>
      </c>
      <c r="WB33">
        <v>0</v>
      </c>
      <c r="WC33">
        <v>0</v>
      </c>
      <c r="WD33">
        <v>0</v>
      </c>
      <c r="WE33">
        <v>0</v>
      </c>
      <c r="WF33">
        <v>2.4649000000000001</v>
      </c>
      <c r="WG33">
        <v>2.4649000000000001</v>
      </c>
      <c r="WH33">
        <v>2.4649000000000001</v>
      </c>
      <c r="WI33">
        <v>0</v>
      </c>
      <c r="WJ33">
        <v>0</v>
      </c>
      <c r="WK33">
        <v>0</v>
      </c>
      <c r="WO33">
        <v>1.0618000000000001</v>
      </c>
      <c r="WP33">
        <v>1.0618000000000001</v>
      </c>
      <c r="WQ33">
        <v>1.0618000000000001</v>
      </c>
      <c r="WR33">
        <v>14.553699999999999</v>
      </c>
      <c r="WS33">
        <v>11.403700000000001</v>
      </c>
      <c r="WT33">
        <v>18.354900000000001</v>
      </c>
      <c r="WU33">
        <v>0.63149999999999995</v>
      </c>
      <c r="WV33">
        <v>0.49481000000000003</v>
      </c>
      <c r="WW33">
        <v>0.79642999999999997</v>
      </c>
      <c r="WX33">
        <v>0.63851000000000002</v>
      </c>
      <c r="WY33">
        <v>0.50031000000000003</v>
      </c>
      <c r="WZ33">
        <v>0.80528</v>
      </c>
      <c r="XA33">
        <v>43.853999999999999</v>
      </c>
      <c r="XB33">
        <v>34.362099999999998</v>
      </c>
      <c r="XC33">
        <v>55.307899999999997</v>
      </c>
      <c r="XJ33">
        <v>1.0876E-3</v>
      </c>
      <c r="XK33">
        <v>8.5218000000000002E-4</v>
      </c>
      <c r="XL33">
        <v>1.3715999999999999E-3</v>
      </c>
      <c r="XM33">
        <v>22.284300000000002</v>
      </c>
      <c r="XN33">
        <v>16.434799999999999</v>
      </c>
      <c r="XO33">
        <v>28.2364</v>
      </c>
      <c r="XP33">
        <v>0.76976</v>
      </c>
      <c r="XQ33">
        <v>0.56771000000000005</v>
      </c>
      <c r="XR33">
        <v>0.97536</v>
      </c>
      <c r="XS33">
        <v>0.99597000000000002</v>
      </c>
      <c r="XT33">
        <v>0.73453000000000002</v>
      </c>
      <c r="XU33">
        <v>1.262</v>
      </c>
      <c r="XV33">
        <v>2.2829999999999999</v>
      </c>
      <c r="XW33">
        <v>1.6837</v>
      </c>
      <c r="XX33">
        <v>2.8927</v>
      </c>
      <c r="XY33">
        <v>1.1984999999999999</v>
      </c>
      <c r="XZ33">
        <v>0.88392999999999999</v>
      </c>
      <c r="YA33">
        <v>1.5186999999999999</v>
      </c>
      <c r="YB33">
        <v>0</v>
      </c>
      <c r="YC33">
        <v>0</v>
      </c>
      <c r="YD33">
        <v>0</v>
      </c>
      <c r="YE33">
        <v>0</v>
      </c>
      <c r="YF33">
        <v>0</v>
      </c>
      <c r="YG33">
        <v>0</v>
      </c>
      <c r="YH33">
        <v>0</v>
      </c>
      <c r="YI33">
        <v>0</v>
      </c>
      <c r="YJ33">
        <v>0</v>
      </c>
      <c r="YK33">
        <v>0</v>
      </c>
      <c r="YL33">
        <v>0</v>
      </c>
      <c r="YM33">
        <v>0</v>
      </c>
      <c r="YQ33">
        <v>4.7191999999999998</v>
      </c>
      <c r="YR33">
        <v>2.8834</v>
      </c>
      <c r="YS33">
        <v>7.3506999999999998</v>
      </c>
      <c r="YT33">
        <v>0</v>
      </c>
      <c r="YU33">
        <v>0</v>
      </c>
      <c r="YV33">
        <v>0</v>
      </c>
      <c r="YW33">
        <v>2.1367000000000001E-2</v>
      </c>
      <c r="YX33">
        <v>1.3055000000000001E-2</v>
      </c>
      <c r="YY33">
        <v>3.3281999999999999E-2</v>
      </c>
      <c r="YZ33">
        <v>0</v>
      </c>
      <c r="ZA33">
        <v>0</v>
      </c>
      <c r="ZB33">
        <v>0</v>
      </c>
    </row>
    <row r="34" spans="1:678">
      <c r="A34" t="s">
        <v>0</v>
      </c>
      <c r="B34" t="s">
        <v>1</v>
      </c>
      <c r="C34" t="s">
        <v>66</v>
      </c>
      <c r="D34">
        <v>48.282800000000002</v>
      </c>
      <c r="E34">
        <v>29.729299999999999</v>
      </c>
      <c r="F34">
        <v>81.569999999999993</v>
      </c>
      <c r="G34">
        <v>550.78779999999995</v>
      </c>
      <c r="H34">
        <v>339.13839999999999</v>
      </c>
      <c r="I34">
        <v>930.51350000000002</v>
      </c>
      <c r="J34">
        <v>0</v>
      </c>
      <c r="K34">
        <v>0</v>
      </c>
      <c r="L34">
        <v>0</v>
      </c>
      <c r="M34">
        <v>2.1038000000000001</v>
      </c>
      <c r="N34">
        <v>1.2954000000000001</v>
      </c>
      <c r="O34">
        <v>3.5543</v>
      </c>
      <c r="S34">
        <v>0</v>
      </c>
      <c r="T34">
        <v>0</v>
      </c>
      <c r="U34">
        <v>0</v>
      </c>
      <c r="V34">
        <v>0.20082</v>
      </c>
      <c r="W34">
        <v>0.12365</v>
      </c>
      <c r="X34">
        <v>0.33927000000000002</v>
      </c>
      <c r="Y34">
        <v>0</v>
      </c>
      <c r="Z34">
        <v>0</v>
      </c>
      <c r="AA34">
        <v>0</v>
      </c>
      <c r="AB34">
        <v>0</v>
      </c>
      <c r="AC34">
        <v>0</v>
      </c>
      <c r="AD34">
        <v>0</v>
      </c>
      <c r="AH34">
        <v>0</v>
      </c>
      <c r="AI34">
        <v>0</v>
      </c>
      <c r="AJ34">
        <v>0</v>
      </c>
      <c r="AN34">
        <v>0</v>
      </c>
      <c r="AO34">
        <v>0</v>
      </c>
      <c r="AP34">
        <v>0</v>
      </c>
      <c r="AZ34">
        <v>0.32652999999999999</v>
      </c>
      <c r="BA34">
        <v>0.32652999999999999</v>
      </c>
      <c r="BB34">
        <v>0.32652999999999999</v>
      </c>
      <c r="BC34">
        <v>75.715199999999996</v>
      </c>
      <c r="BD34">
        <v>75.715199999999996</v>
      </c>
      <c r="BE34">
        <v>75.715199999999996</v>
      </c>
      <c r="BF34">
        <v>3.0127999999999999</v>
      </c>
      <c r="BG34">
        <v>3.0127999999999999</v>
      </c>
      <c r="BH34">
        <v>3.0127999999999999</v>
      </c>
      <c r="BR34">
        <v>0</v>
      </c>
      <c r="BS34">
        <v>0</v>
      </c>
      <c r="BT34">
        <v>0</v>
      </c>
      <c r="BU34">
        <v>0</v>
      </c>
      <c r="BV34">
        <v>0</v>
      </c>
      <c r="BW34">
        <v>0</v>
      </c>
      <c r="BX34">
        <v>0.44268999999999997</v>
      </c>
      <c r="BY34">
        <v>0.44268999999999997</v>
      </c>
      <c r="BZ34">
        <v>0.44268999999999997</v>
      </c>
      <c r="CA34">
        <v>4.093</v>
      </c>
      <c r="CB34">
        <v>4.093</v>
      </c>
      <c r="CC34">
        <v>4.093</v>
      </c>
      <c r="CD34">
        <v>12.462</v>
      </c>
      <c r="CE34">
        <v>12.462</v>
      </c>
      <c r="CF34">
        <v>12.462</v>
      </c>
      <c r="CG34">
        <v>1.7378</v>
      </c>
      <c r="CH34">
        <v>1.7378</v>
      </c>
      <c r="CI34">
        <v>1.7378</v>
      </c>
      <c r="CJ34">
        <v>0</v>
      </c>
      <c r="CK34">
        <v>0</v>
      </c>
      <c r="CL34">
        <v>0</v>
      </c>
      <c r="CM34">
        <v>0.65715999999999997</v>
      </c>
      <c r="CN34">
        <v>0.50553999999999999</v>
      </c>
      <c r="CO34">
        <v>0.86799999999999999</v>
      </c>
      <c r="CP34">
        <v>6.7030000000000003</v>
      </c>
      <c r="CQ34">
        <v>5.1565000000000003</v>
      </c>
      <c r="CR34">
        <v>8.8536000000000001</v>
      </c>
      <c r="CS34">
        <v>0</v>
      </c>
      <c r="CT34">
        <v>0</v>
      </c>
      <c r="CU34">
        <v>0</v>
      </c>
      <c r="CV34">
        <v>2.5345</v>
      </c>
      <c r="CW34">
        <v>1.9498</v>
      </c>
      <c r="CX34">
        <v>3.3477000000000001</v>
      </c>
      <c r="DB34">
        <v>1.0485E-2</v>
      </c>
      <c r="DC34">
        <v>8.0657999999999997E-3</v>
      </c>
      <c r="DD34">
        <v>1.3849E-2</v>
      </c>
      <c r="DE34">
        <v>3.0331999999999999</v>
      </c>
      <c r="DF34">
        <v>2.3332999999999999</v>
      </c>
      <c r="DG34">
        <v>4.0063000000000004</v>
      </c>
      <c r="DQ34">
        <v>1.1096999999999999</v>
      </c>
      <c r="DR34">
        <v>0.85365000000000002</v>
      </c>
      <c r="DS34">
        <v>1.4657</v>
      </c>
      <c r="DT34">
        <v>0</v>
      </c>
      <c r="DU34">
        <v>0</v>
      </c>
      <c r="DV34">
        <v>0</v>
      </c>
      <c r="DW34">
        <v>0</v>
      </c>
      <c r="DX34">
        <v>0</v>
      </c>
      <c r="DY34">
        <v>0</v>
      </c>
      <c r="DZ34" s="1">
        <v>1.0112000000000001E-5</v>
      </c>
      <c r="EA34" s="1">
        <v>7.6020000000000002E-6</v>
      </c>
      <c r="EB34" s="1">
        <v>1.3226E-5</v>
      </c>
      <c r="EC34">
        <v>0</v>
      </c>
      <c r="ED34">
        <v>0</v>
      </c>
      <c r="EE34">
        <v>0</v>
      </c>
      <c r="EF34">
        <v>3.5054999999999999E-3</v>
      </c>
      <c r="EG34">
        <v>2.6353000000000001E-3</v>
      </c>
      <c r="EH34">
        <v>4.5848E-3</v>
      </c>
      <c r="EI34">
        <v>0</v>
      </c>
      <c r="EJ34">
        <v>0</v>
      </c>
      <c r="EK34">
        <v>0</v>
      </c>
      <c r="EL34" s="1">
        <v>1.4887E-5</v>
      </c>
      <c r="EM34" s="1">
        <v>1.1192000000000001E-5</v>
      </c>
      <c r="EN34" s="1">
        <v>1.9471E-5</v>
      </c>
      <c r="ER34">
        <v>0</v>
      </c>
      <c r="ES34">
        <v>0</v>
      </c>
      <c r="ET34">
        <v>0</v>
      </c>
      <c r="EX34">
        <v>4.6400999999999998E-2</v>
      </c>
      <c r="EY34">
        <v>3.4882999999999997E-2</v>
      </c>
      <c r="EZ34">
        <v>6.0689E-2</v>
      </c>
      <c r="FA34">
        <v>0</v>
      </c>
      <c r="FB34">
        <v>0</v>
      </c>
      <c r="FC34">
        <v>0</v>
      </c>
      <c r="FD34">
        <v>2.3439000000000001</v>
      </c>
      <c r="FE34">
        <v>1.8030999999999999</v>
      </c>
      <c r="FF34">
        <v>3.0958999999999999</v>
      </c>
      <c r="FG34">
        <v>6.7145999999999997E-2</v>
      </c>
      <c r="FH34">
        <v>5.0479999999999997E-2</v>
      </c>
      <c r="FI34">
        <v>8.7821999999999997E-2</v>
      </c>
      <c r="FJ34">
        <v>0</v>
      </c>
      <c r="FK34">
        <v>0</v>
      </c>
      <c r="FL34">
        <v>0</v>
      </c>
      <c r="FM34">
        <v>0</v>
      </c>
      <c r="FN34">
        <v>0</v>
      </c>
      <c r="FO34">
        <v>0</v>
      </c>
      <c r="FS34">
        <v>5.8167999999999997E-2</v>
      </c>
      <c r="FT34">
        <v>4.5425E-2</v>
      </c>
      <c r="FU34">
        <v>7.5272000000000006E-2</v>
      </c>
      <c r="GB34">
        <v>0</v>
      </c>
      <c r="GC34">
        <v>0</v>
      </c>
      <c r="GD34">
        <v>0</v>
      </c>
      <c r="GE34">
        <v>0</v>
      </c>
      <c r="GF34">
        <v>0</v>
      </c>
      <c r="GG34">
        <v>0</v>
      </c>
      <c r="GH34">
        <v>3.9363999999999999</v>
      </c>
      <c r="GI34">
        <v>2.9550000000000001</v>
      </c>
      <c r="GJ34">
        <v>5.0776000000000003</v>
      </c>
      <c r="GK34">
        <v>0.19792000000000001</v>
      </c>
      <c r="GL34">
        <v>0.14857999999999999</v>
      </c>
      <c r="GM34">
        <v>0.25530000000000003</v>
      </c>
      <c r="GN34">
        <v>0</v>
      </c>
      <c r="GO34">
        <v>0</v>
      </c>
      <c r="GP34">
        <v>0</v>
      </c>
      <c r="GQ34">
        <v>1.7934000000000001</v>
      </c>
      <c r="GR34">
        <v>0.51232999999999995</v>
      </c>
      <c r="GS34">
        <v>3.7614000000000001</v>
      </c>
      <c r="GT34">
        <v>4.3982E-2</v>
      </c>
      <c r="GU34">
        <v>3.3016999999999998E-2</v>
      </c>
      <c r="GV34">
        <v>5.6732999999999999E-2</v>
      </c>
      <c r="GZ34">
        <v>6.8310000000000004</v>
      </c>
      <c r="HA34">
        <v>6.3902999999999999</v>
      </c>
      <c r="HB34">
        <v>7.2773000000000003</v>
      </c>
      <c r="HC34">
        <v>0.28169</v>
      </c>
      <c r="HD34">
        <v>0.26351999999999998</v>
      </c>
      <c r="HE34">
        <v>0.30009000000000002</v>
      </c>
      <c r="HF34">
        <v>0.10995000000000001</v>
      </c>
      <c r="HG34">
        <v>8.2543000000000005E-2</v>
      </c>
      <c r="HH34">
        <v>0.14183000000000001</v>
      </c>
      <c r="HI34">
        <v>0</v>
      </c>
      <c r="HJ34">
        <v>0</v>
      </c>
      <c r="HK34">
        <v>0</v>
      </c>
      <c r="HL34">
        <v>4.3982E-2</v>
      </c>
      <c r="HM34">
        <v>3.3016999999999998E-2</v>
      </c>
      <c r="HN34">
        <v>5.6732999999999999E-2</v>
      </c>
      <c r="HO34">
        <v>0</v>
      </c>
      <c r="HP34">
        <v>0</v>
      </c>
      <c r="HQ34">
        <v>0</v>
      </c>
      <c r="HR34">
        <v>2.1991E-2</v>
      </c>
      <c r="HS34">
        <v>1.6508999999999999E-2</v>
      </c>
      <c r="HT34">
        <v>2.8365999999999999E-2</v>
      </c>
      <c r="HU34">
        <v>2.8698000000000001</v>
      </c>
      <c r="HV34">
        <v>2.3818000000000001</v>
      </c>
      <c r="HW34">
        <v>3.4441999999999999</v>
      </c>
      <c r="HX34">
        <v>19.507300000000001</v>
      </c>
      <c r="HY34">
        <v>16.190000000000001</v>
      </c>
      <c r="HZ34">
        <v>23.411999999999999</v>
      </c>
      <c r="IA34">
        <v>2.4409000000000001</v>
      </c>
      <c r="IB34">
        <v>2.0257999999999998</v>
      </c>
      <c r="IC34">
        <v>2.9295</v>
      </c>
      <c r="ID34">
        <v>0</v>
      </c>
      <c r="IE34">
        <v>0</v>
      </c>
      <c r="IF34">
        <v>0</v>
      </c>
      <c r="IG34">
        <v>0</v>
      </c>
      <c r="IH34">
        <v>0</v>
      </c>
      <c r="II34">
        <v>0</v>
      </c>
      <c r="IJ34">
        <v>0.43726999999999999</v>
      </c>
      <c r="IK34">
        <v>0.36291000000000001</v>
      </c>
      <c r="IL34">
        <v>0.52478999999999998</v>
      </c>
      <c r="IM34">
        <v>0.48776999999999998</v>
      </c>
      <c r="IN34">
        <v>0.40482000000000001</v>
      </c>
      <c r="IO34">
        <v>0.58540000000000003</v>
      </c>
      <c r="IS34">
        <v>1.1979</v>
      </c>
      <c r="IT34">
        <v>0.99421000000000004</v>
      </c>
      <c r="IU34">
        <v>1.4377</v>
      </c>
      <c r="IV34">
        <v>4.1425000000000001</v>
      </c>
      <c r="IW34">
        <v>3.4380000000000002</v>
      </c>
      <c r="IX34">
        <v>4.9717000000000002</v>
      </c>
      <c r="IY34">
        <v>0.80091999999999997</v>
      </c>
      <c r="IZ34">
        <v>0.66471999999999998</v>
      </c>
      <c r="JA34">
        <v>0.96123999999999998</v>
      </c>
      <c r="JE34">
        <v>3.0106999999999998E-3</v>
      </c>
      <c r="JF34">
        <v>2.4987E-3</v>
      </c>
      <c r="JG34">
        <v>3.6132999999999998E-3</v>
      </c>
      <c r="JK34">
        <v>2.8041</v>
      </c>
      <c r="JL34">
        <v>2.3271999999999999</v>
      </c>
      <c r="JM34">
        <v>3.3654000000000002</v>
      </c>
      <c r="JN34">
        <v>0</v>
      </c>
      <c r="JO34">
        <v>0</v>
      </c>
      <c r="JP34">
        <v>0</v>
      </c>
      <c r="JQ34">
        <v>1.1668000000000001</v>
      </c>
      <c r="JR34">
        <v>0.96840999999999999</v>
      </c>
      <c r="JS34">
        <v>1.4004000000000001</v>
      </c>
      <c r="JT34">
        <v>0</v>
      </c>
      <c r="JU34">
        <v>0</v>
      </c>
      <c r="JV34">
        <v>0</v>
      </c>
      <c r="KC34">
        <v>4.3303999999999999E-3</v>
      </c>
      <c r="KD34">
        <v>3.594E-3</v>
      </c>
      <c r="KE34">
        <v>5.1970999999999996E-3</v>
      </c>
      <c r="KI34">
        <v>5.6291000000000002E-4</v>
      </c>
      <c r="KJ34">
        <v>4.6717999999999998E-4</v>
      </c>
      <c r="KK34">
        <v>6.7557999999999995E-4</v>
      </c>
      <c r="KL34">
        <v>2.9572000000000001E-3</v>
      </c>
      <c r="KM34">
        <v>2.4543E-3</v>
      </c>
      <c r="KN34">
        <v>3.5490999999999999E-3</v>
      </c>
      <c r="KR34">
        <v>14.600099999999999</v>
      </c>
      <c r="KS34">
        <v>12.1173</v>
      </c>
      <c r="KT34">
        <v>17.522600000000001</v>
      </c>
      <c r="KX34">
        <v>7.0363999999999999E-3</v>
      </c>
      <c r="KY34">
        <v>5.8398E-3</v>
      </c>
      <c r="KZ34">
        <v>8.4448000000000006E-3</v>
      </c>
      <c r="LA34">
        <v>0</v>
      </c>
      <c r="LB34">
        <v>0</v>
      </c>
      <c r="LC34">
        <v>0</v>
      </c>
      <c r="LD34">
        <v>3.2935999999999998E-3</v>
      </c>
      <c r="LE34">
        <v>2.7334999999999998E-3</v>
      </c>
      <c r="LF34">
        <v>3.9528999999999996E-3</v>
      </c>
      <c r="LG34">
        <v>0</v>
      </c>
      <c r="LH34">
        <v>0</v>
      </c>
      <c r="LI34">
        <v>0</v>
      </c>
      <c r="LJ34">
        <v>0</v>
      </c>
      <c r="LK34">
        <v>0</v>
      </c>
      <c r="LL34">
        <v>0</v>
      </c>
      <c r="LM34">
        <v>0</v>
      </c>
      <c r="LN34">
        <v>0</v>
      </c>
      <c r="LO34">
        <v>0</v>
      </c>
      <c r="LP34">
        <v>0</v>
      </c>
      <c r="LQ34">
        <v>0</v>
      </c>
      <c r="LR34">
        <v>0</v>
      </c>
      <c r="LS34">
        <v>1.4566000000000001E-2</v>
      </c>
      <c r="LT34">
        <v>1.2089000000000001E-2</v>
      </c>
      <c r="LU34">
        <v>1.7481E-2</v>
      </c>
      <c r="LV34">
        <v>1.6961999999999999</v>
      </c>
      <c r="LW34">
        <v>1.4077999999999999</v>
      </c>
      <c r="LX34">
        <v>2.0356999999999998</v>
      </c>
      <c r="LY34">
        <v>0</v>
      </c>
      <c r="LZ34">
        <v>0</v>
      </c>
      <c r="MA34">
        <v>0</v>
      </c>
      <c r="MB34">
        <v>1.399</v>
      </c>
      <c r="MC34">
        <v>1.0925</v>
      </c>
      <c r="MD34">
        <v>1.8104</v>
      </c>
      <c r="ME34">
        <v>0.65132000000000001</v>
      </c>
      <c r="MF34">
        <v>0.50863000000000003</v>
      </c>
      <c r="MG34">
        <v>0.84282999999999997</v>
      </c>
      <c r="MH34">
        <v>0.5484</v>
      </c>
      <c r="MI34">
        <v>0.42826999999999998</v>
      </c>
      <c r="MJ34">
        <v>0.70965999999999996</v>
      </c>
      <c r="MK34">
        <v>0.10403</v>
      </c>
      <c r="ML34">
        <v>8.1241999999999995E-2</v>
      </c>
      <c r="MM34">
        <v>0.13461999999999999</v>
      </c>
      <c r="MN34">
        <v>8.7163000000000004</v>
      </c>
      <c r="MO34">
        <v>6.8068</v>
      </c>
      <c r="MP34">
        <v>11.279299999999999</v>
      </c>
      <c r="MT34">
        <v>2.7181999999999999</v>
      </c>
      <c r="MU34">
        <v>2.1227999999999998</v>
      </c>
      <c r="MV34">
        <v>3.5175000000000001</v>
      </c>
      <c r="MW34">
        <v>1.9966999999999999</v>
      </c>
      <c r="MX34">
        <v>1.5592999999999999</v>
      </c>
      <c r="MY34">
        <v>2.5838999999999999</v>
      </c>
      <c r="MZ34">
        <v>2.5448999999999999E-2</v>
      </c>
      <c r="NA34">
        <v>1.9873999999999999E-2</v>
      </c>
      <c r="NB34">
        <v>3.2932000000000003E-2</v>
      </c>
      <c r="NC34">
        <v>0.95548999999999995</v>
      </c>
      <c r="ND34">
        <v>0.74617</v>
      </c>
      <c r="NE34">
        <v>1.2363999999999999</v>
      </c>
      <c r="NF34">
        <v>6.1897000000000001E-2</v>
      </c>
      <c r="NG34">
        <v>4.8336999999999998E-2</v>
      </c>
      <c r="NH34">
        <v>8.0098000000000003E-2</v>
      </c>
      <c r="NL34">
        <v>1.0161E-3</v>
      </c>
      <c r="NM34">
        <v>7.9352000000000003E-4</v>
      </c>
      <c r="NN34">
        <v>1.3148999999999999E-3</v>
      </c>
      <c r="NR34">
        <v>4.2958999999999998E-4</v>
      </c>
      <c r="NS34">
        <v>3.3547999999999998E-4</v>
      </c>
      <c r="NT34">
        <v>5.5590999999999995E-4</v>
      </c>
      <c r="NU34">
        <v>0</v>
      </c>
      <c r="NV34">
        <v>0</v>
      </c>
      <c r="NW34">
        <v>0</v>
      </c>
      <c r="NX34">
        <v>2.5453E-2</v>
      </c>
      <c r="NY34">
        <v>1.9876999999999999E-2</v>
      </c>
      <c r="NZ34">
        <v>3.2938000000000002E-2</v>
      </c>
      <c r="OG34">
        <v>0</v>
      </c>
      <c r="OH34">
        <v>0</v>
      </c>
      <c r="OI34">
        <v>0</v>
      </c>
      <c r="OP34">
        <v>0</v>
      </c>
      <c r="OQ34">
        <v>0</v>
      </c>
      <c r="OR34">
        <v>0</v>
      </c>
      <c r="OY34">
        <v>0.35414000000000001</v>
      </c>
      <c r="OZ34">
        <v>0.27655999999999997</v>
      </c>
      <c r="PA34">
        <v>0.45828000000000002</v>
      </c>
      <c r="PB34">
        <v>0</v>
      </c>
      <c r="PC34">
        <v>0</v>
      </c>
      <c r="PD34">
        <v>0</v>
      </c>
      <c r="PE34">
        <v>13.045299999999999</v>
      </c>
      <c r="PF34">
        <v>10.1875</v>
      </c>
      <c r="PG34">
        <v>16.8813</v>
      </c>
      <c r="PH34">
        <v>0</v>
      </c>
      <c r="PI34">
        <v>0</v>
      </c>
      <c r="PJ34">
        <v>0</v>
      </c>
      <c r="PQ34">
        <v>0</v>
      </c>
      <c r="PR34">
        <v>0</v>
      </c>
      <c r="PS34">
        <v>0</v>
      </c>
      <c r="PT34">
        <v>1.1659999999999999</v>
      </c>
      <c r="PU34">
        <v>0.91056000000000004</v>
      </c>
      <c r="PV34">
        <v>1.5087999999999999</v>
      </c>
      <c r="PW34">
        <v>11.153</v>
      </c>
      <c r="PX34">
        <v>8.7097999999999995</v>
      </c>
      <c r="PY34">
        <v>14.432600000000001</v>
      </c>
      <c r="PZ34">
        <v>7.3179999999999996</v>
      </c>
      <c r="QA34">
        <v>5.7149000000000001</v>
      </c>
      <c r="QB34">
        <v>9.4699000000000009</v>
      </c>
      <c r="QC34">
        <v>5.8502999999999999E-2</v>
      </c>
      <c r="QD34">
        <v>4.5685999999999997E-2</v>
      </c>
      <c r="QE34">
        <v>7.5704999999999995E-2</v>
      </c>
      <c r="QF34">
        <v>0</v>
      </c>
      <c r="QG34">
        <v>0</v>
      </c>
      <c r="QH34">
        <v>0</v>
      </c>
      <c r="QI34">
        <v>0</v>
      </c>
      <c r="QJ34">
        <v>0</v>
      </c>
      <c r="QK34">
        <v>0</v>
      </c>
      <c r="QL34">
        <v>4.0024E-4</v>
      </c>
      <c r="QM34">
        <v>3.1255999999999998E-4</v>
      </c>
      <c r="QN34">
        <v>5.1793E-4</v>
      </c>
      <c r="SK34">
        <v>1.4081999999999999</v>
      </c>
      <c r="SL34">
        <v>1.1274</v>
      </c>
      <c r="SM34">
        <v>1.7396</v>
      </c>
      <c r="SN34">
        <v>1.9561999999999999</v>
      </c>
      <c r="SO34">
        <v>1.5661</v>
      </c>
      <c r="SP34">
        <v>2.4165999999999999</v>
      </c>
      <c r="SQ34">
        <v>0</v>
      </c>
      <c r="SR34">
        <v>0</v>
      </c>
      <c r="SS34">
        <v>0</v>
      </c>
      <c r="ST34">
        <v>1.6488</v>
      </c>
      <c r="SU34">
        <v>1.32</v>
      </c>
      <c r="SV34">
        <v>2.0367999999999999</v>
      </c>
      <c r="SZ34">
        <v>0</v>
      </c>
      <c r="TA34">
        <v>0</v>
      </c>
      <c r="TB34">
        <v>0</v>
      </c>
      <c r="TU34">
        <v>0</v>
      </c>
      <c r="TV34">
        <v>0</v>
      </c>
      <c r="TW34">
        <v>0</v>
      </c>
      <c r="TX34" s="1">
        <v>1.274E-5</v>
      </c>
      <c r="TY34" s="1">
        <v>1.0199E-5</v>
      </c>
      <c r="TZ34" s="1">
        <v>1.5738000000000001E-5</v>
      </c>
      <c r="UA34">
        <v>0.1842</v>
      </c>
      <c r="UB34">
        <v>0.14746999999999999</v>
      </c>
      <c r="UC34">
        <v>0.22755</v>
      </c>
      <c r="UG34">
        <v>0.43003000000000002</v>
      </c>
      <c r="UH34">
        <v>0.34427999999999997</v>
      </c>
      <c r="UI34">
        <v>0.53124000000000005</v>
      </c>
      <c r="UJ34">
        <v>7.5548999999999998E-3</v>
      </c>
      <c r="UK34">
        <v>6.0485000000000001E-3</v>
      </c>
      <c r="UL34">
        <v>9.3329999999999993E-3</v>
      </c>
      <c r="VE34">
        <v>2.7733000000000001E-2</v>
      </c>
      <c r="VF34">
        <v>2.1273E-2</v>
      </c>
      <c r="VG34">
        <v>3.5389999999999998E-2</v>
      </c>
      <c r="VT34">
        <v>0</v>
      </c>
      <c r="VU34">
        <v>0</v>
      </c>
      <c r="VV34">
        <v>0</v>
      </c>
      <c r="VW34">
        <v>0.30515999999999999</v>
      </c>
      <c r="VX34">
        <v>0.28548000000000001</v>
      </c>
      <c r="VY34">
        <v>0.3251</v>
      </c>
      <c r="VZ34">
        <v>0</v>
      </c>
      <c r="WA34">
        <v>0</v>
      </c>
      <c r="WB34">
        <v>0</v>
      </c>
      <c r="WC34">
        <v>0</v>
      </c>
      <c r="WD34">
        <v>0</v>
      </c>
      <c r="WE34">
        <v>0</v>
      </c>
      <c r="WF34">
        <v>2.0362</v>
      </c>
      <c r="WG34">
        <v>2.0362</v>
      </c>
      <c r="WH34">
        <v>2.0362</v>
      </c>
      <c r="WI34">
        <v>0</v>
      </c>
      <c r="WJ34">
        <v>0</v>
      </c>
      <c r="WK34">
        <v>0</v>
      </c>
      <c r="WO34">
        <v>0.87712000000000001</v>
      </c>
      <c r="WP34">
        <v>0.87712000000000001</v>
      </c>
      <c r="WQ34">
        <v>0.87712000000000001</v>
      </c>
      <c r="WR34">
        <v>13.9415</v>
      </c>
      <c r="WS34">
        <v>10.6944</v>
      </c>
      <c r="WT34">
        <v>17.790800000000001</v>
      </c>
      <c r="WU34">
        <v>0.60492999999999997</v>
      </c>
      <c r="WV34">
        <v>0.46404000000000001</v>
      </c>
      <c r="WW34">
        <v>0.77195999999999998</v>
      </c>
      <c r="WX34">
        <v>0.61165999999999998</v>
      </c>
      <c r="WY34">
        <v>0.46919</v>
      </c>
      <c r="WZ34">
        <v>0.78052999999999995</v>
      </c>
      <c r="XA34">
        <v>42.009300000000003</v>
      </c>
      <c r="XB34">
        <v>32.224899999999998</v>
      </c>
      <c r="XC34">
        <v>53.608199999999997</v>
      </c>
      <c r="XJ34">
        <v>1.0418000000000001E-3</v>
      </c>
      <c r="XK34">
        <v>7.9918000000000003E-4</v>
      </c>
      <c r="XL34">
        <v>1.3295E-3</v>
      </c>
      <c r="XM34">
        <v>16.995100000000001</v>
      </c>
      <c r="XN34">
        <v>12.9682</v>
      </c>
      <c r="XO34">
        <v>21.5611</v>
      </c>
      <c r="XP34">
        <v>0.58706000000000003</v>
      </c>
      <c r="XQ34">
        <v>0.44796000000000002</v>
      </c>
      <c r="XR34">
        <v>0.74478</v>
      </c>
      <c r="XS34">
        <v>0.75956999999999997</v>
      </c>
      <c r="XT34">
        <v>0.5796</v>
      </c>
      <c r="XU34">
        <v>0.96364000000000005</v>
      </c>
      <c r="XV34">
        <v>1.7411000000000001</v>
      </c>
      <c r="XW34">
        <v>1.3286</v>
      </c>
      <c r="XX34">
        <v>2.2088999999999999</v>
      </c>
      <c r="XY34">
        <v>0.91405999999999998</v>
      </c>
      <c r="XZ34">
        <v>0.69747999999999999</v>
      </c>
      <c r="YA34">
        <v>1.1596</v>
      </c>
      <c r="YB34">
        <v>0</v>
      </c>
      <c r="YC34">
        <v>0</v>
      </c>
      <c r="YD34">
        <v>0</v>
      </c>
      <c r="YE34">
        <v>0</v>
      </c>
      <c r="YF34">
        <v>0</v>
      </c>
      <c r="YG34">
        <v>0</v>
      </c>
      <c r="YH34">
        <v>0</v>
      </c>
      <c r="YI34">
        <v>0</v>
      </c>
      <c r="YJ34">
        <v>0</v>
      </c>
      <c r="YK34">
        <v>0</v>
      </c>
      <c r="YL34">
        <v>0</v>
      </c>
      <c r="YM34">
        <v>0</v>
      </c>
      <c r="YQ34">
        <v>4.2382</v>
      </c>
      <c r="YR34">
        <v>2.6095999999999999</v>
      </c>
      <c r="YS34">
        <v>7.16</v>
      </c>
      <c r="YT34">
        <v>0</v>
      </c>
      <c r="YU34">
        <v>0</v>
      </c>
      <c r="YV34">
        <v>0</v>
      </c>
      <c r="YW34">
        <v>1.9189000000000001E-2</v>
      </c>
      <c r="YX34">
        <v>1.1816E-2</v>
      </c>
      <c r="YY34">
        <v>3.2419000000000003E-2</v>
      </c>
      <c r="YZ34">
        <v>0</v>
      </c>
      <c r="ZA34">
        <v>0</v>
      </c>
      <c r="ZB34">
        <v>0</v>
      </c>
    </row>
    <row r="35" spans="1:678" s="21" customFormat="1" ht="15.5" thickBot="1">
      <c r="A35" s="21" t="s">
        <v>0</v>
      </c>
      <c r="B35" s="21" t="s">
        <v>1</v>
      </c>
      <c r="C35" s="21" t="s">
        <v>67</v>
      </c>
      <c r="D35" s="21">
        <v>55.257300000000001</v>
      </c>
      <c r="E35" s="21">
        <v>34.214599999999997</v>
      </c>
      <c r="F35" s="21">
        <v>87.9495</v>
      </c>
      <c r="G35" s="21">
        <v>630.34950000000003</v>
      </c>
      <c r="H35" s="21">
        <v>390.30459999999999</v>
      </c>
      <c r="I35" s="21">
        <v>1003.2874</v>
      </c>
      <c r="J35" s="21">
        <v>0</v>
      </c>
      <c r="K35" s="21">
        <v>0</v>
      </c>
      <c r="L35" s="21">
        <v>0</v>
      </c>
      <c r="M35" s="21">
        <v>2.4077000000000002</v>
      </c>
      <c r="N35" s="21">
        <v>1.4907999999999999</v>
      </c>
      <c r="O35" s="21">
        <v>3.8321999999999998</v>
      </c>
      <c r="S35" s="21">
        <v>0</v>
      </c>
      <c r="T35" s="21">
        <v>0</v>
      </c>
      <c r="U35" s="21">
        <v>0</v>
      </c>
      <c r="V35" s="21">
        <v>0.22983000000000001</v>
      </c>
      <c r="W35" s="21">
        <v>0.14230999999999999</v>
      </c>
      <c r="X35" s="21">
        <v>0.36580000000000001</v>
      </c>
      <c r="Y35" s="21">
        <v>0</v>
      </c>
      <c r="Z35" s="21">
        <v>0</v>
      </c>
      <c r="AA35" s="21">
        <v>0</v>
      </c>
      <c r="AB35" s="21">
        <v>0</v>
      </c>
      <c r="AC35" s="21">
        <v>0</v>
      </c>
      <c r="AD35" s="21">
        <v>0</v>
      </c>
      <c r="AH35" s="21">
        <v>0</v>
      </c>
      <c r="AI35" s="21">
        <v>0</v>
      </c>
      <c r="AJ35" s="21">
        <v>0</v>
      </c>
      <c r="AN35" s="21">
        <v>0</v>
      </c>
      <c r="AO35" s="21">
        <v>0</v>
      </c>
      <c r="AP35" s="21">
        <v>0</v>
      </c>
      <c r="AZ35" s="21">
        <v>0.39527000000000001</v>
      </c>
      <c r="BA35" s="21">
        <v>0.39527000000000001</v>
      </c>
      <c r="BB35" s="21">
        <v>0.39527000000000001</v>
      </c>
      <c r="BC35" s="21">
        <v>91.655299999999997</v>
      </c>
      <c r="BD35" s="21">
        <v>91.655299999999997</v>
      </c>
      <c r="BE35" s="21">
        <v>91.655299999999997</v>
      </c>
      <c r="BF35" s="21">
        <v>3.6471</v>
      </c>
      <c r="BG35" s="21">
        <v>3.6471</v>
      </c>
      <c r="BH35" s="21">
        <v>3.6471</v>
      </c>
      <c r="BR35" s="21">
        <v>0</v>
      </c>
      <c r="BS35" s="21">
        <v>0</v>
      </c>
      <c r="BT35" s="21">
        <v>0</v>
      </c>
      <c r="BU35" s="21">
        <v>0</v>
      </c>
      <c r="BV35" s="21">
        <v>0</v>
      </c>
      <c r="BW35" s="21">
        <v>0</v>
      </c>
      <c r="BX35" s="21">
        <v>0.53588000000000002</v>
      </c>
      <c r="BY35" s="21">
        <v>0.53588000000000002</v>
      </c>
      <c r="BZ35" s="21">
        <v>0.53588000000000002</v>
      </c>
      <c r="CA35" s="21">
        <v>4.9546999999999999</v>
      </c>
      <c r="CB35" s="21">
        <v>4.9546999999999999</v>
      </c>
      <c r="CC35" s="21">
        <v>4.9546999999999999</v>
      </c>
      <c r="CD35" s="21">
        <v>15.085599999999999</v>
      </c>
      <c r="CE35" s="21">
        <v>15.085599999999999</v>
      </c>
      <c r="CF35" s="21">
        <v>15.085599999999999</v>
      </c>
      <c r="CG35" s="21">
        <v>2.1036999999999999</v>
      </c>
      <c r="CH35" s="21">
        <v>2.1036999999999999</v>
      </c>
      <c r="CI35" s="21">
        <v>2.1036999999999999</v>
      </c>
      <c r="CJ35" s="21">
        <v>0</v>
      </c>
      <c r="CK35" s="21">
        <v>0</v>
      </c>
      <c r="CL35" s="21">
        <v>0</v>
      </c>
      <c r="CM35" s="21">
        <v>0.79532000000000003</v>
      </c>
      <c r="CN35" s="21">
        <v>0.60209000000000001</v>
      </c>
      <c r="CO35" s="21">
        <v>1.0294000000000001</v>
      </c>
      <c r="CP35" s="21">
        <v>8.1122999999999994</v>
      </c>
      <c r="CQ35" s="21">
        <v>6.1413000000000002</v>
      </c>
      <c r="CR35" s="21">
        <v>10.4994</v>
      </c>
      <c r="CS35" s="21">
        <v>0</v>
      </c>
      <c r="CT35" s="21">
        <v>0</v>
      </c>
      <c r="CU35" s="21">
        <v>0</v>
      </c>
      <c r="CV35" s="21">
        <v>3.0674000000000001</v>
      </c>
      <c r="CW35" s="21">
        <v>2.3222</v>
      </c>
      <c r="CX35" s="21">
        <v>3.97</v>
      </c>
      <c r="DB35" s="21">
        <v>1.2689000000000001E-2</v>
      </c>
      <c r="DC35" s="21">
        <v>9.6063999999999993E-3</v>
      </c>
      <c r="DD35" s="21">
        <v>1.6423E-2</v>
      </c>
      <c r="DE35" s="21">
        <v>3.6709000000000001</v>
      </c>
      <c r="DF35" s="21">
        <v>2.7789999999999999</v>
      </c>
      <c r="DG35" s="21">
        <v>4.7511000000000001</v>
      </c>
      <c r="DQ35" s="21">
        <v>1.343</v>
      </c>
      <c r="DR35" s="21">
        <v>1.0166999999999999</v>
      </c>
      <c r="DS35" s="21">
        <v>1.7382</v>
      </c>
      <c r="DT35" s="21">
        <v>0</v>
      </c>
      <c r="DU35" s="21">
        <v>0</v>
      </c>
      <c r="DV35" s="21">
        <v>0</v>
      </c>
      <c r="DW35" s="21">
        <v>0</v>
      </c>
      <c r="DX35" s="21">
        <v>0</v>
      </c>
      <c r="DY35" s="21">
        <v>0</v>
      </c>
      <c r="DZ35" s="22">
        <v>1.0744000000000001E-5</v>
      </c>
      <c r="EA35" s="22">
        <v>8.0855000000000008E-6</v>
      </c>
      <c r="EB35" s="22">
        <v>1.3884E-5</v>
      </c>
      <c r="EC35" s="21">
        <v>0</v>
      </c>
      <c r="ED35" s="21">
        <v>0</v>
      </c>
      <c r="EE35" s="21">
        <v>0</v>
      </c>
      <c r="EF35" s="21">
        <v>3.7247000000000001E-3</v>
      </c>
      <c r="EG35" s="21">
        <v>2.8029999999999999E-3</v>
      </c>
      <c r="EH35" s="21">
        <v>4.8129999999999996E-3</v>
      </c>
      <c r="EI35" s="21">
        <v>0</v>
      </c>
      <c r="EJ35" s="21">
        <v>0</v>
      </c>
      <c r="EK35" s="21">
        <v>0</v>
      </c>
      <c r="EL35" s="22">
        <v>1.5818E-5</v>
      </c>
      <c r="EM35" s="22">
        <v>1.1904E-5</v>
      </c>
      <c r="EN35" s="22">
        <v>2.0440000000000001E-5</v>
      </c>
      <c r="ER35" s="21">
        <v>0</v>
      </c>
      <c r="ES35" s="21">
        <v>0</v>
      </c>
      <c r="ET35" s="21">
        <v>0</v>
      </c>
      <c r="EX35" s="21">
        <v>4.9303E-2</v>
      </c>
      <c r="EY35" s="21">
        <v>3.7102000000000003E-2</v>
      </c>
      <c r="EZ35" s="21">
        <v>6.3708000000000001E-2</v>
      </c>
      <c r="FA35" s="21">
        <v>0</v>
      </c>
      <c r="FB35" s="21">
        <v>0</v>
      </c>
      <c r="FC35" s="21">
        <v>0</v>
      </c>
      <c r="FD35" s="21">
        <v>2.8367</v>
      </c>
      <c r="FE35" s="21">
        <v>2.1475</v>
      </c>
      <c r="FF35" s="21">
        <v>3.6714000000000002</v>
      </c>
      <c r="FG35" s="21">
        <v>7.1346000000000007E-2</v>
      </c>
      <c r="FH35" s="21">
        <v>5.3691000000000003E-2</v>
      </c>
      <c r="FI35" s="21">
        <v>9.2190999999999995E-2</v>
      </c>
      <c r="FJ35" s="21">
        <v>0</v>
      </c>
      <c r="FK35" s="21">
        <v>0</v>
      </c>
      <c r="FL35" s="21">
        <v>0</v>
      </c>
      <c r="FM35" s="21">
        <v>0</v>
      </c>
      <c r="FN35" s="21">
        <v>0</v>
      </c>
      <c r="FO35" s="21">
        <v>0</v>
      </c>
      <c r="FS35" s="21">
        <v>5.8657000000000001E-2</v>
      </c>
      <c r="FT35" s="21">
        <v>4.5236999999999999E-2</v>
      </c>
      <c r="FU35" s="21">
        <v>7.6877000000000001E-2</v>
      </c>
      <c r="GB35" s="21">
        <v>0</v>
      </c>
      <c r="GC35" s="21">
        <v>0</v>
      </c>
      <c r="GD35" s="21">
        <v>0</v>
      </c>
      <c r="GE35" s="21">
        <v>0</v>
      </c>
      <c r="GF35" s="21">
        <v>0</v>
      </c>
      <c r="GG35" s="21">
        <v>0</v>
      </c>
      <c r="GH35" s="21">
        <v>4.6079999999999997</v>
      </c>
      <c r="GI35" s="21">
        <v>3.5228999999999999</v>
      </c>
      <c r="GJ35" s="21">
        <v>6.1304999999999996</v>
      </c>
      <c r="GK35" s="21">
        <v>0.23169000000000001</v>
      </c>
      <c r="GL35" s="21">
        <v>0.17713000000000001</v>
      </c>
      <c r="GM35" s="21">
        <v>0.30824000000000001</v>
      </c>
      <c r="GN35" s="21">
        <v>0</v>
      </c>
      <c r="GO35" s="21">
        <v>0</v>
      </c>
      <c r="GP35" s="21">
        <v>0</v>
      </c>
      <c r="GQ35" s="21">
        <v>1.9610000000000001</v>
      </c>
      <c r="GR35" s="21">
        <v>0.67393000000000003</v>
      </c>
      <c r="GS35" s="21">
        <v>4.2980999999999998</v>
      </c>
      <c r="GT35" s="21">
        <v>5.1485999999999997E-2</v>
      </c>
      <c r="GU35" s="21">
        <v>3.9362000000000001E-2</v>
      </c>
      <c r="GV35" s="21">
        <v>6.8498000000000003E-2</v>
      </c>
      <c r="GZ35" s="21">
        <v>8.0165000000000006</v>
      </c>
      <c r="HA35" s="21">
        <v>7.5476000000000001</v>
      </c>
      <c r="HB35" s="21">
        <v>8.4643999999999995</v>
      </c>
      <c r="HC35" s="21">
        <v>0.33057999999999998</v>
      </c>
      <c r="HD35" s="21">
        <v>0.31124000000000002</v>
      </c>
      <c r="HE35" s="21">
        <v>0.34905000000000003</v>
      </c>
      <c r="HF35" s="21">
        <v>0.12872</v>
      </c>
      <c r="HG35" s="21">
        <v>9.8405000000000006E-2</v>
      </c>
      <c r="HH35" s="21">
        <v>0.17124</v>
      </c>
      <c r="HI35" s="21">
        <v>0</v>
      </c>
      <c r="HJ35" s="21">
        <v>0</v>
      </c>
      <c r="HK35" s="21">
        <v>0</v>
      </c>
      <c r="HL35" s="21">
        <v>5.1485999999999997E-2</v>
      </c>
      <c r="HM35" s="21">
        <v>3.9362000000000001E-2</v>
      </c>
      <c r="HN35" s="21">
        <v>6.8498000000000003E-2</v>
      </c>
      <c r="HO35" s="21">
        <v>0</v>
      </c>
      <c r="HP35" s="21">
        <v>0</v>
      </c>
      <c r="HQ35" s="21">
        <v>0</v>
      </c>
      <c r="HR35" s="21">
        <v>2.5742999999999999E-2</v>
      </c>
      <c r="HS35" s="21">
        <v>1.9681000000000001E-2</v>
      </c>
      <c r="HT35" s="21">
        <v>3.4249000000000002E-2</v>
      </c>
      <c r="HU35" s="21">
        <v>3.1526000000000001</v>
      </c>
      <c r="HV35" s="21">
        <v>2.6013000000000002</v>
      </c>
      <c r="HW35" s="21">
        <v>3.7785000000000002</v>
      </c>
      <c r="HX35" s="21">
        <v>21.43</v>
      </c>
      <c r="HY35" s="21">
        <v>17.682500000000001</v>
      </c>
      <c r="HZ35" s="21">
        <v>25.6843</v>
      </c>
      <c r="IA35" s="21">
        <v>2.6815000000000002</v>
      </c>
      <c r="IB35" s="21">
        <v>2.2126000000000001</v>
      </c>
      <c r="IC35" s="21">
        <v>3.2138</v>
      </c>
      <c r="ID35" s="21">
        <v>0</v>
      </c>
      <c r="IE35" s="21">
        <v>0</v>
      </c>
      <c r="IF35" s="21">
        <v>0</v>
      </c>
      <c r="IG35" s="21">
        <v>0</v>
      </c>
      <c r="IH35" s="21">
        <v>0</v>
      </c>
      <c r="II35" s="21">
        <v>0</v>
      </c>
      <c r="IJ35" s="21">
        <v>0.48037000000000002</v>
      </c>
      <c r="IK35" s="21">
        <v>0.39635999999999999</v>
      </c>
      <c r="IL35" s="21">
        <v>0.57572999999999996</v>
      </c>
      <c r="IM35" s="21">
        <v>0.53583999999999998</v>
      </c>
      <c r="IN35" s="21">
        <v>0.44213999999999998</v>
      </c>
      <c r="IO35" s="21">
        <v>0.64222000000000001</v>
      </c>
      <c r="IS35" s="21">
        <v>1.3160000000000001</v>
      </c>
      <c r="IT35" s="21">
        <v>1.0859000000000001</v>
      </c>
      <c r="IU35" s="21">
        <v>1.5772999999999999</v>
      </c>
      <c r="IV35" s="21">
        <v>4.5507999999999997</v>
      </c>
      <c r="IW35" s="21">
        <v>3.7549999999999999</v>
      </c>
      <c r="IX35" s="21">
        <v>5.4542000000000002</v>
      </c>
      <c r="IY35" s="21">
        <v>0.87987000000000004</v>
      </c>
      <c r="IZ35" s="21">
        <v>0.72599999999999998</v>
      </c>
      <c r="JA35" s="21">
        <v>1.0545</v>
      </c>
      <c r="JE35" s="21">
        <v>3.3073999999999998E-3</v>
      </c>
      <c r="JF35" s="21">
        <v>2.7290000000000001E-3</v>
      </c>
      <c r="JG35" s="21">
        <v>3.9639999999999996E-3</v>
      </c>
      <c r="JK35" s="21">
        <v>3.0804999999999998</v>
      </c>
      <c r="JL35" s="21">
        <v>2.5417999999999998</v>
      </c>
      <c r="JM35" s="21">
        <v>3.6920000000000002</v>
      </c>
      <c r="JN35" s="21">
        <v>0</v>
      </c>
      <c r="JO35" s="21">
        <v>0</v>
      </c>
      <c r="JP35" s="21">
        <v>0</v>
      </c>
      <c r="JQ35" s="21">
        <v>1.2818000000000001</v>
      </c>
      <c r="JR35" s="21">
        <v>1.0577000000000001</v>
      </c>
      <c r="JS35" s="21">
        <v>1.5363</v>
      </c>
      <c r="JT35" s="21">
        <v>0</v>
      </c>
      <c r="JU35" s="21">
        <v>0</v>
      </c>
      <c r="JV35" s="21">
        <v>0</v>
      </c>
      <c r="KC35" s="21">
        <v>4.7571999999999996E-3</v>
      </c>
      <c r="KD35" s="21">
        <v>3.9252999999999996E-3</v>
      </c>
      <c r="KE35" s="21">
        <v>5.7016000000000002E-3</v>
      </c>
      <c r="KI35" s="21">
        <v>6.1839000000000002E-4</v>
      </c>
      <c r="KJ35" s="21">
        <v>5.1024999999999996E-4</v>
      </c>
      <c r="KK35" s="21">
        <v>7.4114999999999999E-4</v>
      </c>
      <c r="KL35" s="21">
        <v>3.2487000000000002E-3</v>
      </c>
      <c r="KM35" s="21">
        <v>2.6805000000000002E-3</v>
      </c>
      <c r="KN35" s="21">
        <v>3.8936000000000001E-3</v>
      </c>
      <c r="KR35" s="21">
        <v>16.039200000000001</v>
      </c>
      <c r="KS35" s="21">
        <v>13.234299999999999</v>
      </c>
      <c r="KT35" s="21">
        <v>19.223299999999998</v>
      </c>
      <c r="KX35" s="21">
        <v>7.7298999999999996E-3</v>
      </c>
      <c r="KY35" s="21">
        <v>6.3781000000000003E-3</v>
      </c>
      <c r="KZ35" s="21">
        <v>9.2644000000000008E-3</v>
      </c>
      <c r="LA35" s="21">
        <v>0</v>
      </c>
      <c r="LB35" s="21">
        <v>0</v>
      </c>
      <c r="LC35" s="21">
        <v>0</v>
      </c>
      <c r="LD35" s="21">
        <v>3.6183000000000001E-3</v>
      </c>
      <c r="LE35" s="21">
        <v>2.9854999999999999E-3</v>
      </c>
      <c r="LF35" s="21">
        <v>4.3365000000000001E-3</v>
      </c>
      <c r="LG35" s="21">
        <v>0</v>
      </c>
      <c r="LH35" s="21">
        <v>0</v>
      </c>
      <c r="LI35" s="21">
        <v>0</v>
      </c>
      <c r="LJ35" s="21">
        <v>0</v>
      </c>
      <c r="LK35" s="21">
        <v>0</v>
      </c>
      <c r="LL35" s="21">
        <v>0</v>
      </c>
      <c r="LM35" s="21">
        <v>0</v>
      </c>
      <c r="LN35" s="21">
        <v>0</v>
      </c>
      <c r="LO35" s="21">
        <v>0</v>
      </c>
      <c r="LP35" s="21">
        <v>0</v>
      </c>
      <c r="LQ35" s="21">
        <v>0</v>
      </c>
      <c r="LR35" s="21">
        <v>0</v>
      </c>
      <c r="LS35" s="21">
        <v>1.6001000000000001E-2</v>
      </c>
      <c r="LT35" s="21">
        <v>1.3202999999999999E-2</v>
      </c>
      <c r="LU35" s="21">
        <v>1.9178000000000001E-2</v>
      </c>
      <c r="LV35" s="21">
        <v>1.8633999999999999</v>
      </c>
      <c r="LW35" s="21">
        <v>1.5375000000000001</v>
      </c>
      <c r="LX35" s="21">
        <v>2.2332999999999998</v>
      </c>
      <c r="LY35" s="21">
        <v>0</v>
      </c>
      <c r="LZ35" s="21">
        <v>0</v>
      </c>
      <c r="MA35" s="21">
        <v>0</v>
      </c>
      <c r="MB35" s="21">
        <v>1.4108000000000001</v>
      </c>
      <c r="MC35" s="21">
        <v>1.0880000000000001</v>
      </c>
      <c r="MD35" s="21">
        <v>1.849</v>
      </c>
      <c r="ME35" s="21">
        <v>0.65678999999999998</v>
      </c>
      <c r="MF35" s="21">
        <v>0.50653000000000004</v>
      </c>
      <c r="MG35" s="21">
        <v>0.86080000000000001</v>
      </c>
      <c r="MH35" s="21">
        <v>0.55301</v>
      </c>
      <c r="MI35" s="21">
        <v>0.42648999999999998</v>
      </c>
      <c r="MJ35" s="21">
        <v>0.72479000000000005</v>
      </c>
      <c r="MK35" s="21">
        <v>0.10491</v>
      </c>
      <c r="ML35" s="21">
        <v>8.0905000000000005E-2</v>
      </c>
      <c r="MM35" s="21">
        <v>0.13749</v>
      </c>
      <c r="MN35" s="21">
        <v>8.7895000000000003</v>
      </c>
      <c r="MO35" s="21">
        <v>6.7786</v>
      </c>
      <c r="MP35" s="21">
        <v>11.5197</v>
      </c>
      <c r="MT35" s="21">
        <v>2.7410999999999999</v>
      </c>
      <c r="MU35" s="21">
        <v>2.1139999999999999</v>
      </c>
      <c r="MV35" s="21">
        <v>3.5924999999999998</v>
      </c>
      <c r="MW35" s="21">
        <v>2.0135000000000001</v>
      </c>
      <c r="MX35" s="21">
        <v>1.5528999999999999</v>
      </c>
      <c r="MY35" s="21">
        <v>2.6389999999999998</v>
      </c>
      <c r="MZ35" s="21">
        <v>2.5662000000000001E-2</v>
      </c>
      <c r="NA35" s="21">
        <v>1.9791E-2</v>
      </c>
      <c r="NB35" s="21">
        <v>3.3633999999999997E-2</v>
      </c>
      <c r="NC35" s="21">
        <v>0.96350999999999998</v>
      </c>
      <c r="ND35" s="21">
        <v>0.74307999999999996</v>
      </c>
      <c r="NE35" s="21">
        <v>1.2627999999999999</v>
      </c>
      <c r="NF35" s="21">
        <v>6.2417E-2</v>
      </c>
      <c r="NG35" s="21">
        <v>4.8136999999999999E-2</v>
      </c>
      <c r="NH35" s="21">
        <v>8.1805000000000003E-2</v>
      </c>
      <c r="NL35" s="21">
        <v>1.0246999999999999E-3</v>
      </c>
      <c r="NM35" s="21">
        <v>7.9024E-4</v>
      </c>
      <c r="NN35" s="21">
        <v>1.3429E-3</v>
      </c>
      <c r="NR35" s="21">
        <v>4.3320000000000001E-4</v>
      </c>
      <c r="NS35" s="21">
        <v>3.3408999999999999E-4</v>
      </c>
      <c r="NT35" s="21">
        <v>5.6776000000000005E-4</v>
      </c>
      <c r="NU35" s="21">
        <v>0</v>
      </c>
      <c r="NV35" s="21">
        <v>0</v>
      </c>
      <c r="NW35" s="21">
        <v>0</v>
      </c>
      <c r="NX35" s="21">
        <v>2.5666999999999999E-2</v>
      </c>
      <c r="NY35" s="21">
        <v>1.9795E-2</v>
      </c>
      <c r="NZ35" s="21">
        <v>3.3640000000000003E-2</v>
      </c>
      <c r="OG35" s="21">
        <v>0</v>
      </c>
      <c r="OH35" s="21">
        <v>0</v>
      </c>
      <c r="OI35" s="21">
        <v>0</v>
      </c>
      <c r="OP35" s="21">
        <v>0</v>
      </c>
      <c r="OQ35" s="21">
        <v>0</v>
      </c>
      <c r="OR35" s="21">
        <v>0</v>
      </c>
      <c r="OY35" s="21">
        <v>0.35710999999999998</v>
      </c>
      <c r="OZ35" s="21">
        <v>0.27542</v>
      </c>
      <c r="PA35" s="21">
        <v>0.46804000000000001</v>
      </c>
      <c r="PB35" s="21">
        <v>0</v>
      </c>
      <c r="PC35" s="21">
        <v>0</v>
      </c>
      <c r="PD35" s="21">
        <v>0</v>
      </c>
      <c r="PE35" s="21">
        <v>13.1549</v>
      </c>
      <c r="PF35" s="21">
        <v>10.145300000000001</v>
      </c>
      <c r="PG35" s="21">
        <v>17.241099999999999</v>
      </c>
      <c r="PH35" s="21">
        <v>0</v>
      </c>
      <c r="PI35" s="21">
        <v>0</v>
      </c>
      <c r="PJ35" s="21">
        <v>0</v>
      </c>
      <c r="PQ35" s="21">
        <v>0</v>
      </c>
      <c r="PR35" s="21">
        <v>0</v>
      </c>
      <c r="PS35" s="21">
        <v>0</v>
      </c>
      <c r="PT35" s="21">
        <v>1.1758</v>
      </c>
      <c r="PU35" s="21">
        <v>0.90678999999999998</v>
      </c>
      <c r="PV35" s="21">
        <v>1.5409999999999999</v>
      </c>
      <c r="PW35" s="21">
        <v>11.246700000000001</v>
      </c>
      <c r="PX35" s="21">
        <v>8.6737000000000002</v>
      </c>
      <c r="PY35" s="21">
        <v>14.7402</v>
      </c>
      <c r="PZ35" s="21">
        <v>7.3795000000000002</v>
      </c>
      <c r="QA35" s="21">
        <v>5.6912000000000003</v>
      </c>
      <c r="QB35" s="21">
        <v>9.6716999999999995</v>
      </c>
      <c r="QC35" s="21">
        <v>5.8993999999999998E-2</v>
      </c>
      <c r="QD35" s="21">
        <v>4.5497000000000003E-2</v>
      </c>
      <c r="QE35" s="21">
        <v>7.7318999999999999E-2</v>
      </c>
      <c r="QF35" s="21">
        <v>0</v>
      </c>
      <c r="QG35" s="21">
        <v>0</v>
      </c>
      <c r="QH35" s="21">
        <v>0</v>
      </c>
      <c r="QI35" s="21">
        <v>0</v>
      </c>
      <c r="QJ35" s="21">
        <v>0</v>
      </c>
      <c r="QK35" s="21">
        <v>0</v>
      </c>
      <c r="QL35" s="21">
        <v>4.036E-4</v>
      </c>
      <c r="QM35" s="21">
        <v>3.1126999999999999E-4</v>
      </c>
      <c r="QN35" s="21">
        <v>5.2897000000000003E-4</v>
      </c>
      <c r="SK35" s="21">
        <v>1.9194</v>
      </c>
      <c r="SL35" s="21">
        <v>1.5108999999999999</v>
      </c>
      <c r="SM35" s="21">
        <v>2.3472</v>
      </c>
      <c r="SN35" s="21">
        <v>2.6663999999999999</v>
      </c>
      <c r="SO35" s="21">
        <v>2.0989</v>
      </c>
      <c r="SP35" s="21">
        <v>3.2606000000000002</v>
      </c>
      <c r="SQ35" s="21">
        <v>0</v>
      </c>
      <c r="SR35" s="21">
        <v>0</v>
      </c>
      <c r="SS35" s="21">
        <v>0</v>
      </c>
      <c r="ST35" s="21">
        <v>2.2473999999999998</v>
      </c>
      <c r="SU35" s="21">
        <v>1.7689999999999999</v>
      </c>
      <c r="SV35" s="21">
        <v>2.7482000000000002</v>
      </c>
      <c r="SZ35" s="21">
        <v>0</v>
      </c>
      <c r="TA35" s="21">
        <v>0</v>
      </c>
      <c r="TB35" s="21">
        <v>0</v>
      </c>
      <c r="TU35" s="21">
        <v>0</v>
      </c>
      <c r="TV35" s="21">
        <v>0</v>
      </c>
      <c r="TW35" s="21">
        <v>0</v>
      </c>
      <c r="TX35" s="22">
        <v>1.7365000000000001E-5</v>
      </c>
      <c r="TY35" s="22">
        <v>1.3669000000000001E-5</v>
      </c>
      <c r="TZ35" s="22">
        <v>2.1234E-5</v>
      </c>
      <c r="UA35" s="21">
        <v>0.25107000000000002</v>
      </c>
      <c r="UB35" s="21">
        <v>0.19763</v>
      </c>
      <c r="UC35" s="21">
        <v>0.30702000000000002</v>
      </c>
      <c r="UG35" s="21">
        <v>0.58614999999999995</v>
      </c>
      <c r="UH35" s="21">
        <v>0.46139000000000002</v>
      </c>
      <c r="UI35" s="21">
        <v>0.71677000000000002</v>
      </c>
      <c r="UJ35" s="21">
        <v>1.0298E-2</v>
      </c>
      <c r="UK35" s="21">
        <v>8.1057999999999998E-3</v>
      </c>
      <c r="UL35" s="21">
        <v>1.2592000000000001E-2</v>
      </c>
      <c r="VE35" s="21">
        <v>3.0373000000000001E-2</v>
      </c>
      <c r="VF35" s="21">
        <v>2.3522999999999999E-2</v>
      </c>
      <c r="VG35" s="21">
        <v>3.8179999999999999E-2</v>
      </c>
      <c r="VT35" s="21">
        <v>0</v>
      </c>
      <c r="VU35" s="21">
        <v>0</v>
      </c>
      <c r="VV35" s="21">
        <v>0</v>
      </c>
      <c r="VW35" s="21">
        <v>0.35813</v>
      </c>
      <c r="VX35" s="21">
        <v>0.33717999999999998</v>
      </c>
      <c r="VY35" s="21">
        <v>0.37813000000000002</v>
      </c>
      <c r="VZ35" s="21">
        <v>0</v>
      </c>
      <c r="WA35" s="21">
        <v>0</v>
      </c>
      <c r="WB35" s="21">
        <v>0</v>
      </c>
      <c r="WC35" s="21">
        <v>0</v>
      </c>
      <c r="WD35" s="21">
        <v>0</v>
      </c>
      <c r="WE35" s="21">
        <v>0</v>
      </c>
      <c r="WF35" s="21">
        <v>2.4649000000000001</v>
      </c>
      <c r="WG35" s="21">
        <v>2.4649000000000001</v>
      </c>
      <c r="WH35" s="21">
        <v>2.4649000000000001</v>
      </c>
      <c r="WI35" s="21">
        <v>0</v>
      </c>
      <c r="WJ35" s="21">
        <v>0</v>
      </c>
      <c r="WK35" s="21">
        <v>0</v>
      </c>
      <c r="WO35" s="21">
        <v>1.0618000000000001</v>
      </c>
      <c r="WP35" s="21">
        <v>1.0618000000000001</v>
      </c>
      <c r="WQ35" s="21">
        <v>1.0618000000000001</v>
      </c>
      <c r="WR35" s="21">
        <v>15.2689</v>
      </c>
      <c r="WS35" s="21">
        <v>11.824999999999999</v>
      </c>
      <c r="WT35" s="21">
        <v>19.193300000000001</v>
      </c>
      <c r="WU35" s="21">
        <v>0.66252999999999995</v>
      </c>
      <c r="WV35" s="21">
        <v>0.5131</v>
      </c>
      <c r="WW35" s="21">
        <v>0.83281000000000005</v>
      </c>
      <c r="WX35" s="21">
        <v>0.66988999999999999</v>
      </c>
      <c r="WY35" s="21">
        <v>0.51880000000000004</v>
      </c>
      <c r="WZ35" s="21">
        <v>0.84206999999999999</v>
      </c>
      <c r="XA35" s="21">
        <v>46.009</v>
      </c>
      <c r="XB35" s="21">
        <v>35.631700000000002</v>
      </c>
      <c r="XC35" s="21">
        <v>57.834299999999999</v>
      </c>
      <c r="XJ35" s="21">
        <v>1.1410000000000001E-3</v>
      </c>
      <c r="XK35" s="21">
        <v>8.8367000000000003E-4</v>
      </c>
      <c r="XL35" s="21">
        <v>1.4342999999999999E-3</v>
      </c>
      <c r="XM35" s="21">
        <v>21.055399999999999</v>
      </c>
      <c r="XN35" s="21">
        <v>16.1037</v>
      </c>
      <c r="XO35" s="21">
        <v>27.429099999999998</v>
      </c>
      <c r="XP35" s="21">
        <v>0.72731000000000001</v>
      </c>
      <c r="XQ35" s="21">
        <v>0.55627000000000004</v>
      </c>
      <c r="XR35" s="21">
        <v>0.94747999999999999</v>
      </c>
      <c r="XS35" s="21">
        <v>0.94103999999999999</v>
      </c>
      <c r="XT35" s="21">
        <v>0.71972999999999998</v>
      </c>
      <c r="XU35" s="21">
        <v>1.2259</v>
      </c>
      <c r="XV35" s="21">
        <v>2.1570999999999998</v>
      </c>
      <c r="XW35" s="21">
        <v>1.6497999999999999</v>
      </c>
      <c r="XX35" s="21">
        <v>2.81</v>
      </c>
      <c r="XY35" s="21">
        <v>1.1324000000000001</v>
      </c>
      <c r="XZ35" s="21">
        <v>0.86612</v>
      </c>
      <c r="YA35" s="21">
        <v>1.4752000000000001</v>
      </c>
      <c r="YB35" s="21">
        <v>0</v>
      </c>
      <c r="YC35" s="21">
        <v>0</v>
      </c>
      <c r="YD35" s="21">
        <v>0</v>
      </c>
      <c r="YE35" s="21">
        <v>0</v>
      </c>
      <c r="YF35" s="21">
        <v>0</v>
      </c>
      <c r="YG35" s="21">
        <v>0</v>
      </c>
      <c r="YH35" s="21">
        <v>0</v>
      </c>
      <c r="YI35" s="21">
        <v>0</v>
      </c>
      <c r="YJ35" s="21">
        <v>0</v>
      </c>
      <c r="YK35" s="21">
        <v>0</v>
      </c>
      <c r="YL35" s="21">
        <v>0</v>
      </c>
      <c r="YM35" s="21">
        <v>0</v>
      </c>
      <c r="YQ35" s="21">
        <v>4.8503999999999996</v>
      </c>
      <c r="YR35" s="21">
        <v>3.0032999999999999</v>
      </c>
      <c r="YS35" s="21">
        <v>7.72</v>
      </c>
      <c r="YT35" s="21">
        <v>0</v>
      </c>
      <c r="YU35" s="21">
        <v>0</v>
      </c>
      <c r="YV35" s="21">
        <v>0</v>
      </c>
      <c r="YW35" s="21">
        <v>2.1961000000000001E-2</v>
      </c>
      <c r="YX35" s="21">
        <v>1.3598000000000001E-2</v>
      </c>
      <c r="YY35" s="21">
        <v>3.4955E-2</v>
      </c>
      <c r="YZ35" s="21">
        <v>0</v>
      </c>
      <c r="ZA35" s="21">
        <v>0</v>
      </c>
      <c r="ZB35" s="21">
        <v>0</v>
      </c>
    </row>
    <row r="36" spans="1:678" s="3" customFormat="1">
      <c r="A36" s="3" t="s">
        <v>328</v>
      </c>
      <c r="D36" s="3">
        <v>2.6</v>
      </c>
      <c r="G36" s="3">
        <v>1.125</v>
      </c>
      <c r="J36" s="3">
        <v>2.8</v>
      </c>
      <c r="M36" s="3">
        <v>1.8</v>
      </c>
      <c r="P36" s="3">
        <v>2.7</v>
      </c>
      <c r="S36" s="3">
        <v>4</v>
      </c>
      <c r="V36" s="23">
        <v>2.5</v>
      </c>
      <c r="Y36" s="23">
        <v>1.8</v>
      </c>
      <c r="AB36" s="23">
        <v>3.1</v>
      </c>
      <c r="AE36" s="3">
        <v>2.1</v>
      </c>
      <c r="AH36" s="23">
        <v>2.7</v>
      </c>
      <c r="AK36" s="3">
        <f>AVERAGE(2.6, 1.125, 2.8, 1.8, 2.7, 4, 2.5, 1.8, 3.1, 2.1, 2.7, 3.6, 3.1, 3.1)</f>
        <v>2.6446428571428577</v>
      </c>
      <c r="AN36" s="23">
        <v>3.6</v>
      </c>
      <c r="AQ36" s="3">
        <v>3.1</v>
      </c>
      <c r="AU36" s="3">
        <v>3.1</v>
      </c>
      <c r="AZ36" s="23">
        <v>0.3</v>
      </c>
      <c r="BC36" s="3">
        <f>AVERAGE(0.8, 0.28, 0.38, 0.34, 0.4)</f>
        <v>0.44000000000000006</v>
      </c>
      <c r="BF36" s="3">
        <f>AVERAGE(2, 0.16, 0.14, 0.2, 0.3, 0.3)</f>
        <v>0.51666666666666672</v>
      </c>
      <c r="BI36" s="3">
        <f>AVERAGE(0.3, 0.8, 0.26, 0.33, 0.31, 0.5)</f>
        <v>0.41666666666666669</v>
      </c>
      <c r="BL36" s="3">
        <f>AVERAGE(0.41, 0.2)</f>
        <v>0.30499999999999999</v>
      </c>
      <c r="BO36" s="3">
        <f>AVERAGE(0.41, 0.2)</f>
        <v>0.30499999999999999</v>
      </c>
      <c r="BR36" s="23">
        <v>0.35</v>
      </c>
      <c r="BU36" s="23">
        <v>0.7</v>
      </c>
      <c r="BX36" s="23">
        <v>0</v>
      </c>
      <c r="CA36" s="3">
        <f>AVERAGE(0.45, 0)</f>
        <v>0.22500000000000001</v>
      </c>
      <c r="CD36" s="23">
        <v>0</v>
      </c>
      <c r="CG36" s="23">
        <v>0.1</v>
      </c>
      <c r="CJ36" s="23">
        <v>0.2</v>
      </c>
      <c r="CM36" s="3">
        <f>AVERAGE(2.5, 2.7, 2.1, 3, 3.05, 2.42, 2.44, 2.8, 2.49, 2.67, 1.92, 3.08, 2.6, 2.69, 2.29, 1.3)</f>
        <v>2.5031249999999998</v>
      </c>
      <c r="CP36" s="3">
        <f>AVERAGE(3.4, 3.5, 3.1)</f>
        <v>3.3333333333333335</v>
      </c>
      <c r="CS36" s="3">
        <f>AVERAGE(3.1, 3.14, 3.32, 4.76)</f>
        <v>3.58</v>
      </c>
      <c r="CV36" s="3">
        <f>AVERAGE(3.3, 2.7, 3.65, 3.37, 1.5)</f>
        <v>2.9039999999999999</v>
      </c>
      <c r="CY36" s="3">
        <f>AVERAGE(3.41, 3.57)</f>
        <v>3.49</v>
      </c>
      <c r="DB36" s="3">
        <f>AVERAGE(2.63, 2.99, 2.9)</f>
        <v>2.84</v>
      </c>
      <c r="DE36" s="3">
        <f>AVERAGE(3.9, 3.61, 3.6, 3.31, 0.5)</f>
        <v>2.984</v>
      </c>
      <c r="DH36" s="3">
        <f>AVERAGE(1.2, 0.9)</f>
        <v>1.05</v>
      </c>
      <c r="DQ36" s="23">
        <v>2.71</v>
      </c>
      <c r="DT36" s="23">
        <v>4.8</v>
      </c>
      <c r="DW36" s="23">
        <v>4.0999999999999996</v>
      </c>
      <c r="DZ36" s="23">
        <v>5.8</v>
      </c>
      <c r="EF36" s="23">
        <v>3.1</v>
      </c>
      <c r="EI36" s="23">
        <v>3.1</v>
      </c>
      <c r="EL36" s="23">
        <v>2.42</v>
      </c>
      <c r="EO36" s="3">
        <v>2</v>
      </c>
      <c r="ER36" s="23">
        <v>2.5</v>
      </c>
      <c r="EU36" s="3">
        <f>AVERAGE(0.89, 1.02, 0.56)</f>
        <v>0.82333333333333336</v>
      </c>
      <c r="EX36" s="23">
        <v>4.18</v>
      </c>
      <c r="FA36" s="3">
        <f>AVERAGE(4.1, 5.8, 3.1, 3.1, 2.42, 2, 2.5)</f>
        <v>3.2885714285714278</v>
      </c>
      <c r="FD36" s="3">
        <f>AVERAGE(4.01, 3.47, 5)</f>
        <v>4.16</v>
      </c>
      <c r="FG36" s="23">
        <v>3.3</v>
      </c>
      <c r="FJ36" s="23">
        <v>5</v>
      </c>
      <c r="FM36" s="23">
        <v>6.1</v>
      </c>
      <c r="FP36" s="3">
        <v>6</v>
      </c>
      <c r="FS36" s="23">
        <v>1.1000000000000001</v>
      </c>
      <c r="FV36" s="3">
        <v>7.8</v>
      </c>
      <c r="FY36" s="3">
        <v>0.1</v>
      </c>
      <c r="GB36" s="23">
        <v>0.2</v>
      </c>
      <c r="GE36" s="23">
        <v>6.1</v>
      </c>
      <c r="GH36" s="23">
        <v>0</v>
      </c>
      <c r="GK36" s="23">
        <v>0</v>
      </c>
      <c r="GN36" s="23">
        <v>0</v>
      </c>
      <c r="GQ36" s="23">
        <v>0</v>
      </c>
      <c r="GT36" s="23">
        <v>0</v>
      </c>
      <c r="GW36" s="3">
        <v>0</v>
      </c>
      <c r="GZ36" s="23">
        <v>0</v>
      </c>
      <c r="HC36" s="23">
        <v>0</v>
      </c>
      <c r="HF36" s="23">
        <v>0</v>
      </c>
      <c r="HI36" s="23">
        <v>0</v>
      </c>
      <c r="HL36" s="23">
        <v>0</v>
      </c>
      <c r="HO36" s="23">
        <v>0</v>
      </c>
      <c r="HR36" s="23">
        <v>0</v>
      </c>
      <c r="HU36" s="3">
        <f>AVERAGE(0.4, 0.5, 0.16, 0.11, 0.12, 0.1, 0.1)</f>
        <v>0.21285714285714288</v>
      </c>
      <c r="HX36" s="3">
        <f>AVERAGE(0.4, 0.35, 0.24, 0.2)</f>
        <v>0.29749999999999999</v>
      </c>
      <c r="IA36" s="3">
        <f>AVERAGE(0.5, 0.57, 0.19, 0.35, 0.16, 0.13, 0.42, 0.15, 0.2, 0.2)</f>
        <v>0.28700000000000003</v>
      </c>
      <c r="ID36" s="23">
        <v>0.4</v>
      </c>
      <c r="IG36" s="23">
        <v>0.6</v>
      </c>
      <c r="IJ36" s="23">
        <v>0.2</v>
      </c>
      <c r="IM36" s="23">
        <v>0.46</v>
      </c>
      <c r="IP36" s="3">
        <f>AVERAGE(0.5, 0.4)</f>
        <v>0.45</v>
      </c>
      <c r="IS36" s="3">
        <f>AVERAGE(0.31, 0.3)</f>
        <v>0.30499999999999999</v>
      </c>
      <c r="IV36" s="3">
        <f>AVERAGE(0.13, 0.31, 0.36, 0.43, 0.15, 0.15, 0.18, 0.23, 0.14, 0.11, 0.22, 0.26, 0.14, 0.2, 0.11, 0.2, 0.29, 0.27, 0.3, 0.4)</f>
        <v>0.22900000000000004</v>
      </c>
      <c r="IY36" s="23">
        <v>0.2</v>
      </c>
      <c r="JB36" s="3">
        <f>AVERAGE(0.8, 0.32, 0.23, 0.2, 0.21, 0.2, 0.2, 0.16, 0.24, 0.23, 0.23, 0.22, 0.25, 0.19, 0.19, 0.22, 0.19, 0.25, 0.18, 0.19, 0.2, 0.2, 0.21, 0.1)</f>
        <v>0.23375000000000004</v>
      </c>
      <c r="JE36" s="3">
        <f>AVERAGE(2, 1.2, 0.15, 0.34, 0.26, 0.31, 0.26, 0.27, 0.28, 0.31, 0.29, 0.17, 0.27, 0.2, 0.2)</f>
        <v>0.434</v>
      </c>
      <c r="JH36" s="3">
        <f>AVERAGE(0.8, 0.99)</f>
        <v>0.89500000000000002</v>
      </c>
      <c r="JK36" s="23">
        <v>1.2</v>
      </c>
      <c r="JN36" s="23">
        <v>0.1</v>
      </c>
      <c r="JQ36" s="3">
        <f>AVERAGE(0.4, 0.57, 3.4, 2.8, 3.4, 0.6, 0.4)</f>
        <v>1.6528571428571428</v>
      </c>
      <c r="JT36" s="3">
        <f>AVERAGE(1.09,1.2)</f>
        <v>1.145</v>
      </c>
      <c r="JW36" s="3">
        <f>AVERAGE(0.61, 1.1, 0.4)</f>
        <v>0.70333333333333325</v>
      </c>
      <c r="JZ36" s="3">
        <f>AVERAGE(0.64, 0.63, 0.5, 0.37)</f>
        <v>0.53500000000000003</v>
      </c>
      <c r="KC36" s="3">
        <f>AVERAGE(0.1, 0.25, 0.34, 0.2)</f>
        <v>0.22249999999999998</v>
      </c>
      <c r="KF36" s="3">
        <f>AVERAGE(1, 0.45, 0.6)</f>
        <v>0.68333333333333324</v>
      </c>
      <c r="KI36" s="3">
        <f>AVERAGE(0.97, 0.77, 1.13, 0.3)</f>
        <v>0.79249999999999998</v>
      </c>
      <c r="KL36" s="3">
        <f>AVERAGE(0.17, 0.55, 1.21, 0.5)</f>
        <v>0.60750000000000004</v>
      </c>
      <c r="KR36" s="3">
        <f>AVERAGE(1, 1, 0.6, 0.5, 0.5, 0.7, 0, 1.5, 0.5, 0.5, 3.4, 6.8, 6.2, 7.1, 7.2, 0.5, 0.53, 0.86, 1.37, 1.03, 1.57, 1.11, 0.39, 0.98, 0.16, 0.47, 0.39, 0.31, 0.82, 0.72, 0.54, 1.52, 0.65, 0.63, 0.68, 0.16, 1.29, 0.99, 0.9, 0.49, 0.46, 0.93, 0.37, 0.18, 0.1, 0.54, 0.2, 0.31, 0.18, 0.13, 0.42, 0.14, 0.3, 0.16, 0.22, 0.18, 0.17, 0.67, 0.68, 1.18, 0.75, 0.98, 0.6, 1.4, 0.2, 0.2, 1.1, 0.2, 2.8, 0.1, 0.1)</f>
        <v>1.0212676056338026</v>
      </c>
      <c r="KU36" s="3">
        <f>AVERAGE(26.1, 26.3, 8.67)</f>
        <v>20.356666666666669</v>
      </c>
      <c r="LS36" s="23">
        <v>0.1</v>
      </c>
      <c r="LV36" s="23">
        <v>0.2</v>
      </c>
      <c r="LY36" s="23">
        <v>0</v>
      </c>
      <c r="MB36" s="23">
        <v>0.1</v>
      </c>
      <c r="ME36" s="23">
        <v>0.1</v>
      </c>
      <c r="MH36" s="23">
        <v>0.1</v>
      </c>
      <c r="MK36" s="23">
        <v>0.1</v>
      </c>
      <c r="MN36" s="23">
        <v>0.2</v>
      </c>
      <c r="MQ36" s="3">
        <v>0.23</v>
      </c>
      <c r="MT36" s="23">
        <v>0</v>
      </c>
      <c r="MW36" s="23">
        <v>0.1</v>
      </c>
      <c r="MZ36" s="23">
        <v>0.3</v>
      </c>
      <c r="NC36" s="23">
        <v>0.1</v>
      </c>
      <c r="NF36" s="23">
        <v>0.1</v>
      </c>
      <c r="NI36" s="3">
        <v>0</v>
      </c>
      <c r="NL36" s="23">
        <v>0.2</v>
      </c>
      <c r="NO36" s="3">
        <v>0.1</v>
      </c>
      <c r="NR36" s="23">
        <v>0.1</v>
      </c>
      <c r="NU36" s="23">
        <v>0.2</v>
      </c>
      <c r="NX36" s="23">
        <v>0.1</v>
      </c>
      <c r="OA36" s="3">
        <f>AVERAGE(0.2, 0.1, 0.1, 0.2)</f>
        <v>0.15000000000000002</v>
      </c>
      <c r="OD36" s="3">
        <f>AVERAGE(0, 0.1, 0)</f>
        <v>3.3333333333333333E-2</v>
      </c>
      <c r="OG36" s="23">
        <v>0.1</v>
      </c>
      <c r="OJ36" s="3">
        <v>0.4</v>
      </c>
      <c r="OM36" s="3">
        <v>0.1</v>
      </c>
      <c r="OP36" s="23">
        <v>0.21</v>
      </c>
      <c r="OS36" s="3">
        <v>0.2</v>
      </c>
      <c r="OV36" s="3">
        <v>0.1</v>
      </c>
      <c r="OY36" s="23">
        <v>0.11</v>
      </c>
      <c r="PB36" s="23">
        <v>0.2</v>
      </c>
      <c r="PE36" s="23">
        <v>6.6667000000000004E-2</v>
      </c>
      <c r="PH36" s="23">
        <v>0.7</v>
      </c>
      <c r="PK36" s="3">
        <v>0.1</v>
      </c>
      <c r="PN36" s="3">
        <v>0.5</v>
      </c>
      <c r="PQ36" s="23">
        <v>0.1</v>
      </c>
      <c r="PT36" s="23">
        <v>0.1</v>
      </c>
      <c r="PW36" s="3">
        <f>AVERAGE(0.3, 0.6, 0.2, 1.7, 1.8, 2.1, 2.8, 1.7, 0.17, 0.22, 0.17, 0.53, 0.18, 0.12, 0.24, 0.1, 1.4, 0.3, 0.4, 0.1, 0.1)</f>
        <v>0.72523809523809513</v>
      </c>
      <c r="PZ36" s="3">
        <f>AVERAGE(0.3, 0.3, 0.8, 0.6, 0.4, 0.14, 0.06, 0.25, 0.24, 0.56, 0.05, 0.48, 0.18, 0.58, 0.31, 0.1, 0)</f>
        <v>0.31470588235294111</v>
      </c>
      <c r="QC36" s="23">
        <v>0.41</v>
      </c>
      <c r="QF36" s="3">
        <f>AVERAGE(0.08, 0, 0.1, 0.1, 0, 0.1, 0, 0, 0, 0, 0.1)</f>
        <v>4.3636363636363633E-2</v>
      </c>
      <c r="QI36" s="3">
        <f>AVERAGE(0.26, 0.1, 0)</f>
        <v>0.12</v>
      </c>
      <c r="QR36" s="3">
        <v>6.8</v>
      </c>
      <c r="QU36" s="3">
        <v>0</v>
      </c>
      <c r="QX36" s="3">
        <v>1.4</v>
      </c>
      <c r="RA36" s="3">
        <v>2.5</v>
      </c>
      <c r="RD36" s="3">
        <v>1.1000000000000001</v>
      </c>
      <c r="RG36" s="3">
        <v>0.1</v>
      </c>
      <c r="RM36" s="3">
        <v>7.5</v>
      </c>
      <c r="RP36" s="3">
        <v>4.2</v>
      </c>
      <c r="RS36" s="3">
        <v>4.7</v>
      </c>
      <c r="RV36" s="3">
        <f>AVERAGE(0.3, 1.8, 1.8, 3.8, 5.67, 6.38, 2.64)</f>
        <v>3.1985714285714288</v>
      </c>
      <c r="RY36" s="3">
        <v>0.1</v>
      </c>
      <c r="SB36" s="3">
        <v>0</v>
      </c>
      <c r="SE36" s="3">
        <f>AVERAGE(0.01, 0.02, 0.14, 0.52, 0.7)</f>
        <v>0.27800000000000002</v>
      </c>
      <c r="SH36" s="3">
        <v>0</v>
      </c>
      <c r="SK36" s="3">
        <f>AVERAGE(4.64, 3.77, 3.36, 3.31, 3.29, 2.64, 6.11, 6.08, 3.47, 2.7)</f>
        <v>3.9370000000000003</v>
      </c>
      <c r="SN36" s="3">
        <f>AVERAGE(4.19, 4.55, 3.52, 3.69, 3.46, 2.67, 4.1, 4.1)</f>
        <v>3.7850000000000001</v>
      </c>
      <c r="SQ36" s="3">
        <f>AVERAGE(2.08, 1.34, 1.76)</f>
        <v>1.7266666666666666</v>
      </c>
      <c r="ST36" s="3">
        <f>AVERAGE(1.77, 1.42, 0.78, 1.48, 2.71, 2.16, 0.78, 1.64, 2.92, 3.35, 2.95, 1.28, 1.68, 1.3)</f>
        <v>1.872857142857143</v>
      </c>
      <c r="SW36" s="3">
        <f>AVERAGE(2.91, 1.48, 2.48, 1.13)</f>
        <v>2</v>
      </c>
      <c r="SZ36" s="3">
        <f>AVERAGE(2.9, 12.26)</f>
        <v>7.58</v>
      </c>
      <c r="TC36" s="3">
        <v>4.26</v>
      </c>
      <c r="TF36" s="3">
        <v>4.26</v>
      </c>
      <c r="TI36" s="3">
        <v>4.26</v>
      </c>
      <c r="TL36" s="3">
        <f>AVERAGE(2.72, 1.45, 1.62, 2.34, 1.3, 1.23)</f>
        <v>1.7766666666666666</v>
      </c>
      <c r="TR36" s="3">
        <v>4.26</v>
      </c>
      <c r="TU36" s="3">
        <f>AVERAGE(1.28, 1.93, 2.09, 2.4, 2.8, 4, 4.59, 4.86)</f>
        <v>2.9937499999999999</v>
      </c>
      <c r="TX36" s="3">
        <f>AVERAGE(4.93, 6.06, 9.4, 9.95)</f>
        <v>7.585</v>
      </c>
      <c r="UA36" s="3">
        <f>AVERAGE(0.96, 1, 1.28, 1.31, 1.36, 1.57, 1.59, 1.72, 1.78, 1.93, 2.09, 2.2, 2.4, 2.42, 2.8, 2.9, 3.18, 3.33, 3.48, 3.5, 3.51, 3.57, 4, 4.59, 4.86)</f>
        <v>2.5331999999999999</v>
      </c>
      <c r="UD36" s="3">
        <v>1</v>
      </c>
      <c r="UG36" s="3">
        <f>AVERAGE(1.18, 3.31, 1.52, 1.5, 4.36, 2.02, 2.01, 1.4, 1.11, 2.67, 1.63, 3.8, 2.02, 1.58, 4, 2.4)</f>
        <v>2.2818749999999999</v>
      </c>
      <c r="UJ36" s="3">
        <f>AVERAGE(1.08, 2.44, 1.7, 1.45, 3.48, 1.66, 1.95, 1.73, 1.12, 1.19, 1.11, 2.46, 1.58, 1.31, 3.73, 1.89, 1.71, 1.92)</f>
        <v>1.861666666666667</v>
      </c>
      <c r="UM36" s="3">
        <f>AVERAGE(1.08, 2.44, 1.7, 1.45, 3.48, 1.66, 1.95, 1.73, 1.12, 1.19, 1.11, 2.46, 1.58, 1.31, 3.73, 1.89, 1.71, 1.92)</f>
        <v>1.861666666666667</v>
      </c>
      <c r="UP36" s="3">
        <f>AVERAGE(1.18, 1.6, 4.19, 2.34, 2.09, 1.9, 1.36)</f>
        <v>2.0942857142857143</v>
      </c>
      <c r="US36" s="3">
        <f>AVERAGE(2.65, 4.3)</f>
        <v>3.4749999999999996</v>
      </c>
      <c r="UV36" s="3">
        <f>AVERAGE(3.07, 3.56)</f>
        <v>3.3149999999999999</v>
      </c>
      <c r="UY36" s="3">
        <f>AVERAGE(3.07, 3.08)</f>
        <v>3.0750000000000002</v>
      </c>
      <c r="VB36" s="3">
        <v>2.65</v>
      </c>
      <c r="VE36" s="23">
        <v>0.1</v>
      </c>
      <c r="VH36" s="3">
        <v>0</v>
      </c>
      <c r="VK36" s="3">
        <v>0.1</v>
      </c>
      <c r="VN36" s="3">
        <v>0</v>
      </c>
      <c r="VQ36" s="3">
        <v>0</v>
      </c>
      <c r="VT36" s="23">
        <v>0.3</v>
      </c>
      <c r="VW36" s="23">
        <v>2.5000000000000001E-2</v>
      </c>
      <c r="VZ36" s="23">
        <v>0</v>
      </c>
      <c r="WC36" s="23">
        <v>0</v>
      </c>
      <c r="WF36" s="3">
        <f>AVERAGE(2, 1.23, 0.03, 1.12, 1.1)</f>
        <v>1.0960000000000001</v>
      </c>
      <c r="WI36" s="23">
        <v>1.64</v>
      </c>
      <c r="WL36" s="3">
        <f>AVERAGE(3.15, 5.43)</f>
        <v>4.29</v>
      </c>
      <c r="WO36" s="3">
        <f>AVERAGE(1.49, 1.51)</f>
        <v>1.5</v>
      </c>
      <c r="WR36" s="23">
        <v>0.4</v>
      </c>
      <c r="WU36" s="23">
        <v>0.3</v>
      </c>
      <c r="WX36" s="23">
        <v>0.54</v>
      </c>
      <c r="XA36" s="3">
        <f>AVERAGE(0.29, 0.3)</f>
        <v>0.29499999999999998</v>
      </c>
      <c r="XD36" s="3">
        <v>0.56000000000000005</v>
      </c>
      <c r="XG36" s="3">
        <v>0.9</v>
      </c>
      <c r="XJ36" s="3">
        <f>AVERAGE(0.4,0)</f>
        <v>0.2</v>
      </c>
      <c r="XM36" s="3">
        <f>AVERAGE(1.7, 3.2, 0.3, 2, 0.36, 0.64, 0.46, 2.43, 0.43, 0.51, 0.58, 0.57, 0.88, 3.11, 0.71, 0.68, 2.23, 1.69, 0.69, 0.8, 0.5)</f>
        <v>1.1652380952380956</v>
      </c>
      <c r="XP36" s="3">
        <f>AVERAGE(0.3, 0.31, 0.4, 0.42, 0.67, 0.58, 0.67, 0.32, 0.31, 0.37, 0.83, 0.35, 0.38, 0.35, 0.38, 0.82, 0.31, 1.47, 0.35, 0.37, 0.32, 0.93, 0.45, 0.3, 1.48, 0.38, 0.41, 0.33, 0.33, 0.31, 0.36, 0.55, 0.36, 0.35, 0.4, 0.34, 0.4, 0.68, 0.32, 0.34, 0.17, 0.31, 0.36, 0.36, 0.29)</f>
        <v>0.46199999999999991</v>
      </c>
      <c r="XS36" s="3">
        <f>AVERAGE(0.38, 0.65, 0.57, 0.41, 0.4, 0.41, 0.39, 0.82, 0.52, 0.67, 0.71, 0.58, 0.45, 0.45, 0.56, 0.36, 0.5, 0.92, 0.53, 0.52, 0.35, 0.39, 0.89, 0.42, 0.69, 0.46, 0.42, 0.74, 0.56, 0.4)</f>
        <v>0.53733333333333333</v>
      </c>
      <c r="XV36" s="3">
        <f>AVERAGE(0.35, 0.55, 0.49, 0.46, 0.4, 0.55, 0.44, 0.38)</f>
        <v>0.45249999999999996</v>
      </c>
      <c r="XY36" s="3">
        <f>AVERAGE(0.76, 3.07, 1.16, 1.92, 3.3, 1.1, 1.16, 2.49, 1.44, 0.87, 1.02)</f>
        <v>1.6627272727272731</v>
      </c>
      <c r="YB36" s="3">
        <f>AVERAGE(4.07, 1.24, 1.3, 0.95, 1.64)</f>
        <v>1.8400000000000003</v>
      </c>
      <c r="YE36" s="3">
        <f>AVERAGE(7.35, 1.64, 1.16)</f>
        <v>3.3833333333333333</v>
      </c>
      <c r="YH36" s="23">
        <v>1</v>
      </c>
      <c r="YK36" s="3">
        <v>0.91666999999999998</v>
      </c>
      <c r="YQ36" s="23">
        <v>0.7</v>
      </c>
      <c r="YT36" s="23">
        <v>1.8</v>
      </c>
      <c r="YW36" s="23">
        <v>1.2</v>
      </c>
      <c r="YZ36" s="23">
        <v>1.6</v>
      </c>
    </row>
    <row r="37" spans="1:678" s="3" customFormat="1">
      <c r="A37" s="3" t="s">
        <v>329</v>
      </c>
      <c r="D37" s="3">
        <v>777</v>
      </c>
      <c r="G37" s="3">
        <v>226</v>
      </c>
      <c r="J37" s="3">
        <v>697</v>
      </c>
      <c r="M37" s="3">
        <v>835</v>
      </c>
      <c r="P37" s="3">
        <v>894</v>
      </c>
      <c r="S37" s="3">
        <v>725</v>
      </c>
      <c r="V37" s="23">
        <v>682</v>
      </c>
      <c r="Y37" s="23">
        <v>900</v>
      </c>
      <c r="AB37" s="23">
        <v>1957</v>
      </c>
      <c r="AE37" s="3">
        <v>917</v>
      </c>
      <c r="AH37" s="23">
        <v>603</v>
      </c>
      <c r="AK37" s="3">
        <f>AVERAGE(777, 226, 697, 835, 894, 725, 682, 900, 1957, 917, 603, 826, 614, 1180)</f>
        <v>845.21428571428567</v>
      </c>
      <c r="AN37" s="23">
        <v>826</v>
      </c>
      <c r="AQ37" s="3">
        <v>614</v>
      </c>
      <c r="AU37" s="3">
        <v>1180</v>
      </c>
      <c r="AZ37" s="23">
        <v>58</v>
      </c>
      <c r="BC37" s="3">
        <f>AVERAGE(55.77, 62.58, 59.74, 147)</f>
        <v>81.272500000000008</v>
      </c>
      <c r="BF37" s="3">
        <f>AVERAGE(10, 54.02, 63.69, 7, 10, 10)</f>
        <v>25.785</v>
      </c>
      <c r="BI37" s="3">
        <f>AVERAGE(59, 10, 16.23, 20.99, 24.71, 50)</f>
        <v>30.155000000000001</v>
      </c>
      <c r="BL37" s="3">
        <f>AVERAGE(13.57, 78)</f>
        <v>45.784999999999997</v>
      </c>
      <c r="BO37" s="3">
        <f>AVERAGE(13.57, 78)</f>
        <v>45.784999999999997</v>
      </c>
      <c r="BR37" s="23">
        <v>7.84</v>
      </c>
      <c r="BU37" s="23">
        <v>130</v>
      </c>
      <c r="BX37" s="23">
        <v>0</v>
      </c>
      <c r="CA37" s="3">
        <v>0</v>
      </c>
      <c r="CD37" s="23">
        <v>0</v>
      </c>
      <c r="CG37" s="23">
        <v>0</v>
      </c>
      <c r="CJ37" s="23">
        <v>0</v>
      </c>
      <c r="CM37" s="3">
        <f>AVERAGE(708, 580, 674, 579, 679, 759, 773, 791, 170, 375, 609, 470, 481, 465, 486, 358)</f>
        <v>559.8125</v>
      </c>
      <c r="CP37" s="3">
        <f>AVERAGE(560, 377, 413)</f>
        <v>450</v>
      </c>
      <c r="CS37" s="3">
        <v>1140</v>
      </c>
      <c r="CV37" s="3">
        <f>AVERAGE(859, 687, 450, 578, 293)</f>
        <v>573.4</v>
      </c>
      <c r="CY37" s="3">
        <f>AVERAGE(550, 573)</f>
        <v>561.5</v>
      </c>
      <c r="DB37" s="3">
        <f>AVERAGE(277, 604, 1154)</f>
        <v>678.33333333333337</v>
      </c>
      <c r="DE37" s="3">
        <f>AVERAGE(133, 218, 564, 585, 959)</f>
        <v>491.8</v>
      </c>
      <c r="DH37" s="3">
        <f>AVERAGE(300,270)</f>
        <v>285</v>
      </c>
      <c r="DQ37" s="23">
        <v>339</v>
      </c>
      <c r="DT37" s="23">
        <v>938</v>
      </c>
      <c r="DW37" s="23">
        <v>3315</v>
      </c>
      <c r="DZ37" s="3">
        <f>AVERAGE(929, 2580)</f>
        <v>1754.5</v>
      </c>
      <c r="EF37" s="23">
        <v>964</v>
      </c>
      <c r="EI37" s="23">
        <v>1001</v>
      </c>
      <c r="EL37" s="23">
        <v>808</v>
      </c>
      <c r="EO37" s="3">
        <v>1000</v>
      </c>
      <c r="ER37" s="23">
        <v>575</v>
      </c>
      <c r="EU37" s="3">
        <f>AVERAGE(474, 403, 414)</f>
        <v>430.33333333333331</v>
      </c>
      <c r="EX37" s="23">
        <v>883</v>
      </c>
      <c r="FA37" s="3">
        <f>AVERAGE(3315, 929, 2580, 964, 1001, 808, 1000, 575)</f>
        <v>1396.5</v>
      </c>
      <c r="FD37" s="3">
        <f>AVERAGE(443, 460, 1473)</f>
        <v>792</v>
      </c>
      <c r="FG37" s="23">
        <v>1314</v>
      </c>
      <c r="FJ37" s="23">
        <v>2052</v>
      </c>
      <c r="FM37" s="23">
        <v>2128</v>
      </c>
      <c r="FP37" s="3">
        <v>2128</v>
      </c>
      <c r="FS37" s="23">
        <v>620.1</v>
      </c>
      <c r="FV37" s="3">
        <v>1372</v>
      </c>
      <c r="FY37" s="3">
        <v>8</v>
      </c>
      <c r="GB37" s="23">
        <v>0</v>
      </c>
      <c r="GE37" s="23">
        <v>1943.5</v>
      </c>
      <c r="GH37" s="23">
        <v>0</v>
      </c>
      <c r="GK37" s="23">
        <v>0</v>
      </c>
      <c r="GN37" s="23">
        <v>0</v>
      </c>
      <c r="GQ37" s="23">
        <v>0</v>
      </c>
      <c r="GT37" s="23">
        <v>0</v>
      </c>
      <c r="GW37" s="3">
        <v>0</v>
      </c>
      <c r="GZ37" s="23">
        <v>0</v>
      </c>
      <c r="HC37" s="23">
        <v>0</v>
      </c>
      <c r="HF37" s="23">
        <v>0</v>
      </c>
      <c r="HI37" s="23">
        <v>0</v>
      </c>
      <c r="HL37" s="23">
        <v>0</v>
      </c>
      <c r="HO37" s="23">
        <v>0</v>
      </c>
      <c r="HR37" s="23">
        <v>0</v>
      </c>
      <c r="HU37" s="3">
        <f>AVERAGE(30, 1.08, 2.59, 2.39, 6, 6)</f>
        <v>8.01</v>
      </c>
      <c r="HX37" s="3">
        <f>AVERAGE(13.9, 8.28, 0)</f>
        <v>7.3933333333333335</v>
      </c>
      <c r="IA37" s="3">
        <f>AVERAGE(30, 18.32, 16.85, 12.08, 11.77, 12.81, 47.33, 16.16, 42, 0)</f>
        <v>20.731999999999999</v>
      </c>
      <c r="ID37" s="23">
        <v>14</v>
      </c>
      <c r="IG37" s="23">
        <v>20</v>
      </c>
      <c r="IJ37" s="23">
        <v>1.7</v>
      </c>
      <c r="IM37" s="23">
        <v>12.01</v>
      </c>
      <c r="IP37" s="3">
        <f>AVERAGE(4,42)</f>
        <v>23</v>
      </c>
      <c r="IS37" s="3">
        <f>AVERAGE(18.48, 0)</f>
        <v>9.24</v>
      </c>
      <c r="IV37" s="3">
        <f>AVERAGE(14.6, 13.84, 14.39, 12.68, 10.64, 11.83, 10.86, 29.19, 22.51, 19.72, 14.91, 14.98, 13.44, 13.04, 12.82, 5.75, 10.57, 11.5, 0, 0)</f>
        <v>12.863499999999998</v>
      </c>
      <c r="IY37" s="23">
        <v>2</v>
      </c>
      <c r="JB37" s="3">
        <f>AVERAGE(30, 14.63, 15.46, 12.79, 14.43, 12.55, 9.51, 18.39, 11.29, 11.49, 15.03, 13.32, 13.41, 7, 15.75, 11.01, 5.82, 15.41, 9.42, 10.96, 10.55, 8.24, 12.28, 0)</f>
        <v>12.447499999999998</v>
      </c>
      <c r="JE37" s="3">
        <f>AVERAGE(30, 15.96, 17.68, 14.81, 13.54, 13.96, 14.56, 12.31, 12.45, 10.39, 13.29, 13.38, 35, 70)</f>
        <v>20.523571428571433</v>
      </c>
      <c r="JH37" s="3">
        <f>AVERAGE(10, 61.02)</f>
        <v>35.510000000000005</v>
      </c>
      <c r="JK37" s="23">
        <v>319.89999999999998</v>
      </c>
      <c r="JN37" s="23">
        <v>22.46</v>
      </c>
      <c r="JQ37" s="3">
        <f>AVERAGE(17.33, 945, 1586, 945, 14, 91)</f>
        <v>599.72166666666669</v>
      </c>
      <c r="JT37" s="3">
        <f>AVERAGE(162,28)</f>
        <v>95</v>
      </c>
      <c r="JW37" s="3">
        <f>AVERAGE(8.66, 6.22, 20)</f>
        <v>11.626666666666665</v>
      </c>
      <c r="JZ37" s="3">
        <f>AVERAGE(4.81, 5.24, 6.11, 7.51)</f>
        <v>5.9175000000000004</v>
      </c>
      <c r="KC37" s="3">
        <f>AVERAGE(19.6, 17.03, 9)</f>
        <v>15.21</v>
      </c>
      <c r="KF37" s="3">
        <f>AVERAGE(30, 3.63, 77)</f>
        <v>36.876666666666665</v>
      </c>
      <c r="KI37" s="3">
        <f>AVERAGE(148, 221, 26.44, 17)</f>
        <v>103.11</v>
      </c>
      <c r="KL37" s="3">
        <v>0</v>
      </c>
      <c r="KR37" s="3">
        <f>AVERAGE(10, 16, 2, 3, 10, 10, 1, 14, 2, 2, 30, 50, 80, 80, 80, 30, 63.33, 5.42, 4.9, 4.89, 7.4, 7.15, 49.57, 18.48, 19.01, 57.98, 45.34, 13.6, 14.41, 128, 18.67, 16.64, 48.43, 43.17, 34.69, 18.05, 54.32, 32.02, 38.27, 56.23, 30.07, 33.87, 19.78, 25.66, 19.42, 25.85, 26.49, 85.74, 9.81, 8.79, 2.52, 15.33, 10.82, 6.9, 1.75, 7.07, 1.07, 25.86, 38.68, 40.99, 48.05, 806, 42, 42, 42, 42, 42, 42, 42, 0, 6)</f>
        <v>39.584366197183087</v>
      </c>
      <c r="KU37" s="3">
        <f>AVERAGE(260, 200)</f>
        <v>230</v>
      </c>
      <c r="LS37" s="23">
        <v>2.9</v>
      </c>
      <c r="LV37" s="23">
        <v>46.1</v>
      </c>
      <c r="LY37" s="23">
        <v>600</v>
      </c>
      <c r="MB37" s="23">
        <v>26.5</v>
      </c>
      <c r="ME37" s="23">
        <v>0</v>
      </c>
      <c r="MH37" s="23">
        <v>0</v>
      </c>
      <c r="MK37" s="3">
        <f>AVERAGE(0,26.5)</f>
        <v>13.25</v>
      </c>
      <c r="MN37" s="23">
        <v>3.2</v>
      </c>
      <c r="MQ37" s="3">
        <v>40.44</v>
      </c>
      <c r="MT37" s="23">
        <v>65</v>
      </c>
      <c r="MW37" s="23">
        <v>0</v>
      </c>
      <c r="MZ37" s="23">
        <v>108</v>
      </c>
      <c r="NC37" s="23">
        <v>7.2</v>
      </c>
      <c r="NF37" s="23">
        <v>0</v>
      </c>
      <c r="NI37" s="3">
        <v>0</v>
      </c>
      <c r="NL37" s="23">
        <v>0</v>
      </c>
      <c r="NO37" s="3">
        <v>0</v>
      </c>
      <c r="NR37" s="23">
        <v>0</v>
      </c>
      <c r="NU37" s="23">
        <v>0</v>
      </c>
      <c r="NX37" s="23">
        <v>0</v>
      </c>
      <c r="OA37" s="3">
        <v>0</v>
      </c>
      <c r="OD37" s="3">
        <f>AVERAGE(65,0,0)</f>
        <v>21.666666666666668</v>
      </c>
      <c r="OG37" s="23">
        <v>11</v>
      </c>
      <c r="OJ37" s="3">
        <v>6.5</v>
      </c>
      <c r="OM37" s="3">
        <v>6.5</v>
      </c>
      <c r="OP37" s="23">
        <v>9.6</v>
      </c>
      <c r="OS37" s="3">
        <v>3</v>
      </c>
      <c r="OV37" s="3">
        <v>2</v>
      </c>
      <c r="OY37" s="23">
        <v>8.9700000000000006</v>
      </c>
      <c r="PB37" s="23">
        <v>30</v>
      </c>
      <c r="PE37" s="23">
        <v>51.666699999999999</v>
      </c>
      <c r="PH37" s="23">
        <v>141</v>
      </c>
      <c r="PK37" s="3">
        <v>65</v>
      </c>
      <c r="PN37" s="3">
        <v>30</v>
      </c>
      <c r="PQ37" s="23">
        <v>6.5</v>
      </c>
      <c r="PT37" s="23">
        <v>26</v>
      </c>
      <c r="PW37" s="3">
        <f>AVERAGE(8, 26, 30, 700, 30, 30, 68.79, 15.22, 52.94, 5.65, 8.32, 2.75, 3.8, 0, 0, 0, 0, 0, 20)</f>
        <v>52.708947368421057</v>
      </c>
      <c r="PZ37" s="3">
        <f>AVERAGE(8, 121, 30, 30, 28.65, 8.65, 7.8, 2.57, 22.55, 2.8, 43.03, 45.71, 3.07, 101, 85.6, 63)</f>
        <v>37.714375000000004</v>
      </c>
      <c r="QC37" s="23">
        <v>194</v>
      </c>
      <c r="QF37" s="3">
        <f>AVERAGE(8, 0, 0, 0, 0, 0, 0, 0, 0, 0)</f>
        <v>0.8</v>
      </c>
      <c r="QI37" s="3">
        <f>AVERAGE(112, 0, 361)</f>
        <v>157.66666666666666</v>
      </c>
      <c r="QR37" s="3">
        <v>1901</v>
      </c>
      <c r="QU37" s="3">
        <v>0</v>
      </c>
      <c r="QX37" s="3">
        <v>277</v>
      </c>
      <c r="RA37" s="3">
        <v>68</v>
      </c>
      <c r="RD37" s="3">
        <v>121</v>
      </c>
      <c r="RG37" s="3">
        <v>0</v>
      </c>
      <c r="RM37" s="3">
        <v>290</v>
      </c>
      <c r="RP37" s="3">
        <v>823.5</v>
      </c>
      <c r="RS37" s="3">
        <v>290</v>
      </c>
      <c r="RV37" s="3">
        <f>AVERAGE(3, 570, 895, 1109, 358)</f>
        <v>587</v>
      </c>
      <c r="RY37" s="3">
        <v>0</v>
      </c>
      <c r="SB37" s="3">
        <v>0</v>
      </c>
      <c r="SE37" s="3">
        <v>0</v>
      </c>
      <c r="SH37" s="3">
        <v>0</v>
      </c>
      <c r="SK37" s="3">
        <v>0</v>
      </c>
      <c r="SN37" s="3">
        <v>0</v>
      </c>
      <c r="SQ37" s="3">
        <v>0</v>
      </c>
      <c r="SW37" s="3">
        <v>0</v>
      </c>
      <c r="SZ37" s="3">
        <v>0</v>
      </c>
      <c r="TC37" s="3">
        <v>0</v>
      </c>
      <c r="TF37" s="3">
        <v>0</v>
      </c>
      <c r="TI37" s="3">
        <v>0</v>
      </c>
      <c r="TL37" s="3">
        <v>0</v>
      </c>
      <c r="TR37" s="3">
        <v>0</v>
      </c>
      <c r="TU37" s="3">
        <v>0</v>
      </c>
      <c r="TX37" s="23">
        <v>0</v>
      </c>
      <c r="UA37" s="3">
        <v>0</v>
      </c>
      <c r="UD37" s="3">
        <v>0</v>
      </c>
      <c r="UG37" s="3">
        <v>0</v>
      </c>
      <c r="UJ37" s="3">
        <v>0</v>
      </c>
      <c r="UM37" s="3">
        <v>0</v>
      </c>
      <c r="UP37" s="3">
        <v>0</v>
      </c>
      <c r="US37" s="3">
        <v>0</v>
      </c>
      <c r="UV37" s="3">
        <v>0</v>
      </c>
      <c r="UY37" s="3">
        <v>0</v>
      </c>
      <c r="VB37" s="3">
        <v>0</v>
      </c>
      <c r="VE37" s="23">
        <v>0</v>
      </c>
      <c r="VH37" s="3">
        <v>0</v>
      </c>
      <c r="VK37" s="3">
        <v>0</v>
      </c>
      <c r="VN37" s="3">
        <v>0</v>
      </c>
      <c r="VQ37" s="3">
        <v>0</v>
      </c>
      <c r="VT37" s="23">
        <v>0</v>
      </c>
      <c r="VW37" s="23">
        <v>0</v>
      </c>
      <c r="VZ37" s="23">
        <v>0</v>
      </c>
      <c r="WC37" s="23">
        <v>0</v>
      </c>
      <c r="WF37" s="3">
        <v>0</v>
      </c>
      <c r="WI37" s="23">
        <v>0</v>
      </c>
      <c r="WL37" s="3">
        <v>0</v>
      </c>
      <c r="WO37" s="3">
        <v>0</v>
      </c>
      <c r="WR37" s="23">
        <v>0</v>
      </c>
      <c r="WU37" s="23">
        <v>0</v>
      </c>
      <c r="WX37" s="23">
        <v>0</v>
      </c>
      <c r="XA37" s="3">
        <v>0</v>
      </c>
      <c r="XD37" s="3">
        <v>0</v>
      </c>
      <c r="XG37" s="3">
        <v>0</v>
      </c>
      <c r="XJ37" s="3">
        <v>0</v>
      </c>
      <c r="XM37" s="3">
        <v>0</v>
      </c>
      <c r="XP37" s="3">
        <v>0</v>
      </c>
      <c r="XS37" s="3">
        <v>0</v>
      </c>
      <c r="XV37" s="3">
        <v>0</v>
      </c>
      <c r="XY37" s="3">
        <v>0</v>
      </c>
      <c r="YB37" s="3">
        <v>0</v>
      </c>
      <c r="YE37" s="3">
        <v>0</v>
      </c>
      <c r="YH37" s="23">
        <v>0</v>
      </c>
      <c r="YK37" s="3">
        <v>0</v>
      </c>
      <c r="YQ37" s="23">
        <v>282</v>
      </c>
      <c r="YT37" s="23">
        <v>800</v>
      </c>
      <c r="YW37" s="23">
        <v>520</v>
      </c>
      <c r="YZ37" s="23">
        <v>618</v>
      </c>
    </row>
    <row r="38" spans="1:678">
      <c r="YB3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GENuS</vt:lpstr>
      <vt:lpstr>population</vt:lpstr>
      <vt:lpstr>EAR</vt:lpstr>
      <vt:lpstr>edible</vt:lpstr>
      <vt:lpstr>population!_Ref364683984</vt:lpstr>
      <vt:lpstr>population!_Ref364684073</vt:lpstr>
    </vt:vector>
  </TitlesOfParts>
  <Company>WIS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Alon Shepon</dc:creator>
  <cp:lastModifiedBy>Alon Shepon</cp:lastModifiedBy>
  <cp:lastPrinted>2019-01-07T09:40:50Z</cp:lastPrinted>
  <dcterms:created xsi:type="dcterms:W3CDTF">2018-08-29T12:36:19Z</dcterms:created>
  <dcterms:modified xsi:type="dcterms:W3CDTF">2019-03-07T09:38:34Z</dcterms:modified>
</cp:coreProperties>
</file>