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defaultThemeVersion="124226"/>
  <mc:AlternateContent xmlns:mc="http://schemas.openxmlformats.org/markup-compatibility/2006">
    <mc:Choice Requires="x15">
      <x15ac:absPath xmlns:x15ac="http://schemas.microsoft.com/office/spreadsheetml/2010/11/ac" url="/Users/lidateneva/Documents/Oddah Stuff/_Publications/In_prep/Seafood_Security_Pacific/Data/Seafood_Consumption_From_Carissa/"/>
    </mc:Choice>
  </mc:AlternateContent>
  <xr:revisionPtr revIDLastSave="0" documentId="13_ncr:1_{0A815F5C-1713-8147-9A36-2CA03E287D53}" xr6:coauthVersionLast="45" xr6:coauthVersionMax="45" xr10:uidLastSave="{00000000-0000-0000-0000-000000000000}"/>
  <bookViews>
    <workbookView xWindow="1540" yWindow="840" windowWidth="31780" windowHeight="18280" firstSheet="9" activeTab="11" xr2:uid="{00000000-000D-0000-FFFF-FFFF00000000}"/>
  </bookViews>
  <sheets>
    <sheet name="Sheet1" sheetId="2" r:id="rId1"/>
    <sheet name="StatisticalData" sheetId="1" r:id="rId2"/>
    <sheet name="Seafood_Consumption_Rate" sheetId="3" r:id="rId3"/>
    <sheet name="UN_Population_Growth_ScenA" sheetId="4" r:id="rId4"/>
    <sheet name="UN_Population_Growth_ScenB" sheetId="8" r:id="rId5"/>
    <sheet name="UN_Population_Growth_ScenC" sheetId="10" r:id="rId6"/>
    <sheet name="Consumption_Projections_ScenA" sheetId="6" r:id="rId7"/>
    <sheet name="Consumption_Projections_ScenB" sheetId="9" r:id="rId8"/>
    <sheet name="Consumption_Projections_ScenC" sheetId="11" r:id="rId9"/>
    <sheet name="Final_Consumption_with_Errors" sheetId="7" r:id="rId10"/>
    <sheet name="AIS_Consumption_Model" sheetId="12" r:id="rId11"/>
    <sheet name="Caribbean_Consumption_Model" sheetId="14" r:id="rId12"/>
    <sheet name="Pacific_Consumption_Model" sheetId="15" r:id="rId13"/>
    <sheet name="Seafood_Need_vs_Vulnerability" sheetId="16" r:id="rId14"/>
  </sheets>
  <definedNames>
    <definedName name="_xlchart.v1.0" hidden="1">Consumption_Projections_ScenA!$A$2:$A$10</definedName>
    <definedName name="_xlchart.v1.1" hidden="1">Consumption_Projections_ScenA!$B$2:$B$10</definedName>
    <definedName name="_xlchart.v1.10" hidden="1">Consumption_Projections_ScenA!$D$2:$D$10</definedName>
    <definedName name="_xlchart.v1.11" hidden="1">Consumption_Projections_ScenA!$E$2:$E$10</definedName>
    <definedName name="_xlchart.v1.12" hidden="1">Consumption_Projections_ScenA!$F$2:$F$10</definedName>
    <definedName name="_xlchart.v1.13" hidden="1">Consumption_Projections_ScenA!$G$2:$G$10</definedName>
    <definedName name="_xlchart.v1.2" hidden="1">Consumption_Projections_ScenA!$C$2:$C$10</definedName>
    <definedName name="_xlchart.v1.3" hidden="1">Consumption_Projections_ScenA!$D$2:$D$10</definedName>
    <definedName name="_xlchart.v1.4" hidden="1">Consumption_Projections_ScenA!$E$2:$E$10</definedName>
    <definedName name="_xlchart.v1.5" hidden="1">Consumption_Projections_ScenA!$F$2:$F$10</definedName>
    <definedName name="_xlchart.v1.6" hidden="1">Consumption_Projections_ScenA!$G$2:$G$10</definedName>
    <definedName name="_xlchart.v1.7" hidden="1">Consumption_Projections_ScenA!$A$2:$A$10</definedName>
    <definedName name="_xlchart.v1.8" hidden="1">Consumption_Projections_ScenA!$B$2:$B$10</definedName>
    <definedName name="_xlchart.v1.9" hidden="1">Consumption_Projections_ScenA!$C$2:$C$10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F25" i="15" l="1"/>
  <c r="AF23" i="15"/>
  <c r="AF21" i="15"/>
  <c r="AF19" i="15"/>
  <c r="AF17" i="15"/>
  <c r="AF15" i="15"/>
  <c r="AF13" i="15"/>
  <c r="AF11" i="15"/>
  <c r="AF9" i="15"/>
  <c r="AF7" i="15"/>
  <c r="AF5" i="15"/>
  <c r="AF3" i="15"/>
  <c r="AF33" i="14"/>
  <c r="AF31" i="14"/>
  <c r="AF29" i="14"/>
  <c r="AF27" i="14"/>
  <c r="AF25" i="14"/>
  <c r="AF23" i="14"/>
  <c r="AF21" i="14"/>
  <c r="AF19" i="14"/>
  <c r="AF17" i="14"/>
  <c r="AF15" i="14"/>
  <c r="AF13" i="14"/>
  <c r="AF11" i="14"/>
  <c r="AF9" i="14"/>
  <c r="AF7" i="14"/>
  <c r="AF5" i="14"/>
  <c r="AF3" i="14"/>
  <c r="AF19" i="12"/>
  <c r="AF17" i="12"/>
  <c r="AF15" i="12"/>
  <c r="AF13" i="12"/>
  <c r="AF11" i="12"/>
  <c r="AF9" i="12"/>
  <c r="AF7" i="12"/>
  <c r="AF5" i="12"/>
  <c r="AF3" i="12"/>
  <c r="AF41" i="11"/>
  <c r="AE41" i="11"/>
  <c r="B41" i="11"/>
  <c r="AE40" i="10"/>
  <c r="AE40" i="4"/>
  <c r="B40" i="4"/>
  <c r="V3" i="6"/>
  <c r="W3" i="6"/>
  <c r="X3" i="6"/>
  <c r="Y3" i="6"/>
  <c r="Z3" i="6"/>
  <c r="AA3" i="6"/>
  <c r="AB3" i="6"/>
  <c r="AC3" i="6"/>
  <c r="AD3" i="6"/>
  <c r="AE3" i="6"/>
  <c r="V4" i="6"/>
  <c r="W4" i="6"/>
  <c r="X4" i="6"/>
  <c r="Y4" i="6"/>
  <c r="Z4" i="6"/>
  <c r="AA4" i="6"/>
  <c r="AB4" i="6"/>
  <c r="AC4" i="6"/>
  <c r="AD4" i="6"/>
  <c r="AE4" i="6"/>
  <c r="V5" i="6"/>
  <c r="W5" i="6"/>
  <c r="X5" i="6"/>
  <c r="Y5" i="6"/>
  <c r="Z5" i="6"/>
  <c r="AA5" i="6"/>
  <c r="AB5" i="6"/>
  <c r="AC5" i="6"/>
  <c r="AD5" i="6"/>
  <c r="AE5" i="6"/>
  <c r="V6" i="6"/>
  <c r="W6" i="6"/>
  <c r="X6" i="6"/>
  <c r="Y6" i="6"/>
  <c r="Z6" i="6"/>
  <c r="AA6" i="6"/>
  <c r="AB6" i="6"/>
  <c r="AC6" i="6"/>
  <c r="AD6" i="6"/>
  <c r="AE6" i="6"/>
  <c r="V7" i="6"/>
  <c r="W7" i="6"/>
  <c r="X7" i="6"/>
  <c r="Y7" i="6"/>
  <c r="Z7" i="6"/>
  <c r="AA7" i="6"/>
  <c r="AB7" i="6"/>
  <c r="AC7" i="6"/>
  <c r="AD7" i="6"/>
  <c r="AE7" i="6"/>
  <c r="V8" i="6"/>
  <c r="W8" i="6"/>
  <c r="X8" i="6"/>
  <c r="Y8" i="6"/>
  <c r="Z8" i="6"/>
  <c r="AA8" i="6"/>
  <c r="AB8" i="6"/>
  <c r="AC8" i="6"/>
  <c r="AD8" i="6"/>
  <c r="AE8" i="6"/>
  <c r="V9" i="6"/>
  <c r="W9" i="6"/>
  <c r="X9" i="6"/>
  <c r="Y9" i="6"/>
  <c r="Z9" i="6"/>
  <c r="AA9" i="6"/>
  <c r="AB9" i="6"/>
  <c r="AC9" i="6"/>
  <c r="AD9" i="6"/>
  <c r="AE9" i="6"/>
  <c r="V10" i="6"/>
  <c r="W10" i="6"/>
  <c r="X10" i="6"/>
  <c r="Y10" i="6"/>
  <c r="Z10" i="6"/>
  <c r="AA10" i="6"/>
  <c r="AB10" i="6"/>
  <c r="AC10" i="6"/>
  <c r="AD10" i="6"/>
  <c r="AE10" i="6"/>
  <c r="V11" i="6"/>
  <c r="W11" i="6"/>
  <c r="X11" i="6"/>
  <c r="Y11" i="6"/>
  <c r="Z11" i="6"/>
  <c r="AA11" i="6"/>
  <c r="AB11" i="6"/>
  <c r="AC11" i="6"/>
  <c r="AD11" i="6"/>
  <c r="AE11" i="6"/>
  <c r="V12" i="6"/>
  <c r="W12" i="6"/>
  <c r="X12" i="6"/>
  <c r="Y12" i="6"/>
  <c r="Z12" i="6"/>
  <c r="AA12" i="6"/>
  <c r="AB12" i="6"/>
  <c r="AC12" i="6"/>
  <c r="AD12" i="6"/>
  <c r="AE12" i="6"/>
  <c r="V13" i="6"/>
  <c r="W13" i="6"/>
  <c r="X13" i="6"/>
  <c r="Y13" i="6"/>
  <c r="Z13" i="6"/>
  <c r="AA13" i="6"/>
  <c r="AB13" i="6"/>
  <c r="AC13" i="6"/>
  <c r="AD13" i="6"/>
  <c r="AE13" i="6"/>
  <c r="V14" i="6"/>
  <c r="W14" i="6"/>
  <c r="X14" i="6"/>
  <c r="Y14" i="6"/>
  <c r="Z14" i="6"/>
  <c r="AA14" i="6"/>
  <c r="AB14" i="6"/>
  <c r="AC14" i="6"/>
  <c r="AD14" i="6"/>
  <c r="AE14" i="6"/>
  <c r="V15" i="6"/>
  <c r="W15" i="6"/>
  <c r="X15" i="6"/>
  <c r="Y15" i="6"/>
  <c r="Z15" i="6"/>
  <c r="AA15" i="6"/>
  <c r="AB15" i="6"/>
  <c r="AC15" i="6"/>
  <c r="AD15" i="6"/>
  <c r="AE15" i="6"/>
  <c r="V16" i="6"/>
  <c r="W16" i="6"/>
  <c r="X16" i="6"/>
  <c r="Y16" i="6"/>
  <c r="Z16" i="6"/>
  <c r="AA16" i="6"/>
  <c r="AB16" i="6"/>
  <c r="AC16" i="6"/>
  <c r="AD16" i="6"/>
  <c r="AE16" i="6"/>
  <c r="V17" i="6"/>
  <c r="W17" i="6"/>
  <c r="X17" i="6"/>
  <c r="Y17" i="6"/>
  <c r="Z17" i="6"/>
  <c r="AA17" i="6"/>
  <c r="AB17" i="6"/>
  <c r="AC17" i="6"/>
  <c r="AD17" i="6"/>
  <c r="AE17" i="6"/>
  <c r="V18" i="6"/>
  <c r="W18" i="6"/>
  <c r="X18" i="6"/>
  <c r="Y18" i="6"/>
  <c r="Z18" i="6"/>
  <c r="AA18" i="6"/>
  <c r="AB18" i="6"/>
  <c r="AC18" i="6"/>
  <c r="AD18" i="6"/>
  <c r="AE18" i="6"/>
  <c r="V19" i="6"/>
  <c r="W19" i="6"/>
  <c r="X19" i="6"/>
  <c r="Y19" i="6"/>
  <c r="Z19" i="6"/>
  <c r="AA19" i="6"/>
  <c r="AB19" i="6"/>
  <c r="AC19" i="6"/>
  <c r="AD19" i="6"/>
  <c r="AE19" i="6"/>
  <c r="V20" i="6"/>
  <c r="W20" i="6"/>
  <c r="X20" i="6"/>
  <c r="Y20" i="6"/>
  <c r="Z20" i="6"/>
  <c r="AA20" i="6"/>
  <c r="AB20" i="6"/>
  <c r="AC20" i="6"/>
  <c r="AD20" i="6"/>
  <c r="AE20" i="6"/>
  <c r="V21" i="6"/>
  <c r="W21" i="6"/>
  <c r="X21" i="6"/>
  <c r="Y21" i="6"/>
  <c r="Z21" i="6"/>
  <c r="AA21" i="6"/>
  <c r="AB21" i="6"/>
  <c r="AC21" i="6"/>
  <c r="AD21" i="6"/>
  <c r="AE21" i="6"/>
  <c r="V22" i="6"/>
  <c r="W22" i="6"/>
  <c r="X22" i="6"/>
  <c r="Y22" i="6"/>
  <c r="Z22" i="6"/>
  <c r="AA22" i="6"/>
  <c r="AB22" i="6"/>
  <c r="AC22" i="6"/>
  <c r="AD22" i="6"/>
  <c r="AE22" i="6"/>
  <c r="V23" i="6"/>
  <c r="W23" i="6"/>
  <c r="X23" i="6"/>
  <c r="Y23" i="6"/>
  <c r="Z23" i="6"/>
  <c r="AA23" i="6"/>
  <c r="AB23" i="6"/>
  <c r="AC23" i="6"/>
  <c r="AD23" i="6"/>
  <c r="AE23" i="6"/>
  <c r="V24" i="6"/>
  <c r="W24" i="6"/>
  <c r="X24" i="6"/>
  <c r="Y24" i="6"/>
  <c r="Z24" i="6"/>
  <c r="AA24" i="6"/>
  <c r="AB24" i="6"/>
  <c r="AC24" i="6"/>
  <c r="AD24" i="6"/>
  <c r="AE24" i="6"/>
  <c r="V25" i="6"/>
  <c r="W25" i="6"/>
  <c r="X25" i="6"/>
  <c r="Y25" i="6"/>
  <c r="Z25" i="6"/>
  <c r="AA25" i="6"/>
  <c r="AB25" i="6"/>
  <c r="AC25" i="6"/>
  <c r="AD25" i="6"/>
  <c r="AE25" i="6"/>
  <c r="V26" i="6"/>
  <c r="W26" i="6"/>
  <c r="X26" i="6"/>
  <c r="Y26" i="6"/>
  <c r="Z26" i="6"/>
  <c r="AA26" i="6"/>
  <c r="AB26" i="6"/>
  <c r="AC26" i="6"/>
  <c r="AD26" i="6"/>
  <c r="AE26" i="6"/>
  <c r="V27" i="6"/>
  <c r="W27" i="6"/>
  <c r="X27" i="6"/>
  <c r="Y27" i="6"/>
  <c r="Z27" i="6"/>
  <c r="AA27" i="6"/>
  <c r="AB27" i="6"/>
  <c r="AC27" i="6"/>
  <c r="AD27" i="6"/>
  <c r="AE27" i="6"/>
  <c r="V28" i="6"/>
  <c r="W28" i="6"/>
  <c r="X28" i="6"/>
  <c r="Y28" i="6"/>
  <c r="Z28" i="6"/>
  <c r="AA28" i="6"/>
  <c r="AB28" i="6"/>
  <c r="AC28" i="6"/>
  <c r="AD28" i="6"/>
  <c r="AE28" i="6"/>
  <c r="V29" i="6"/>
  <c r="W29" i="6"/>
  <c r="X29" i="6"/>
  <c r="Y29" i="6"/>
  <c r="Z29" i="6"/>
  <c r="AA29" i="6"/>
  <c r="AB29" i="6"/>
  <c r="AC29" i="6"/>
  <c r="AD29" i="6"/>
  <c r="AE29" i="6"/>
  <c r="V30" i="6"/>
  <c r="W30" i="6"/>
  <c r="X30" i="6"/>
  <c r="Y30" i="6"/>
  <c r="Z30" i="6"/>
  <c r="AA30" i="6"/>
  <c r="AB30" i="6"/>
  <c r="AC30" i="6"/>
  <c r="AD30" i="6"/>
  <c r="AE30" i="6"/>
  <c r="V31" i="6"/>
  <c r="W31" i="6"/>
  <c r="X31" i="6"/>
  <c r="Y31" i="6"/>
  <c r="Z31" i="6"/>
  <c r="AA31" i="6"/>
  <c r="AB31" i="6"/>
  <c r="AC31" i="6"/>
  <c r="AD31" i="6"/>
  <c r="AE31" i="6"/>
  <c r="V32" i="6"/>
  <c r="W32" i="6"/>
  <c r="X32" i="6"/>
  <c r="Y32" i="6"/>
  <c r="Z32" i="6"/>
  <c r="AA32" i="6"/>
  <c r="AB32" i="6"/>
  <c r="AC32" i="6"/>
  <c r="AD32" i="6"/>
  <c r="AE32" i="6"/>
  <c r="V33" i="6"/>
  <c r="W33" i="6"/>
  <c r="X33" i="6"/>
  <c r="Y33" i="6"/>
  <c r="Z33" i="6"/>
  <c r="AA33" i="6"/>
  <c r="AB33" i="6"/>
  <c r="AC33" i="6"/>
  <c r="AD33" i="6"/>
  <c r="AE33" i="6"/>
  <c r="V34" i="6"/>
  <c r="W34" i="6"/>
  <c r="X34" i="6"/>
  <c r="Y34" i="6"/>
  <c r="Z34" i="6"/>
  <c r="AA34" i="6"/>
  <c r="AB34" i="6"/>
  <c r="AC34" i="6"/>
  <c r="AD34" i="6"/>
  <c r="AE34" i="6"/>
  <c r="V35" i="6"/>
  <c r="W35" i="6"/>
  <c r="X35" i="6"/>
  <c r="Y35" i="6"/>
  <c r="Z35" i="6"/>
  <c r="AA35" i="6"/>
  <c r="AB35" i="6"/>
  <c r="AC35" i="6"/>
  <c r="AD35" i="6"/>
  <c r="AE35" i="6"/>
  <c r="V36" i="6"/>
  <c r="W36" i="6"/>
  <c r="X36" i="6"/>
  <c r="Y36" i="6"/>
  <c r="Z36" i="6"/>
  <c r="AA36" i="6"/>
  <c r="AB36" i="6"/>
  <c r="AC36" i="6"/>
  <c r="AD36" i="6"/>
  <c r="AE36" i="6"/>
  <c r="V37" i="6"/>
  <c r="W37" i="6"/>
  <c r="X37" i="6"/>
  <c r="Y37" i="6"/>
  <c r="Z37" i="6"/>
  <c r="AA37" i="6"/>
  <c r="AB37" i="6"/>
  <c r="AC37" i="6"/>
  <c r="AD37" i="6"/>
  <c r="AE37" i="6"/>
  <c r="V38" i="6"/>
  <c r="W38" i="6"/>
  <c r="X38" i="6"/>
  <c r="Y38" i="6"/>
  <c r="Z38" i="6"/>
  <c r="AA38" i="6"/>
  <c r="AB38" i="6"/>
  <c r="AC38" i="6"/>
  <c r="AD38" i="6"/>
  <c r="AE38" i="6"/>
  <c r="V39" i="6"/>
  <c r="W39" i="6"/>
  <c r="X39" i="6"/>
  <c r="Y39" i="6"/>
  <c r="Z39" i="6"/>
  <c r="AA39" i="6"/>
  <c r="AB39" i="6"/>
  <c r="AC39" i="6"/>
  <c r="AD39" i="6"/>
  <c r="AE39" i="6"/>
  <c r="V40" i="6"/>
  <c r="W40" i="6"/>
  <c r="X40" i="6"/>
  <c r="Y40" i="6"/>
  <c r="Z40" i="6"/>
  <c r="AA40" i="6"/>
  <c r="AB40" i="6"/>
  <c r="AC40" i="6"/>
  <c r="AD40" i="6"/>
  <c r="AE40" i="6"/>
  <c r="V3" i="9"/>
  <c r="W3" i="9"/>
  <c r="X3" i="9"/>
  <c r="Y3" i="9"/>
  <c r="Z3" i="9"/>
  <c r="AA3" i="9"/>
  <c r="AB3" i="9"/>
  <c r="AC3" i="9"/>
  <c r="AD3" i="9"/>
  <c r="AE3" i="9"/>
  <c r="V4" i="9"/>
  <c r="W4" i="9"/>
  <c r="X4" i="9"/>
  <c r="Y4" i="9"/>
  <c r="Z4" i="9"/>
  <c r="AA4" i="9"/>
  <c r="AB4" i="9"/>
  <c r="AC4" i="9"/>
  <c r="AD4" i="9"/>
  <c r="AE4" i="9"/>
  <c r="V5" i="9"/>
  <c r="W5" i="9"/>
  <c r="X5" i="9"/>
  <c r="Y5" i="9"/>
  <c r="Z5" i="9"/>
  <c r="AA5" i="9"/>
  <c r="AB5" i="9"/>
  <c r="AC5" i="9"/>
  <c r="AD5" i="9"/>
  <c r="AE5" i="9"/>
  <c r="V6" i="9"/>
  <c r="W6" i="9"/>
  <c r="X6" i="9"/>
  <c r="Y6" i="9"/>
  <c r="Z6" i="9"/>
  <c r="AA6" i="9"/>
  <c r="AB6" i="9"/>
  <c r="AC6" i="9"/>
  <c r="AD6" i="9"/>
  <c r="AE6" i="9"/>
  <c r="V7" i="9"/>
  <c r="W7" i="9"/>
  <c r="X7" i="9"/>
  <c r="Y7" i="9"/>
  <c r="Z7" i="9"/>
  <c r="AA7" i="9"/>
  <c r="AB7" i="9"/>
  <c r="AC7" i="9"/>
  <c r="AD7" i="9"/>
  <c r="AE7" i="9"/>
  <c r="V8" i="9"/>
  <c r="W8" i="9"/>
  <c r="X8" i="9"/>
  <c r="Y8" i="9"/>
  <c r="Z8" i="9"/>
  <c r="AA8" i="9"/>
  <c r="AB8" i="9"/>
  <c r="AC8" i="9"/>
  <c r="AD8" i="9"/>
  <c r="AE8" i="9"/>
  <c r="V9" i="9"/>
  <c r="W9" i="9"/>
  <c r="X9" i="9"/>
  <c r="Y9" i="9"/>
  <c r="Z9" i="9"/>
  <c r="AA9" i="9"/>
  <c r="AB9" i="9"/>
  <c r="AC9" i="9"/>
  <c r="AD9" i="9"/>
  <c r="AE9" i="9"/>
  <c r="V10" i="9"/>
  <c r="W10" i="9"/>
  <c r="X10" i="9"/>
  <c r="Y10" i="9"/>
  <c r="Z10" i="9"/>
  <c r="AA10" i="9"/>
  <c r="AB10" i="9"/>
  <c r="AC10" i="9"/>
  <c r="AD10" i="9"/>
  <c r="AE10" i="9"/>
  <c r="V11" i="9"/>
  <c r="W11" i="9"/>
  <c r="X11" i="9"/>
  <c r="Y11" i="9"/>
  <c r="Z11" i="9"/>
  <c r="AA11" i="9"/>
  <c r="AB11" i="9"/>
  <c r="AC11" i="9"/>
  <c r="AD11" i="9"/>
  <c r="AE11" i="9"/>
  <c r="V12" i="9"/>
  <c r="W12" i="9"/>
  <c r="X12" i="9"/>
  <c r="Y12" i="9"/>
  <c r="Z12" i="9"/>
  <c r="AA12" i="9"/>
  <c r="AB12" i="9"/>
  <c r="AC12" i="9"/>
  <c r="AD12" i="9"/>
  <c r="AE12" i="9"/>
  <c r="V13" i="9"/>
  <c r="W13" i="9"/>
  <c r="X13" i="9"/>
  <c r="Y13" i="9"/>
  <c r="Z13" i="9"/>
  <c r="AA13" i="9"/>
  <c r="AB13" i="9"/>
  <c r="AC13" i="9"/>
  <c r="AD13" i="9"/>
  <c r="AE13" i="9"/>
  <c r="V14" i="9"/>
  <c r="W14" i="9"/>
  <c r="X14" i="9"/>
  <c r="Y14" i="9"/>
  <c r="Z14" i="9"/>
  <c r="AA14" i="9"/>
  <c r="AB14" i="9"/>
  <c r="AC14" i="9"/>
  <c r="AD14" i="9"/>
  <c r="AE14" i="9"/>
  <c r="V15" i="9"/>
  <c r="W15" i="9"/>
  <c r="X15" i="9"/>
  <c r="Y15" i="9"/>
  <c r="Z15" i="9"/>
  <c r="AA15" i="9"/>
  <c r="AB15" i="9"/>
  <c r="AC15" i="9"/>
  <c r="AD15" i="9"/>
  <c r="AE15" i="9"/>
  <c r="V16" i="9"/>
  <c r="W16" i="9"/>
  <c r="X16" i="9"/>
  <c r="Y16" i="9"/>
  <c r="Z16" i="9"/>
  <c r="AA16" i="9"/>
  <c r="AB16" i="9"/>
  <c r="AC16" i="9"/>
  <c r="AD16" i="9"/>
  <c r="AE16" i="9"/>
  <c r="V17" i="9"/>
  <c r="W17" i="9"/>
  <c r="X17" i="9"/>
  <c r="Y17" i="9"/>
  <c r="Z17" i="9"/>
  <c r="AA17" i="9"/>
  <c r="AB17" i="9"/>
  <c r="AC17" i="9"/>
  <c r="AD17" i="9"/>
  <c r="AE17" i="9"/>
  <c r="V18" i="9"/>
  <c r="W18" i="9"/>
  <c r="X18" i="9"/>
  <c r="Y18" i="9"/>
  <c r="Z18" i="9"/>
  <c r="AA18" i="9"/>
  <c r="AB18" i="9"/>
  <c r="AC18" i="9"/>
  <c r="AD18" i="9"/>
  <c r="AE18" i="9"/>
  <c r="V19" i="9"/>
  <c r="W19" i="9"/>
  <c r="X19" i="9"/>
  <c r="Y19" i="9"/>
  <c r="Z19" i="9"/>
  <c r="AA19" i="9"/>
  <c r="AB19" i="9"/>
  <c r="AC19" i="9"/>
  <c r="AD19" i="9"/>
  <c r="AE19" i="9"/>
  <c r="V20" i="9"/>
  <c r="W20" i="9"/>
  <c r="X20" i="9"/>
  <c r="Y20" i="9"/>
  <c r="Z20" i="9"/>
  <c r="AA20" i="9"/>
  <c r="AB20" i="9"/>
  <c r="AC20" i="9"/>
  <c r="AD20" i="9"/>
  <c r="AE20" i="9"/>
  <c r="V21" i="9"/>
  <c r="W21" i="9"/>
  <c r="X21" i="9"/>
  <c r="Y21" i="9"/>
  <c r="Z21" i="9"/>
  <c r="AA21" i="9"/>
  <c r="AB21" i="9"/>
  <c r="AC21" i="9"/>
  <c r="AD21" i="9"/>
  <c r="AE21" i="9"/>
  <c r="V22" i="9"/>
  <c r="W22" i="9"/>
  <c r="X22" i="9"/>
  <c r="Y22" i="9"/>
  <c r="Z22" i="9"/>
  <c r="AA22" i="9"/>
  <c r="AB22" i="9"/>
  <c r="AC22" i="9"/>
  <c r="AD22" i="9"/>
  <c r="AE22" i="9"/>
  <c r="V23" i="9"/>
  <c r="W23" i="9"/>
  <c r="X23" i="9"/>
  <c r="Y23" i="9"/>
  <c r="Z23" i="9"/>
  <c r="AA23" i="9"/>
  <c r="AB23" i="9"/>
  <c r="AC23" i="9"/>
  <c r="AD23" i="9"/>
  <c r="AE23" i="9"/>
  <c r="V24" i="9"/>
  <c r="W24" i="9"/>
  <c r="X24" i="9"/>
  <c r="Y24" i="9"/>
  <c r="Z24" i="9"/>
  <c r="AA24" i="9"/>
  <c r="AB24" i="9"/>
  <c r="AC24" i="9"/>
  <c r="AD24" i="9"/>
  <c r="AE24" i="9"/>
  <c r="V25" i="9"/>
  <c r="W25" i="9"/>
  <c r="X25" i="9"/>
  <c r="Y25" i="9"/>
  <c r="Z25" i="9"/>
  <c r="AA25" i="9"/>
  <c r="AB25" i="9"/>
  <c r="AC25" i="9"/>
  <c r="AD25" i="9"/>
  <c r="AE25" i="9"/>
  <c r="V26" i="9"/>
  <c r="W26" i="9"/>
  <c r="X26" i="9"/>
  <c r="Y26" i="9"/>
  <c r="Z26" i="9"/>
  <c r="AA26" i="9"/>
  <c r="AB26" i="9"/>
  <c r="AC26" i="9"/>
  <c r="AD26" i="9"/>
  <c r="AE26" i="9"/>
  <c r="V27" i="9"/>
  <c r="W27" i="9"/>
  <c r="X27" i="9"/>
  <c r="Y27" i="9"/>
  <c r="Z27" i="9"/>
  <c r="AA27" i="9"/>
  <c r="AB27" i="9"/>
  <c r="AC27" i="9"/>
  <c r="AD27" i="9"/>
  <c r="AE27" i="9"/>
  <c r="V28" i="9"/>
  <c r="W28" i="9"/>
  <c r="X28" i="9"/>
  <c r="Y28" i="9"/>
  <c r="Z28" i="9"/>
  <c r="AA28" i="9"/>
  <c r="AB28" i="9"/>
  <c r="AC28" i="9"/>
  <c r="AD28" i="9"/>
  <c r="AE28" i="9"/>
  <c r="V29" i="9"/>
  <c r="W29" i="9"/>
  <c r="X29" i="9"/>
  <c r="Y29" i="9"/>
  <c r="Z29" i="9"/>
  <c r="AA29" i="9"/>
  <c r="AB29" i="9"/>
  <c r="AC29" i="9"/>
  <c r="AD29" i="9"/>
  <c r="AE29" i="9"/>
  <c r="V30" i="9"/>
  <c r="W30" i="9"/>
  <c r="X30" i="9"/>
  <c r="Y30" i="9"/>
  <c r="Z30" i="9"/>
  <c r="AA30" i="9"/>
  <c r="AB30" i="9"/>
  <c r="AC30" i="9"/>
  <c r="AD30" i="9"/>
  <c r="AE30" i="9"/>
  <c r="V31" i="9"/>
  <c r="W31" i="9"/>
  <c r="X31" i="9"/>
  <c r="Y31" i="9"/>
  <c r="Z31" i="9"/>
  <c r="AA31" i="9"/>
  <c r="AB31" i="9"/>
  <c r="AC31" i="9"/>
  <c r="AD31" i="9"/>
  <c r="AE31" i="9"/>
  <c r="V32" i="9"/>
  <c r="W32" i="9"/>
  <c r="X32" i="9"/>
  <c r="Y32" i="9"/>
  <c r="Z32" i="9"/>
  <c r="AA32" i="9"/>
  <c r="AB32" i="9"/>
  <c r="AC32" i="9"/>
  <c r="AD32" i="9"/>
  <c r="AE32" i="9"/>
  <c r="V33" i="9"/>
  <c r="W33" i="9"/>
  <c r="X33" i="9"/>
  <c r="Y33" i="9"/>
  <c r="Z33" i="9"/>
  <c r="AA33" i="9"/>
  <c r="AB33" i="9"/>
  <c r="AC33" i="9"/>
  <c r="AD33" i="9"/>
  <c r="AE33" i="9"/>
  <c r="V34" i="9"/>
  <c r="W34" i="9"/>
  <c r="X34" i="9"/>
  <c r="Y34" i="9"/>
  <c r="Z34" i="9"/>
  <c r="AA34" i="9"/>
  <c r="AB34" i="9"/>
  <c r="AC34" i="9"/>
  <c r="AD34" i="9"/>
  <c r="AE34" i="9"/>
  <c r="V35" i="9"/>
  <c r="W35" i="9"/>
  <c r="X35" i="9"/>
  <c r="Y35" i="9"/>
  <c r="Z35" i="9"/>
  <c r="AA35" i="9"/>
  <c r="AB35" i="9"/>
  <c r="AC35" i="9"/>
  <c r="AD35" i="9"/>
  <c r="AE35" i="9"/>
  <c r="V36" i="9"/>
  <c r="W36" i="9"/>
  <c r="X36" i="9"/>
  <c r="Y36" i="9"/>
  <c r="Z36" i="9"/>
  <c r="AA36" i="9"/>
  <c r="AB36" i="9"/>
  <c r="AC36" i="9"/>
  <c r="AD36" i="9"/>
  <c r="AE36" i="9"/>
  <c r="V37" i="9"/>
  <c r="W37" i="9"/>
  <c r="X37" i="9"/>
  <c r="Y37" i="9"/>
  <c r="Z37" i="9"/>
  <c r="AA37" i="9"/>
  <c r="AB37" i="9"/>
  <c r="AC37" i="9"/>
  <c r="AD37" i="9"/>
  <c r="AE37" i="9"/>
  <c r="V38" i="9"/>
  <c r="W38" i="9"/>
  <c r="X38" i="9"/>
  <c r="Y38" i="9"/>
  <c r="Z38" i="9"/>
  <c r="AA38" i="9"/>
  <c r="AB38" i="9"/>
  <c r="AC38" i="9"/>
  <c r="AD38" i="9"/>
  <c r="AE38" i="9"/>
  <c r="V39" i="9"/>
  <c r="W39" i="9"/>
  <c r="X39" i="9"/>
  <c r="Y39" i="9"/>
  <c r="Z39" i="9"/>
  <c r="AA39" i="9"/>
  <c r="AB39" i="9"/>
  <c r="AC39" i="9"/>
  <c r="AD39" i="9"/>
  <c r="AE39" i="9"/>
  <c r="V40" i="9"/>
  <c r="W40" i="9"/>
  <c r="X40" i="9"/>
  <c r="Y40" i="9"/>
  <c r="Z40" i="9"/>
  <c r="AA40" i="9"/>
  <c r="AB40" i="9"/>
  <c r="AC40" i="9"/>
  <c r="AD40" i="9"/>
  <c r="AE40" i="9"/>
  <c r="W3" i="11"/>
  <c r="X3" i="11"/>
  <c r="Y3" i="11"/>
  <c r="Z3" i="11"/>
  <c r="AA3" i="11"/>
  <c r="AB3" i="11"/>
  <c r="AC3" i="11"/>
  <c r="AD3" i="11"/>
  <c r="AE3" i="11"/>
  <c r="W4" i="11"/>
  <c r="X4" i="11"/>
  <c r="Y4" i="11"/>
  <c r="Z4" i="11"/>
  <c r="AA4" i="11"/>
  <c r="AB4" i="11"/>
  <c r="AC4" i="11"/>
  <c r="AD4" i="11"/>
  <c r="AE4" i="11"/>
  <c r="W5" i="11"/>
  <c r="X5" i="11"/>
  <c r="Y5" i="11"/>
  <c r="Z5" i="11"/>
  <c r="AA5" i="11"/>
  <c r="AB5" i="11"/>
  <c r="AC5" i="11"/>
  <c r="AD5" i="11"/>
  <c r="AE5" i="11"/>
  <c r="W6" i="11"/>
  <c r="X6" i="11"/>
  <c r="Y6" i="11"/>
  <c r="Z6" i="11"/>
  <c r="AA6" i="11"/>
  <c r="AB6" i="11"/>
  <c r="AC6" i="11"/>
  <c r="AD6" i="11"/>
  <c r="AE6" i="11"/>
  <c r="W7" i="11"/>
  <c r="X7" i="11"/>
  <c r="Y7" i="11"/>
  <c r="Z7" i="11"/>
  <c r="AA7" i="11"/>
  <c r="AB7" i="11"/>
  <c r="AC7" i="11"/>
  <c r="AD7" i="11"/>
  <c r="AE7" i="11"/>
  <c r="W8" i="11"/>
  <c r="X8" i="11"/>
  <c r="Y8" i="11"/>
  <c r="Z8" i="11"/>
  <c r="AA8" i="11"/>
  <c r="AB8" i="11"/>
  <c r="AC8" i="11"/>
  <c r="AD8" i="11"/>
  <c r="AE8" i="11"/>
  <c r="W9" i="11"/>
  <c r="X9" i="11"/>
  <c r="Y9" i="11"/>
  <c r="Z9" i="11"/>
  <c r="AA9" i="11"/>
  <c r="AB9" i="11"/>
  <c r="AC9" i="11"/>
  <c r="AD9" i="11"/>
  <c r="AE9" i="11"/>
  <c r="W10" i="11"/>
  <c r="X10" i="11"/>
  <c r="Y10" i="11"/>
  <c r="Z10" i="11"/>
  <c r="AA10" i="11"/>
  <c r="AB10" i="11"/>
  <c r="AC10" i="11"/>
  <c r="AD10" i="11"/>
  <c r="AE10" i="11"/>
  <c r="W11" i="11"/>
  <c r="X11" i="11"/>
  <c r="Y11" i="11"/>
  <c r="Z11" i="11"/>
  <c r="AA11" i="11"/>
  <c r="AB11" i="11"/>
  <c r="AC11" i="11"/>
  <c r="AD11" i="11"/>
  <c r="AE11" i="11"/>
  <c r="W12" i="11"/>
  <c r="X12" i="11"/>
  <c r="Y12" i="11"/>
  <c r="Z12" i="11"/>
  <c r="AA12" i="11"/>
  <c r="AB12" i="11"/>
  <c r="AC12" i="11"/>
  <c r="AD12" i="11"/>
  <c r="AE12" i="11"/>
  <c r="W13" i="11"/>
  <c r="X13" i="11"/>
  <c r="Y13" i="11"/>
  <c r="Z13" i="11"/>
  <c r="AA13" i="11"/>
  <c r="AB13" i="11"/>
  <c r="AC13" i="11"/>
  <c r="AD13" i="11"/>
  <c r="AE13" i="11"/>
  <c r="W14" i="11"/>
  <c r="X14" i="11"/>
  <c r="Y14" i="11"/>
  <c r="Z14" i="11"/>
  <c r="AA14" i="11"/>
  <c r="AB14" i="11"/>
  <c r="AC14" i="11"/>
  <c r="AD14" i="11"/>
  <c r="AE14" i="11"/>
  <c r="W15" i="11"/>
  <c r="X15" i="11"/>
  <c r="Y15" i="11"/>
  <c r="Z15" i="11"/>
  <c r="AA15" i="11"/>
  <c r="AB15" i="11"/>
  <c r="AC15" i="11"/>
  <c r="AD15" i="11"/>
  <c r="AE15" i="11"/>
  <c r="W16" i="11"/>
  <c r="X16" i="11"/>
  <c r="Y16" i="11"/>
  <c r="Z16" i="11"/>
  <c r="AA16" i="11"/>
  <c r="AB16" i="11"/>
  <c r="AC16" i="11"/>
  <c r="AD16" i="11"/>
  <c r="AE16" i="11"/>
  <c r="W17" i="11"/>
  <c r="X17" i="11"/>
  <c r="Y17" i="11"/>
  <c r="Z17" i="11"/>
  <c r="AA17" i="11"/>
  <c r="AB17" i="11"/>
  <c r="AC17" i="11"/>
  <c r="AD17" i="11"/>
  <c r="AE17" i="11"/>
  <c r="W18" i="11"/>
  <c r="X18" i="11"/>
  <c r="Y18" i="11"/>
  <c r="Z18" i="11"/>
  <c r="AA18" i="11"/>
  <c r="AB18" i="11"/>
  <c r="AC18" i="11"/>
  <c r="AD18" i="11"/>
  <c r="AE18" i="11"/>
  <c r="W19" i="11"/>
  <c r="X19" i="11"/>
  <c r="Y19" i="11"/>
  <c r="Z19" i="11"/>
  <c r="AA19" i="11"/>
  <c r="AB19" i="11"/>
  <c r="AC19" i="11"/>
  <c r="AD19" i="11"/>
  <c r="AE19" i="11"/>
  <c r="W20" i="11"/>
  <c r="X20" i="11"/>
  <c r="Y20" i="11"/>
  <c r="Z20" i="11"/>
  <c r="AA20" i="11"/>
  <c r="AB20" i="11"/>
  <c r="AC20" i="11"/>
  <c r="AD20" i="11"/>
  <c r="AE20" i="11"/>
  <c r="W21" i="11"/>
  <c r="X21" i="11"/>
  <c r="Y21" i="11"/>
  <c r="Z21" i="11"/>
  <c r="AA21" i="11"/>
  <c r="AB21" i="11"/>
  <c r="AC21" i="11"/>
  <c r="AD21" i="11"/>
  <c r="AE21" i="11"/>
  <c r="W22" i="11"/>
  <c r="X22" i="11"/>
  <c r="Y22" i="11"/>
  <c r="Z22" i="11"/>
  <c r="AA22" i="11"/>
  <c r="AB22" i="11"/>
  <c r="AC22" i="11"/>
  <c r="AD22" i="11"/>
  <c r="AE22" i="11"/>
  <c r="W23" i="11"/>
  <c r="X23" i="11"/>
  <c r="Y23" i="11"/>
  <c r="Z23" i="11"/>
  <c r="AA23" i="11"/>
  <c r="AB23" i="11"/>
  <c r="AC23" i="11"/>
  <c r="AD23" i="11"/>
  <c r="AE23" i="11"/>
  <c r="W24" i="11"/>
  <c r="X24" i="11"/>
  <c r="Y24" i="11"/>
  <c r="Z24" i="11"/>
  <c r="AA24" i="11"/>
  <c r="AB24" i="11"/>
  <c r="AC24" i="11"/>
  <c r="AD24" i="11"/>
  <c r="AE24" i="11"/>
  <c r="W25" i="11"/>
  <c r="X25" i="11"/>
  <c r="Y25" i="11"/>
  <c r="Z25" i="11"/>
  <c r="AA25" i="11"/>
  <c r="AB25" i="11"/>
  <c r="AC25" i="11"/>
  <c r="AD25" i="11"/>
  <c r="AE25" i="11"/>
  <c r="W26" i="11"/>
  <c r="X26" i="11"/>
  <c r="Y26" i="11"/>
  <c r="Z26" i="11"/>
  <c r="AA26" i="11"/>
  <c r="AB26" i="11"/>
  <c r="AC26" i="11"/>
  <c r="AD26" i="11"/>
  <c r="AE26" i="11"/>
  <c r="W27" i="11"/>
  <c r="X27" i="11"/>
  <c r="Y27" i="11"/>
  <c r="Z27" i="11"/>
  <c r="AA27" i="11"/>
  <c r="AB27" i="11"/>
  <c r="AC27" i="11"/>
  <c r="AD27" i="11"/>
  <c r="AE27" i="11"/>
  <c r="W28" i="11"/>
  <c r="X28" i="11"/>
  <c r="Y28" i="11"/>
  <c r="Z28" i="11"/>
  <c r="AA28" i="11"/>
  <c r="AB28" i="11"/>
  <c r="AC28" i="11"/>
  <c r="AD28" i="11"/>
  <c r="AE28" i="11"/>
  <c r="W29" i="11"/>
  <c r="X29" i="11"/>
  <c r="Y29" i="11"/>
  <c r="Z29" i="11"/>
  <c r="AA29" i="11"/>
  <c r="AB29" i="11"/>
  <c r="AC29" i="11"/>
  <c r="AD29" i="11"/>
  <c r="AE29" i="11"/>
  <c r="W30" i="11"/>
  <c r="X30" i="11"/>
  <c r="Y30" i="11"/>
  <c r="Z30" i="11"/>
  <c r="AA30" i="11"/>
  <c r="AB30" i="11"/>
  <c r="AC30" i="11"/>
  <c r="AD30" i="11"/>
  <c r="AE30" i="11"/>
  <c r="W31" i="11"/>
  <c r="X31" i="11"/>
  <c r="Y31" i="11"/>
  <c r="Z31" i="11"/>
  <c r="AA31" i="11"/>
  <c r="AB31" i="11"/>
  <c r="AC31" i="11"/>
  <c r="AD31" i="11"/>
  <c r="AE31" i="11"/>
  <c r="W32" i="11"/>
  <c r="X32" i="11"/>
  <c r="Y32" i="11"/>
  <c r="Z32" i="11"/>
  <c r="AA32" i="11"/>
  <c r="AB32" i="11"/>
  <c r="AC32" i="11"/>
  <c r="AD32" i="11"/>
  <c r="AE32" i="11"/>
  <c r="W33" i="11"/>
  <c r="X33" i="11"/>
  <c r="Y33" i="11"/>
  <c r="Z33" i="11"/>
  <c r="AA33" i="11"/>
  <c r="AB33" i="11"/>
  <c r="AC33" i="11"/>
  <c r="AD33" i="11"/>
  <c r="AE33" i="11"/>
  <c r="W34" i="11"/>
  <c r="X34" i="11"/>
  <c r="Y34" i="11"/>
  <c r="Z34" i="11"/>
  <c r="AA34" i="11"/>
  <c r="AB34" i="11"/>
  <c r="AC34" i="11"/>
  <c r="AD34" i="11"/>
  <c r="AE34" i="11"/>
  <c r="W35" i="11"/>
  <c r="X35" i="11"/>
  <c r="Y35" i="11"/>
  <c r="Z35" i="11"/>
  <c r="AA35" i="11"/>
  <c r="AB35" i="11"/>
  <c r="AC35" i="11"/>
  <c r="AD35" i="11"/>
  <c r="AE35" i="11"/>
  <c r="W36" i="11"/>
  <c r="X36" i="11"/>
  <c r="Y36" i="11"/>
  <c r="Z36" i="11"/>
  <c r="AA36" i="11"/>
  <c r="AB36" i="11"/>
  <c r="AC36" i="11"/>
  <c r="AD36" i="11"/>
  <c r="AE36" i="11"/>
  <c r="W37" i="11"/>
  <c r="X37" i="11"/>
  <c r="Y37" i="11"/>
  <c r="Z37" i="11"/>
  <c r="AA37" i="11"/>
  <c r="AB37" i="11"/>
  <c r="AC37" i="11"/>
  <c r="AD37" i="11"/>
  <c r="AE37" i="11"/>
  <c r="W38" i="11"/>
  <c r="X38" i="11"/>
  <c r="Y38" i="11"/>
  <c r="Z38" i="11"/>
  <c r="AA38" i="11"/>
  <c r="AB38" i="11"/>
  <c r="AC38" i="11"/>
  <c r="AD38" i="11"/>
  <c r="AE38" i="11"/>
  <c r="W39" i="11"/>
  <c r="X39" i="11"/>
  <c r="Y39" i="11"/>
  <c r="Z39" i="11"/>
  <c r="AA39" i="11"/>
  <c r="AB39" i="11"/>
  <c r="AC39" i="11"/>
  <c r="AD39" i="11"/>
  <c r="AE39" i="11"/>
  <c r="W40" i="11"/>
  <c r="X40" i="11"/>
  <c r="Y40" i="11"/>
  <c r="Z40" i="11"/>
  <c r="AA40" i="11"/>
  <c r="AB40" i="11"/>
  <c r="AC40" i="11"/>
  <c r="AD40" i="11"/>
  <c r="AE40" i="11"/>
  <c r="C268" i="7"/>
  <c r="D268" i="7"/>
  <c r="K268" i="7"/>
  <c r="L268" i="7"/>
  <c r="S268" i="7"/>
  <c r="T268" i="7"/>
  <c r="AA268" i="7"/>
  <c r="AB268" i="7"/>
  <c r="C267" i="7"/>
  <c r="D267" i="7"/>
  <c r="E267" i="7"/>
  <c r="E268" i="7" s="1"/>
  <c r="F267" i="7"/>
  <c r="F268" i="7" s="1"/>
  <c r="G267" i="7"/>
  <c r="G268" i="7" s="1"/>
  <c r="H267" i="7"/>
  <c r="H268" i="7" s="1"/>
  <c r="I267" i="7"/>
  <c r="I268" i="7" s="1"/>
  <c r="J267" i="7"/>
  <c r="J268" i="7" s="1"/>
  <c r="K267" i="7"/>
  <c r="L267" i="7"/>
  <c r="M267" i="7"/>
  <c r="M268" i="7" s="1"/>
  <c r="N267" i="7"/>
  <c r="N268" i="7" s="1"/>
  <c r="O267" i="7"/>
  <c r="O268" i="7" s="1"/>
  <c r="P267" i="7"/>
  <c r="P268" i="7" s="1"/>
  <c r="Q267" i="7"/>
  <c r="Q268" i="7" s="1"/>
  <c r="R267" i="7"/>
  <c r="R268" i="7" s="1"/>
  <c r="S267" i="7"/>
  <c r="T267" i="7"/>
  <c r="U267" i="7"/>
  <c r="U268" i="7" s="1"/>
  <c r="V267" i="7"/>
  <c r="V268" i="7" s="1"/>
  <c r="W267" i="7"/>
  <c r="W268" i="7" s="1"/>
  <c r="X267" i="7"/>
  <c r="X268" i="7" s="1"/>
  <c r="Y267" i="7"/>
  <c r="Y268" i="7" s="1"/>
  <c r="Z267" i="7"/>
  <c r="Z268" i="7" s="1"/>
  <c r="AA267" i="7"/>
  <c r="AB267" i="7"/>
  <c r="AC267" i="7"/>
  <c r="AC268" i="7" s="1"/>
  <c r="AD267" i="7"/>
  <c r="AD268" i="7" s="1"/>
  <c r="AE267" i="7"/>
  <c r="AE268" i="7" s="1"/>
  <c r="B267" i="7"/>
  <c r="B268" i="7" s="1"/>
  <c r="C266" i="7"/>
  <c r="D266" i="7"/>
  <c r="E266" i="7"/>
  <c r="F266" i="7"/>
  <c r="G266" i="7"/>
  <c r="H266" i="7"/>
  <c r="I266" i="7"/>
  <c r="J266" i="7"/>
  <c r="K266" i="7"/>
  <c r="L266" i="7"/>
  <c r="M266" i="7"/>
  <c r="N266" i="7"/>
  <c r="O266" i="7"/>
  <c r="P266" i="7"/>
  <c r="Q266" i="7"/>
  <c r="R266" i="7"/>
  <c r="S266" i="7"/>
  <c r="T266" i="7"/>
  <c r="U266" i="7"/>
  <c r="V266" i="7"/>
  <c r="W266" i="7"/>
  <c r="X266" i="7"/>
  <c r="Y266" i="7"/>
  <c r="Z266" i="7"/>
  <c r="AA266" i="7"/>
  <c r="AB266" i="7"/>
  <c r="AC266" i="7"/>
  <c r="AD266" i="7"/>
  <c r="AE266" i="7"/>
  <c r="B266" i="7"/>
  <c r="B259" i="7"/>
  <c r="C265" i="7"/>
  <c r="D265" i="7"/>
  <c r="E265" i="7"/>
  <c r="F265" i="7"/>
  <c r="G265" i="7"/>
  <c r="H265" i="7"/>
  <c r="I265" i="7"/>
  <c r="J265" i="7"/>
  <c r="K265" i="7"/>
  <c r="L265" i="7"/>
  <c r="M265" i="7"/>
  <c r="N265" i="7"/>
  <c r="O265" i="7"/>
  <c r="P265" i="7"/>
  <c r="Q265" i="7"/>
  <c r="R265" i="7"/>
  <c r="S265" i="7"/>
  <c r="T265" i="7"/>
  <c r="U265" i="7"/>
  <c r="V265" i="7"/>
  <c r="W265" i="7"/>
  <c r="X265" i="7"/>
  <c r="Y265" i="7"/>
  <c r="Z265" i="7"/>
  <c r="AA265" i="7"/>
  <c r="AB265" i="7"/>
  <c r="AC265" i="7"/>
  <c r="AD265" i="7"/>
  <c r="AE265" i="7"/>
  <c r="B265" i="7"/>
  <c r="B258" i="7"/>
  <c r="C261" i="7"/>
  <c r="I261" i="7"/>
  <c r="J261" i="7"/>
  <c r="K261" i="7"/>
  <c r="Q261" i="7"/>
  <c r="R261" i="7"/>
  <c r="S261" i="7"/>
  <c r="Y261" i="7"/>
  <c r="Z261" i="7"/>
  <c r="AA261" i="7"/>
  <c r="C260" i="7"/>
  <c r="D260" i="7"/>
  <c r="D261" i="7" s="1"/>
  <c r="E260" i="7"/>
  <c r="E261" i="7" s="1"/>
  <c r="F260" i="7"/>
  <c r="F261" i="7" s="1"/>
  <c r="G260" i="7"/>
  <c r="G261" i="7" s="1"/>
  <c r="H260" i="7"/>
  <c r="H261" i="7" s="1"/>
  <c r="I260" i="7"/>
  <c r="J260" i="7"/>
  <c r="K260" i="7"/>
  <c r="L260" i="7"/>
  <c r="L261" i="7" s="1"/>
  <c r="M260" i="7"/>
  <c r="M261" i="7" s="1"/>
  <c r="N260" i="7"/>
  <c r="N261" i="7" s="1"/>
  <c r="O260" i="7"/>
  <c r="O261" i="7" s="1"/>
  <c r="P260" i="7"/>
  <c r="P261" i="7" s="1"/>
  <c r="Q260" i="7"/>
  <c r="R260" i="7"/>
  <c r="S260" i="7"/>
  <c r="T260" i="7"/>
  <c r="T261" i="7" s="1"/>
  <c r="U260" i="7"/>
  <c r="U261" i="7" s="1"/>
  <c r="V260" i="7"/>
  <c r="V261" i="7" s="1"/>
  <c r="W260" i="7"/>
  <c r="W261" i="7" s="1"/>
  <c r="X260" i="7"/>
  <c r="X261" i="7" s="1"/>
  <c r="Y260" i="7"/>
  <c r="Z260" i="7"/>
  <c r="AA260" i="7"/>
  <c r="AB260" i="7"/>
  <c r="AB261" i="7" s="1"/>
  <c r="AC260" i="7"/>
  <c r="AC261" i="7" s="1"/>
  <c r="AD260" i="7"/>
  <c r="AD261" i="7" s="1"/>
  <c r="AE260" i="7"/>
  <c r="AE261" i="7" s="1"/>
  <c r="B260" i="7"/>
  <c r="C259" i="7"/>
  <c r="D259" i="7"/>
  <c r="E259" i="7"/>
  <c r="F259" i="7"/>
  <c r="G259" i="7"/>
  <c r="H259" i="7"/>
  <c r="I259" i="7"/>
  <c r="J259" i="7"/>
  <c r="K259" i="7"/>
  <c r="L259" i="7"/>
  <c r="M259" i="7"/>
  <c r="N259" i="7"/>
  <c r="O259" i="7"/>
  <c r="P259" i="7"/>
  <c r="Q259" i="7"/>
  <c r="R259" i="7"/>
  <c r="S259" i="7"/>
  <c r="T259" i="7"/>
  <c r="U259" i="7"/>
  <c r="V259" i="7"/>
  <c r="W259" i="7"/>
  <c r="X259" i="7"/>
  <c r="Y259" i="7"/>
  <c r="Z259" i="7"/>
  <c r="AA259" i="7"/>
  <c r="AB259" i="7"/>
  <c r="AC259" i="7"/>
  <c r="AD259" i="7"/>
  <c r="AE259" i="7"/>
  <c r="B252" i="7"/>
  <c r="C258" i="7"/>
  <c r="D258" i="7"/>
  <c r="E258" i="7"/>
  <c r="F258" i="7"/>
  <c r="G258" i="7"/>
  <c r="H258" i="7"/>
  <c r="I258" i="7"/>
  <c r="J258" i="7"/>
  <c r="K258" i="7"/>
  <c r="L258" i="7"/>
  <c r="M258" i="7"/>
  <c r="N258" i="7"/>
  <c r="O258" i="7"/>
  <c r="P258" i="7"/>
  <c r="Q258" i="7"/>
  <c r="R258" i="7"/>
  <c r="S258" i="7"/>
  <c r="T258" i="7"/>
  <c r="U258" i="7"/>
  <c r="V258" i="7"/>
  <c r="W258" i="7"/>
  <c r="X258" i="7"/>
  <c r="Y258" i="7"/>
  <c r="Z258" i="7"/>
  <c r="AA258" i="7"/>
  <c r="AB258" i="7"/>
  <c r="AC258" i="7"/>
  <c r="AD258" i="7"/>
  <c r="AE258" i="7"/>
  <c r="B251" i="7"/>
  <c r="C253" i="7"/>
  <c r="D253" i="7"/>
  <c r="E253" i="7"/>
  <c r="F253" i="7"/>
  <c r="G253" i="7"/>
  <c r="H253" i="7"/>
  <c r="I253" i="7"/>
  <c r="J253" i="7"/>
  <c r="K253" i="7"/>
  <c r="L253" i="7"/>
  <c r="M253" i="7"/>
  <c r="N253" i="7"/>
  <c r="O253" i="7"/>
  <c r="P253" i="7"/>
  <c r="Q253" i="7"/>
  <c r="R253" i="7"/>
  <c r="S253" i="7"/>
  <c r="T253" i="7"/>
  <c r="U253" i="7"/>
  <c r="V253" i="7"/>
  <c r="W253" i="7"/>
  <c r="X253" i="7"/>
  <c r="Y253" i="7"/>
  <c r="Z253" i="7"/>
  <c r="AA253" i="7"/>
  <c r="AB253" i="7"/>
  <c r="AC253" i="7"/>
  <c r="AD253" i="7"/>
  <c r="AE253" i="7"/>
  <c r="B253" i="7"/>
  <c r="C252" i="7"/>
  <c r="D252" i="7"/>
  <c r="E252" i="7"/>
  <c r="F252" i="7"/>
  <c r="G252" i="7"/>
  <c r="H252" i="7"/>
  <c r="I252" i="7"/>
  <c r="J252" i="7"/>
  <c r="K252" i="7"/>
  <c r="L252" i="7"/>
  <c r="M252" i="7"/>
  <c r="N252" i="7"/>
  <c r="O252" i="7"/>
  <c r="P252" i="7"/>
  <c r="Q252" i="7"/>
  <c r="R252" i="7"/>
  <c r="S252" i="7"/>
  <c r="T252" i="7"/>
  <c r="U252" i="7"/>
  <c r="V252" i="7"/>
  <c r="W252" i="7"/>
  <c r="X252" i="7"/>
  <c r="Y252" i="7"/>
  <c r="Z252" i="7"/>
  <c r="AA252" i="7"/>
  <c r="AB252" i="7"/>
  <c r="AC252" i="7"/>
  <c r="AD252" i="7"/>
  <c r="AE252" i="7"/>
  <c r="B245" i="7"/>
  <c r="C251" i="7"/>
  <c r="D251" i="7"/>
  <c r="E251" i="7"/>
  <c r="F251" i="7"/>
  <c r="G251" i="7"/>
  <c r="G254" i="7" s="1"/>
  <c r="H251" i="7"/>
  <c r="I251" i="7"/>
  <c r="J251" i="7"/>
  <c r="K251" i="7"/>
  <c r="L251" i="7"/>
  <c r="M251" i="7"/>
  <c r="N251" i="7"/>
  <c r="O251" i="7"/>
  <c r="O254" i="7" s="1"/>
  <c r="P251" i="7"/>
  <c r="Q251" i="7"/>
  <c r="R251" i="7"/>
  <c r="S251" i="7"/>
  <c r="T251" i="7"/>
  <c r="U251" i="7"/>
  <c r="V251" i="7"/>
  <c r="W251" i="7"/>
  <c r="W254" i="7" s="1"/>
  <c r="X251" i="7"/>
  <c r="Y251" i="7"/>
  <c r="Z251" i="7"/>
  <c r="AA251" i="7"/>
  <c r="AB251" i="7"/>
  <c r="AC251" i="7"/>
  <c r="AD251" i="7"/>
  <c r="AE251" i="7"/>
  <c r="AE254" i="7" s="1"/>
  <c r="B244" i="7"/>
  <c r="C246" i="7"/>
  <c r="D246" i="7"/>
  <c r="E246" i="7"/>
  <c r="F246" i="7"/>
  <c r="G246" i="7"/>
  <c r="H246" i="7"/>
  <c r="I246" i="7"/>
  <c r="J246" i="7"/>
  <c r="K246" i="7"/>
  <c r="L246" i="7"/>
  <c r="M246" i="7"/>
  <c r="N246" i="7"/>
  <c r="O246" i="7"/>
  <c r="P246" i="7"/>
  <c r="Q246" i="7"/>
  <c r="R246" i="7"/>
  <c r="S246" i="7"/>
  <c r="T246" i="7"/>
  <c r="U246" i="7"/>
  <c r="V246" i="7"/>
  <c r="W246" i="7"/>
  <c r="X246" i="7"/>
  <c r="Y246" i="7"/>
  <c r="Z246" i="7"/>
  <c r="AA246" i="7"/>
  <c r="AB246" i="7"/>
  <c r="AC246" i="7"/>
  <c r="AD246" i="7"/>
  <c r="AE246" i="7"/>
  <c r="B246" i="7"/>
  <c r="C245" i="7"/>
  <c r="D245" i="7"/>
  <c r="E245" i="7"/>
  <c r="F245" i="7"/>
  <c r="G245" i="7"/>
  <c r="H245" i="7"/>
  <c r="I245" i="7"/>
  <c r="J245" i="7"/>
  <c r="K245" i="7"/>
  <c r="L245" i="7"/>
  <c r="M245" i="7"/>
  <c r="N245" i="7"/>
  <c r="O245" i="7"/>
  <c r="P245" i="7"/>
  <c r="Q245" i="7"/>
  <c r="R245" i="7"/>
  <c r="S245" i="7"/>
  <c r="T245" i="7"/>
  <c r="U245" i="7"/>
  <c r="V245" i="7"/>
  <c r="W245" i="7"/>
  <c r="X245" i="7"/>
  <c r="Y245" i="7"/>
  <c r="Z245" i="7"/>
  <c r="AA245" i="7"/>
  <c r="AB245" i="7"/>
  <c r="AC245" i="7"/>
  <c r="AD245" i="7"/>
  <c r="AE245" i="7"/>
  <c r="B238" i="7"/>
  <c r="C244" i="7"/>
  <c r="D244" i="7"/>
  <c r="E244" i="7"/>
  <c r="F244" i="7"/>
  <c r="G244" i="7"/>
  <c r="H244" i="7"/>
  <c r="I244" i="7"/>
  <c r="J244" i="7"/>
  <c r="K244" i="7"/>
  <c r="L244" i="7"/>
  <c r="M244" i="7"/>
  <c r="N244" i="7"/>
  <c r="O244" i="7"/>
  <c r="P244" i="7"/>
  <c r="Q244" i="7"/>
  <c r="R244" i="7"/>
  <c r="S244" i="7"/>
  <c r="T244" i="7"/>
  <c r="U244" i="7"/>
  <c r="V244" i="7"/>
  <c r="W244" i="7"/>
  <c r="X244" i="7"/>
  <c r="Y244" i="7"/>
  <c r="Z244" i="7"/>
  <c r="AA244" i="7"/>
  <c r="AB244" i="7"/>
  <c r="AC244" i="7"/>
  <c r="AD244" i="7"/>
  <c r="AE244" i="7"/>
  <c r="B237" i="7"/>
  <c r="C239" i="7"/>
  <c r="D239" i="7"/>
  <c r="E239" i="7"/>
  <c r="F239" i="7"/>
  <c r="G239" i="7"/>
  <c r="H239" i="7"/>
  <c r="I239" i="7"/>
  <c r="J239" i="7"/>
  <c r="K239" i="7"/>
  <c r="L239" i="7"/>
  <c r="M239" i="7"/>
  <c r="N239" i="7"/>
  <c r="O239" i="7"/>
  <c r="P239" i="7"/>
  <c r="Q239" i="7"/>
  <c r="R239" i="7"/>
  <c r="S239" i="7"/>
  <c r="T239" i="7"/>
  <c r="U239" i="7"/>
  <c r="V239" i="7"/>
  <c r="W239" i="7"/>
  <c r="X239" i="7"/>
  <c r="Y239" i="7"/>
  <c r="Z239" i="7"/>
  <c r="AA239" i="7"/>
  <c r="AB239" i="7"/>
  <c r="AC239" i="7"/>
  <c r="AD239" i="7"/>
  <c r="AE239" i="7"/>
  <c r="B239" i="7"/>
  <c r="C238" i="7"/>
  <c r="D238" i="7"/>
  <c r="E238" i="7"/>
  <c r="F238" i="7"/>
  <c r="G238" i="7"/>
  <c r="H238" i="7"/>
  <c r="I238" i="7"/>
  <c r="J238" i="7"/>
  <c r="K238" i="7"/>
  <c r="L238" i="7"/>
  <c r="M238" i="7"/>
  <c r="N238" i="7"/>
  <c r="O238" i="7"/>
  <c r="P238" i="7"/>
  <c r="Q238" i="7"/>
  <c r="R238" i="7"/>
  <c r="S238" i="7"/>
  <c r="T238" i="7"/>
  <c r="U238" i="7"/>
  <c r="V238" i="7"/>
  <c r="W238" i="7"/>
  <c r="X238" i="7"/>
  <c r="Y238" i="7"/>
  <c r="Z238" i="7"/>
  <c r="AA238" i="7"/>
  <c r="AB238" i="7"/>
  <c r="AC238" i="7"/>
  <c r="AD238" i="7"/>
  <c r="AE238" i="7"/>
  <c r="B231" i="7"/>
  <c r="C237" i="7"/>
  <c r="D237" i="7"/>
  <c r="E237" i="7"/>
  <c r="F237" i="7"/>
  <c r="G237" i="7"/>
  <c r="H237" i="7"/>
  <c r="I237" i="7"/>
  <c r="J237" i="7"/>
  <c r="K237" i="7"/>
  <c r="L237" i="7"/>
  <c r="M237" i="7"/>
  <c r="N237" i="7"/>
  <c r="O237" i="7"/>
  <c r="P237" i="7"/>
  <c r="Q237" i="7"/>
  <c r="R237" i="7"/>
  <c r="S237" i="7"/>
  <c r="T237" i="7"/>
  <c r="U237" i="7"/>
  <c r="V237" i="7"/>
  <c r="W237" i="7"/>
  <c r="X237" i="7"/>
  <c r="Y237" i="7"/>
  <c r="Z237" i="7"/>
  <c r="AA237" i="7"/>
  <c r="AB237" i="7"/>
  <c r="AC237" i="7"/>
  <c r="AD237" i="7"/>
  <c r="AE237" i="7"/>
  <c r="B230" i="7"/>
  <c r="C232" i="7"/>
  <c r="D232" i="7"/>
  <c r="E232" i="7"/>
  <c r="F232" i="7"/>
  <c r="G232" i="7"/>
  <c r="H232" i="7"/>
  <c r="I232" i="7"/>
  <c r="J232" i="7"/>
  <c r="K232" i="7"/>
  <c r="L232" i="7"/>
  <c r="M232" i="7"/>
  <c r="N232" i="7"/>
  <c r="O232" i="7"/>
  <c r="P232" i="7"/>
  <c r="Q232" i="7"/>
  <c r="R232" i="7"/>
  <c r="S232" i="7"/>
  <c r="T232" i="7"/>
  <c r="U232" i="7"/>
  <c r="V232" i="7"/>
  <c r="W232" i="7"/>
  <c r="X232" i="7"/>
  <c r="Y232" i="7"/>
  <c r="Z232" i="7"/>
  <c r="AA232" i="7"/>
  <c r="AB232" i="7"/>
  <c r="AC232" i="7"/>
  <c r="AD232" i="7"/>
  <c r="AE232" i="7"/>
  <c r="B232" i="7"/>
  <c r="C231" i="7"/>
  <c r="D231" i="7"/>
  <c r="E231" i="7"/>
  <c r="F231" i="7"/>
  <c r="G231" i="7"/>
  <c r="H231" i="7"/>
  <c r="I231" i="7"/>
  <c r="J231" i="7"/>
  <c r="K231" i="7"/>
  <c r="L231" i="7"/>
  <c r="M231" i="7"/>
  <c r="N231" i="7"/>
  <c r="O231" i="7"/>
  <c r="P231" i="7"/>
  <c r="Q231" i="7"/>
  <c r="R231" i="7"/>
  <c r="S231" i="7"/>
  <c r="T231" i="7"/>
  <c r="U231" i="7"/>
  <c r="V231" i="7"/>
  <c r="W231" i="7"/>
  <c r="X231" i="7"/>
  <c r="Y231" i="7"/>
  <c r="Z231" i="7"/>
  <c r="AA231" i="7"/>
  <c r="AB231" i="7"/>
  <c r="AC231" i="7"/>
  <c r="AD231" i="7"/>
  <c r="AE231" i="7"/>
  <c r="B224" i="7"/>
  <c r="C230" i="7"/>
  <c r="D230" i="7"/>
  <c r="E230" i="7"/>
  <c r="F230" i="7"/>
  <c r="G230" i="7"/>
  <c r="H230" i="7"/>
  <c r="I230" i="7"/>
  <c r="J230" i="7"/>
  <c r="K230" i="7"/>
  <c r="L230" i="7"/>
  <c r="M230" i="7"/>
  <c r="N230" i="7"/>
  <c r="O230" i="7"/>
  <c r="P230" i="7"/>
  <c r="Q230" i="7"/>
  <c r="R230" i="7"/>
  <c r="S230" i="7"/>
  <c r="T230" i="7"/>
  <c r="U230" i="7"/>
  <c r="V230" i="7"/>
  <c r="W230" i="7"/>
  <c r="X230" i="7"/>
  <c r="Y230" i="7"/>
  <c r="Z230" i="7"/>
  <c r="AA230" i="7"/>
  <c r="AB230" i="7"/>
  <c r="AC230" i="7"/>
  <c r="AD230" i="7"/>
  <c r="AE230" i="7"/>
  <c r="B223" i="7"/>
  <c r="C225" i="7"/>
  <c r="D225" i="7"/>
  <c r="E225" i="7"/>
  <c r="F225" i="7"/>
  <c r="G225" i="7"/>
  <c r="H225" i="7"/>
  <c r="I225" i="7"/>
  <c r="J225" i="7"/>
  <c r="K225" i="7"/>
  <c r="L225" i="7"/>
  <c r="M225" i="7"/>
  <c r="N225" i="7"/>
  <c r="O225" i="7"/>
  <c r="P225" i="7"/>
  <c r="Q225" i="7"/>
  <c r="R225" i="7"/>
  <c r="S225" i="7"/>
  <c r="T225" i="7"/>
  <c r="U225" i="7"/>
  <c r="V225" i="7"/>
  <c r="W225" i="7"/>
  <c r="X225" i="7"/>
  <c r="Y225" i="7"/>
  <c r="Z225" i="7"/>
  <c r="AA225" i="7"/>
  <c r="AB225" i="7"/>
  <c r="AC225" i="7"/>
  <c r="AD225" i="7"/>
  <c r="AE225" i="7"/>
  <c r="B225" i="7"/>
  <c r="C224" i="7"/>
  <c r="D224" i="7"/>
  <c r="E224" i="7"/>
  <c r="F224" i="7"/>
  <c r="G224" i="7"/>
  <c r="H224" i="7"/>
  <c r="I224" i="7"/>
  <c r="J224" i="7"/>
  <c r="K224" i="7"/>
  <c r="L224" i="7"/>
  <c r="M224" i="7"/>
  <c r="N224" i="7"/>
  <c r="O224" i="7"/>
  <c r="P224" i="7"/>
  <c r="Q224" i="7"/>
  <c r="R224" i="7"/>
  <c r="S224" i="7"/>
  <c r="T224" i="7"/>
  <c r="U224" i="7"/>
  <c r="V224" i="7"/>
  <c r="W224" i="7"/>
  <c r="X224" i="7"/>
  <c r="Y224" i="7"/>
  <c r="Z224" i="7"/>
  <c r="AA224" i="7"/>
  <c r="AB224" i="7"/>
  <c r="AC224" i="7"/>
  <c r="AD224" i="7"/>
  <c r="AE224" i="7"/>
  <c r="B217" i="7"/>
  <c r="C223" i="7"/>
  <c r="D223" i="7"/>
  <c r="E223" i="7"/>
  <c r="F223" i="7"/>
  <c r="G223" i="7"/>
  <c r="H223" i="7"/>
  <c r="I223" i="7"/>
  <c r="J223" i="7"/>
  <c r="K223" i="7"/>
  <c r="L223" i="7"/>
  <c r="M223" i="7"/>
  <c r="N223" i="7"/>
  <c r="O223" i="7"/>
  <c r="P223" i="7"/>
  <c r="Q223" i="7"/>
  <c r="R223" i="7"/>
  <c r="S223" i="7"/>
  <c r="T223" i="7"/>
  <c r="U223" i="7"/>
  <c r="V223" i="7"/>
  <c r="W223" i="7"/>
  <c r="X223" i="7"/>
  <c r="Y223" i="7"/>
  <c r="Z223" i="7"/>
  <c r="AA223" i="7"/>
  <c r="AB223" i="7"/>
  <c r="AC223" i="7"/>
  <c r="AD223" i="7"/>
  <c r="AE223" i="7"/>
  <c r="B216" i="7"/>
  <c r="C218" i="7"/>
  <c r="D218" i="7"/>
  <c r="E218" i="7"/>
  <c r="F218" i="7"/>
  <c r="G218" i="7"/>
  <c r="H218" i="7"/>
  <c r="I218" i="7"/>
  <c r="J218" i="7"/>
  <c r="K218" i="7"/>
  <c r="L218" i="7"/>
  <c r="M218" i="7"/>
  <c r="N218" i="7"/>
  <c r="O218" i="7"/>
  <c r="P218" i="7"/>
  <c r="Q218" i="7"/>
  <c r="R218" i="7"/>
  <c r="S218" i="7"/>
  <c r="T218" i="7"/>
  <c r="U218" i="7"/>
  <c r="V218" i="7"/>
  <c r="W218" i="7"/>
  <c r="X218" i="7"/>
  <c r="Y218" i="7"/>
  <c r="Z218" i="7"/>
  <c r="AA218" i="7"/>
  <c r="AB218" i="7"/>
  <c r="AC218" i="7"/>
  <c r="AD218" i="7"/>
  <c r="AE218" i="7"/>
  <c r="B218" i="7"/>
  <c r="C217" i="7"/>
  <c r="D217" i="7"/>
  <c r="E217" i="7"/>
  <c r="F217" i="7"/>
  <c r="G217" i="7"/>
  <c r="H217" i="7"/>
  <c r="I217" i="7"/>
  <c r="J217" i="7"/>
  <c r="K217" i="7"/>
  <c r="L217" i="7"/>
  <c r="M217" i="7"/>
  <c r="N217" i="7"/>
  <c r="O217" i="7"/>
  <c r="P217" i="7"/>
  <c r="Q217" i="7"/>
  <c r="R217" i="7"/>
  <c r="S217" i="7"/>
  <c r="T217" i="7"/>
  <c r="U217" i="7"/>
  <c r="V217" i="7"/>
  <c r="W217" i="7"/>
  <c r="X217" i="7"/>
  <c r="Y217" i="7"/>
  <c r="Z217" i="7"/>
  <c r="AA217" i="7"/>
  <c r="AB217" i="7"/>
  <c r="AC217" i="7"/>
  <c r="AD217" i="7"/>
  <c r="AE217" i="7"/>
  <c r="B210" i="7"/>
  <c r="C216" i="7"/>
  <c r="D216" i="7"/>
  <c r="E216" i="7"/>
  <c r="F216" i="7"/>
  <c r="G216" i="7"/>
  <c r="H216" i="7"/>
  <c r="I216" i="7"/>
  <c r="J216" i="7"/>
  <c r="K216" i="7"/>
  <c r="L216" i="7"/>
  <c r="M216" i="7"/>
  <c r="N216" i="7"/>
  <c r="O216" i="7"/>
  <c r="P216" i="7"/>
  <c r="Q216" i="7"/>
  <c r="R216" i="7"/>
  <c r="S216" i="7"/>
  <c r="T216" i="7"/>
  <c r="U216" i="7"/>
  <c r="V216" i="7"/>
  <c r="W216" i="7"/>
  <c r="X216" i="7"/>
  <c r="Y216" i="7"/>
  <c r="Z216" i="7"/>
  <c r="AA216" i="7"/>
  <c r="AB216" i="7"/>
  <c r="AC216" i="7"/>
  <c r="AD216" i="7"/>
  <c r="AE216" i="7"/>
  <c r="B209" i="7"/>
  <c r="C211" i="7"/>
  <c r="D211" i="7"/>
  <c r="E211" i="7"/>
  <c r="F211" i="7"/>
  <c r="G211" i="7"/>
  <c r="H211" i="7"/>
  <c r="I211" i="7"/>
  <c r="J211" i="7"/>
  <c r="K211" i="7"/>
  <c r="L211" i="7"/>
  <c r="M211" i="7"/>
  <c r="N211" i="7"/>
  <c r="O211" i="7"/>
  <c r="P211" i="7"/>
  <c r="Q211" i="7"/>
  <c r="R211" i="7"/>
  <c r="S211" i="7"/>
  <c r="T211" i="7"/>
  <c r="U211" i="7"/>
  <c r="V211" i="7"/>
  <c r="W211" i="7"/>
  <c r="X211" i="7"/>
  <c r="Y211" i="7"/>
  <c r="Z211" i="7"/>
  <c r="AA211" i="7"/>
  <c r="AB211" i="7"/>
  <c r="AC211" i="7"/>
  <c r="AD211" i="7"/>
  <c r="AE211" i="7"/>
  <c r="B211" i="7"/>
  <c r="C210" i="7"/>
  <c r="D210" i="7"/>
  <c r="E210" i="7"/>
  <c r="F210" i="7"/>
  <c r="G210" i="7"/>
  <c r="H210" i="7"/>
  <c r="I210" i="7"/>
  <c r="J210" i="7"/>
  <c r="K210" i="7"/>
  <c r="L210" i="7"/>
  <c r="M210" i="7"/>
  <c r="N210" i="7"/>
  <c r="O210" i="7"/>
  <c r="P210" i="7"/>
  <c r="Q210" i="7"/>
  <c r="R210" i="7"/>
  <c r="S210" i="7"/>
  <c r="T210" i="7"/>
  <c r="U210" i="7"/>
  <c r="V210" i="7"/>
  <c r="W210" i="7"/>
  <c r="X210" i="7"/>
  <c r="Y210" i="7"/>
  <c r="Z210" i="7"/>
  <c r="AA210" i="7"/>
  <c r="AB210" i="7"/>
  <c r="AC210" i="7"/>
  <c r="AD210" i="7"/>
  <c r="AE210" i="7"/>
  <c r="B203" i="7"/>
  <c r="C209" i="7"/>
  <c r="D209" i="7"/>
  <c r="E209" i="7"/>
  <c r="F209" i="7"/>
  <c r="G209" i="7"/>
  <c r="H209" i="7"/>
  <c r="I209" i="7"/>
  <c r="J209" i="7"/>
  <c r="K209" i="7"/>
  <c r="L209" i="7"/>
  <c r="M209" i="7"/>
  <c r="N209" i="7"/>
  <c r="O209" i="7"/>
  <c r="P209" i="7"/>
  <c r="Q209" i="7"/>
  <c r="R209" i="7"/>
  <c r="S209" i="7"/>
  <c r="T209" i="7"/>
  <c r="U209" i="7"/>
  <c r="V209" i="7"/>
  <c r="W209" i="7"/>
  <c r="X209" i="7"/>
  <c r="Y209" i="7"/>
  <c r="Z209" i="7"/>
  <c r="AA209" i="7"/>
  <c r="AB209" i="7"/>
  <c r="AC209" i="7"/>
  <c r="AD209" i="7"/>
  <c r="AE209" i="7"/>
  <c r="B202" i="7"/>
  <c r="C204" i="7"/>
  <c r="D204" i="7"/>
  <c r="E204" i="7"/>
  <c r="F204" i="7"/>
  <c r="G204" i="7"/>
  <c r="H204" i="7"/>
  <c r="I204" i="7"/>
  <c r="J204" i="7"/>
  <c r="K204" i="7"/>
  <c r="L204" i="7"/>
  <c r="M204" i="7"/>
  <c r="N204" i="7"/>
  <c r="O204" i="7"/>
  <c r="P204" i="7"/>
  <c r="Q204" i="7"/>
  <c r="R204" i="7"/>
  <c r="S204" i="7"/>
  <c r="T204" i="7"/>
  <c r="U204" i="7"/>
  <c r="V204" i="7"/>
  <c r="W204" i="7"/>
  <c r="X204" i="7"/>
  <c r="Y204" i="7"/>
  <c r="Z204" i="7"/>
  <c r="AA204" i="7"/>
  <c r="AB204" i="7"/>
  <c r="AC204" i="7"/>
  <c r="AD204" i="7"/>
  <c r="AE204" i="7"/>
  <c r="B204" i="7"/>
  <c r="C203" i="7"/>
  <c r="D203" i="7"/>
  <c r="E203" i="7"/>
  <c r="F203" i="7"/>
  <c r="G203" i="7"/>
  <c r="H203" i="7"/>
  <c r="I203" i="7"/>
  <c r="J203" i="7"/>
  <c r="K203" i="7"/>
  <c r="L203" i="7"/>
  <c r="M203" i="7"/>
  <c r="N203" i="7"/>
  <c r="O203" i="7"/>
  <c r="P203" i="7"/>
  <c r="Q203" i="7"/>
  <c r="R203" i="7"/>
  <c r="S203" i="7"/>
  <c r="T203" i="7"/>
  <c r="U203" i="7"/>
  <c r="V203" i="7"/>
  <c r="W203" i="7"/>
  <c r="X203" i="7"/>
  <c r="Y203" i="7"/>
  <c r="Z203" i="7"/>
  <c r="AA203" i="7"/>
  <c r="AB203" i="7"/>
  <c r="AC203" i="7"/>
  <c r="AD203" i="7"/>
  <c r="AE203" i="7"/>
  <c r="B196" i="7"/>
  <c r="C202" i="7"/>
  <c r="D202" i="7"/>
  <c r="E202" i="7"/>
  <c r="F202" i="7"/>
  <c r="G202" i="7"/>
  <c r="H202" i="7"/>
  <c r="I202" i="7"/>
  <c r="J202" i="7"/>
  <c r="K202" i="7"/>
  <c r="L202" i="7"/>
  <c r="M202" i="7"/>
  <c r="N202" i="7"/>
  <c r="O202" i="7"/>
  <c r="P202" i="7"/>
  <c r="Q202" i="7"/>
  <c r="R202" i="7"/>
  <c r="S202" i="7"/>
  <c r="T202" i="7"/>
  <c r="U202" i="7"/>
  <c r="V202" i="7"/>
  <c r="W202" i="7"/>
  <c r="X202" i="7"/>
  <c r="Y202" i="7"/>
  <c r="Z202" i="7"/>
  <c r="AA202" i="7"/>
  <c r="AB202" i="7"/>
  <c r="AC202" i="7"/>
  <c r="AD202" i="7"/>
  <c r="AE202" i="7"/>
  <c r="B195" i="7"/>
  <c r="C197" i="7"/>
  <c r="D197" i="7"/>
  <c r="E197" i="7"/>
  <c r="F197" i="7"/>
  <c r="G197" i="7"/>
  <c r="H197" i="7"/>
  <c r="I197" i="7"/>
  <c r="J197" i="7"/>
  <c r="K197" i="7"/>
  <c r="L197" i="7"/>
  <c r="M197" i="7"/>
  <c r="N197" i="7"/>
  <c r="O197" i="7"/>
  <c r="P197" i="7"/>
  <c r="Q197" i="7"/>
  <c r="R197" i="7"/>
  <c r="S197" i="7"/>
  <c r="T197" i="7"/>
  <c r="U197" i="7"/>
  <c r="V197" i="7"/>
  <c r="W197" i="7"/>
  <c r="X197" i="7"/>
  <c r="Y197" i="7"/>
  <c r="Z197" i="7"/>
  <c r="AA197" i="7"/>
  <c r="AB197" i="7"/>
  <c r="AC197" i="7"/>
  <c r="AD197" i="7"/>
  <c r="AE197" i="7"/>
  <c r="B197" i="7"/>
  <c r="C196" i="7"/>
  <c r="D196" i="7"/>
  <c r="E196" i="7"/>
  <c r="F196" i="7"/>
  <c r="G196" i="7"/>
  <c r="H196" i="7"/>
  <c r="I196" i="7"/>
  <c r="J196" i="7"/>
  <c r="K196" i="7"/>
  <c r="L196" i="7"/>
  <c r="M196" i="7"/>
  <c r="N196" i="7"/>
  <c r="O196" i="7"/>
  <c r="P196" i="7"/>
  <c r="Q196" i="7"/>
  <c r="R196" i="7"/>
  <c r="S196" i="7"/>
  <c r="T196" i="7"/>
  <c r="U196" i="7"/>
  <c r="V196" i="7"/>
  <c r="W196" i="7"/>
  <c r="X196" i="7"/>
  <c r="Y196" i="7"/>
  <c r="Z196" i="7"/>
  <c r="AA196" i="7"/>
  <c r="AB196" i="7"/>
  <c r="AC196" i="7"/>
  <c r="AD196" i="7"/>
  <c r="AE196" i="7"/>
  <c r="C195" i="7"/>
  <c r="D195" i="7"/>
  <c r="E195" i="7"/>
  <c r="F195" i="7"/>
  <c r="G195" i="7"/>
  <c r="H195" i="7"/>
  <c r="I195" i="7"/>
  <c r="J195" i="7"/>
  <c r="K195" i="7"/>
  <c r="L195" i="7"/>
  <c r="M195" i="7"/>
  <c r="N195" i="7"/>
  <c r="O195" i="7"/>
  <c r="P195" i="7"/>
  <c r="Q195" i="7"/>
  <c r="R195" i="7"/>
  <c r="S195" i="7"/>
  <c r="T195" i="7"/>
  <c r="U195" i="7"/>
  <c r="V195" i="7"/>
  <c r="W195" i="7"/>
  <c r="X195" i="7"/>
  <c r="Y195" i="7"/>
  <c r="Z195" i="7"/>
  <c r="AA195" i="7"/>
  <c r="AB195" i="7"/>
  <c r="AC195" i="7"/>
  <c r="AD195" i="7"/>
  <c r="AE195" i="7"/>
  <c r="B189" i="7"/>
  <c r="B188" i="7"/>
  <c r="C190" i="7"/>
  <c r="D190" i="7"/>
  <c r="E190" i="7"/>
  <c r="F190" i="7"/>
  <c r="G190" i="7"/>
  <c r="H190" i="7"/>
  <c r="I190" i="7"/>
  <c r="J190" i="7"/>
  <c r="K190" i="7"/>
  <c r="L190" i="7"/>
  <c r="M190" i="7"/>
  <c r="N190" i="7"/>
  <c r="O190" i="7"/>
  <c r="P190" i="7"/>
  <c r="Q190" i="7"/>
  <c r="R190" i="7"/>
  <c r="S190" i="7"/>
  <c r="T190" i="7"/>
  <c r="U190" i="7"/>
  <c r="V190" i="7"/>
  <c r="W190" i="7"/>
  <c r="X190" i="7"/>
  <c r="Y190" i="7"/>
  <c r="Z190" i="7"/>
  <c r="AA190" i="7"/>
  <c r="AB190" i="7"/>
  <c r="AC190" i="7"/>
  <c r="AD190" i="7"/>
  <c r="AE190" i="7"/>
  <c r="B190" i="7"/>
  <c r="C189" i="7"/>
  <c r="D189" i="7"/>
  <c r="E189" i="7"/>
  <c r="F189" i="7"/>
  <c r="G189" i="7"/>
  <c r="H189" i="7"/>
  <c r="I189" i="7"/>
  <c r="J189" i="7"/>
  <c r="K189" i="7"/>
  <c r="L189" i="7"/>
  <c r="M189" i="7"/>
  <c r="N189" i="7"/>
  <c r="O189" i="7"/>
  <c r="P189" i="7"/>
  <c r="Q189" i="7"/>
  <c r="R189" i="7"/>
  <c r="S189" i="7"/>
  <c r="T189" i="7"/>
  <c r="U189" i="7"/>
  <c r="V189" i="7"/>
  <c r="W189" i="7"/>
  <c r="X189" i="7"/>
  <c r="Y189" i="7"/>
  <c r="Z189" i="7"/>
  <c r="AA189" i="7"/>
  <c r="AB189" i="7"/>
  <c r="AC189" i="7"/>
  <c r="AD189" i="7"/>
  <c r="AE189" i="7"/>
  <c r="B182" i="7"/>
  <c r="C188" i="7"/>
  <c r="D188" i="7"/>
  <c r="E188" i="7"/>
  <c r="F188" i="7"/>
  <c r="G188" i="7"/>
  <c r="H188" i="7"/>
  <c r="I188" i="7"/>
  <c r="J188" i="7"/>
  <c r="K188" i="7"/>
  <c r="L188" i="7"/>
  <c r="M188" i="7"/>
  <c r="N188" i="7"/>
  <c r="O188" i="7"/>
  <c r="P188" i="7"/>
  <c r="Q188" i="7"/>
  <c r="R188" i="7"/>
  <c r="S188" i="7"/>
  <c r="T188" i="7"/>
  <c r="U188" i="7"/>
  <c r="V188" i="7"/>
  <c r="W188" i="7"/>
  <c r="X188" i="7"/>
  <c r="Y188" i="7"/>
  <c r="Z188" i="7"/>
  <c r="AA188" i="7"/>
  <c r="AB188" i="7"/>
  <c r="AC188" i="7"/>
  <c r="AD188" i="7"/>
  <c r="AE188" i="7"/>
  <c r="B181" i="7"/>
  <c r="C183" i="7"/>
  <c r="D183" i="7"/>
  <c r="E183" i="7"/>
  <c r="F183" i="7"/>
  <c r="G183" i="7"/>
  <c r="H183" i="7"/>
  <c r="I183" i="7"/>
  <c r="J183" i="7"/>
  <c r="K183" i="7"/>
  <c r="L183" i="7"/>
  <c r="M183" i="7"/>
  <c r="N183" i="7"/>
  <c r="O183" i="7"/>
  <c r="P183" i="7"/>
  <c r="Q183" i="7"/>
  <c r="R183" i="7"/>
  <c r="S183" i="7"/>
  <c r="T183" i="7"/>
  <c r="U183" i="7"/>
  <c r="V183" i="7"/>
  <c r="W183" i="7"/>
  <c r="X183" i="7"/>
  <c r="Y183" i="7"/>
  <c r="Z183" i="7"/>
  <c r="AA183" i="7"/>
  <c r="AB183" i="7"/>
  <c r="AC183" i="7"/>
  <c r="AD183" i="7"/>
  <c r="AE183" i="7"/>
  <c r="B183" i="7"/>
  <c r="C182" i="7"/>
  <c r="D182" i="7"/>
  <c r="E182" i="7"/>
  <c r="F182" i="7"/>
  <c r="G182" i="7"/>
  <c r="H182" i="7"/>
  <c r="I182" i="7"/>
  <c r="J182" i="7"/>
  <c r="K182" i="7"/>
  <c r="L182" i="7"/>
  <c r="M182" i="7"/>
  <c r="N182" i="7"/>
  <c r="O182" i="7"/>
  <c r="P182" i="7"/>
  <c r="Q182" i="7"/>
  <c r="R182" i="7"/>
  <c r="S182" i="7"/>
  <c r="T182" i="7"/>
  <c r="U182" i="7"/>
  <c r="V182" i="7"/>
  <c r="W182" i="7"/>
  <c r="X182" i="7"/>
  <c r="Y182" i="7"/>
  <c r="Z182" i="7"/>
  <c r="AA182" i="7"/>
  <c r="AB182" i="7"/>
  <c r="AC182" i="7"/>
  <c r="AD182" i="7"/>
  <c r="AE182" i="7"/>
  <c r="B175" i="7"/>
  <c r="C181" i="7"/>
  <c r="D181" i="7"/>
  <c r="E181" i="7"/>
  <c r="F181" i="7"/>
  <c r="G181" i="7"/>
  <c r="H181" i="7"/>
  <c r="I181" i="7"/>
  <c r="J181" i="7"/>
  <c r="K181" i="7"/>
  <c r="L181" i="7"/>
  <c r="M181" i="7"/>
  <c r="N181" i="7"/>
  <c r="O181" i="7"/>
  <c r="P181" i="7"/>
  <c r="Q181" i="7"/>
  <c r="R181" i="7"/>
  <c r="S181" i="7"/>
  <c r="T181" i="7"/>
  <c r="U181" i="7"/>
  <c r="V181" i="7"/>
  <c r="W181" i="7"/>
  <c r="X181" i="7"/>
  <c r="Y181" i="7"/>
  <c r="Z181" i="7"/>
  <c r="AA181" i="7"/>
  <c r="AB181" i="7"/>
  <c r="AC181" i="7"/>
  <c r="AD181" i="7"/>
  <c r="AE181" i="7"/>
  <c r="B174" i="7"/>
  <c r="C176" i="7"/>
  <c r="D176" i="7"/>
  <c r="E176" i="7"/>
  <c r="F176" i="7"/>
  <c r="G176" i="7"/>
  <c r="H176" i="7"/>
  <c r="I176" i="7"/>
  <c r="J176" i="7"/>
  <c r="K176" i="7"/>
  <c r="L176" i="7"/>
  <c r="M176" i="7"/>
  <c r="N176" i="7"/>
  <c r="O176" i="7"/>
  <c r="P176" i="7"/>
  <c r="Q176" i="7"/>
  <c r="R176" i="7"/>
  <c r="S176" i="7"/>
  <c r="T176" i="7"/>
  <c r="U176" i="7"/>
  <c r="V176" i="7"/>
  <c r="W176" i="7"/>
  <c r="X176" i="7"/>
  <c r="Y176" i="7"/>
  <c r="Z176" i="7"/>
  <c r="AA176" i="7"/>
  <c r="AB176" i="7"/>
  <c r="AC176" i="7"/>
  <c r="AD176" i="7"/>
  <c r="AE176" i="7"/>
  <c r="B176" i="7"/>
  <c r="C175" i="7"/>
  <c r="D175" i="7"/>
  <c r="E175" i="7"/>
  <c r="F175" i="7"/>
  <c r="G175" i="7"/>
  <c r="H175" i="7"/>
  <c r="I175" i="7"/>
  <c r="J175" i="7"/>
  <c r="K175" i="7"/>
  <c r="L175" i="7"/>
  <c r="M175" i="7"/>
  <c r="N175" i="7"/>
  <c r="O175" i="7"/>
  <c r="P175" i="7"/>
  <c r="Q175" i="7"/>
  <c r="R175" i="7"/>
  <c r="S175" i="7"/>
  <c r="T175" i="7"/>
  <c r="U175" i="7"/>
  <c r="V175" i="7"/>
  <c r="W175" i="7"/>
  <c r="X175" i="7"/>
  <c r="Y175" i="7"/>
  <c r="Z175" i="7"/>
  <c r="AA175" i="7"/>
  <c r="AB175" i="7"/>
  <c r="AC175" i="7"/>
  <c r="AD175" i="7"/>
  <c r="AE175" i="7"/>
  <c r="B168" i="7"/>
  <c r="C174" i="7"/>
  <c r="D174" i="7"/>
  <c r="E174" i="7"/>
  <c r="F174" i="7"/>
  <c r="G174" i="7"/>
  <c r="H174" i="7"/>
  <c r="I174" i="7"/>
  <c r="J174" i="7"/>
  <c r="K174" i="7"/>
  <c r="L174" i="7"/>
  <c r="M174" i="7"/>
  <c r="N174" i="7"/>
  <c r="O174" i="7"/>
  <c r="P174" i="7"/>
  <c r="Q174" i="7"/>
  <c r="R174" i="7"/>
  <c r="S174" i="7"/>
  <c r="T174" i="7"/>
  <c r="U174" i="7"/>
  <c r="V174" i="7"/>
  <c r="W174" i="7"/>
  <c r="X174" i="7"/>
  <c r="Y174" i="7"/>
  <c r="Z174" i="7"/>
  <c r="AA174" i="7"/>
  <c r="AB174" i="7"/>
  <c r="AC174" i="7"/>
  <c r="AD174" i="7"/>
  <c r="AE174" i="7"/>
  <c r="B167" i="7"/>
  <c r="C169" i="7"/>
  <c r="D169" i="7"/>
  <c r="E169" i="7"/>
  <c r="F169" i="7"/>
  <c r="G169" i="7"/>
  <c r="H169" i="7"/>
  <c r="I169" i="7"/>
  <c r="J169" i="7"/>
  <c r="K169" i="7"/>
  <c r="L169" i="7"/>
  <c r="M169" i="7"/>
  <c r="N169" i="7"/>
  <c r="O169" i="7"/>
  <c r="P169" i="7"/>
  <c r="Q169" i="7"/>
  <c r="R169" i="7"/>
  <c r="S169" i="7"/>
  <c r="T169" i="7"/>
  <c r="U169" i="7"/>
  <c r="V169" i="7"/>
  <c r="W169" i="7"/>
  <c r="X169" i="7"/>
  <c r="Y169" i="7"/>
  <c r="Z169" i="7"/>
  <c r="AA169" i="7"/>
  <c r="AB169" i="7"/>
  <c r="AC169" i="7"/>
  <c r="AD169" i="7"/>
  <c r="AE169" i="7"/>
  <c r="B169" i="7"/>
  <c r="C168" i="7"/>
  <c r="D168" i="7"/>
  <c r="E168" i="7"/>
  <c r="F168" i="7"/>
  <c r="G168" i="7"/>
  <c r="H168" i="7"/>
  <c r="I168" i="7"/>
  <c r="J168" i="7"/>
  <c r="K168" i="7"/>
  <c r="L168" i="7"/>
  <c r="M168" i="7"/>
  <c r="N168" i="7"/>
  <c r="O168" i="7"/>
  <c r="P168" i="7"/>
  <c r="Q168" i="7"/>
  <c r="R168" i="7"/>
  <c r="S168" i="7"/>
  <c r="T168" i="7"/>
  <c r="U168" i="7"/>
  <c r="V168" i="7"/>
  <c r="W168" i="7"/>
  <c r="X168" i="7"/>
  <c r="Y168" i="7"/>
  <c r="Z168" i="7"/>
  <c r="AA168" i="7"/>
  <c r="AB168" i="7"/>
  <c r="AC168" i="7"/>
  <c r="AD168" i="7"/>
  <c r="AE168" i="7"/>
  <c r="B161" i="7"/>
  <c r="C167" i="7"/>
  <c r="D167" i="7"/>
  <c r="E167" i="7"/>
  <c r="F167" i="7"/>
  <c r="G167" i="7"/>
  <c r="H167" i="7"/>
  <c r="I167" i="7"/>
  <c r="J167" i="7"/>
  <c r="K167" i="7"/>
  <c r="L167" i="7"/>
  <c r="M167" i="7"/>
  <c r="N167" i="7"/>
  <c r="O167" i="7"/>
  <c r="P167" i="7"/>
  <c r="Q167" i="7"/>
  <c r="R167" i="7"/>
  <c r="S167" i="7"/>
  <c r="T167" i="7"/>
  <c r="U167" i="7"/>
  <c r="V167" i="7"/>
  <c r="W167" i="7"/>
  <c r="X167" i="7"/>
  <c r="Y167" i="7"/>
  <c r="Z167" i="7"/>
  <c r="AA167" i="7"/>
  <c r="AB167" i="7"/>
  <c r="AC167" i="7"/>
  <c r="AD167" i="7"/>
  <c r="AE167" i="7"/>
  <c r="B160" i="7"/>
  <c r="C162" i="7"/>
  <c r="D162" i="7"/>
  <c r="E162" i="7"/>
  <c r="F162" i="7"/>
  <c r="G162" i="7"/>
  <c r="H162" i="7"/>
  <c r="I162" i="7"/>
  <c r="J162" i="7"/>
  <c r="K162" i="7"/>
  <c r="L162" i="7"/>
  <c r="M162" i="7"/>
  <c r="N162" i="7"/>
  <c r="O162" i="7"/>
  <c r="P162" i="7"/>
  <c r="Q162" i="7"/>
  <c r="R162" i="7"/>
  <c r="S162" i="7"/>
  <c r="T162" i="7"/>
  <c r="U162" i="7"/>
  <c r="V162" i="7"/>
  <c r="W162" i="7"/>
  <c r="X162" i="7"/>
  <c r="Y162" i="7"/>
  <c r="Z162" i="7"/>
  <c r="AA162" i="7"/>
  <c r="AB162" i="7"/>
  <c r="AC162" i="7"/>
  <c r="AD162" i="7"/>
  <c r="AE162" i="7"/>
  <c r="B162" i="7"/>
  <c r="C161" i="7"/>
  <c r="D161" i="7"/>
  <c r="E161" i="7"/>
  <c r="F161" i="7"/>
  <c r="G161" i="7"/>
  <c r="H161" i="7"/>
  <c r="I161" i="7"/>
  <c r="J161" i="7"/>
  <c r="K161" i="7"/>
  <c r="L161" i="7"/>
  <c r="M161" i="7"/>
  <c r="N161" i="7"/>
  <c r="O161" i="7"/>
  <c r="P161" i="7"/>
  <c r="Q161" i="7"/>
  <c r="R161" i="7"/>
  <c r="S161" i="7"/>
  <c r="T161" i="7"/>
  <c r="U161" i="7"/>
  <c r="V161" i="7"/>
  <c r="W161" i="7"/>
  <c r="X161" i="7"/>
  <c r="Y161" i="7"/>
  <c r="Z161" i="7"/>
  <c r="AA161" i="7"/>
  <c r="AB161" i="7"/>
  <c r="AC161" i="7"/>
  <c r="AD161" i="7"/>
  <c r="AE161" i="7"/>
  <c r="B154" i="7"/>
  <c r="C160" i="7"/>
  <c r="D160" i="7"/>
  <c r="E160" i="7"/>
  <c r="F160" i="7"/>
  <c r="G160" i="7"/>
  <c r="H160" i="7"/>
  <c r="I160" i="7"/>
  <c r="J160" i="7"/>
  <c r="K160" i="7"/>
  <c r="L160" i="7"/>
  <c r="M160" i="7"/>
  <c r="N160" i="7"/>
  <c r="O160" i="7"/>
  <c r="P160" i="7"/>
  <c r="Q160" i="7"/>
  <c r="R160" i="7"/>
  <c r="S160" i="7"/>
  <c r="T160" i="7"/>
  <c r="U160" i="7"/>
  <c r="V160" i="7"/>
  <c r="W160" i="7"/>
  <c r="X160" i="7"/>
  <c r="Y160" i="7"/>
  <c r="Z160" i="7"/>
  <c r="AA160" i="7"/>
  <c r="AB160" i="7"/>
  <c r="AC160" i="7"/>
  <c r="AD160" i="7"/>
  <c r="AE160" i="7"/>
  <c r="B153" i="7"/>
  <c r="C155" i="7"/>
  <c r="D155" i="7"/>
  <c r="E155" i="7"/>
  <c r="F155" i="7"/>
  <c r="G155" i="7"/>
  <c r="H155" i="7"/>
  <c r="I155" i="7"/>
  <c r="J155" i="7"/>
  <c r="K155" i="7"/>
  <c r="L155" i="7"/>
  <c r="M155" i="7"/>
  <c r="N155" i="7"/>
  <c r="O155" i="7"/>
  <c r="P155" i="7"/>
  <c r="Q155" i="7"/>
  <c r="R155" i="7"/>
  <c r="S155" i="7"/>
  <c r="T155" i="7"/>
  <c r="U155" i="7"/>
  <c r="V155" i="7"/>
  <c r="W155" i="7"/>
  <c r="X155" i="7"/>
  <c r="Y155" i="7"/>
  <c r="Z155" i="7"/>
  <c r="AA155" i="7"/>
  <c r="AB155" i="7"/>
  <c r="AC155" i="7"/>
  <c r="AD155" i="7"/>
  <c r="AE155" i="7"/>
  <c r="B155" i="7"/>
  <c r="C154" i="7"/>
  <c r="D154" i="7"/>
  <c r="E154" i="7"/>
  <c r="F154" i="7"/>
  <c r="G154" i="7"/>
  <c r="H154" i="7"/>
  <c r="I154" i="7"/>
  <c r="J154" i="7"/>
  <c r="K154" i="7"/>
  <c r="L154" i="7"/>
  <c r="M154" i="7"/>
  <c r="N154" i="7"/>
  <c r="O154" i="7"/>
  <c r="P154" i="7"/>
  <c r="Q154" i="7"/>
  <c r="R154" i="7"/>
  <c r="S154" i="7"/>
  <c r="T154" i="7"/>
  <c r="U154" i="7"/>
  <c r="V154" i="7"/>
  <c r="W154" i="7"/>
  <c r="X154" i="7"/>
  <c r="Y154" i="7"/>
  <c r="Z154" i="7"/>
  <c r="AA154" i="7"/>
  <c r="AB154" i="7"/>
  <c r="AC154" i="7"/>
  <c r="AD154" i="7"/>
  <c r="AE154" i="7"/>
  <c r="B147" i="7"/>
  <c r="C153" i="7"/>
  <c r="D153" i="7"/>
  <c r="E153" i="7"/>
  <c r="F153" i="7"/>
  <c r="G153" i="7"/>
  <c r="H153" i="7"/>
  <c r="I153" i="7"/>
  <c r="J153" i="7"/>
  <c r="K153" i="7"/>
  <c r="L153" i="7"/>
  <c r="M153" i="7"/>
  <c r="N153" i="7"/>
  <c r="O153" i="7"/>
  <c r="P153" i="7"/>
  <c r="Q153" i="7"/>
  <c r="R153" i="7"/>
  <c r="S153" i="7"/>
  <c r="T153" i="7"/>
  <c r="U153" i="7"/>
  <c r="V153" i="7"/>
  <c r="W153" i="7"/>
  <c r="X153" i="7"/>
  <c r="Y153" i="7"/>
  <c r="Z153" i="7"/>
  <c r="AA153" i="7"/>
  <c r="AB153" i="7"/>
  <c r="AC153" i="7"/>
  <c r="AD153" i="7"/>
  <c r="AE153" i="7"/>
  <c r="B146" i="7"/>
  <c r="C148" i="7"/>
  <c r="D148" i="7"/>
  <c r="E148" i="7"/>
  <c r="F148" i="7"/>
  <c r="G148" i="7"/>
  <c r="H148" i="7"/>
  <c r="I148" i="7"/>
  <c r="J148" i="7"/>
  <c r="K148" i="7"/>
  <c r="L148" i="7"/>
  <c r="M148" i="7"/>
  <c r="N148" i="7"/>
  <c r="O148" i="7"/>
  <c r="P148" i="7"/>
  <c r="Q148" i="7"/>
  <c r="R148" i="7"/>
  <c r="S148" i="7"/>
  <c r="T148" i="7"/>
  <c r="U148" i="7"/>
  <c r="V148" i="7"/>
  <c r="W148" i="7"/>
  <c r="X148" i="7"/>
  <c r="Y148" i="7"/>
  <c r="Z148" i="7"/>
  <c r="AA148" i="7"/>
  <c r="AB148" i="7"/>
  <c r="AC148" i="7"/>
  <c r="AD148" i="7"/>
  <c r="AE148" i="7"/>
  <c r="B148" i="7"/>
  <c r="C147" i="7"/>
  <c r="D147" i="7"/>
  <c r="E147" i="7"/>
  <c r="F147" i="7"/>
  <c r="G147" i="7"/>
  <c r="H147" i="7"/>
  <c r="I147" i="7"/>
  <c r="J147" i="7"/>
  <c r="K147" i="7"/>
  <c r="L147" i="7"/>
  <c r="M147" i="7"/>
  <c r="N147" i="7"/>
  <c r="O147" i="7"/>
  <c r="P147" i="7"/>
  <c r="Q147" i="7"/>
  <c r="R147" i="7"/>
  <c r="S147" i="7"/>
  <c r="T147" i="7"/>
  <c r="U147" i="7"/>
  <c r="V147" i="7"/>
  <c r="W147" i="7"/>
  <c r="X147" i="7"/>
  <c r="Y147" i="7"/>
  <c r="Z147" i="7"/>
  <c r="AA147" i="7"/>
  <c r="AB147" i="7"/>
  <c r="AC147" i="7"/>
  <c r="AD147" i="7"/>
  <c r="AE147" i="7"/>
  <c r="B140" i="7"/>
  <c r="C146" i="7"/>
  <c r="D146" i="7"/>
  <c r="E146" i="7"/>
  <c r="F146" i="7"/>
  <c r="G146" i="7"/>
  <c r="H146" i="7"/>
  <c r="I146" i="7"/>
  <c r="J146" i="7"/>
  <c r="K146" i="7"/>
  <c r="L146" i="7"/>
  <c r="M146" i="7"/>
  <c r="N146" i="7"/>
  <c r="O146" i="7"/>
  <c r="P146" i="7"/>
  <c r="Q146" i="7"/>
  <c r="R146" i="7"/>
  <c r="S146" i="7"/>
  <c r="T146" i="7"/>
  <c r="U146" i="7"/>
  <c r="V146" i="7"/>
  <c r="W146" i="7"/>
  <c r="X146" i="7"/>
  <c r="Y146" i="7"/>
  <c r="Z146" i="7"/>
  <c r="AA146" i="7"/>
  <c r="AB146" i="7"/>
  <c r="AC146" i="7"/>
  <c r="AD146" i="7"/>
  <c r="AE146" i="7"/>
  <c r="B139" i="7"/>
  <c r="C141" i="7"/>
  <c r="D141" i="7"/>
  <c r="E141" i="7"/>
  <c r="F141" i="7"/>
  <c r="G141" i="7"/>
  <c r="H141" i="7"/>
  <c r="I141" i="7"/>
  <c r="J141" i="7"/>
  <c r="K141" i="7"/>
  <c r="L141" i="7"/>
  <c r="M141" i="7"/>
  <c r="N141" i="7"/>
  <c r="O141" i="7"/>
  <c r="P141" i="7"/>
  <c r="Q141" i="7"/>
  <c r="R141" i="7"/>
  <c r="S141" i="7"/>
  <c r="T141" i="7"/>
  <c r="U141" i="7"/>
  <c r="V141" i="7"/>
  <c r="W141" i="7"/>
  <c r="X141" i="7"/>
  <c r="Y141" i="7"/>
  <c r="Z141" i="7"/>
  <c r="AA141" i="7"/>
  <c r="AB141" i="7"/>
  <c r="AC141" i="7"/>
  <c r="AD141" i="7"/>
  <c r="AE141" i="7"/>
  <c r="B141" i="7"/>
  <c r="C140" i="7"/>
  <c r="D140" i="7"/>
  <c r="E140" i="7"/>
  <c r="F140" i="7"/>
  <c r="G140" i="7"/>
  <c r="H140" i="7"/>
  <c r="I140" i="7"/>
  <c r="J140" i="7"/>
  <c r="K140" i="7"/>
  <c r="L140" i="7"/>
  <c r="M140" i="7"/>
  <c r="N140" i="7"/>
  <c r="O140" i="7"/>
  <c r="P140" i="7"/>
  <c r="Q140" i="7"/>
  <c r="R140" i="7"/>
  <c r="S140" i="7"/>
  <c r="T140" i="7"/>
  <c r="U140" i="7"/>
  <c r="V140" i="7"/>
  <c r="W140" i="7"/>
  <c r="X140" i="7"/>
  <c r="Y140" i="7"/>
  <c r="Z140" i="7"/>
  <c r="AA140" i="7"/>
  <c r="AB140" i="7"/>
  <c r="AC140" i="7"/>
  <c r="AD140" i="7"/>
  <c r="AE140" i="7"/>
  <c r="B133" i="7"/>
  <c r="C139" i="7"/>
  <c r="D139" i="7"/>
  <c r="E139" i="7"/>
  <c r="F139" i="7"/>
  <c r="G139" i="7"/>
  <c r="H139" i="7"/>
  <c r="I139" i="7"/>
  <c r="J139" i="7"/>
  <c r="K139" i="7"/>
  <c r="L139" i="7"/>
  <c r="M139" i="7"/>
  <c r="N139" i="7"/>
  <c r="O139" i="7"/>
  <c r="P139" i="7"/>
  <c r="Q139" i="7"/>
  <c r="R139" i="7"/>
  <c r="S139" i="7"/>
  <c r="T139" i="7"/>
  <c r="U139" i="7"/>
  <c r="V139" i="7"/>
  <c r="W139" i="7"/>
  <c r="X139" i="7"/>
  <c r="Y139" i="7"/>
  <c r="Z139" i="7"/>
  <c r="AA139" i="7"/>
  <c r="AB139" i="7"/>
  <c r="AC139" i="7"/>
  <c r="AD139" i="7"/>
  <c r="AE139" i="7"/>
  <c r="B132" i="7"/>
  <c r="C134" i="7"/>
  <c r="D134" i="7"/>
  <c r="E134" i="7"/>
  <c r="F134" i="7"/>
  <c r="G134" i="7"/>
  <c r="H134" i="7"/>
  <c r="I134" i="7"/>
  <c r="J134" i="7"/>
  <c r="K134" i="7"/>
  <c r="L134" i="7"/>
  <c r="M134" i="7"/>
  <c r="N134" i="7"/>
  <c r="O134" i="7"/>
  <c r="P134" i="7"/>
  <c r="Q134" i="7"/>
  <c r="R134" i="7"/>
  <c r="S134" i="7"/>
  <c r="T134" i="7"/>
  <c r="U134" i="7"/>
  <c r="V134" i="7"/>
  <c r="W134" i="7"/>
  <c r="X134" i="7"/>
  <c r="Y134" i="7"/>
  <c r="Z134" i="7"/>
  <c r="AA134" i="7"/>
  <c r="AB134" i="7"/>
  <c r="AC134" i="7"/>
  <c r="AD134" i="7"/>
  <c r="AE134" i="7"/>
  <c r="B134" i="7"/>
  <c r="C133" i="7"/>
  <c r="D133" i="7"/>
  <c r="E133" i="7"/>
  <c r="F133" i="7"/>
  <c r="G133" i="7"/>
  <c r="H133" i="7"/>
  <c r="I133" i="7"/>
  <c r="J133" i="7"/>
  <c r="K133" i="7"/>
  <c r="L133" i="7"/>
  <c r="M133" i="7"/>
  <c r="N133" i="7"/>
  <c r="O133" i="7"/>
  <c r="P133" i="7"/>
  <c r="Q133" i="7"/>
  <c r="R133" i="7"/>
  <c r="S133" i="7"/>
  <c r="T133" i="7"/>
  <c r="U133" i="7"/>
  <c r="V133" i="7"/>
  <c r="W133" i="7"/>
  <c r="X133" i="7"/>
  <c r="Y133" i="7"/>
  <c r="Z133" i="7"/>
  <c r="AA133" i="7"/>
  <c r="AB133" i="7"/>
  <c r="AC133" i="7"/>
  <c r="AD133" i="7"/>
  <c r="AE133" i="7"/>
  <c r="B126" i="7"/>
  <c r="C132" i="7"/>
  <c r="D132" i="7"/>
  <c r="E132" i="7"/>
  <c r="F132" i="7"/>
  <c r="G132" i="7"/>
  <c r="H132" i="7"/>
  <c r="I132" i="7"/>
  <c r="J132" i="7"/>
  <c r="K132" i="7"/>
  <c r="L132" i="7"/>
  <c r="M132" i="7"/>
  <c r="N132" i="7"/>
  <c r="O132" i="7"/>
  <c r="P132" i="7"/>
  <c r="Q132" i="7"/>
  <c r="R132" i="7"/>
  <c r="S132" i="7"/>
  <c r="T132" i="7"/>
  <c r="U132" i="7"/>
  <c r="V132" i="7"/>
  <c r="W132" i="7"/>
  <c r="X132" i="7"/>
  <c r="Y132" i="7"/>
  <c r="Z132" i="7"/>
  <c r="AA132" i="7"/>
  <c r="AB132" i="7"/>
  <c r="AC132" i="7"/>
  <c r="AD132" i="7"/>
  <c r="AE132" i="7"/>
  <c r="B125" i="7"/>
  <c r="C127" i="7"/>
  <c r="D127" i="7"/>
  <c r="E127" i="7"/>
  <c r="F127" i="7"/>
  <c r="G127" i="7"/>
  <c r="H127" i="7"/>
  <c r="I127" i="7"/>
  <c r="J127" i="7"/>
  <c r="K127" i="7"/>
  <c r="L127" i="7"/>
  <c r="M127" i="7"/>
  <c r="N127" i="7"/>
  <c r="O127" i="7"/>
  <c r="P127" i="7"/>
  <c r="Q127" i="7"/>
  <c r="R127" i="7"/>
  <c r="S127" i="7"/>
  <c r="T127" i="7"/>
  <c r="U127" i="7"/>
  <c r="V127" i="7"/>
  <c r="W127" i="7"/>
  <c r="X127" i="7"/>
  <c r="Y127" i="7"/>
  <c r="Z127" i="7"/>
  <c r="AA127" i="7"/>
  <c r="AB127" i="7"/>
  <c r="AC127" i="7"/>
  <c r="AD127" i="7"/>
  <c r="AE127" i="7"/>
  <c r="B127" i="7"/>
  <c r="C126" i="7"/>
  <c r="D126" i="7"/>
  <c r="E126" i="7"/>
  <c r="F126" i="7"/>
  <c r="G126" i="7"/>
  <c r="H126" i="7"/>
  <c r="I126" i="7"/>
  <c r="J126" i="7"/>
  <c r="K126" i="7"/>
  <c r="L126" i="7"/>
  <c r="M126" i="7"/>
  <c r="N126" i="7"/>
  <c r="O126" i="7"/>
  <c r="P126" i="7"/>
  <c r="Q126" i="7"/>
  <c r="R126" i="7"/>
  <c r="S126" i="7"/>
  <c r="T126" i="7"/>
  <c r="U126" i="7"/>
  <c r="V126" i="7"/>
  <c r="W126" i="7"/>
  <c r="X126" i="7"/>
  <c r="Y126" i="7"/>
  <c r="Z126" i="7"/>
  <c r="AA126" i="7"/>
  <c r="AB126" i="7"/>
  <c r="AC126" i="7"/>
  <c r="AD126" i="7"/>
  <c r="AE126" i="7"/>
  <c r="C125" i="7"/>
  <c r="D125" i="7"/>
  <c r="E125" i="7"/>
  <c r="F125" i="7"/>
  <c r="G125" i="7"/>
  <c r="H125" i="7"/>
  <c r="I125" i="7"/>
  <c r="J125" i="7"/>
  <c r="K125" i="7"/>
  <c r="L125" i="7"/>
  <c r="M125" i="7"/>
  <c r="N125" i="7"/>
  <c r="O125" i="7"/>
  <c r="P125" i="7"/>
  <c r="Q125" i="7"/>
  <c r="R125" i="7"/>
  <c r="S125" i="7"/>
  <c r="T125" i="7"/>
  <c r="U125" i="7"/>
  <c r="V125" i="7"/>
  <c r="W125" i="7"/>
  <c r="X125" i="7"/>
  <c r="Y125" i="7"/>
  <c r="Z125" i="7"/>
  <c r="AA125" i="7"/>
  <c r="AB125" i="7"/>
  <c r="AC125" i="7"/>
  <c r="AD125" i="7"/>
  <c r="AE125" i="7"/>
  <c r="B118" i="7"/>
  <c r="C120" i="7"/>
  <c r="D120" i="7"/>
  <c r="E120" i="7"/>
  <c r="F120" i="7"/>
  <c r="G120" i="7"/>
  <c r="H120" i="7"/>
  <c r="I120" i="7"/>
  <c r="J120" i="7"/>
  <c r="K120" i="7"/>
  <c r="L120" i="7"/>
  <c r="M120" i="7"/>
  <c r="N120" i="7"/>
  <c r="O120" i="7"/>
  <c r="P120" i="7"/>
  <c r="Q120" i="7"/>
  <c r="R120" i="7"/>
  <c r="S120" i="7"/>
  <c r="T120" i="7"/>
  <c r="U120" i="7"/>
  <c r="V120" i="7"/>
  <c r="W120" i="7"/>
  <c r="X120" i="7"/>
  <c r="Y120" i="7"/>
  <c r="Z120" i="7"/>
  <c r="AA120" i="7"/>
  <c r="AB120" i="7"/>
  <c r="AC120" i="7"/>
  <c r="AD120" i="7"/>
  <c r="AE120" i="7"/>
  <c r="B120" i="7"/>
  <c r="C119" i="7"/>
  <c r="D119" i="7"/>
  <c r="E119" i="7"/>
  <c r="F119" i="7"/>
  <c r="G119" i="7"/>
  <c r="H119" i="7"/>
  <c r="I119" i="7"/>
  <c r="J119" i="7"/>
  <c r="K119" i="7"/>
  <c r="L119" i="7"/>
  <c r="M119" i="7"/>
  <c r="N119" i="7"/>
  <c r="O119" i="7"/>
  <c r="P119" i="7"/>
  <c r="Q119" i="7"/>
  <c r="R119" i="7"/>
  <c r="S119" i="7"/>
  <c r="T119" i="7"/>
  <c r="U119" i="7"/>
  <c r="V119" i="7"/>
  <c r="W119" i="7"/>
  <c r="X119" i="7"/>
  <c r="Y119" i="7"/>
  <c r="Z119" i="7"/>
  <c r="AA119" i="7"/>
  <c r="AB119" i="7"/>
  <c r="AC119" i="7"/>
  <c r="AD119" i="7"/>
  <c r="AE119" i="7"/>
  <c r="B119" i="7"/>
  <c r="B112" i="7"/>
  <c r="C118" i="7"/>
  <c r="D118" i="7"/>
  <c r="E118" i="7"/>
  <c r="F118" i="7"/>
  <c r="G118" i="7"/>
  <c r="H118" i="7"/>
  <c r="I118" i="7"/>
  <c r="J118" i="7"/>
  <c r="K118" i="7"/>
  <c r="L118" i="7"/>
  <c r="M118" i="7"/>
  <c r="N118" i="7"/>
  <c r="O118" i="7"/>
  <c r="P118" i="7"/>
  <c r="Q118" i="7"/>
  <c r="R118" i="7"/>
  <c r="S118" i="7"/>
  <c r="T118" i="7"/>
  <c r="U118" i="7"/>
  <c r="V118" i="7"/>
  <c r="W118" i="7"/>
  <c r="X118" i="7"/>
  <c r="Y118" i="7"/>
  <c r="Z118" i="7"/>
  <c r="AA118" i="7"/>
  <c r="AB118" i="7"/>
  <c r="AC118" i="7"/>
  <c r="AD118" i="7"/>
  <c r="AE118" i="7"/>
  <c r="B111" i="7"/>
  <c r="C113" i="7"/>
  <c r="D113" i="7"/>
  <c r="E113" i="7"/>
  <c r="F113" i="7"/>
  <c r="G113" i="7"/>
  <c r="H113" i="7"/>
  <c r="I113" i="7"/>
  <c r="J113" i="7"/>
  <c r="K113" i="7"/>
  <c r="L113" i="7"/>
  <c r="M113" i="7"/>
  <c r="N113" i="7"/>
  <c r="O113" i="7"/>
  <c r="P113" i="7"/>
  <c r="Q113" i="7"/>
  <c r="R113" i="7"/>
  <c r="S113" i="7"/>
  <c r="T113" i="7"/>
  <c r="U113" i="7"/>
  <c r="V113" i="7"/>
  <c r="W113" i="7"/>
  <c r="X113" i="7"/>
  <c r="Y113" i="7"/>
  <c r="Z113" i="7"/>
  <c r="AA113" i="7"/>
  <c r="AB113" i="7"/>
  <c r="AC113" i="7"/>
  <c r="AD113" i="7"/>
  <c r="AE113" i="7"/>
  <c r="B113" i="7"/>
  <c r="C112" i="7"/>
  <c r="D112" i="7"/>
  <c r="E112" i="7"/>
  <c r="F112" i="7"/>
  <c r="G112" i="7"/>
  <c r="H112" i="7"/>
  <c r="I112" i="7"/>
  <c r="J112" i="7"/>
  <c r="K112" i="7"/>
  <c r="L112" i="7"/>
  <c r="M112" i="7"/>
  <c r="N112" i="7"/>
  <c r="O112" i="7"/>
  <c r="P112" i="7"/>
  <c r="Q112" i="7"/>
  <c r="R112" i="7"/>
  <c r="S112" i="7"/>
  <c r="T112" i="7"/>
  <c r="U112" i="7"/>
  <c r="V112" i="7"/>
  <c r="W112" i="7"/>
  <c r="X112" i="7"/>
  <c r="Y112" i="7"/>
  <c r="Z112" i="7"/>
  <c r="AA112" i="7"/>
  <c r="AB112" i="7"/>
  <c r="AC112" i="7"/>
  <c r="AD112" i="7"/>
  <c r="AE112" i="7"/>
  <c r="B105" i="7"/>
  <c r="C111" i="7"/>
  <c r="D111" i="7"/>
  <c r="E111" i="7"/>
  <c r="F111" i="7"/>
  <c r="G111" i="7"/>
  <c r="H111" i="7"/>
  <c r="I111" i="7"/>
  <c r="J111" i="7"/>
  <c r="K111" i="7"/>
  <c r="L111" i="7"/>
  <c r="M111" i="7"/>
  <c r="N111" i="7"/>
  <c r="O111" i="7"/>
  <c r="P111" i="7"/>
  <c r="Q111" i="7"/>
  <c r="R111" i="7"/>
  <c r="S111" i="7"/>
  <c r="T111" i="7"/>
  <c r="U111" i="7"/>
  <c r="V111" i="7"/>
  <c r="W111" i="7"/>
  <c r="X111" i="7"/>
  <c r="Y111" i="7"/>
  <c r="Z111" i="7"/>
  <c r="AA111" i="7"/>
  <c r="AB111" i="7"/>
  <c r="AC111" i="7"/>
  <c r="AD111" i="7"/>
  <c r="AE111" i="7"/>
  <c r="B104" i="7"/>
  <c r="C106" i="7"/>
  <c r="D106" i="7"/>
  <c r="E106" i="7"/>
  <c r="F106" i="7"/>
  <c r="G106" i="7"/>
  <c r="H106" i="7"/>
  <c r="I106" i="7"/>
  <c r="J106" i="7"/>
  <c r="K106" i="7"/>
  <c r="L106" i="7"/>
  <c r="M106" i="7"/>
  <c r="N106" i="7"/>
  <c r="O106" i="7"/>
  <c r="P106" i="7"/>
  <c r="Q106" i="7"/>
  <c r="R106" i="7"/>
  <c r="S106" i="7"/>
  <c r="T106" i="7"/>
  <c r="U106" i="7"/>
  <c r="V106" i="7"/>
  <c r="W106" i="7"/>
  <c r="X106" i="7"/>
  <c r="Y106" i="7"/>
  <c r="Z106" i="7"/>
  <c r="AA106" i="7"/>
  <c r="AB106" i="7"/>
  <c r="AC106" i="7"/>
  <c r="AD106" i="7"/>
  <c r="AE106" i="7"/>
  <c r="B106" i="7"/>
  <c r="C105" i="7"/>
  <c r="D105" i="7"/>
  <c r="E105" i="7"/>
  <c r="F105" i="7"/>
  <c r="G105" i="7"/>
  <c r="H105" i="7"/>
  <c r="I105" i="7"/>
  <c r="J105" i="7"/>
  <c r="K105" i="7"/>
  <c r="L105" i="7"/>
  <c r="M105" i="7"/>
  <c r="N105" i="7"/>
  <c r="O105" i="7"/>
  <c r="P105" i="7"/>
  <c r="Q105" i="7"/>
  <c r="R105" i="7"/>
  <c r="S105" i="7"/>
  <c r="T105" i="7"/>
  <c r="U105" i="7"/>
  <c r="V105" i="7"/>
  <c r="W105" i="7"/>
  <c r="X105" i="7"/>
  <c r="Y105" i="7"/>
  <c r="Z105" i="7"/>
  <c r="AA105" i="7"/>
  <c r="AB105" i="7"/>
  <c r="AC105" i="7"/>
  <c r="AD105" i="7"/>
  <c r="AE105" i="7"/>
  <c r="B98" i="7"/>
  <c r="C104" i="7"/>
  <c r="D104" i="7"/>
  <c r="E104" i="7"/>
  <c r="F104" i="7"/>
  <c r="G104" i="7"/>
  <c r="H104" i="7"/>
  <c r="I104" i="7"/>
  <c r="J104" i="7"/>
  <c r="K104" i="7"/>
  <c r="L104" i="7"/>
  <c r="M104" i="7"/>
  <c r="N104" i="7"/>
  <c r="O104" i="7"/>
  <c r="P104" i="7"/>
  <c r="Q104" i="7"/>
  <c r="R104" i="7"/>
  <c r="S104" i="7"/>
  <c r="T104" i="7"/>
  <c r="U104" i="7"/>
  <c r="V104" i="7"/>
  <c r="W104" i="7"/>
  <c r="X104" i="7"/>
  <c r="Y104" i="7"/>
  <c r="Z104" i="7"/>
  <c r="AA104" i="7"/>
  <c r="AB104" i="7"/>
  <c r="AC104" i="7"/>
  <c r="AD104" i="7"/>
  <c r="AE104" i="7"/>
  <c r="B97" i="7"/>
  <c r="C99" i="7"/>
  <c r="D99" i="7"/>
  <c r="E99" i="7"/>
  <c r="F99" i="7"/>
  <c r="G99" i="7"/>
  <c r="H99" i="7"/>
  <c r="I99" i="7"/>
  <c r="J99" i="7"/>
  <c r="K99" i="7"/>
  <c r="L99" i="7"/>
  <c r="M99" i="7"/>
  <c r="N99" i="7"/>
  <c r="O99" i="7"/>
  <c r="P99" i="7"/>
  <c r="Q99" i="7"/>
  <c r="R99" i="7"/>
  <c r="S99" i="7"/>
  <c r="T99" i="7"/>
  <c r="U99" i="7"/>
  <c r="V99" i="7"/>
  <c r="W99" i="7"/>
  <c r="X99" i="7"/>
  <c r="Y99" i="7"/>
  <c r="Z99" i="7"/>
  <c r="AA99" i="7"/>
  <c r="AB99" i="7"/>
  <c r="AC99" i="7"/>
  <c r="AD99" i="7"/>
  <c r="AE99" i="7"/>
  <c r="B99" i="7"/>
  <c r="C98" i="7"/>
  <c r="D98" i="7"/>
  <c r="E98" i="7"/>
  <c r="F98" i="7"/>
  <c r="G98" i="7"/>
  <c r="H98" i="7"/>
  <c r="I98" i="7"/>
  <c r="J98" i="7"/>
  <c r="K98" i="7"/>
  <c r="L98" i="7"/>
  <c r="M98" i="7"/>
  <c r="N98" i="7"/>
  <c r="O98" i="7"/>
  <c r="P98" i="7"/>
  <c r="Q98" i="7"/>
  <c r="R98" i="7"/>
  <c r="S98" i="7"/>
  <c r="T98" i="7"/>
  <c r="U98" i="7"/>
  <c r="V98" i="7"/>
  <c r="W98" i="7"/>
  <c r="X98" i="7"/>
  <c r="Y98" i="7"/>
  <c r="Z98" i="7"/>
  <c r="AA98" i="7"/>
  <c r="AB98" i="7"/>
  <c r="AC98" i="7"/>
  <c r="AD98" i="7"/>
  <c r="AE98" i="7"/>
  <c r="C97" i="7"/>
  <c r="D97" i="7"/>
  <c r="E97" i="7"/>
  <c r="F97" i="7"/>
  <c r="G97" i="7"/>
  <c r="H97" i="7"/>
  <c r="I97" i="7"/>
  <c r="J97" i="7"/>
  <c r="K97" i="7"/>
  <c r="L97" i="7"/>
  <c r="M97" i="7"/>
  <c r="N97" i="7"/>
  <c r="O97" i="7"/>
  <c r="P97" i="7"/>
  <c r="Q97" i="7"/>
  <c r="R97" i="7"/>
  <c r="S97" i="7"/>
  <c r="T97" i="7"/>
  <c r="U97" i="7"/>
  <c r="V97" i="7"/>
  <c r="W97" i="7"/>
  <c r="X97" i="7"/>
  <c r="Y97" i="7"/>
  <c r="Z97" i="7"/>
  <c r="AA97" i="7"/>
  <c r="AB97" i="7"/>
  <c r="AC97" i="7"/>
  <c r="AD97" i="7"/>
  <c r="AE97" i="7"/>
  <c r="B90" i="7"/>
  <c r="C92" i="7"/>
  <c r="D92" i="7"/>
  <c r="E92" i="7"/>
  <c r="F92" i="7"/>
  <c r="G92" i="7"/>
  <c r="H92" i="7"/>
  <c r="I92" i="7"/>
  <c r="J92" i="7"/>
  <c r="K92" i="7"/>
  <c r="L92" i="7"/>
  <c r="M92" i="7"/>
  <c r="N92" i="7"/>
  <c r="O92" i="7"/>
  <c r="P92" i="7"/>
  <c r="Q92" i="7"/>
  <c r="R92" i="7"/>
  <c r="S92" i="7"/>
  <c r="T92" i="7"/>
  <c r="U92" i="7"/>
  <c r="V92" i="7"/>
  <c r="W92" i="7"/>
  <c r="X92" i="7"/>
  <c r="Y92" i="7"/>
  <c r="Z92" i="7"/>
  <c r="AA92" i="7"/>
  <c r="AB92" i="7"/>
  <c r="AC92" i="7"/>
  <c r="AD92" i="7"/>
  <c r="AE92" i="7"/>
  <c r="B92" i="7"/>
  <c r="C91" i="7"/>
  <c r="D91" i="7"/>
  <c r="E91" i="7"/>
  <c r="F91" i="7"/>
  <c r="G91" i="7"/>
  <c r="H91" i="7"/>
  <c r="I91" i="7"/>
  <c r="J91" i="7"/>
  <c r="K91" i="7"/>
  <c r="L91" i="7"/>
  <c r="M91" i="7"/>
  <c r="N91" i="7"/>
  <c r="O91" i="7"/>
  <c r="P91" i="7"/>
  <c r="Q91" i="7"/>
  <c r="R91" i="7"/>
  <c r="S91" i="7"/>
  <c r="T91" i="7"/>
  <c r="U91" i="7"/>
  <c r="V91" i="7"/>
  <c r="W91" i="7"/>
  <c r="X91" i="7"/>
  <c r="Y91" i="7"/>
  <c r="Z91" i="7"/>
  <c r="AA91" i="7"/>
  <c r="AB91" i="7"/>
  <c r="AC91" i="7"/>
  <c r="AD91" i="7"/>
  <c r="AE91" i="7"/>
  <c r="B91" i="7"/>
  <c r="C90" i="7"/>
  <c r="D90" i="7"/>
  <c r="E90" i="7"/>
  <c r="F90" i="7"/>
  <c r="G90" i="7"/>
  <c r="H90" i="7"/>
  <c r="I90" i="7"/>
  <c r="J90" i="7"/>
  <c r="K90" i="7"/>
  <c r="L90" i="7"/>
  <c r="M90" i="7"/>
  <c r="N90" i="7"/>
  <c r="O90" i="7"/>
  <c r="P90" i="7"/>
  <c r="Q90" i="7"/>
  <c r="R90" i="7"/>
  <c r="S90" i="7"/>
  <c r="T90" i="7"/>
  <c r="U90" i="7"/>
  <c r="V90" i="7"/>
  <c r="W90" i="7"/>
  <c r="X90" i="7"/>
  <c r="Y90" i="7"/>
  <c r="Z90" i="7"/>
  <c r="AA90" i="7"/>
  <c r="AB90" i="7"/>
  <c r="AC90" i="7"/>
  <c r="AD90" i="7"/>
  <c r="AE90" i="7"/>
  <c r="B83" i="7"/>
  <c r="C85" i="7"/>
  <c r="D85" i="7"/>
  <c r="E85" i="7"/>
  <c r="F85" i="7"/>
  <c r="G85" i="7"/>
  <c r="H85" i="7"/>
  <c r="I85" i="7"/>
  <c r="J85" i="7"/>
  <c r="K85" i="7"/>
  <c r="L85" i="7"/>
  <c r="M85" i="7"/>
  <c r="N85" i="7"/>
  <c r="O85" i="7"/>
  <c r="P85" i="7"/>
  <c r="Q85" i="7"/>
  <c r="R85" i="7"/>
  <c r="S85" i="7"/>
  <c r="T85" i="7"/>
  <c r="U85" i="7"/>
  <c r="V85" i="7"/>
  <c r="W85" i="7"/>
  <c r="X85" i="7"/>
  <c r="Y85" i="7"/>
  <c r="Z85" i="7"/>
  <c r="AA85" i="7"/>
  <c r="AB85" i="7"/>
  <c r="AC85" i="7"/>
  <c r="AD85" i="7"/>
  <c r="AE85" i="7"/>
  <c r="B85" i="7"/>
  <c r="C84" i="7"/>
  <c r="D84" i="7"/>
  <c r="E84" i="7"/>
  <c r="F84" i="7"/>
  <c r="G84" i="7"/>
  <c r="H84" i="7"/>
  <c r="I84" i="7"/>
  <c r="J84" i="7"/>
  <c r="K84" i="7"/>
  <c r="L84" i="7"/>
  <c r="M84" i="7"/>
  <c r="N84" i="7"/>
  <c r="O84" i="7"/>
  <c r="P84" i="7"/>
  <c r="Q84" i="7"/>
  <c r="R84" i="7"/>
  <c r="S84" i="7"/>
  <c r="T84" i="7"/>
  <c r="U84" i="7"/>
  <c r="V84" i="7"/>
  <c r="W84" i="7"/>
  <c r="X84" i="7"/>
  <c r="Y84" i="7"/>
  <c r="Z84" i="7"/>
  <c r="AA84" i="7"/>
  <c r="AB84" i="7"/>
  <c r="AC84" i="7"/>
  <c r="AD84" i="7"/>
  <c r="AE84" i="7"/>
  <c r="B84" i="7"/>
  <c r="C83" i="7"/>
  <c r="D83" i="7"/>
  <c r="E83" i="7"/>
  <c r="F83" i="7"/>
  <c r="G83" i="7"/>
  <c r="H83" i="7"/>
  <c r="I83" i="7"/>
  <c r="J83" i="7"/>
  <c r="K83" i="7"/>
  <c r="L83" i="7"/>
  <c r="M83" i="7"/>
  <c r="N83" i="7"/>
  <c r="O83" i="7"/>
  <c r="P83" i="7"/>
  <c r="Q83" i="7"/>
  <c r="R83" i="7"/>
  <c r="S83" i="7"/>
  <c r="T83" i="7"/>
  <c r="U83" i="7"/>
  <c r="V83" i="7"/>
  <c r="W83" i="7"/>
  <c r="X83" i="7"/>
  <c r="Y83" i="7"/>
  <c r="Z83" i="7"/>
  <c r="AA83" i="7"/>
  <c r="AB83" i="7"/>
  <c r="AC83" i="7"/>
  <c r="AD83" i="7"/>
  <c r="AE83" i="7"/>
  <c r="B76" i="7"/>
  <c r="C78" i="7"/>
  <c r="D78" i="7"/>
  <c r="E78" i="7"/>
  <c r="F78" i="7"/>
  <c r="G78" i="7"/>
  <c r="H78" i="7"/>
  <c r="I78" i="7"/>
  <c r="J78" i="7"/>
  <c r="K78" i="7"/>
  <c r="L78" i="7"/>
  <c r="M78" i="7"/>
  <c r="N78" i="7"/>
  <c r="O78" i="7"/>
  <c r="P78" i="7"/>
  <c r="Q78" i="7"/>
  <c r="R78" i="7"/>
  <c r="S78" i="7"/>
  <c r="T78" i="7"/>
  <c r="U78" i="7"/>
  <c r="V78" i="7"/>
  <c r="W78" i="7"/>
  <c r="X78" i="7"/>
  <c r="Y78" i="7"/>
  <c r="Z78" i="7"/>
  <c r="AA78" i="7"/>
  <c r="AB78" i="7"/>
  <c r="AC78" i="7"/>
  <c r="AD78" i="7"/>
  <c r="AE78" i="7"/>
  <c r="B78" i="7"/>
  <c r="C77" i="7"/>
  <c r="D77" i="7"/>
  <c r="E77" i="7"/>
  <c r="F77" i="7"/>
  <c r="G77" i="7"/>
  <c r="H77" i="7"/>
  <c r="I77" i="7"/>
  <c r="J77" i="7"/>
  <c r="K77" i="7"/>
  <c r="L77" i="7"/>
  <c r="M77" i="7"/>
  <c r="N77" i="7"/>
  <c r="O77" i="7"/>
  <c r="P77" i="7"/>
  <c r="Q77" i="7"/>
  <c r="R77" i="7"/>
  <c r="S77" i="7"/>
  <c r="T77" i="7"/>
  <c r="U77" i="7"/>
  <c r="V77" i="7"/>
  <c r="W77" i="7"/>
  <c r="X77" i="7"/>
  <c r="Y77" i="7"/>
  <c r="Z77" i="7"/>
  <c r="AA77" i="7"/>
  <c r="AB77" i="7"/>
  <c r="AC77" i="7"/>
  <c r="AD77" i="7"/>
  <c r="AE77" i="7"/>
  <c r="B77" i="7"/>
  <c r="B70" i="7"/>
  <c r="C76" i="7"/>
  <c r="D76" i="7"/>
  <c r="E76" i="7"/>
  <c r="F76" i="7"/>
  <c r="G76" i="7"/>
  <c r="H76" i="7"/>
  <c r="I76" i="7"/>
  <c r="J76" i="7"/>
  <c r="K76" i="7"/>
  <c r="L76" i="7"/>
  <c r="M76" i="7"/>
  <c r="N76" i="7"/>
  <c r="O76" i="7"/>
  <c r="P76" i="7"/>
  <c r="Q76" i="7"/>
  <c r="R76" i="7"/>
  <c r="S76" i="7"/>
  <c r="T76" i="7"/>
  <c r="U76" i="7"/>
  <c r="V76" i="7"/>
  <c r="W76" i="7"/>
  <c r="X76" i="7"/>
  <c r="Y76" i="7"/>
  <c r="Z76" i="7"/>
  <c r="AA76" i="7"/>
  <c r="AB76" i="7"/>
  <c r="AC76" i="7"/>
  <c r="AD76" i="7"/>
  <c r="AE76" i="7"/>
  <c r="B69" i="7"/>
  <c r="C71" i="7"/>
  <c r="D71" i="7"/>
  <c r="E71" i="7"/>
  <c r="F71" i="7"/>
  <c r="G71" i="7"/>
  <c r="H71" i="7"/>
  <c r="I71" i="7"/>
  <c r="J71" i="7"/>
  <c r="K71" i="7"/>
  <c r="L71" i="7"/>
  <c r="M71" i="7"/>
  <c r="N71" i="7"/>
  <c r="O71" i="7"/>
  <c r="P71" i="7"/>
  <c r="Q71" i="7"/>
  <c r="R71" i="7"/>
  <c r="S71" i="7"/>
  <c r="T71" i="7"/>
  <c r="U71" i="7"/>
  <c r="V71" i="7"/>
  <c r="W71" i="7"/>
  <c r="X71" i="7"/>
  <c r="Y71" i="7"/>
  <c r="Z71" i="7"/>
  <c r="AA71" i="7"/>
  <c r="AB71" i="7"/>
  <c r="AC71" i="7"/>
  <c r="AD71" i="7"/>
  <c r="AE71" i="7"/>
  <c r="B71" i="7"/>
  <c r="C70" i="7"/>
  <c r="D70" i="7"/>
  <c r="E70" i="7"/>
  <c r="F70" i="7"/>
  <c r="G70" i="7"/>
  <c r="H70" i="7"/>
  <c r="I70" i="7"/>
  <c r="J70" i="7"/>
  <c r="K70" i="7"/>
  <c r="L70" i="7"/>
  <c r="M70" i="7"/>
  <c r="N70" i="7"/>
  <c r="O70" i="7"/>
  <c r="P70" i="7"/>
  <c r="Q70" i="7"/>
  <c r="R70" i="7"/>
  <c r="S70" i="7"/>
  <c r="T70" i="7"/>
  <c r="U70" i="7"/>
  <c r="V70" i="7"/>
  <c r="W70" i="7"/>
  <c r="X70" i="7"/>
  <c r="Y70" i="7"/>
  <c r="Z70" i="7"/>
  <c r="AA70" i="7"/>
  <c r="AB70" i="7"/>
  <c r="AC70" i="7"/>
  <c r="AD70" i="7"/>
  <c r="AE70" i="7"/>
  <c r="B63" i="7"/>
  <c r="C69" i="7"/>
  <c r="D69" i="7"/>
  <c r="E69" i="7"/>
  <c r="F69" i="7"/>
  <c r="G69" i="7"/>
  <c r="H69" i="7"/>
  <c r="I69" i="7"/>
  <c r="J69" i="7"/>
  <c r="K69" i="7"/>
  <c r="L69" i="7"/>
  <c r="M69" i="7"/>
  <c r="N69" i="7"/>
  <c r="O69" i="7"/>
  <c r="P69" i="7"/>
  <c r="Q69" i="7"/>
  <c r="R69" i="7"/>
  <c r="S69" i="7"/>
  <c r="T69" i="7"/>
  <c r="U69" i="7"/>
  <c r="V69" i="7"/>
  <c r="W69" i="7"/>
  <c r="X69" i="7"/>
  <c r="Y69" i="7"/>
  <c r="Z69" i="7"/>
  <c r="AA69" i="7"/>
  <c r="AB69" i="7"/>
  <c r="AC69" i="7"/>
  <c r="AD69" i="7"/>
  <c r="AE69" i="7"/>
  <c r="B62" i="7"/>
  <c r="C64" i="7"/>
  <c r="D64" i="7"/>
  <c r="E64" i="7"/>
  <c r="F64" i="7"/>
  <c r="G64" i="7"/>
  <c r="H64" i="7"/>
  <c r="I64" i="7"/>
  <c r="J64" i="7"/>
  <c r="K64" i="7"/>
  <c r="L64" i="7"/>
  <c r="M64" i="7"/>
  <c r="N64" i="7"/>
  <c r="O64" i="7"/>
  <c r="P64" i="7"/>
  <c r="Q64" i="7"/>
  <c r="R64" i="7"/>
  <c r="S64" i="7"/>
  <c r="T64" i="7"/>
  <c r="U64" i="7"/>
  <c r="V64" i="7"/>
  <c r="W64" i="7"/>
  <c r="X64" i="7"/>
  <c r="Y64" i="7"/>
  <c r="Z64" i="7"/>
  <c r="AA64" i="7"/>
  <c r="AB64" i="7"/>
  <c r="AC64" i="7"/>
  <c r="AD64" i="7"/>
  <c r="AE64" i="7"/>
  <c r="B64" i="7"/>
  <c r="C63" i="7"/>
  <c r="D63" i="7"/>
  <c r="E63" i="7"/>
  <c r="F63" i="7"/>
  <c r="G63" i="7"/>
  <c r="H63" i="7"/>
  <c r="I63" i="7"/>
  <c r="J63" i="7"/>
  <c r="K63" i="7"/>
  <c r="L63" i="7"/>
  <c r="M63" i="7"/>
  <c r="N63" i="7"/>
  <c r="O63" i="7"/>
  <c r="P63" i="7"/>
  <c r="Q63" i="7"/>
  <c r="R63" i="7"/>
  <c r="S63" i="7"/>
  <c r="T63" i="7"/>
  <c r="U63" i="7"/>
  <c r="V63" i="7"/>
  <c r="W63" i="7"/>
  <c r="X63" i="7"/>
  <c r="Y63" i="7"/>
  <c r="Z63" i="7"/>
  <c r="AA63" i="7"/>
  <c r="AB63" i="7"/>
  <c r="AC63" i="7"/>
  <c r="AD63" i="7"/>
  <c r="AE63" i="7"/>
  <c r="B56" i="7"/>
  <c r="C62" i="7"/>
  <c r="D62" i="7"/>
  <c r="E62" i="7"/>
  <c r="F62" i="7"/>
  <c r="G62" i="7"/>
  <c r="H62" i="7"/>
  <c r="I62" i="7"/>
  <c r="J62" i="7"/>
  <c r="K62" i="7"/>
  <c r="L62" i="7"/>
  <c r="M62" i="7"/>
  <c r="N62" i="7"/>
  <c r="O62" i="7"/>
  <c r="P62" i="7"/>
  <c r="Q62" i="7"/>
  <c r="R62" i="7"/>
  <c r="S62" i="7"/>
  <c r="T62" i="7"/>
  <c r="U62" i="7"/>
  <c r="V62" i="7"/>
  <c r="W62" i="7"/>
  <c r="X62" i="7"/>
  <c r="Y62" i="7"/>
  <c r="Z62" i="7"/>
  <c r="AA62" i="7"/>
  <c r="AB62" i="7"/>
  <c r="AC62" i="7"/>
  <c r="AD62" i="7"/>
  <c r="AE62" i="7"/>
  <c r="B55" i="7"/>
  <c r="C57" i="7"/>
  <c r="D57" i="7"/>
  <c r="E57" i="7"/>
  <c r="F57" i="7"/>
  <c r="G57" i="7"/>
  <c r="H57" i="7"/>
  <c r="I57" i="7"/>
  <c r="J57" i="7"/>
  <c r="K57" i="7"/>
  <c r="L57" i="7"/>
  <c r="M57" i="7"/>
  <c r="N57" i="7"/>
  <c r="O57" i="7"/>
  <c r="P57" i="7"/>
  <c r="Q57" i="7"/>
  <c r="R57" i="7"/>
  <c r="S57" i="7"/>
  <c r="T57" i="7"/>
  <c r="U57" i="7"/>
  <c r="V57" i="7"/>
  <c r="W57" i="7"/>
  <c r="X57" i="7"/>
  <c r="Y57" i="7"/>
  <c r="Z57" i="7"/>
  <c r="AA57" i="7"/>
  <c r="AB57" i="7"/>
  <c r="AC57" i="7"/>
  <c r="AD57" i="7"/>
  <c r="AE57" i="7"/>
  <c r="B57" i="7"/>
  <c r="C56" i="7"/>
  <c r="D56" i="7"/>
  <c r="E56" i="7"/>
  <c r="F56" i="7"/>
  <c r="G56" i="7"/>
  <c r="H56" i="7"/>
  <c r="I56" i="7"/>
  <c r="J56" i="7"/>
  <c r="K56" i="7"/>
  <c r="L56" i="7"/>
  <c r="M56" i="7"/>
  <c r="N56" i="7"/>
  <c r="O56" i="7"/>
  <c r="P56" i="7"/>
  <c r="Q56" i="7"/>
  <c r="R56" i="7"/>
  <c r="S56" i="7"/>
  <c r="T56" i="7"/>
  <c r="U56" i="7"/>
  <c r="V56" i="7"/>
  <c r="W56" i="7"/>
  <c r="X56" i="7"/>
  <c r="Y56" i="7"/>
  <c r="Z56" i="7"/>
  <c r="AA56" i="7"/>
  <c r="AB56" i="7"/>
  <c r="AC56" i="7"/>
  <c r="AD56" i="7"/>
  <c r="AE56" i="7"/>
  <c r="C55" i="7"/>
  <c r="D55" i="7"/>
  <c r="E55" i="7"/>
  <c r="F55" i="7"/>
  <c r="G55" i="7"/>
  <c r="H55" i="7"/>
  <c r="I55" i="7"/>
  <c r="J55" i="7"/>
  <c r="K55" i="7"/>
  <c r="L55" i="7"/>
  <c r="M55" i="7"/>
  <c r="N55" i="7"/>
  <c r="O55" i="7"/>
  <c r="P55" i="7"/>
  <c r="Q55" i="7"/>
  <c r="R55" i="7"/>
  <c r="S55" i="7"/>
  <c r="T55" i="7"/>
  <c r="U55" i="7"/>
  <c r="V55" i="7"/>
  <c r="W55" i="7"/>
  <c r="X55" i="7"/>
  <c r="Y55" i="7"/>
  <c r="Z55" i="7"/>
  <c r="AA55" i="7"/>
  <c r="AB55" i="7"/>
  <c r="AC55" i="7"/>
  <c r="AD55" i="7"/>
  <c r="AE55" i="7"/>
  <c r="B48" i="7"/>
  <c r="C50" i="7"/>
  <c r="D50" i="7"/>
  <c r="E50" i="7"/>
  <c r="F50" i="7"/>
  <c r="G50" i="7"/>
  <c r="H50" i="7"/>
  <c r="I50" i="7"/>
  <c r="J50" i="7"/>
  <c r="K50" i="7"/>
  <c r="L50" i="7"/>
  <c r="M50" i="7"/>
  <c r="N50" i="7"/>
  <c r="O50" i="7"/>
  <c r="P50" i="7"/>
  <c r="Q50" i="7"/>
  <c r="R50" i="7"/>
  <c r="S50" i="7"/>
  <c r="T50" i="7"/>
  <c r="U50" i="7"/>
  <c r="V50" i="7"/>
  <c r="W50" i="7"/>
  <c r="X50" i="7"/>
  <c r="Y50" i="7"/>
  <c r="Z50" i="7"/>
  <c r="AA50" i="7"/>
  <c r="AB50" i="7"/>
  <c r="AC50" i="7"/>
  <c r="AD50" i="7"/>
  <c r="AE50" i="7"/>
  <c r="B50" i="7"/>
  <c r="C49" i="7"/>
  <c r="D49" i="7"/>
  <c r="E49" i="7"/>
  <c r="F49" i="7"/>
  <c r="G49" i="7"/>
  <c r="H49" i="7"/>
  <c r="I49" i="7"/>
  <c r="J49" i="7"/>
  <c r="K49" i="7"/>
  <c r="L49" i="7"/>
  <c r="M49" i="7"/>
  <c r="N49" i="7"/>
  <c r="O49" i="7"/>
  <c r="P49" i="7"/>
  <c r="Q49" i="7"/>
  <c r="R49" i="7"/>
  <c r="S49" i="7"/>
  <c r="T49" i="7"/>
  <c r="U49" i="7"/>
  <c r="V49" i="7"/>
  <c r="W49" i="7"/>
  <c r="X49" i="7"/>
  <c r="Y49" i="7"/>
  <c r="Z49" i="7"/>
  <c r="AA49" i="7"/>
  <c r="AB49" i="7"/>
  <c r="AC49" i="7"/>
  <c r="AD49" i="7"/>
  <c r="AE49" i="7"/>
  <c r="B49" i="7"/>
  <c r="C48" i="7"/>
  <c r="D48" i="7"/>
  <c r="E48" i="7"/>
  <c r="F48" i="7"/>
  <c r="G48" i="7"/>
  <c r="H48" i="7"/>
  <c r="I48" i="7"/>
  <c r="J48" i="7"/>
  <c r="K48" i="7"/>
  <c r="L48" i="7"/>
  <c r="M48" i="7"/>
  <c r="N48" i="7"/>
  <c r="O48" i="7"/>
  <c r="P48" i="7"/>
  <c r="Q48" i="7"/>
  <c r="R48" i="7"/>
  <c r="S48" i="7"/>
  <c r="T48" i="7"/>
  <c r="U48" i="7"/>
  <c r="V48" i="7"/>
  <c r="W48" i="7"/>
  <c r="X48" i="7"/>
  <c r="Y48" i="7"/>
  <c r="Z48" i="7"/>
  <c r="AA48" i="7"/>
  <c r="AB48" i="7"/>
  <c r="AC48" i="7"/>
  <c r="AD48" i="7"/>
  <c r="AE48" i="7"/>
  <c r="B41" i="7"/>
  <c r="C43" i="7"/>
  <c r="D43" i="7"/>
  <c r="E43" i="7"/>
  <c r="F43" i="7"/>
  <c r="G43" i="7"/>
  <c r="H43" i="7"/>
  <c r="I43" i="7"/>
  <c r="J43" i="7"/>
  <c r="K43" i="7"/>
  <c r="L43" i="7"/>
  <c r="M43" i="7"/>
  <c r="N43" i="7"/>
  <c r="O43" i="7"/>
  <c r="P43" i="7"/>
  <c r="Q43" i="7"/>
  <c r="R43" i="7"/>
  <c r="S43" i="7"/>
  <c r="T43" i="7"/>
  <c r="U43" i="7"/>
  <c r="V43" i="7"/>
  <c r="W43" i="7"/>
  <c r="X43" i="7"/>
  <c r="Y43" i="7"/>
  <c r="Z43" i="7"/>
  <c r="AA43" i="7"/>
  <c r="AB43" i="7"/>
  <c r="AC43" i="7"/>
  <c r="AD43" i="7"/>
  <c r="AE43" i="7"/>
  <c r="B43" i="7"/>
  <c r="C42" i="7"/>
  <c r="D42" i="7"/>
  <c r="E42" i="7"/>
  <c r="F42" i="7"/>
  <c r="G42" i="7"/>
  <c r="H42" i="7"/>
  <c r="I42" i="7"/>
  <c r="J42" i="7"/>
  <c r="K42" i="7"/>
  <c r="L42" i="7"/>
  <c r="M42" i="7"/>
  <c r="N42" i="7"/>
  <c r="O42" i="7"/>
  <c r="P42" i="7"/>
  <c r="Q42" i="7"/>
  <c r="R42" i="7"/>
  <c r="S42" i="7"/>
  <c r="T42" i="7"/>
  <c r="U42" i="7"/>
  <c r="V42" i="7"/>
  <c r="W42" i="7"/>
  <c r="X42" i="7"/>
  <c r="Y42" i="7"/>
  <c r="Z42" i="7"/>
  <c r="AA42" i="7"/>
  <c r="AB42" i="7"/>
  <c r="AC42" i="7"/>
  <c r="AD42" i="7"/>
  <c r="AE42" i="7"/>
  <c r="B42" i="7"/>
  <c r="B35" i="7"/>
  <c r="C41" i="7"/>
  <c r="D41" i="7"/>
  <c r="E41" i="7"/>
  <c r="F41" i="7"/>
  <c r="G41" i="7"/>
  <c r="H41" i="7"/>
  <c r="I41" i="7"/>
  <c r="J41" i="7"/>
  <c r="K41" i="7"/>
  <c r="L41" i="7"/>
  <c r="M41" i="7"/>
  <c r="N41" i="7"/>
  <c r="O41" i="7"/>
  <c r="P41" i="7"/>
  <c r="Q41" i="7"/>
  <c r="R41" i="7"/>
  <c r="S41" i="7"/>
  <c r="T41" i="7"/>
  <c r="U41" i="7"/>
  <c r="V41" i="7"/>
  <c r="W41" i="7"/>
  <c r="X41" i="7"/>
  <c r="Y41" i="7"/>
  <c r="Z41" i="7"/>
  <c r="AA41" i="7"/>
  <c r="AB41" i="7"/>
  <c r="AC41" i="7"/>
  <c r="AD41" i="7"/>
  <c r="AE41" i="7"/>
  <c r="B34" i="7"/>
  <c r="C36" i="7"/>
  <c r="D36" i="7"/>
  <c r="E36" i="7"/>
  <c r="F36" i="7"/>
  <c r="G36" i="7"/>
  <c r="H36" i="7"/>
  <c r="I36" i="7"/>
  <c r="J36" i="7"/>
  <c r="K36" i="7"/>
  <c r="L36" i="7"/>
  <c r="M36" i="7"/>
  <c r="N36" i="7"/>
  <c r="O36" i="7"/>
  <c r="P36" i="7"/>
  <c r="Q36" i="7"/>
  <c r="R36" i="7"/>
  <c r="S36" i="7"/>
  <c r="T36" i="7"/>
  <c r="U36" i="7"/>
  <c r="V36" i="7"/>
  <c r="W36" i="7"/>
  <c r="X36" i="7"/>
  <c r="Y36" i="7"/>
  <c r="Z36" i="7"/>
  <c r="AA36" i="7"/>
  <c r="AB36" i="7"/>
  <c r="AC36" i="7"/>
  <c r="AD36" i="7"/>
  <c r="AE36" i="7"/>
  <c r="B36" i="7"/>
  <c r="C35" i="7"/>
  <c r="D35" i="7"/>
  <c r="E35" i="7"/>
  <c r="F35" i="7"/>
  <c r="G35" i="7"/>
  <c r="H35" i="7"/>
  <c r="I35" i="7"/>
  <c r="J35" i="7"/>
  <c r="K35" i="7"/>
  <c r="L35" i="7"/>
  <c r="M35" i="7"/>
  <c r="N35" i="7"/>
  <c r="O35" i="7"/>
  <c r="P35" i="7"/>
  <c r="Q35" i="7"/>
  <c r="R35" i="7"/>
  <c r="S35" i="7"/>
  <c r="T35" i="7"/>
  <c r="U35" i="7"/>
  <c r="V35" i="7"/>
  <c r="W35" i="7"/>
  <c r="X35" i="7"/>
  <c r="Y35" i="7"/>
  <c r="Z35" i="7"/>
  <c r="AA35" i="7"/>
  <c r="AB35" i="7"/>
  <c r="AC35" i="7"/>
  <c r="AD35" i="7"/>
  <c r="AE35" i="7"/>
  <c r="B28" i="7"/>
  <c r="C34" i="7"/>
  <c r="D34" i="7"/>
  <c r="E34" i="7"/>
  <c r="F34" i="7"/>
  <c r="G34" i="7"/>
  <c r="H34" i="7"/>
  <c r="I34" i="7"/>
  <c r="J34" i="7"/>
  <c r="K34" i="7"/>
  <c r="L34" i="7"/>
  <c r="M34" i="7"/>
  <c r="N34" i="7"/>
  <c r="O34" i="7"/>
  <c r="P34" i="7"/>
  <c r="Q34" i="7"/>
  <c r="R34" i="7"/>
  <c r="S34" i="7"/>
  <c r="T34" i="7"/>
  <c r="U34" i="7"/>
  <c r="V34" i="7"/>
  <c r="W34" i="7"/>
  <c r="X34" i="7"/>
  <c r="Y34" i="7"/>
  <c r="Z34" i="7"/>
  <c r="AA34" i="7"/>
  <c r="AB34" i="7"/>
  <c r="AC34" i="7"/>
  <c r="AD34" i="7"/>
  <c r="AE34" i="7"/>
  <c r="B27" i="7"/>
  <c r="C29" i="7"/>
  <c r="D29" i="7"/>
  <c r="E29" i="7"/>
  <c r="F29" i="7"/>
  <c r="G29" i="7"/>
  <c r="H29" i="7"/>
  <c r="I29" i="7"/>
  <c r="J29" i="7"/>
  <c r="K29" i="7"/>
  <c r="L29" i="7"/>
  <c r="M29" i="7"/>
  <c r="N29" i="7"/>
  <c r="O29" i="7"/>
  <c r="P29" i="7"/>
  <c r="Q29" i="7"/>
  <c r="R29" i="7"/>
  <c r="S29" i="7"/>
  <c r="T29" i="7"/>
  <c r="U29" i="7"/>
  <c r="V29" i="7"/>
  <c r="W29" i="7"/>
  <c r="X29" i="7"/>
  <c r="Y29" i="7"/>
  <c r="Z29" i="7"/>
  <c r="AA29" i="7"/>
  <c r="AB29" i="7"/>
  <c r="AC29" i="7"/>
  <c r="AD29" i="7"/>
  <c r="AE29" i="7"/>
  <c r="B29" i="7"/>
  <c r="C28" i="7"/>
  <c r="D28" i="7"/>
  <c r="E28" i="7"/>
  <c r="F28" i="7"/>
  <c r="G28" i="7"/>
  <c r="H28" i="7"/>
  <c r="I28" i="7"/>
  <c r="J28" i="7"/>
  <c r="K28" i="7"/>
  <c r="L28" i="7"/>
  <c r="M28" i="7"/>
  <c r="N28" i="7"/>
  <c r="O28" i="7"/>
  <c r="P28" i="7"/>
  <c r="Q28" i="7"/>
  <c r="R28" i="7"/>
  <c r="S28" i="7"/>
  <c r="T28" i="7"/>
  <c r="U28" i="7"/>
  <c r="V28" i="7"/>
  <c r="W28" i="7"/>
  <c r="X28" i="7"/>
  <c r="Y28" i="7"/>
  <c r="Z28" i="7"/>
  <c r="AA28" i="7"/>
  <c r="AB28" i="7"/>
  <c r="AC28" i="7"/>
  <c r="AD28" i="7"/>
  <c r="AE28" i="7"/>
  <c r="B21" i="7"/>
  <c r="C27" i="7"/>
  <c r="D27" i="7"/>
  <c r="E27" i="7"/>
  <c r="F27" i="7"/>
  <c r="G27" i="7"/>
  <c r="H27" i="7"/>
  <c r="I27" i="7"/>
  <c r="J27" i="7"/>
  <c r="K27" i="7"/>
  <c r="L27" i="7"/>
  <c r="M27" i="7"/>
  <c r="N27" i="7"/>
  <c r="O27" i="7"/>
  <c r="P27" i="7"/>
  <c r="Q27" i="7"/>
  <c r="R27" i="7"/>
  <c r="S27" i="7"/>
  <c r="T27" i="7"/>
  <c r="U27" i="7"/>
  <c r="V27" i="7"/>
  <c r="W27" i="7"/>
  <c r="X27" i="7"/>
  <c r="Y27" i="7"/>
  <c r="Z27" i="7"/>
  <c r="AA27" i="7"/>
  <c r="AB27" i="7"/>
  <c r="AC27" i="7"/>
  <c r="AD27" i="7"/>
  <c r="AE27" i="7"/>
  <c r="B20" i="7"/>
  <c r="C22" i="7"/>
  <c r="D22" i="7"/>
  <c r="E22" i="7"/>
  <c r="F22" i="7"/>
  <c r="G22" i="7"/>
  <c r="H22" i="7"/>
  <c r="I22" i="7"/>
  <c r="J22" i="7"/>
  <c r="K22" i="7"/>
  <c r="L22" i="7"/>
  <c r="M22" i="7"/>
  <c r="N22" i="7"/>
  <c r="O22" i="7"/>
  <c r="P22" i="7"/>
  <c r="Q22" i="7"/>
  <c r="R22" i="7"/>
  <c r="S22" i="7"/>
  <c r="T22" i="7"/>
  <c r="U22" i="7"/>
  <c r="V22" i="7"/>
  <c r="W22" i="7"/>
  <c r="X22" i="7"/>
  <c r="Y22" i="7"/>
  <c r="Z22" i="7"/>
  <c r="AA22" i="7"/>
  <c r="AB22" i="7"/>
  <c r="AC22" i="7"/>
  <c r="AD22" i="7"/>
  <c r="AE22" i="7"/>
  <c r="B22" i="7"/>
  <c r="C21" i="7"/>
  <c r="D21" i="7"/>
  <c r="E21" i="7"/>
  <c r="F21" i="7"/>
  <c r="G21" i="7"/>
  <c r="H21" i="7"/>
  <c r="I21" i="7"/>
  <c r="J21" i="7"/>
  <c r="K21" i="7"/>
  <c r="L21" i="7"/>
  <c r="M21" i="7"/>
  <c r="N21" i="7"/>
  <c r="O21" i="7"/>
  <c r="P21" i="7"/>
  <c r="Q21" i="7"/>
  <c r="R21" i="7"/>
  <c r="S21" i="7"/>
  <c r="T21" i="7"/>
  <c r="U21" i="7"/>
  <c r="V21" i="7"/>
  <c r="W21" i="7"/>
  <c r="X21" i="7"/>
  <c r="Y21" i="7"/>
  <c r="Z21" i="7"/>
  <c r="AA21" i="7"/>
  <c r="AB21" i="7"/>
  <c r="AC21" i="7"/>
  <c r="AD21" i="7"/>
  <c r="AE21" i="7"/>
  <c r="B14" i="7"/>
  <c r="D20" i="7"/>
  <c r="E20" i="7"/>
  <c r="F20" i="7"/>
  <c r="G20" i="7"/>
  <c r="H20" i="7"/>
  <c r="I20" i="7"/>
  <c r="J20" i="7"/>
  <c r="K20" i="7"/>
  <c r="L20" i="7"/>
  <c r="M20" i="7"/>
  <c r="N20" i="7"/>
  <c r="O20" i="7"/>
  <c r="P20" i="7"/>
  <c r="Q20" i="7"/>
  <c r="R20" i="7"/>
  <c r="S20" i="7"/>
  <c r="T20" i="7"/>
  <c r="U20" i="7"/>
  <c r="V20" i="7"/>
  <c r="W20" i="7"/>
  <c r="X20" i="7"/>
  <c r="Y20" i="7"/>
  <c r="Z20" i="7"/>
  <c r="AA20" i="7"/>
  <c r="AB20" i="7"/>
  <c r="AC20" i="7"/>
  <c r="AD20" i="7"/>
  <c r="AE20" i="7"/>
  <c r="C20" i="7"/>
  <c r="B13" i="7"/>
  <c r="AE15" i="7"/>
  <c r="AD15" i="7"/>
  <c r="AC15" i="7"/>
  <c r="AB15" i="7"/>
  <c r="AA15" i="7"/>
  <c r="Z15" i="7"/>
  <c r="Y15" i="7"/>
  <c r="X15" i="7"/>
  <c r="W15" i="7"/>
  <c r="V15" i="7"/>
  <c r="U15" i="7"/>
  <c r="T15" i="7"/>
  <c r="S15" i="7"/>
  <c r="R15" i="7"/>
  <c r="Q15" i="7"/>
  <c r="P15" i="7"/>
  <c r="O15" i="7"/>
  <c r="N15" i="7"/>
  <c r="M15" i="7"/>
  <c r="L15" i="7"/>
  <c r="K15" i="7"/>
  <c r="J15" i="7"/>
  <c r="I15" i="7"/>
  <c r="H15" i="7"/>
  <c r="G15" i="7"/>
  <c r="F15" i="7"/>
  <c r="E15" i="7"/>
  <c r="D15" i="7"/>
  <c r="C15" i="7"/>
  <c r="B15" i="7"/>
  <c r="AE14" i="7"/>
  <c r="AD14" i="7"/>
  <c r="AC14" i="7"/>
  <c r="AB14" i="7"/>
  <c r="AA14" i="7"/>
  <c r="Z14" i="7"/>
  <c r="Y14" i="7"/>
  <c r="X14" i="7"/>
  <c r="W14" i="7"/>
  <c r="V14" i="7"/>
  <c r="U14" i="7"/>
  <c r="T14" i="7"/>
  <c r="S14" i="7"/>
  <c r="R14" i="7"/>
  <c r="Q14" i="7"/>
  <c r="P14" i="7"/>
  <c r="O14" i="7"/>
  <c r="N14" i="7"/>
  <c r="M14" i="7"/>
  <c r="L14" i="7"/>
  <c r="K14" i="7"/>
  <c r="J14" i="7"/>
  <c r="I14" i="7"/>
  <c r="H14" i="7"/>
  <c r="G14" i="7"/>
  <c r="F14" i="7"/>
  <c r="E14" i="7"/>
  <c r="D14" i="7"/>
  <c r="C14" i="7"/>
  <c r="AE13" i="7"/>
  <c r="AD13" i="7"/>
  <c r="AC13" i="7"/>
  <c r="AB13" i="7"/>
  <c r="AA13" i="7"/>
  <c r="Z13" i="7"/>
  <c r="Y13" i="7"/>
  <c r="X13" i="7"/>
  <c r="W13" i="7"/>
  <c r="V13" i="7"/>
  <c r="U13" i="7"/>
  <c r="T13" i="7"/>
  <c r="S13" i="7"/>
  <c r="R13" i="7"/>
  <c r="Q13" i="7"/>
  <c r="P13" i="7"/>
  <c r="O13" i="7"/>
  <c r="N13" i="7"/>
  <c r="M13" i="7"/>
  <c r="L13" i="7"/>
  <c r="K13" i="7"/>
  <c r="J13" i="7"/>
  <c r="I13" i="7"/>
  <c r="H13" i="7"/>
  <c r="G13" i="7"/>
  <c r="F13" i="7"/>
  <c r="E13" i="7"/>
  <c r="D13" i="7"/>
  <c r="C13" i="7"/>
  <c r="AE8" i="7"/>
  <c r="AD8" i="7"/>
  <c r="AC8" i="7"/>
  <c r="AB8" i="7"/>
  <c r="AA8" i="7"/>
  <c r="Z8" i="7"/>
  <c r="Y8" i="7"/>
  <c r="X8" i="7"/>
  <c r="W8" i="7"/>
  <c r="V8" i="7"/>
  <c r="U8" i="7"/>
  <c r="T8" i="7"/>
  <c r="S8" i="7"/>
  <c r="R8" i="7"/>
  <c r="Q8" i="7"/>
  <c r="P8" i="7"/>
  <c r="O8" i="7"/>
  <c r="N8" i="7"/>
  <c r="M8" i="7"/>
  <c r="L8" i="7"/>
  <c r="K8" i="7"/>
  <c r="J8" i="7"/>
  <c r="I8" i="7"/>
  <c r="H8" i="7"/>
  <c r="G8" i="7"/>
  <c r="F8" i="7"/>
  <c r="E8" i="7"/>
  <c r="D8" i="7"/>
  <c r="C8" i="7"/>
  <c r="AE7" i="7"/>
  <c r="AD7" i="7"/>
  <c r="AC7" i="7"/>
  <c r="AB7" i="7"/>
  <c r="AA7" i="7"/>
  <c r="Z7" i="7"/>
  <c r="Y7" i="7"/>
  <c r="X7" i="7"/>
  <c r="W7" i="7"/>
  <c r="V7" i="7"/>
  <c r="U7" i="7"/>
  <c r="T7" i="7"/>
  <c r="S7" i="7"/>
  <c r="R7" i="7"/>
  <c r="Q7" i="7"/>
  <c r="P7" i="7"/>
  <c r="O7" i="7"/>
  <c r="N7" i="7"/>
  <c r="M7" i="7"/>
  <c r="L7" i="7"/>
  <c r="K7" i="7"/>
  <c r="J7" i="7"/>
  <c r="I7" i="7"/>
  <c r="H7" i="7"/>
  <c r="G7" i="7"/>
  <c r="F7" i="7"/>
  <c r="E7" i="7"/>
  <c r="D7" i="7"/>
  <c r="C7" i="7"/>
  <c r="AE6" i="7"/>
  <c r="AD6" i="7"/>
  <c r="AC6" i="7"/>
  <c r="AB6" i="7"/>
  <c r="AA6" i="7"/>
  <c r="Z6" i="7"/>
  <c r="Y6" i="7"/>
  <c r="X6" i="7"/>
  <c r="W6" i="7"/>
  <c r="V6" i="7"/>
  <c r="U6" i="7"/>
  <c r="T6" i="7"/>
  <c r="S6" i="7"/>
  <c r="R6" i="7"/>
  <c r="Q6" i="7"/>
  <c r="P6" i="7"/>
  <c r="O6" i="7"/>
  <c r="N6" i="7"/>
  <c r="M6" i="7"/>
  <c r="L6" i="7"/>
  <c r="K6" i="7"/>
  <c r="J6" i="7"/>
  <c r="I6" i="7"/>
  <c r="H6" i="7"/>
  <c r="G6" i="7"/>
  <c r="F6" i="7"/>
  <c r="E6" i="7"/>
  <c r="D6" i="7"/>
  <c r="C6" i="7"/>
  <c r="B8" i="7"/>
  <c r="B7" i="7"/>
  <c r="B6" i="7"/>
  <c r="V40" i="11"/>
  <c r="V39" i="11"/>
  <c r="V38" i="11"/>
  <c r="V37" i="11"/>
  <c r="V36" i="11"/>
  <c r="V35" i="11"/>
  <c r="V34" i="11"/>
  <c r="V33" i="11"/>
  <c r="V32" i="11"/>
  <c r="V31" i="11"/>
  <c r="V30" i="11"/>
  <c r="V29" i="11"/>
  <c r="V28" i="11"/>
  <c r="V27" i="11"/>
  <c r="V26" i="11"/>
  <c r="V25" i="11"/>
  <c r="V24" i="11"/>
  <c r="V23" i="11"/>
  <c r="V22" i="11"/>
  <c r="V21" i="11"/>
  <c r="V20" i="11"/>
  <c r="V19" i="11"/>
  <c r="V18" i="11"/>
  <c r="V17" i="11"/>
  <c r="V16" i="11"/>
  <c r="V15" i="11"/>
  <c r="V14" i="11"/>
  <c r="V13" i="11"/>
  <c r="V12" i="11"/>
  <c r="V11" i="11"/>
  <c r="V10" i="11"/>
  <c r="V9" i="11"/>
  <c r="V8" i="11"/>
  <c r="V7" i="11"/>
  <c r="V6" i="11"/>
  <c r="V5" i="11"/>
  <c r="V4" i="11"/>
  <c r="V3" i="11"/>
  <c r="U40" i="11"/>
  <c r="U39" i="11"/>
  <c r="U38" i="11"/>
  <c r="U37" i="11"/>
  <c r="U36" i="11"/>
  <c r="U35" i="11"/>
  <c r="U34" i="11"/>
  <c r="U33" i="11"/>
  <c r="U32" i="11"/>
  <c r="U31" i="11"/>
  <c r="U30" i="11"/>
  <c r="U29" i="11"/>
  <c r="U28" i="11"/>
  <c r="U27" i="11"/>
  <c r="U26" i="11"/>
  <c r="U25" i="11"/>
  <c r="U24" i="11"/>
  <c r="U23" i="11"/>
  <c r="U22" i="11"/>
  <c r="U21" i="11"/>
  <c r="U20" i="11"/>
  <c r="U19" i="11"/>
  <c r="U18" i="11"/>
  <c r="U17" i="11"/>
  <c r="U16" i="11"/>
  <c r="U15" i="11"/>
  <c r="U14" i="11"/>
  <c r="U13" i="11"/>
  <c r="U12" i="11"/>
  <c r="U11" i="11"/>
  <c r="U10" i="11"/>
  <c r="U9" i="11"/>
  <c r="U8" i="11"/>
  <c r="U7" i="11"/>
  <c r="U6" i="11"/>
  <c r="U5" i="11"/>
  <c r="U4" i="11"/>
  <c r="U3" i="11"/>
  <c r="T40" i="11"/>
  <c r="T39" i="11"/>
  <c r="T38" i="11"/>
  <c r="T37" i="11"/>
  <c r="T36" i="11"/>
  <c r="T35" i="11"/>
  <c r="T34" i="11"/>
  <c r="T33" i="11"/>
  <c r="T32" i="11"/>
  <c r="T31" i="11"/>
  <c r="T30" i="11"/>
  <c r="T29" i="11"/>
  <c r="T28" i="11"/>
  <c r="T27" i="11"/>
  <c r="T26" i="11"/>
  <c r="T25" i="11"/>
  <c r="T24" i="11"/>
  <c r="T23" i="11"/>
  <c r="T22" i="11"/>
  <c r="T21" i="11"/>
  <c r="T20" i="11"/>
  <c r="T19" i="11"/>
  <c r="T18" i="11"/>
  <c r="T17" i="11"/>
  <c r="T16" i="11"/>
  <c r="T15" i="11"/>
  <c r="T14" i="11"/>
  <c r="T13" i="11"/>
  <c r="T12" i="11"/>
  <c r="T11" i="11"/>
  <c r="T10" i="11"/>
  <c r="T9" i="11"/>
  <c r="T8" i="11"/>
  <c r="T7" i="11"/>
  <c r="T6" i="11"/>
  <c r="T5" i="11"/>
  <c r="T4" i="11"/>
  <c r="T3" i="11"/>
  <c r="S40" i="11"/>
  <c r="S39" i="11"/>
  <c r="S38" i="11"/>
  <c r="S37" i="11"/>
  <c r="S36" i="11"/>
  <c r="S35" i="11"/>
  <c r="S34" i="11"/>
  <c r="S33" i="11"/>
  <c r="S32" i="11"/>
  <c r="S31" i="11"/>
  <c r="S30" i="11"/>
  <c r="S29" i="11"/>
  <c r="S28" i="11"/>
  <c r="S27" i="11"/>
  <c r="S26" i="11"/>
  <c r="S25" i="11"/>
  <c r="S24" i="11"/>
  <c r="S23" i="11"/>
  <c r="S22" i="11"/>
  <c r="S21" i="11"/>
  <c r="S20" i="11"/>
  <c r="S19" i="11"/>
  <c r="S18" i="11"/>
  <c r="S17" i="11"/>
  <c r="S16" i="11"/>
  <c r="S15" i="11"/>
  <c r="S14" i="11"/>
  <c r="S13" i="11"/>
  <c r="S12" i="11"/>
  <c r="S11" i="11"/>
  <c r="S10" i="11"/>
  <c r="S9" i="11"/>
  <c r="S8" i="11"/>
  <c r="S7" i="11"/>
  <c r="S6" i="11"/>
  <c r="S5" i="11"/>
  <c r="S4" i="11"/>
  <c r="S3" i="11"/>
  <c r="R40" i="11"/>
  <c r="R39" i="11"/>
  <c r="R38" i="11"/>
  <c r="R37" i="11"/>
  <c r="R36" i="11"/>
  <c r="R35" i="11"/>
  <c r="R34" i="11"/>
  <c r="R33" i="11"/>
  <c r="R32" i="11"/>
  <c r="R31" i="11"/>
  <c r="R30" i="11"/>
  <c r="R29" i="11"/>
  <c r="R28" i="11"/>
  <c r="R27" i="11"/>
  <c r="R26" i="11"/>
  <c r="R25" i="11"/>
  <c r="R24" i="11"/>
  <c r="R23" i="11"/>
  <c r="R22" i="11"/>
  <c r="R21" i="11"/>
  <c r="R20" i="11"/>
  <c r="R19" i="11"/>
  <c r="R18" i="11"/>
  <c r="R17" i="11"/>
  <c r="R16" i="11"/>
  <c r="R15" i="11"/>
  <c r="R14" i="11"/>
  <c r="R13" i="11"/>
  <c r="R12" i="11"/>
  <c r="R11" i="11"/>
  <c r="R10" i="11"/>
  <c r="R9" i="11"/>
  <c r="R8" i="11"/>
  <c r="R7" i="11"/>
  <c r="R6" i="11"/>
  <c r="R5" i="11"/>
  <c r="R4" i="11"/>
  <c r="R3" i="11"/>
  <c r="Q40" i="11"/>
  <c r="Q39" i="11"/>
  <c r="Q38" i="11"/>
  <c r="Q37" i="11"/>
  <c r="Q36" i="11"/>
  <c r="Q35" i="11"/>
  <c r="Q34" i="11"/>
  <c r="Q33" i="11"/>
  <c r="Q32" i="11"/>
  <c r="Q31" i="11"/>
  <c r="Q30" i="11"/>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Q3" i="11"/>
  <c r="P40" i="11"/>
  <c r="P39" i="11"/>
  <c r="P38" i="11"/>
  <c r="P37" i="11"/>
  <c r="P36" i="11"/>
  <c r="P35" i="11"/>
  <c r="P34" i="11"/>
  <c r="P33" i="11"/>
  <c r="P32" i="11"/>
  <c r="P31" i="11"/>
  <c r="P30"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P3" i="11"/>
  <c r="O40" i="11"/>
  <c r="O39" i="11"/>
  <c r="O38" i="11"/>
  <c r="O37" i="11"/>
  <c r="O36" i="11"/>
  <c r="O35" i="11"/>
  <c r="O34" i="11"/>
  <c r="O33" i="11"/>
  <c r="O32" i="11"/>
  <c r="O31" i="11"/>
  <c r="O30" i="11"/>
  <c r="O29" i="11"/>
  <c r="O28" i="11"/>
  <c r="O27" i="11"/>
  <c r="O26" i="11"/>
  <c r="O25" i="11"/>
  <c r="O24" i="11"/>
  <c r="O23" i="11"/>
  <c r="O22" i="11"/>
  <c r="O21" i="11"/>
  <c r="O20" i="11"/>
  <c r="O19" i="11"/>
  <c r="O18" i="11"/>
  <c r="O17" i="11"/>
  <c r="O16" i="11"/>
  <c r="O15" i="11"/>
  <c r="O14" i="11"/>
  <c r="O13" i="11"/>
  <c r="O12" i="11"/>
  <c r="O11" i="11"/>
  <c r="O10" i="11"/>
  <c r="O9" i="11"/>
  <c r="O8" i="11"/>
  <c r="O7" i="11"/>
  <c r="O6" i="11"/>
  <c r="O5" i="11"/>
  <c r="O4" i="11"/>
  <c r="O3" i="11"/>
  <c r="N40" i="11"/>
  <c r="N39" i="11"/>
  <c r="N38" i="11"/>
  <c r="N37" i="11"/>
  <c r="N36" i="11"/>
  <c r="N35" i="11"/>
  <c r="N34" i="11"/>
  <c r="N33" i="11"/>
  <c r="N32" i="11"/>
  <c r="N31" i="11"/>
  <c r="N30" i="11"/>
  <c r="N29" i="11"/>
  <c r="N28" i="11"/>
  <c r="N27" i="11"/>
  <c r="N26" i="11"/>
  <c r="N25" i="11"/>
  <c r="N24" i="11"/>
  <c r="N23" i="11"/>
  <c r="N22" i="11"/>
  <c r="N21" i="11"/>
  <c r="N20" i="11"/>
  <c r="N19" i="11"/>
  <c r="N18" i="11"/>
  <c r="N17" i="11"/>
  <c r="N16" i="11"/>
  <c r="N15" i="11"/>
  <c r="N14" i="11"/>
  <c r="N13" i="11"/>
  <c r="N12" i="11"/>
  <c r="N11" i="11"/>
  <c r="N10" i="11"/>
  <c r="N9" i="11"/>
  <c r="N8" i="11"/>
  <c r="N7" i="11"/>
  <c r="N6" i="11"/>
  <c r="N5" i="11"/>
  <c r="N4" i="11"/>
  <c r="N3" i="11"/>
  <c r="M40" i="11"/>
  <c r="M39" i="11"/>
  <c r="M38" i="11"/>
  <c r="M37" i="11"/>
  <c r="M36" i="11"/>
  <c r="M35" i="11"/>
  <c r="M34" i="11"/>
  <c r="M33" i="11"/>
  <c r="M32" i="11"/>
  <c r="M31" i="11"/>
  <c r="M30" i="11"/>
  <c r="M29" i="11"/>
  <c r="M28" i="11"/>
  <c r="M27" i="11"/>
  <c r="M26" i="11"/>
  <c r="M25" i="11"/>
  <c r="M24" i="11"/>
  <c r="M23" i="11"/>
  <c r="M22" i="11"/>
  <c r="M21" i="11"/>
  <c r="M20" i="11"/>
  <c r="M19" i="11"/>
  <c r="M18" i="11"/>
  <c r="M17" i="11"/>
  <c r="M16" i="11"/>
  <c r="M15" i="11"/>
  <c r="M14" i="11"/>
  <c r="M13" i="11"/>
  <c r="M12" i="11"/>
  <c r="M11" i="11"/>
  <c r="M10" i="11"/>
  <c r="M9" i="11"/>
  <c r="M8" i="11"/>
  <c r="M7" i="11"/>
  <c r="M6" i="11"/>
  <c r="M5" i="11"/>
  <c r="M4" i="11"/>
  <c r="M3" i="11"/>
  <c r="L40" i="11"/>
  <c r="L39" i="11"/>
  <c r="L38" i="11"/>
  <c r="L37" i="11"/>
  <c r="L36" i="11"/>
  <c r="L35" i="11"/>
  <c r="L34" i="11"/>
  <c r="L33" i="11"/>
  <c r="L32" i="11"/>
  <c r="L31" i="11"/>
  <c r="L30" i="11"/>
  <c r="L29" i="11"/>
  <c r="L28" i="11"/>
  <c r="L27" i="11"/>
  <c r="L26" i="11"/>
  <c r="L25" i="11"/>
  <c r="L24" i="11"/>
  <c r="L23" i="11"/>
  <c r="L22" i="11"/>
  <c r="L21" i="11"/>
  <c r="L20" i="11"/>
  <c r="L19" i="11"/>
  <c r="L18" i="11"/>
  <c r="L17" i="11"/>
  <c r="L16" i="11"/>
  <c r="L15" i="11"/>
  <c r="L14" i="11"/>
  <c r="L13" i="11"/>
  <c r="L12" i="11"/>
  <c r="L11" i="11"/>
  <c r="L10" i="11"/>
  <c r="L9" i="11"/>
  <c r="L8" i="11"/>
  <c r="L7" i="11"/>
  <c r="L6" i="11"/>
  <c r="L5" i="11"/>
  <c r="L4" i="11"/>
  <c r="L3" i="11"/>
  <c r="K40" i="11"/>
  <c r="K39" i="11"/>
  <c r="K38" i="11"/>
  <c r="K37" i="11"/>
  <c r="K36" i="11"/>
  <c r="K35" i="11"/>
  <c r="K34" i="11"/>
  <c r="K33" i="11"/>
  <c r="K32" i="11"/>
  <c r="K31" i="11"/>
  <c r="K30" i="11"/>
  <c r="K29" i="11"/>
  <c r="K28" i="11"/>
  <c r="K27" i="11"/>
  <c r="K26" i="11"/>
  <c r="K25" i="11"/>
  <c r="K24" i="11"/>
  <c r="K23" i="11"/>
  <c r="K22" i="11"/>
  <c r="K21" i="11"/>
  <c r="K20" i="11"/>
  <c r="K19" i="11"/>
  <c r="K18" i="11"/>
  <c r="K17" i="11"/>
  <c r="K16" i="11"/>
  <c r="K15" i="11"/>
  <c r="K14" i="11"/>
  <c r="K13" i="11"/>
  <c r="K12" i="11"/>
  <c r="K11" i="11"/>
  <c r="K10" i="11"/>
  <c r="K9" i="11"/>
  <c r="K8" i="11"/>
  <c r="K7" i="11"/>
  <c r="K6" i="11"/>
  <c r="K5" i="11"/>
  <c r="K4" i="11"/>
  <c r="K3" i="11"/>
  <c r="J40" i="11"/>
  <c r="J39" i="11"/>
  <c r="J38" i="11"/>
  <c r="J37" i="11"/>
  <c r="J36" i="11"/>
  <c r="J35" i="11"/>
  <c r="J34" i="11"/>
  <c r="J33" i="11"/>
  <c r="J32" i="11"/>
  <c r="J31" i="11"/>
  <c r="J30" i="11"/>
  <c r="J29" i="11"/>
  <c r="J28" i="11"/>
  <c r="J27" i="11"/>
  <c r="J26" i="11"/>
  <c r="J25" i="11"/>
  <c r="J24" i="11"/>
  <c r="J23" i="11"/>
  <c r="J22" i="11"/>
  <c r="J21" i="11"/>
  <c r="J20" i="11"/>
  <c r="J19" i="11"/>
  <c r="J18" i="11"/>
  <c r="J17" i="11"/>
  <c r="J16" i="11"/>
  <c r="J15" i="11"/>
  <c r="J14" i="11"/>
  <c r="J13" i="11"/>
  <c r="J12" i="11"/>
  <c r="J11" i="11"/>
  <c r="J10" i="11"/>
  <c r="J9" i="11"/>
  <c r="J8" i="11"/>
  <c r="J7" i="11"/>
  <c r="J6" i="11"/>
  <c r="J5" i="11"/>
  <c r="J4" i="11"/>
  <c r="J3" i="11"/>
  <c r="I40" i="11"/>
  <c r="I39" i="11"/>
  <c r="I38" i="11"/>
  <c r="I37" i="11"/>
  <c r="I36" i="11"/>
  <c r="I35" i="11"/>
  <c r="I34" i="11"/>
  <c r="I33" i="11"/>
  <c r="I32" i="11"/>
  <c r="I31" i="11"/>
  <c r="I30" i="11"/>
  <c r="I29" i="11"/>
  <c r="I28" i="11"/>
  <c r="I27" i="11"/>
  <c r="I26" i="11"/>
  <c r="I25" i="11"/>
  <c r="I24" i="11"/>
  <c r="I23" i="11"/>
  <c r="I22" i="11"/>
  <c r="I21" i="11"/>
  <c r="I20" i="11"/>
  <c r="I19" i="11"/>
  <c r="I18" i="11"/>
  <c r="I17" i="11"/>
  <c r="I16" i="11"/>
  <c r="I15" i="11"/>
  <c r="I14" i="11"/>
  <c r="I13" i="11"/>
  <c r="I12" i="11"/>
  <c r="I11" i="11"/>
  <c r="I10" i="11"/>
  <c r="I9" i="11"/>
  <c r="I8" i="11"/>
  <c r="I7" i="11"/>
  <c r="I6" i="11"/>
  <c r="I5" i="11"/>
  <c r="I4" i="11"/>
  <c r="I3" i="11"/>
  <c r="H40" i="11"/>
  <c r="H39" i="11"/>
  <c r="H38" i="11"/>
  <c r="H37"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H5" i="11"/>
  <c r="H4" i="11"/>
  <c r="H3" i="11"/>
  <c r="G40" i="11"/>
  <c r="G39" i="11"/>
  <c r="G38" i="11"/>
  <c r="G37" i="11"/>
  <c r="G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F40" i="11"/>
  <c r="F39" i="11"/>
  <c r="F38" i="11"/>
  <c r="F37" i="11"/>
  <c r="F36" i="11"/>
  <c r="F35" i="11"/>
  <c r="F34" i="11"/>
  <c r="F33" i="11"/>
  <c r="F32" i="11"/>
  <c r="F31" i="11"/>
  <c r="F30" i="11"/>
  <c r="F29" i="11"/>
  <c r="F28" i="11"/>
  <c r="F27" i="11"/>
  <c r="F26" i="11"/>
  <c r="F25" i="11"/>
  <c r="F24" i="11"/>
  <c r="F23" i="11"/>
  <c r="F22" i="11"/>
  <c r="F21" i="11"/>
  <c r="F20" i="11"/>
  <c r="F19" i="11"/>
  <c r="F18" i="11"/>
  <c r="F17" i="11"/>
  <c r="F16" i="11"/>
  <c r="F15" i="11"/>
  <c r="F14" i="11"/>
  <c r="F13" i="11"/>
  <c r="F12" i="11"/>
  <c r="F11" i="11"/>
  <c r="F10" i="11"/>
  <c r="F9" i="11"/>
  <c r="F8" i="11"/>
  <c r="F7" i="11"/>
  <c r="F6" i="11"/>
  <c r="F5" i="11"/>
  <c r="F4" i="11"/>
  <c r="F3" i="11"/>
  <c r="E40" i="11"/>
  <c r="E39" i="11"/>
  <c r="E38" i="11"/>
  <c r="E37" i="11"/>
  <c r="E36" i="11"/>
  <c r="E35" i="11"/>
  <c r="E34" i="11"/>
  <c r="E33" i="11"/>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U40" i="9"/>
  <c r="U39" i="9"/>
  <c r="U38" i="9"/>
  <c r="U37" i="9"/>
  <c r="U36" i="9"/>
  <c r="U35" i="9"/>
  <c r="U34" i="9"/>
  <c r="U33" i="9"/>
  <c r="U32" i="9"/>
  <c r="U31" i="9"/>
  <c r="U30" i="9"/>
  <c r="U29" i="9"/>
  <c r="U28" i="9"/>
  <c r="U27" i="9"/>
  <c r="U26" i="9"/>
  <c r="U25" i="9"/>
  <c r="U24" i="9"/>
  <c r="U23" i="9"/>
  <c r="U22" i="9"/>
  <c r="U21" i="9"/>
  <c r="U20" i="9"/>
  <c r="U19" i="9"/>
  <c r="U18" i="9"/>
  <c r="U17" i="9"/>
  <c r="U16" i="9"/>
  <c r="U15" i="9"/>
  <c r="U14" i="9"/>
  <c r="U13" i="9"/>
  <c r="U12" i="9"/>
  <c r="U11" i="9"/>
  <c r="U10" i="9"/>
  <c r="U9" i="9"/>
  <c r="U8" i="9"/>
  <c r="U7" i="9"/>
  <c r="U6" i="9"/>
  <c r="U5" i="9"/>
  <c r="U4" i="9"/>
  <c r="U3" i="9"/>
  <c r="T40" i="9"/>
  <c r="T39" i="9"/>
  <c r="T38" i="9"/>
  <c r="T37" i="9"/>
  <c r="T36" i="9"/>
  <c r="T35" i="9"/>
  <c r="T34" i="9"/>
  <c r="T33" i="9"/>
  <c r="T32" i="9"/>
  <c r="T31" i="9"/>
  <c r="T30" i="9"/>
  <c r="T29" i="9"/>
  <c r="T28" i="9"/>
  <c r="T27" i="9"/>
  <c r="T26" i="9"/>
  <c r="T25" i="9"/>
  <c r="T24" i="9"/>
  <c r="T23" i="9"/>
  <c r="T22" i="9"/>
  <c r="T21" i="9"/>
  <c r="T20" i="9"/>
  <c r="T19" i="9"/>
  <c r="T18" i="9"/>
  <c r="T17" i="9"/>
  <c r="T16" i="9"/>
  <c r="T15" i="9"/>
  <c r="T14" i="9"/>
  <c r="T13" i="9"/>
  <c r="T12" i="9"/>
  <c r="T11" i="9"/>
  <c r="T10" i="9"/>
  <c r="T9" i="9"/>
  <c r="T8" i="9"/>
  <c r="T7" i="9"/>
  <c r="T6" i="9"/>
  <c r="T5" i="9"/>
  <c r="T4" i="9"/>
  <c r="T3" i="9"/>
  <c r="S40" i="9"/>
  <c r="S39" i="9"/>
  <c r="S38" i="9"/>
  <c r="S37" i="9"/>
  <c r="S36" i="9"/>
  <c r="S35" i="9"/>
  <c r="S34" i="9"/>
  <c r="S33" i="9"/>
  <c r="S32" i="9"/>
  <c r="S31" i="9"/>
  <c r="S30" i="9"/>
  <c r="S29" i="9"/>
  <c r="S28" i="9"/>
  <c r="S27" i="9"/>
  <c r="S26" i="9"/>
  <c r="S25" i="9"/>
  <c r="S24" i="9"/>
  <c r="S23" i="9"/>
  <c r="S22" i="9"/>
  <c r="S21" i="9"/>
  <c r="S20" i="9"/>
  <c r="S19" i="9"/>
  <c r="S18" i="9"/>
  <c r="S17" i="9"/>
  <c r="S16" i="9"/>
  <c r="S15" i="9"/>
  <c r="S14" i="9"/>
  <c r="S13" i="9"/>
  <c r="S12" i="9"/>
  <c r="S11" i="9"/>
  <c r="S10" i="9"/>
  <c r="S9" i="9"/>
  <c r="S8" i="9"/>
  <c r="S7" i="9"/>
  <c r="S6" i="9"/>
  <c r="S5" i="9"/>
  <c r="S4" i="9"/>
  <c r="S3" i="9"/>
  <c r="R40" i="9"/>
  <c r="R39" i="9"/>
  <c r="R38" i="9"/>
  <c r="R37" i="9"/>
  <c r="R36" i="9"/>
  <c r="R35" i="9"/>
  <c r="R34" i="9"/>
  <c r="R33" i="9"/>
  <c r="R32" i="9"/>
  <c r="R31" i="9"/>
  <c r="R30" i="9"/>
  <c r="R29" i="9"/>
  <c r="R28" i="9"/>
  <c r="R27" i="9"/>
  <c r="R26" i="9"/>
  <c r="R25" i="9"/>
  <c r="R24" i="9"/>
  <c r="R23" i="9"/>
  <c r="R22" i="9"/>
  <c r="R21" i="9"/>
  <c r="R20" i="9"/>
  <c r="R19" i="9"/>
  <c r="R18" i="9"/>
  <c r="R17" i="9"/>
  <c r="R16" i="9"/>
  <c r="R15" i="9"/>
  <c r="R14" i="9"/>
  <c r="R13" i="9"/>
  <c r="R12" i="9"/>
  <c r="R11" i="9"/>
  <c r="R10" i="9"/>
  <c r="R9" i="9"/>
  <c r="R8" i="9"/>
  <c r="R7" i="9"/>
  <c r="R6" i="9"/>
  <c r="R5" i="9"/>
  <c r="R4" i="9"/>
  <c r="R3" i="9"/>
  <c r="Q40" i="9"/>
  <c r="Q39" i="9"/>
  <c r="Q38" i="9"/>
  <c r="Q37" i="9"/>
  <c r="Q36" i="9"/>
  <c r="Q35" i="9"/>
  <c r="Q34" i="9"/>
  <c r="Q33" i="9"/>
  <c r="Q32" i="9"/>
  <c r="Q31" i="9"/>
  <c r="Q30" i="9"/>
  <c r="Q29" i="9"/>
  <c r="Q28" i="9"/>
  <c r="Q27" i="9"/>
  <c r="Q26" i="9"/>
  <c r="Q25" i="9"/>
  <c r="Q24" i="9"/>
  <c r="Q23" i="9"/>
  <c r="Q22" i="9"/>
  <c r="Q21" i="9"/>
  <c r="Q20" i="9"/>
  <c r="Q19" i="9"/>
  <c r="Q18" i="9"/>
  <c r="Q17" i="9"/>
  <c r="Q16" i="9"/>
  <c r="Q15" i="9"/>
  <c r="Q14" i="9"/>
  <c r="Q13" i="9"/>
  <c r="Q12" i="9"/>
  <c r="Q11" i="9"/>
  <c r="Q10" i="9"/>
  <c r="Q9" i="9"/>
  <c r="Q8" i="9"/>
  <c r="Q7" i="9"/>
  <c r="Q6" i="9"/>
  <c r="Q5" i="9"/>
  <c r="Q4" i="9"/>
  <c r="Q3" i="9"/>
  <c r="P40" i="9"/>
  <c r="P39" i="9"/>
  <c r="P38" i="9"/>
  <c r="P37" i="9"/>
  <c r="P36" i="9"/>
  <c r="P35" i="9"/>
  <c r="P34" i="9"/>
  <c r="P33" i="9"/>
  <c r="P32" i="9"/>
  <c r="P31" i="9"/>
  <c r="P30" i="9"/>
  <c r="P29" i="9"/>
  <c r="P28" i="9"/>
  <c r="P27" i="9"/>
  <c r="P26" i="9"/>
  <c r="P25" i="9"/>
  <c r="P24" i="9"/>
  <c r="P23" i="9"/>
  <c r="P22" i="9"/>
  <c r="P21" i="9"/>
  <c r="P20" i="9"/>
  <c r="P19" i="9"/>
  <c r="P18" i="9"/>
  <c r="P17" i="9"/>
  <c r="P16" i="9"/>
  <c r="P15" i="9"/>
  <c r="P14" i="9"/>
  <c r="P13" i="9"/>
  <c r="P12" i="9"/>
  <c r="P11" i="9"/>
  <c r="P10" i="9"/>
  <c r="P9" i="9"/>
  <c r="P8" i="9"/>
  <c r="P7" i="9"/>
  <c r="P6" i="9"/>
  <c r="P5" i="9"/>
  <c r="P4" i="9"/>
  <c r="P3" i="9"/>
  <c r="O40" i="9"/>
  <c r="O39" i="9"/>
  <c r="O38" i="9"/>
  <c r="O37" i="9"/>
  <c r="O36" i="9"/>
  <c r="O35" i="9"/>
  <c r="O34" i="9"/>
  <c r="O33" i="9"/>
  <c r="O32" i="9"/>
  <c r="O31" i="9"/>
  <c r="O30" i="9"/>
  <c r="O29" i="9"/>
  <c r="O28" i="9"/>
  <c r="O27" i="9"/>
  <c r="O26" i="9"/>
  <c r="O25" i="9"/>
  <c r="O24" i="9"/>
  <c r="O23" i="9"/>
  <c r="O22" i="9"/>
  <c r="O21" i="9"/>
  <c r="O20" i="9"/>
  <c r="O19" i="9"/>
  <c r="O18" i="9"/>
  <c r="O17" i="9"/>
  <c r="O16" i="9"/>
  <c r="O15" i="9"/>
  <c r="O14" i="9"/>
  <c r="O13" i="9"/>
  <c r="O12" i="9"/>
  <c r="O11" i="9"/>
  <c r="O10" i="9"/>
  <c r="O9" i="9"/>
  <c r="O8" i="9"/>
  <c r="O7" i="9"/>
  <c r="O6" i="9"/>
  <c r="O5" i="9"/>
  <c r="O4" i="9"/>
  <c r="O3" i="9"/>
  <c r="N40" i="9"/>
  <c r="N39" i="9"/>
  <c r="N38" i="9"/>
  <c r="N37" i="9"/>
  <c r="N36" i="9"/>
  <c r="N35" i="9"/>
  <c r="N34" i="9"/>
  <c r="N33" i="9"/>
  <c r="N32" i="9"/>
  <c r="N31" i="9"/>
  <c r="N30" i="9"/>
  <c r="N29" i="9"/>
  <c r="N28" i="9"/>
  <c r="N27" i="9"/>
  <c r="N26" i="9"/>
  <c r="N25" i="9"/>
  <c r="N24" i="9"/>
  <c r="N23" i="9"/>
  <c r="N22" i="9"/>
  <c r="N21" i="9"/>
  <c r="N20" i="9"/>
  <c r="N19" i="9"/>
  <c r="N18" i="9"/>
  <c r="N17" i="9"/>
  <c r="N16" i="9"/>
  <c r="N15" i="9"/>
  <c r="N14" i="9"/>
  <c r="N13" i="9"/>
  <c r="N12" i="9"/>
  <c r="N11" i="9"/>
  <c r="N10" i="9"/>
  <c r="N9" i="9"/>
  <c r="N8" i="9"/>
  <c r="N7" i="9"/>
  <c r="N6" i="9"/>
  <c r="N5" i="9"/>
  <c r="N4" i="9"/>
  <c r="N3" i="9"/>
  <c r="M40" i="9"/>
  <c r="M39" i="9"/>
  <c r="M38" i="9"/>
  <c r="M37" i="9"/>
  <c r="M36" i="9"/>
  <c r="M35" i="9"/>
  <c r="M34" i="9"/>
  <c r="M33" i="9"/>
  <c r="M32" i="9"/>
  <c r="M31" i="9"/>
  <c r="M30" i="9"/>
  <c r="M29" i="9"/>
  <c r="M28" i="9"/>
  <c r="M27" i="9"/>
  <c r="M26" i="9"/>
  <c r="M25" i="9"/>
  <c r="M24" i="9"/>
  <c r="M23" i="9"/>
  <c r="M22" i="9"/>
  <c r="M21" i="9"/>
  <c r="M20" i="9"/>
  <c r="M19" i="9"/>
  <c r="M18" i="9"/>
  <c r="M17" i="9"/>
  <c r="M16" i="9"/>
  <c r="M15" i="9"/>
  <c r="M14" i="9"/>
  <c r="M13" i="9"/>
  <c r="M12" i="9"/>
  <c r="M11" i="9"/>
  <c r="M10" i="9"/>
  <c r="M9" i="9"/>
  <c r="M8" i="9"/>
  <c r="M7" i="9"/>
  <c r="M6" i="9"/>
  <c r="M5" i="9"/>
  <c r="M4" i="9"/>
  <c r="M3" i="9"/>
  <c r="L40" i="9"/>
  <c r="L39" i="9"/>
  <c r="L38" i="9"/>
  <c r="L37" i="9"/>
  <c r="L36" i="9"/>
  <c r="L35" i="9"/>
  <c r="L34" i="9"/>
  <c r="L33" i="9"/>
  <c r="L32" i="9"/>
  <c r="L31" i="9"/>
  <c r="L30" i="9"/>
  <c r="L29" i="9"/>
  <c r="L28" i="9"/>
  <c r="L27" i="9"/>
  <c r="L26" i="9"/>
  <c r="L25" i="9"/>
  <c r="L24" i="9"/>
  <c r="L23" i="9"/>
  <c r="L22" i="9"/>
  <c r="L21" i="9"/>
  <c r="L20" i="9"/>
  <c r="L19" i="9"/>
  <c r="L18" i="9"/>
  <c r="L17" i="9"/>
  <c r="L16" i="9"/>
  <c r="L15" i="9"/>
  <c r="L14" i="9"/>
  <c r="L13" i="9"/>
  <c r="L12" i="9"/>
  <c r="L11" i="9"/>
  <c r="L10" i="9"/>
  <c r="L9" i="9"/>
  <c r="L8" i="9"/>
  <c r="L7" i="9"/>
  <c r="L6" i="9"/>
  <c r="L5" i="9"/>
  <c r="L4" i="9"/>
  <c r="L3" i="9"/>
  <c r="K40" i="9"/>
  <c r="K39" i="9"/>
  <c r="K38" i="9"/>
  <c r="K37" i="9"/>
  <c r="K36" i="9"/>
  <c r="K35" i="9"/>
  <c r="K34" i="9"/>
  <c r="K33" i="9"/>
  <c r="K32" i="9"/>
  <c r="K31" i="9"/>
  <c r="K30" i="9"/>
  <c r="K29" i="9"/>
  <c r="K28" i="9"/>
  <c r="K27" i="9"/>
  <c r="K26" i="9"/>
  <c r="K25" i="9"/>
  <c r="K24" i="9"/>
  <c r="K23" i="9"/>
  <c r="K22" i="9"/>
  <c r="K21" i="9"/>
  <c r="K20" i="9"/>
  <c r="K19" i="9"/>
  <c r="K18" i="9"/>
  <c r="K17" i="9"/>
  <c r="K16" i="9"/>
  <c r="K15" i="9"/>
  <c r="K14" i="9"/>
  <c r="K13" i="9"/>
  <c r="K12" i="9"/>
  <c r="K11" i="9"/>
  <c r="K10" i="9"/>
  <c r="K9" i="9"/>
  <c r="K8" i="9"/>
  <c r="K7" i="9"/>
  <c r="K6" i="9"/>
  <c r="K5" i="9"/>
  <c r="K4" i="9"/>
  <c r="K3" i="9"/>
  <c r="J40" i="9"/>
  <c r="J39" i="9"/>
  <c r="J38" i="9"/>
  <c r="J37" i="9"/>
  <c r="J36" i="9"/>
  <c r="J35" i="9"/>
  <c r="J34" i="9"/>
  <c r="J33" i="9"/>
  <c r="J32" i="9"/>
  <c r="J31" i="9"/>
  <c r="J30" i="9"/>
  <c r="J29" i="9"/>
  <c r="J28" i="9"/>
  <c r="J27" i="9"/>
  <c r="J26" i="9"/>
  <c r="J25" i="9"/>
  <c r="J24" i="9"/>
  <c r="J23" i="9"/>
  <c r="J22" i="9"/>
  <c r="J21" i="9"/>
  <c r="J20" i="9"/>
  <c r="J19" i="9"/>
  <c r="J18" i="9"/>
  <c r="J17" i="9"/>
  <c r="J16" i="9"/>
  <c r="J15" i="9"/>
  <c r="J14" i="9"/>
  <c r="J13" i="9"/>
  <c r="J12" i="9"/>
  <c r="J11" i="9"/>
  <c r="J10" i="9"/>
  <c r="J9" i="9"/>
  <c r="J8" i="9"/>
  <c r="J7" i="9"/>
  <c r="J6" i="9"/>
  <c r="J5" i="9"/>
  <c r="J4" i="9"/>
  <c r="J3"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D40" i="9"/>
  <c r="D39"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D7" i="9"/>
  <c r="D6" i="9"/>
  <c r="D5" i="9"/>
  <c r="D4" i="9"/>
  <c r="D3"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U40" i="6"/>
  <c r="U39" i="6"/>
  <c r="U38" i="6"/>
  <c r="U37" i="6"/>
  <c r="U36" i="6"/>
  <c r="U35" i="6"/>
  <c r="U34" i="6"/>
  <c r="U33" i="6"/>
  <c r="U32" i="6"/>
  <c r="U31" i="6"/>
  <c r="U30" i="6"/>
  <c r="U29" i="6"/>
  <c r="U28" i="6"/>
  <c r="U27" i="6"/>
  <c r="U26" i="6"/>
  <c r="U25" i="6"/>
  <c r="U24" i="6"/>
  <c r="U23" i="6"/>
  <c r="U22" i="6"/>
  <c r="U21" i="6"/>
  <c r="U20" i="6"/>
  <c r="U19" i="6"/>
  <c r="U18" i="6"/>
  <c r="U17" i="6"/>
  <c r="U16" i="6"/>
  <c r="U15" i="6"/>
  <c r="U14" i="6"/>
  <c r="U13" i="6"/>
  <c r="U12" i="6"/>
  <c r="U11" i="6"/>
  <c r="U10" i="6"/>
  <c r="U9" i="6"/>
  <c r="U8" i="6"/>
  <c r="U7" i="6"/>
  <c r="U6" i="6"/>
  <c r="U5" i="6"/>
  <c r="U4" i="6"/>
  <c r="U3" i="6"/>
  <c r="T40" i="6"/>
  <c r="T39" i="6"/>
  <c r="T38" i="6"/>
  <c r="T37" i="6"/>
  <c r="T36" i="6"/>
  <c r="T35" i="6"/>
  <c r="T34" i="6"/>
  <c r="T33" i="6"/>
  <c r="T32" i="6"/>
  <c r="T31" i="6"/>
  <c r="T30" i="6"/>
  <c r="T29" i="6"/>
  <c r="T28" i="6"/>
  <c r="T27" i="6"/>
  <c r="T26" i="6"/>
  <c r="T25" i="6"/>
  <c r="T24" i="6"/>
  <c r="T23" i="6"/>
  <c r="T22" i="6"/>
  <c r="T21" i="6"/>
  <c r="T20" i="6"/>
  <c r="T19" i="6"/>
  <c r="T18" i="6"/>
  <c r="T17" i="6"/>
  <c r="T16" i="6"/>
  <c r="T15" i="6"/>
  <c r="T14" i="6"/>
  <c r="T13" i="6"/>
  <c r="T12" i="6"/>
  <c r="T11" i="6"/>
  <c r="T10" i="6"/>
  <c r="T9" i="6"/>
  <c r="T8" i="6"/>
  <c r="T7" i="6"/>
  <c r="T6" i="6"/>
  <c r="T5" i="6"/>
  <c r="T4" i="6"/>
  <c r="T3" i="6"/>
  <c r="S40" i="6"/>
  <c r="S39" i="6"/>
  <c r="S38" i="6"/>
  <c r="S37" i="6"/>
  <c r="S36" i="6"/>
  <c r="S35" i="6"/>
  <c r="S34" i="6"/>
  <c r="S33" i="6"/>
  <c r="S32" i="6"/>
  <c r="S31" i="6"/>
  <c r="S30" i="6"/>
  <c r="S29" i="6"/>
  <c r="S28" i="6"/>
  <c r="S27" i="6"/>
  <c r="S26" i="6"/>
  <c r="S25" i="6"/>
  <c r="S24" i="6"/>
  <c r="S23" i="6"/>
  <c r="S22" i="6"/>
  <c r="S21" i="6"/>
  <c r="S20" i="6"/>
  <c r="S19" i="6"/>
  <c r="S18" i="6"/>
  <c r="S17" i="6"/>
  <c r="S16" i="6"/>
  <c r="S15" i="6"/>
  <c r="S14" i="6"/>
  <c r="S13" i="6"/>
  <c r="S12" i="6"/>
  <c r="S11" i="6"/>
  <c r="S10" i="6"/>
  <c r="S9" i="6"/>
  <c r="S8" i="6"/>
  <c r="S7" i="6"/>
  <c r="S6" i="6"/>
  <c r="S5" i="6"/>
  <c r="S4" i="6"/>
  <c r="S3" i="6"/>
  <c r="R40" i="6"/>
  <c r="R39" i="6"/>
  <c r="R38" i="6"/>
  <c r="R37" i="6"/>
  <c r="R36" i="6"/>
  <c r="R35" i="6"/>
  <c r="R34" i="6"/>
  <c r="R33" i="6"/>
  <c r="R32" i="6"/>
  <c r="R31" i="6"/>
  <c r="R30" i="6"/>
  <c r="R29" i="6"/>
  <c r="R28" i="6"/>
  <c r="R27" i="6"/>
  <c r="R26" i="6"/>
  <c r="R25" i="6"/>
  <c r="R24" i="6"/>
  <c r="R23" i="6"/>
  <c r="R22" i="6"/>
  <c r="R21" i="6"/>
  <c r="R20" i="6"/>
  <c r="R19" i="6"/>
  <c r="R18" i="6"/>
  <c r="R17" i="6"/>
  <c r="R16" i="6"/>
  <c r="R15" i="6"/>
  <c r="R14" i="6"/>
  <c r="R13" i="6"/>
  <c r="R12" i="6"/>
  <c r="R11" i="6"/>
  <c r="R10" i="6"/>
  <c r="R9" i="6"/>
  <c r="R8" i="6"/>
  <c r="R7" i="6"/>
  <c r="R6" i="6"/>
  <c r="R5" i="6"/>
  <c r="R4" i="6"/>
  <c r="R3" i="6"/>
  <c r="Q40" i="6"/>
  <c r="Q39" i="6"/>
  <c r="Q38" i="6"/>
  <c r="Q37" i="6"/>
  <c r="Q36" i="6"/>
  <c r="Q35" i="6"/>
  <c r="Q34" i="6"/>
  <c r="Q33" i="6"/>
  <c r="Q32" i="6"/>
  <c r="Q31" i="6"/>
  <c r="Q30" i="6"/>
  <c r="Q29" i="6"/>
  <c r="Q28" i="6"/>
  <c r="Q27" i="6"/>
  <c r="Q26" i="6"/>
  <c r="Q25" i="6"/>
  <c r="Q24" i="6"/>
  <c r="Q23" i="6"/>
  <c r="Q22" i="6"/>
  <c r="Q21" i="6"/>
  <c r="Q20" i="6"/>
  <c r="Q19" i="6"/>
  <c r="Q18" i="6"/>
  <c r="Q17" i="6"/>
  <c r="Q16" i="6"/>
  <c r="Q15" i="6"/>
  <c r="Q14" i="6"/>
  <c r="Q13" i="6"/>
  <c r="Q12" i="6"/>
  <c r="Q11" i="6"/>
  <c r="Q10" i="6"/>
  <c r="Q9" i="6"/>
  <c r="Q8" i="6"/>
  <c r="Q7" i="6"/>
  <c r="Q6" i="6"/>
  <c r="Q5" i="6"/>
  <c r="Q4" i="6"/>
  <c r="Q3" i="6"/>
  <c r="P40" i="6"/>
  <c r="P39" i="6"/>
  <c r="P38" i="6"/>
  <c r="P37" i="6"/>
  <c r="P36" i="6"/>
  <c r="P35" i="6"/>
  <c r="P34" i="6"/>
  <c r="P33" i="6"/>
  <c r="P32" i="6"/>
  <c r="P31" i="6"/>
  <c r="P30" i="6"/>
  <c r="P29" i="6"/>
  <c r="P28" i="6"/>
  <c r="P27" i="6"/>
  <c r="P26" i="6"/>
  <c r="P25" i="6"/>
  <c r="P24" i="6"/>
  <c r="P23" i="6"/>
  <c r="P22" i="6"/>
  <c r="P21" i="6"/>
  <c r="P20" i="6"/>
  <c r="P19" i="6"/>
  <c r="P18" i="6"/>
  <c r="P17" i="6"/>
  <c r="P16" i="6"/>
  <c r="P15" i="6"/>
  <c r="P14" i="6"/>
  <c r="P13" i="6"/>
  <c r="P12" i="6"/>
  <c r="P11" i="6"/>
  <c r="P10" i="6"/>
  <c r="P9" i="6"/>
  <c r="P8" i="6"/>
  <c r="P7" i="6"/>
  <c r="P6" i="6"/>
  <c r="P5" i="6"/>
  <c r="P4" i="6"/>
  <c r="P3" i="6"/>
  <c r="O40" i="6"/>
  <c r="O39" i="6"/>
  <c r="O38" i="6"/>
  <c r="O37" i="6"/>
  <c r="O36" i="6"/>
  <c r="O35" i="6"/>
  <c r="O34" i="6"/>
  <c r="O33" i="6"/>
  <c r="O32" i="6"/>
  <c r="O31" i="6"/>
  <c r="O30" i="6"/>
  <c r="O29" i="6"/>
  <c r="O28" i="6"/>
  <c r="O27" i="6"/>
  <c r="O26" i="6"/>
  <c r="O25" i="6"/>
  <c r="O24" i="6"/>
  <c r="O23" i="6"/>
  <c r="O22" i="6"/>
  <c r="O21" i="6"/>
  <c r="O20" i="6"/>
  <c r="O19" i="6"/>
  <c r="O18" i="6"/>
  <c r="O17" i="6"/>
  <c r="O16" i="6"/>
  <c r="O15" i="6"/>
  <c r="O14" i="6"/>
  <c r="O13" i="6"/>
  <c r="O12" i="6"/>
  <c r="O11" i="6"/>
  <c r="O10" i="6"/>
  <c r="O9" i="6"/>
  <c r="O8" i="6"/>
  <c r="O7" i="6"/>
  <c r="O6" i="6"/>
  <c r="O5" i="6"/>
  <c r="O4" i="6"/>
  <c r="O3" i="6"/>
  <c r="N40" i="6"/>
  <c r="N39" i="6"/>
  <c r="N38" i="6"/>
  <c r="N37" i="6"/>
  <c r="N36" i="6"/>
  <c r="N35" i="6"/>
  <c r="N34" i="6"/>
  <c r="N33" i="6"/>
  <c r="N32" i="6"/>
  <c r="N31" i="6"/>
  <c r="N30" i="6"/>
  <c r="N29" i="6"/>
  <c r="N28" i="6"/>
  <c r="N27" i="6"/>
  <c r="N26" i="6"/>
  <c r="N25" i="6"/>
  <c r="N24" i="6"/>
  <c r="N23" i="6"/>
  <c r="N22" i="6"/>
  <c r="N21" i="6"/>
  <c r="N20" i="6"/>
  <c r="N19" i="6"/>
  <c r="N18" i="6"/>
  <c r="N17" i="6"/>
  <c r="N16" i="6"/>
  <c r="N15" i="6"/>
  <c r="N14" i="6"/>
  <c r="N13" i="6"/>
  <c r="N12" i="6"/>
  <c r="N11" i="6"/>
  <c r="N10" i="6"/>
  <c r="N9" i="6"/>
  <c r="N8" i="6"/>
  <c r="N7" i="6"/>
  <c r="N6" i="6"/>
  <c r="N5" i="6"/>
  <c r="N4" i="6"/>
  <c r="N3" i="6"/>
  <c r="M40" i="6"/>
  <c r="M39" i="6"/>
  <c r="M38" i="6"/>
  <c r="M37" i="6"/>
  <c r="M36" i="6"/>
  <c r="M35" i="6"/>
  <c r="M34" i="6"/>
  <c r="M33" i="6"/>
  <c r="M32" i="6"/>
  <c r="M31" i="6"/>
  <c r="M30" i="6"/>
  <c r="M29" i="6"/>
  <c r="M28" i="6"/>
  <c r="M27" i="6"/>
  <c r="M26" i="6"/>
  <c r="M25" i="6"/>
  <c r="M24" i="6"/>
  <c r="M23" i="6"/>
  <c r="M22" i="6"/>
  <c r="M21" i="6"/>
  <c r="M20" i="6"/>
  <c r="M19" i="6"/>
  <c r="M18" i="6"/>
  <c r="M17" i="6"/>
  <c r="M16" i="6"/>
  <c r="M15" i="6"/>
  <c r="M14" i="6"/>
  <c r="M13" i="6"/>
  <c r="M12" i="6"/>
  <c r="M11" i="6"/>
  <c r="M10" i="6"/>
  <c r="M9" i="6"/>
  <c r="M8" i="6"/>
  <c r="M7" i="6"/>
  <c r="M6" i="6"/>
  <c r="M5" i="6"/>
  <c r="M4" i="6"/>
  <c r="M3"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L5" i="6"/>
  <c r="L4" i="6"/>
  <c r="L3" i="6"/>
  <c r="K40" i="6"/>
  <c r="K39" i="6"/>
  <c r="K38" i="6"/>
  <c r="K37" i="6"/>
  <c r="K36" i="6"/>
  <c r="K35" i="6"/>
  <c r="K34" i="6"/>
  <c r="K33" i="6"/>
  <c r="K32" i="6"/>
  <c r="K31" i="6"/>
  <c r="K30" i="6"/>
  <c r="K29" i="6"/>
  <c r="K28" i="6"/>
  <c r="K27" i="6"/>
  <c r="K26" i="6"/>
  <c r="K25" i="6"/>
  <c r="K24" i="6"/>
  <c r="K23" i="6"/>
  <c r="K22" i="6"/>
  <c r="K21" i="6"/>
  <c r="K20" i="6"/>
  <c r="K19" i="6"/>
  <c r="K18" i="6"/>
  <c r="K17" i="6"/>
  <c r="K16" i="6"/>
  <c r="K15" i="6"/>
  <c r="K14" i="6"/>
  <c r="K13" i="6"/>
  <c r="K12" i="6"/>
  <c r="K11" i="6"/>
  <c r="K10" i="6"/>
  <c r="K9" i="6"/>
  <c r="K8" i="6"/>
  <c r="K7" i="6"/>
  <c r="K6" i="6"/>
  <c r="K5" i="6"/>
  <c r="K4" i="6"/>
  <c r="K3" i="6"/>
  <c r="J40" i="6"/>
  <c r="J39" i="6"/>
  <c r="J38" i="6"/>
  <c r="J37" i="6"/>
  <c r="J36" i="6"/>
  <c r="J35" i="6"/>
  <c r="J34" i="6"/>
  <c r="J33" i="6"/>
  <c r="J32" i="6"/>
  <c r="J31" i="6"/>
  <c r="J30" i="6"/>
  <c r="J29" i="6"/>
  <c r="J28" i="6"/>
  <c r="J27" i="6"/>
  <c r="J26" i="6"/>
  <c r="J25" i="6"/>
  <c r="J24" i="6"/>
  <c r="J23" i="6"/>
  <c r="J22" i="6"/>
  <c r="J21" i="6"/>
  <c r="J20" i="6"/>
  <c r="J19" i="6"/>
  <c r="J18" i="6"/>
  <c r="J17" i="6"/>
  <c r="J16" i="6"/>
  <c r="J15" i="6"/>
  <c r="J14" i="6"/>
  <c r="J13" i="6"/>
  <c r="J12" i="6"/>
  <c r="J11" i="6"/>
  <c r="J10" i="6"/>
  <c r="J9" i="6"/>
  <c r="J8" i="6"/>
  <c r="J7" i="6"/>
  <c r="J6" i="6"/>
  <c r="J5" i="6"/>
  <c r="J4" i="6"/>
  <c r="J3"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5" i="6"/>
  <c r="H4" i="6"/>
  <c r="H3"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3"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3"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E35" i="3"/>
  <c r="BD35" i="3"/>
  <c r="BE15" i="3"/>
  <c r="BD15" i="3"/>
  <c r="BE14" i="3"/>
  <c r="BD14" i="3"/>
  <c r="BE6" i="3"/>
  <c r="BD6" i="3"/>
  <c r="B261" i="7" l="1"/>
  <c r="S254" i="7"/>
  <c r="AA254" i="7"/>
  <c r="Y254" i="7"/>
  <c r="Q254" i="7"/>
  <c r="I254" i="7"/>
  <c r="X247" i="7"/>
  <c r="P247" i="7"/>
  <c r="H247" i="7"/>
  <c r="Z254" i="7"/>
  <c r="R254" i="7"/>
  <c r="J254" i="7"/>
  <c r="AD254" i="7"/>
  <c r="V254" i="7"/>
  <c r="N254" i="7"/>
  <c r="F254" i="7"/>
  <c r="AC254" i="7"/>
  <c r="U254" i="7"/>
  <c r="M254" i="7"/>
  <c r="E254" i="7"/>
  <c r="AB254" i="7"/>
  <c r="T254" i="7"/>
  <c r="L254" i="7"/>
  <c r="D254" i="7"/>
  <c r="K254" i="7"/>
  <c r="C254" i="7"/>
  <c r="B254" i="7"/>
  <c r="X254" i="7"/>
  <c r="P254" i="7"/>
  <c r="H254" i="7"/>
  <c r="B247" i="7"/>
  <c r="AB247" i="7"/>
  <c r="Y247" i="7"/>
  <c r="Q247" i="7"/>
  <c r="I247" i="7"/>
  <c r="Z247" i="7"/>
  <c r="R247" i="7"/>
  <c r="J247" i="7"/>
  <c r="AD247" i="7"/>
  <c r="V247" i="7"/>
  <c r="N247" i="7"/>
  <c r="F247" i="7"/>
  <c r="AC247" i="7"/>
  <c r="U247" i="7"/>
  <c r="M247" i="7"/>
  <c r="E247" i="7"/>
  <c r="T247" i="7"/>
  <c r="L247" i="7"/>
  <c r="D247" i="7"/>
  <c r="AA247" i="7"/>
  <c r="S247" i="7"/>
  <c r="K247" i="7"/>
  <c r="C247" i="7"/>
  <c r="AE247" i="7"/>
  <c r="W247" i="7"/>
  <c r="O247" i="7"/>
  <c r="G247" i="7"/>
  <c r="Z240" i="7"/>
  <c r="R240" i="7"/>
  <c r="J240" i="7"/>
  <c r="B240" i="7"/>
  <c r="X240" i="7"/>
  <c r="P240" i="7"/>
  <c r="H240" i="7"/>
  <c r="AE240" i="7"/>
  <c r="W240" i="7"/>
  <c r="O240" i="7"/>
  <c r="G240" i="7"/>
  <c r="AD240" i="7"/>
  <c r="V240" i="7"/>
  <c r="N240" i="7"/>
  <c r="AC240" i="7"/>
  <c r="U240" i="7"/>
  <c r="M240" i="7"/>
  <c r="E240" i="7"/>
  <c r="F240" i="7"/>
  <c r="AB240" i="7"/>
  <c r="T240" i="7"/>
  <c r="L240" i="7"/>
  <c r="D240" i="7"/>
  <c r="AA240" i="7"/>
  <c r="S240" i="7"/>
  <c r="K240" i="7"/>
  <c r="C240" i="7"/>
  <c r="Y240" i="7"/>
  <c r="Q240" i="7"/>
  <c r="I240" i="7"/>
  <c r="Y233" i="7"/>
  <c r="Q233" i="7"/>
  <c r="I233" i="7"/>
  <c r="Z233" i="7"/>
  <c r="R233" i="7"/>
  <c r="J233" i="7"/>
  <c r="X233" i="7"/>
  <c r="AE233" i="7"/>
  <c r="W233" i="7"/>
  <c r="O233" i="7"/>
  <c r="G233" i="7"/>
  <c r="B233" i="7"/>
  <c r="P233" i="7"/>
  <c r="H233" i="7"/>
  <c r="AD233" i="7"/>
  <c r="V233" i="7"/>
  <c r="N233" i="7"/>
  <c r="F233" i="7"/>
  <c r="AC233" i="7"/>
  <c r="U233" i="7"/>
  <c r="M233" i="7"/>
  <c r="E233" i="7"/>
  <c r="AB233" i="7"/>
  <c r="T233" i="7"/>
  <c r="L233" i="7"/>
  <c r="D233" i="7"/>
  <c r="AA233" i="7"/>
  <c r="S233" i="7"/>
  <c r="K233" i="7"/>
  <c r="C233" i="7"/>
  <c r="AD226" i="7"/>
  <c r="W219" i="7"/>
  <c r="B226" i="7"/>
  <c r="X226" i="7"/>
  <c r="P226" i="7"/>
  <c r="H226" i="7"/>
  <c r="AE226" i="7"/>
  <c r="W226" i="7"/>
  <c r="O226" i="7"/>
  <c r="G226" i="7"/>
  <c r="V226" i="7"/>
  <c r="N226" i="7"/>
  <c r="F226" i="7"/>
  <c r="AC226" i="7"/>
  <c r="U226" i="7"/>
  <c r="M226" i="7"/>
  <c r="E226" i="7"/>
  <c r="AB226" i="7"/>
  <c r="T226" i="7"/>
  <c r="L226" i="7"/>
  <c r="D226" i="7"/>
  <c r="AA226" i="7"/>
  <c r="S226" i="7"/>
  <c r="K226" i="7"/>
  <c r="C226" i="7"/>
  <c r="Z226" i="7"/>
  <c r="R226" i="7"/>
  <c r="J226" i="7"/>
  <c r="Y226" i="7"/>
  <c r="Q226" i="7"/>
  <c r="I226" i="7"/>
  <c r="Z219" i="7"/>
  <c r="R219" i="7"/>
  <c r="J219" i="7"/>
  <c r="AE219" i="7"/>
  <c r="AD219" i="7"/>
  <c r="B219" i="7"/>
  <c r="X219" i="7"/>
  <c r="P219" i="7"/>
  <c r="O219" i="7"/>
  <c r="V219" i="7"/>
  <c r="N219" i="7"/>
  <c r="AA219" i="7"/>
  <c r="S219" i="7"/>
  <c r="K219" i="7"/>
  <c r="C219" i="7"/>
  <c r="B212" i="7"/>
  <c r="Y219" i="7"/>
  <c r="Q219" i="7"/>
  <c r="I219" i="7"/>
  <c r="H219" i="7"/>
  <c r="G219" i="7"/>
  <c r="F219" i="7"/>
  <c r="AC219" i="7"/>
  <c r="U219" i="7"/>
  <c r="M219" i="7"/>
  <c r="E219" i="7"/>
  <c r="AB219" i="7"/>
  <c r="T219" i="7"/>
  <c r="L219" i="7"/>
  <c r="D219" i="7"/>
  <c r="Z212" i="7"/>
  <c r="R212" i="7"/>
  <c r="J212" i="7"/>
  <c r="Y212" i="7"/>
  <c r="Q212" i="7"/>
  <c r="I212" i="7"/>
  <c r="AD212" i="7"/>
  <c r="V212" i="7"/>
  <c r="N212" i="7"/>
  <c r="F212" i="7"/>
  <c r="AC212" i="7"/>
  <c r="U212" i="7"/>
  <c r="M212" i="7"/>
  <c r="E212" i="7"/>
  <c r="AB212" i="7"/>
  <c r="T212" i="7"/>
  <c r="L212" i="7"/>
  <c r="D212" i="7"/>
  <c r="AA212" i="7"/>
  <c r="S212" i="7"/>
  <c r="K212" i="7"/>
  <c r="C212" i="7"/>
  <c r="X212" i="7"/>
  <c r="P212" i="7"/>
  <c r="H212" i="7"/>
  <c r="AE212" i="7"/>
  <c r="W212" i="7"/>
  <c r="O212" i="7"/>
  <c r="G212" i="7"/>
  <c r="Z205" i="7"/>
  <c r="R205" i="7"/>
  <c r="J205" i="7"/>
  <c r="Y205" i="7"/>
  <c r="Q205" i="7"/>
  <c r="I205" i="7"/>
  <c r="AE205" i="7"/>
  <c r="W205" i="7"/>
  <c r="O205" i="7"/>
  <c r="G205" i="7"/>
  <c r="AB205" i="7"/>
  <c r="T205" i="7"/>
  <c r="L205" i="7"/>
  <c r="D205" i="7"/>
  <c r="AA205" i="7"/>
  <c r="S205" i="7"/>
  <c r="K205" i="7"/>
  <c r="C205" i="7"/>
  <c r="B205" i="7"/>
  <c r="X205" i="7"/>
  <c r="P205" i="7"/>
  <c r="H205" i="7"/>
  <c r="AD205" i="7"/>
  <c r="V205" i="7"/>
  <c r="N205" i="7"/>
  <c r="F205" i="7"/>
  <c r="AC205" i="7"/>
  <c r="U205" i="7"/>
  <c r="M205" i="7"/>
  <c r="E205" i="7"/>
  <c r="AC198" i="7"/>
  <c r="U198" i="7"/>
  <c r="M198" i="7"/>
  <c r="G198" i="7"/>
  <c r="F198" i="7"/>
  <c r="AE198" i="7"/>
  <c r="W198" i="7"/>
  <c r="O198" i="7"/>
  <c r="E198" i="7"/>
  <c r="D198" i="7"/>
  <c r="C198" i="7"/>
  <c r="AB198" i="7"/>
  <c r="T198" i="7"/>
  <c r="L198" i="7"/>
  <c r="Z198" i="7"/>
  <c r="R198" i="7"/>
  <c r="J198" i="7"/>
  <c r="AD198" i="7"/>
  <c r="V198" i="7"/>
  <c r="N198" i="7"/>
  <c r="AA198" i="7"/>
  <c r="S198" i="7"/>
  <c r="K198" i="7"/>
  <c r="Y198" i="7"/>
  <c r="Q198" i="7"/>
  <c r="I198" i="7"/>
  <c r="B198" i="7"/>
  <c r="X198" i="7"/>
  <c r="P198" i="7"/>
  <c r="H198" i="7"/>
  <c r="AC191" i="7"/>
  <c r="U191" i="7"/>
  <c r="M191" i="7"/>
  <c r="AE191" i="7"/>
  <c r="W191" i="7"/>
  <c r="O191" i="7"/>
  <c r="B191" i="7"/>
  <c r="X191" i="7"/>
  <c r="P191" i="7"/>
  <c r="H191" i="7"/>
  <c r="Z191" i="7"/>
  <c r="R191" i="7"/>
  <c r="Y191" i="7"/>
  <c r="Q191" i="7"/>
  <c r="I191" i="7"/>
  <c r="G191" i="7"/>
  <c r="AD191" i="7"/>
  <c r="V191" i="7"/>
  <c r="N191" i="7"/>
  <c r="F191" i="7"/>
  <c r="E191" i="7"/>
  <c r="AB191" i="7"/>
  <c r="T191" i="7"/>
  <c r="L191" i="7"/>
  <c r="D191" i="7"/>
  <c r="AA191" i="7"/>
  <c r="S191" i="7"/>
  <c r="K191" i="7"/>
  <c r="C191" i="7"/>
  <c r="J191" i="7"/>
  <c r="Z184" i="7"/>
  <c r="R184" i="7"/>
  <c r="J184" i="7"/>
  <c r="B184" i="7"/>
  <c r="Y184" i="7"/>
  <c r="Q184" i="7"/>
  <c r="I184" i="7"/>
  <c r="X184" i="7"/>
  <c r="P184" i="7"/>
  <c r="H184" i="7"/>
  <c r="AB184" i="7"/>
  <c r="T184" i="7"/>
  <c r="AE184" i="7"/>
  <c r="W184" i="7"/>
  <c r="O184" i="7"/>
  <c r="G184" i="7"/>
  <c r="AD184" i="7"/>
  <c r="V184" i="7"/>
  <c r="N184" i="7"/>
  <c r="F184" i="7"/>
  <c r="AC184" i="7"/>
  <c r="U184" i="7"/>
  <c r="M184" i="7"/>
  <c r="E184" i="7"/>
  <c r="L184" i="7"/>
  <c r="D184" i="7"/>
  <c r="AA184" i="7"/>
  <c r="S184" i="7"/>
  <c r="K184" i="7"/>
  <c r="C184" i="7"/>
  <c r="AB177" i="7"/>
  <c r="B177" i="7"/>
  <c r="Z177" i="7"/>
  <c r="R177" i="7"/>
  <c r="J177" i="7"/>
  <c r="Y177" i="7"/>
  <c r="Q177" i="7"/>
  <c r="I177" i="7"/>
  <c r="X177" i="7"/>
  <c r="P177" i="7"/>
  <c r="AE177" i="7"/>
  <c r="W177" i="7"/>
  <c r="O177" i="7"/>
  <c r="G177" i="7"/>
  <c r="T177" i="7"/>
  <c r="L177" i="7"/>
  <c r="D177" i="7"/>
  <c r="AA177" i="7"/>
  <c r="S177" i="7"/>
  <c r="K177" i="7"/>
  <c r="C177" i="7"/>
  <c r="H177" i="7"/>
  <c r="AD177" i="7"/>
  <c r="V177" i="7"/>
  <c r="N177" i="7"/>
  <c r="F177" i="7"/>
  <c r="AC177" i="7"/>
  <c r="U177" i="7"/>
  <c r="M177" i="7"/>
  <c r="E177" i="7"/>
  <c r="AE170" i="7"/>
  <c r="W170" i="7"/>
  <c r="O170" i="7"/>
  <c r="B170" i="7"/>
  <c r="X170" i="7"/>
  <c r="Y170" i="7"/>
  <c r="Q170" i="7"/>
  <c r="I170" i="7"/>
  <c r="P170" i="7"/>
  <c r="H170" i="7"/>
  <c r="V170" i="7"/>
  <c r="AD170" i="7"/>
  <c r="N170" i="7"/>
  <c r="Z170" i="7"/>
  <c r="R170" i="7"/>
  <c r="J170" i="7"/>
  <c r="G170" i="7"/>
  <c r="F170" i="7"/>
  <c r="AC170" i="7"/>
  <c r="U170" i="7"/>
  <c r="M170" i="7"/>
  <c r="E170" i="7"/>
  <c r="AB170" i="7"/>
  <c r="T170" i="7"/>
  <c r="L170" i="7"/>
  <c r="D170" i="7"/>
  <c r="AA170" i="7"/>
  <c r="S170" i="7"/>
  <c r="K170" i="7"/>
  <c r="C170" i="7"/>
  <c r="B163" i="7"/>
  <c r="X163" i="7"/>
  <c r="P163" i="7"/>
  <c r="H163" i="7"/>
  <c r="Z163" i="7"/>
  <c r="R163" i="7"/>
  <c r="J163" i="7"/>
  <c r="Y163" i="7"/>
  <c r="Q163" i="7"/>
  <c r="I163" i="7"/>
  <c r="AD163" i="7"/>
  <c r="V163" i="7"/>
  <c r="N163" i="7"/>
  <c r="F163" i="7"/>
  <c r="AC163" i="7"/>
  <c r="U163" i="7"/>
  <c r="M163" i="7"/>
  <c r="E163" i="7"/>
  <c r="AB163" i="7"/>
  <c r="T163" i="7"/>
  <c r="L163" i="7"/>
  <c r="D163" i="7"/>
  <c r="AA163" i="7"/>
  <c r="S163" i="7"/>
  <c r="K163" i="7"/>
  <c r="C163" i="7"/>
  <c r="AE163" i="7"/>
  <c r="W163" i="7"/>
  <c r="O163" i="7"/>
  <c r="G163" i="7"/>
  <c r="Y156" i="7"/>
  <c r="Q156" i="7"/>
  <c r="Z156" i="7"/>
  <c r="I156" i="7"/>
  <c r="R156" i="7"/>
  <c r="J156" i="7"/>
  <c r="O156" i="7"/>
  <c r="G156" i="7"/>
  <c r="AD156" i="7"/>
  <c r="V156" i="7"/>
  <c r="N156" i="7"/>
  <c r="F156" i="7"/>
  <c r="AC156" i="7"/>
  <c r="U156" i="7"/>
  <c r="M156" i="7"/>
  <c r="E156" i="7"/>
  <c r="AB156" i="7"/>
  <c r="T156" i="7"/>
  <c r="L156" i="7"/>
  <c r="D156" i="7"/>
  <c r="AA156" i="7"/>
  <c r="S156" i="7"/>
  <c r="K156" i="7"/>
  <c r="C156" i="7"/>
  <c r="B156" i="7"/>
  <c r="X156" i="7"/>
  <c r="P156" i="7"/>
  <c r="H156" i="7"/>
  <c r="AE156" i="7"/>
  <c r="W156" i="7"/>
  <c r="AA149" i="7"/>
  <c r="S149" i="7"/>
  <c r="K149" i="7"/>
  <c r="C149" i="7"/>
  <c r="Z149" i="7"/>
  <c r="R149" i="7"/>
  <c r="J149" i="7"/>
  <c r="Y149" i="7"/>
  <c r="Q149" i="7"/>
  <c r="I149" i="7"/>
  <c r="AC149" i="7"/>
  <c r="U149" i="7"/>
  <c r="M149" i="7"/>
  <c r="E149" i="7"/>
  <c r="AD149" i="7"/>
  <c r="V149" i="7"/>
  <c r="N149" i="7"/>
  <c r="F149" i="7"/>
  <c r="AB149" i="7"/>
  <c r="T149" i="7"/>
  <c r="L149" i="7"/>
  <c r="D149" i="7"/>
  <c r="B149" i="7"/>
  <c r="X149" i="7"/>
  <c r="P149" i="7"/>
  <c r="H149" i="7"/>
  <c r="AE149" i="7"/>
  <c r="W149" i="7"/>
  <c r="O149" i="7"/>
  <c r="G149" i="7"/>
  <c r="AA142" i="7"/>
  <c r="S142" i="7"/>
  <c r="K142" i="7"/>
  <c r="C142" i="7"/>
  <c r="Z142" i="7"/>
  <c r="R142" i="7"/>
  <c r="J142" i="7"/>
  <c r="Y142" i="7"/>
  <c r="Q142" i="7"/>
  <c r="I142" i="7"/>
  <c r="AD142" i="7"/>
  <c r="V142" i="7"/>
  <c r="N142" i="7"/>
  <c r="F142" i="7"/>
  <c r="Y135" i="7"/>
  <c r="AC142" i="7"/>
  <c r="U142" i="7"/>
  <c r="M142" i="7"/>
  <c r="E142" i="7"/>
  <c r="AB142" i="7"/>
  <c r="T142" i="7"/>
  <c r="L142" i="7"/>
  <c r="D142" i="7"/>
  <c r="B142" i="7"/>
  <c r="X142" i="7"/>
  <c r="P142" i="7"/>
  <c r="H142" i="7"/>
  <c r="AE142" i="7"/>
  <c r="W142" i="7"/>
  <c r="O142" i="7"/>
  <c r="G142" i="7"/>
  <c r="Q135" i="7"/>
  <c r="I135" i="7"/>
  <c r="Z135" i="7"/>
  <c r="R135" i="7"/>
  <c r="J135" i="7"/>
  <c r="AD135" i="7"/>
  <c r="V135" i="7"/>
  <c r="N135" i="7"/>
  <c r="F135" i="7"/>
  <c r="AC135" i="7"/>
  <c r="U135" i="7"/>
  <c r="M135" i="7"/>
  <c r="E135" i="7"/>
  <c r="AB135" i="7"/>
  <c r="T135" i="7"/>
  <c r="L135" i="7"/>
  <c r="D135" i="7"/>
  <c r="AA135" i="7"/>
  <c r="S135" i="7"/>
  <c r="K135" i="7"/>
  <c r="C135" i="7"/>
  <c r="B135" i="7"/>
  <c r="X135" i="7"/>
  <c r="P135" i="7"/>
  <c r="H135" i="7"/>
  <c r="AE135" i="7"/>
  <c r="W135" i="7"/>
  <c r="O135" i="7"/>
  <c r="G135" i="7"/>
  <c r="Y128" i="7"/>
  <c r="T128" i="7"/>
  <c r="Z128" i="7"/>
  <c r="R128" i="7"/>
  <c r="J128" i="7"/>
  <c r="Q128" i="7"/>
  <c r="I128" i="7"/>
  <c r="AA121" i="7"/>
  <c r="S121" i="7"/>
  <c r="AB128" i="7"/>
  <c r="L128" i="7"/>
  <c r="D128" i="7"/>
  <c r="B128" i="7"/>
  <c r="X128" i="7"/>
  <c r="P128" i="7"/>
  <c r="H128" i="7"/>
  <c r="AE128" i="7"/>
  <c r="W128" i="7"/>
  <c r="O128" i="7"/>
  <c r="G128" i="7"/>
  <c r="K121" i="7"/>
  <c r="C121" i="7"/>
  <c r="AD128" i="7"/>
  <c r="V128" i="7"/>
  <c r="N128" i="7"/>
  <c r="F128" i="7"/>
  <c r="AC128" i="7"/>
  <c r="U128" i="7"/>
  <c r="M128" i="7"/>
  <c r="E128" i="7"/>
  <c r="AA128" i="7"/>
  <c r="S128" i="7"/>
  <c r="K128" i="7"/>
  <c r="C128" i="7"/>
  <c r="Y121" i="7"/>
  <c r="X121" i="7"/>
  <c r="P121" i="7"/>
  <c r="H121" i="7"/>
  <c r="G121" i="7"/>
  <c r="Q121" i="7"/>
  <c r="I121" i="7"/>
  <c r="Z121" i="7"/>
  <c r="R121" i="7"/>
  <c r="J121" i="7"/>
  <c r="AD121" i="7"/>
  <c r="V121" i="7"/>
  <c r="N121" i="7"/>
  <c r="F121" i="7"/>
  <c r="Y114" i="7"/>
  <c r="AC121" i="7"/>
  <c r="U121" i="7"/>
  <c r="M121" i="7"/>
  <c r="E121" i="7"/>
  <c r="AB121" i="7"/>
  <c r="T121" i="7"/>
  <c r="L121" i="7"/>
  <c r="D121" i="7"/>
  <c r="B121" i="7"/>
  <c r="AE121" i="7"/>
  <c r="W121" i="7"/>
  <c r="O121" i="7"/>
  <c r="I114" i="7"/>
  <c r="B114" i="7"/>
  <c r="X114" i="7"/>
  <c r="P114" i="7"/>
  <c r="H114" i="7"/>
  <c r="Q114" i="7"/>
  <c r="AE114" i="7"/>
  <c r="W114" i="7"/>
  <c r="O114" i="7"/>
  <c r="G114" i="7"/>
  <c r="AD114" i="7"/>
  <c r="Z114" i="7"/>
  <c r="R114" i="7"/>
  <c r="J114" i="7"/>
  <c r="V114" i="7"/>
  <c r="N114" i="7"/>
  <c r="F114" i="7"/>
  <c r="AC114" i="7"/>
  <c r="U114" i="7"/>
  <c r="M114" i="7"/>
  <c r="E114" i="7"/>
  <c r="AB114" i="7"/>
  <c r="T114" i="7"/>
  <c r="L114" i="7"/>
  <c r="D114" i="7"/>
  <c r="Y107" i="7"/>
  <c r="Q107" i="7"/>
  <c r="AA114" i="7"/>
  <c r="S114" i="7"/>
  <c r="K114" i="7"/>
  <c r="C114" i="7"/>
  <c r="I107" i="7"/>
  <c r="Z107" i="7"/>
  <c r="R107" i="7"/>
  <c r="J107" i="7"/>
  <c r="B107" i="7"/>
  <c r="X107" i="7"/>
  <c r="P107" i="7"/>
  <c r="H107" i="7"/>
  <c r="AD107" i="7"/>
  <c r="V107" i="7"/>
  <c r="N107" i="7"/>
  <c r="F107" i="7"/>
  <c r="AE107" i="7"/>
  <c r="W107" i="7"/>
  <c r="O107" i="7"/>
  <c r="G107" i="7"/>
  <c r="AC107" i="7"/>
  <c r="U107" i="7"/>
  <c r="M107" i="7"/>
  <c r="E107" i="7"/>
  <c r="AB107" i="7"/>
  <c r="T107" i="7"/>
  <c r="L107" i="7"/>
  <c r="D107" i="7"/>
  <c r="AA107" i="7"/>
  <c r="S107" i="7"/>
  <c r="K107" i="7"/>
  <c r="C107" i="7"/>
  <c r="J100" i="7"/>
  <c r="Y100" i="7"/>
  <c r="Q100" i="7"/>
  <c r="B100" i="7"/>
  <c r="X100" i="7"/>
  <c r="P100" i="7"/>
  <c r="H100" i="7"/>
  <c r="AE100" i="7"/>
  <c r="W100" i="7"/>
  <c r="O100" i="7"/>
  <c r="G100" i="7"/>
  <c r="AD100" i="7"/>
  <c r="V100" i="7"/>
  <c r="N100" i="7"/>
  <c r="F100" i="7"/>
  <c r="AC100" i="7"/>
  <c r="U100" i="7"/>
  <c r="M100" i="7"/>
  <c r="E100" i="7"/>
  <c r="AB100" i="7"/>
  <c r="T100" i="7"/>
  <c r="L100" i="7"/>
  <c r="D100" i="7"/>
  <c r="AA100" i="7"/>
  <c r="S100" i="7"/>
  <c r="K100" i="7"/>
  <c r="C100" i="7"/>
  <c r="Z100" i="7"/>
  <c r="R100" i="7"/>
  <c r="I100" i="7"/>
  <c r="AB93" i="7"/>
  <c r="T93" i="7"/>
  <c r="L93" i="7"/>
  <c r="Y93" i="7"/>
  <c r="Q93" i="7"/>
  <c r="I93" i="7"/>
  <c r="H86" i="7"/>
  <c r="Z93" i="7"/>
  <c r="R93" i="7"/>
  <c r="J93" i="7"/>
  <c r="AA86" i="7"/>
  <c r="S86" i="7"/>
  <c r="K86" i="7"/>
  <c r="C86" i="7"/>
  <c r="AD93" i="7"/>
  <c r="V93" i="7"/>
  <c r="N93" i="7"/>
  <c r="F93" i="7"/>
  <c r="Z86" i="7"/>
  <c r="AC93" i="7"/>
  <c r="U93" i="7"/>
  <c r="M93" i="7"/>
  <c r="E93" i="7"/>
  <c r="D93" i="7"/>
  <c r="AA93" i="7"/>
  <c r="S93" i="7"/>
  <c r="K93" i="7"/>
  <c r="C93" i="7"/>
  <c r="B93" i="7"/>
  <c r="X93" i="7"/>
  <c r="P93" i="7"/>
  <c r="H93" i="7"/>
  <c r="AE93" i="7"/>
  <c r="W93" i="7"/>
  <c r="O93" i="7"/>
  <c r="G93" i="7"/>
  <c r="R86" i="7"/>
  <c r="J86" i="7"/>
  <c r="Y86" i="7"/>
  <c r="Q86" i="7"/>
  <c r="I86" i="7"/>
  <c r="AD86" i="7"/>
  <c r="V86" i="7"/>
  <c r="N86" i="7"/>
  <c r="F86" i="7"/>
  <c r="AC86" i="7"/>
  <c r="U86" i="7"/>
  <c r="M86" i="7"/>
  <c r="E86" i="7"/>
  <c r="AB86" i="7"/>
  <c r="T86" i="7"/>
  <c r="L86" i="7"/>
  <c r="D86" i="7"/>
  <c r="B86" i="7"/>
  <c r="X86" i="7"/>
  <c r="P86" i="7"/>
  <c r="AE86" i="7"/>
  <c r="W86" i="7"/>
  <c r="O86" i="7"/>
  <c r="G86" i="7"/>
  <c r="Z79" i="7"/>
  <c r="R79" i="7"/>
  <c r="J79" i="7"/>
  <c r="Y79" i="7"/>
  <c r="Q79" i="7"/>
  <c r="I79" i="7"/>
  <c r="AD79" i="7"/>
  <c r="V79" i="7"/>
  <c r="N79" i="7"/>
  <c r="F79" i="7"/>
  <c r="AC79" i="7"/>
  <c r="U79" i="7"/>
  <c r="M79" i="7"/>
  <c r="E79" i="7"/>
  <c r="AB79" i="7"/>
  <c r="T79" i="7"/>
  <c r="L79" i="7"/>
  <c r="D79" i="7"/>
  <c r="AA79" i="7"/>
  <c r="S79" i="7"/>
  <c r="K79" i="7"/>
  <c r="C79" i="7"/>
  <c r="B79" i="7"/>
  <c r="X79" i="7"/>
  <c r="P79" i="7"/>
  <c r="H79" i="7"/>
  <c r="AE79" i="7"/>
  <c r="W79" i="7"/>
  <c r="O79" i="7"/>
  <c r="G79" i="7"/>
  <c r="B72" i="7"/>
  <c r="X72" i="7"/>
  <c r="Z72" i="7"/>
  <c r="R72" i="7"/>
  <c r="J72" i="7"/>
  <c r="Y72" i="7"/>
  <c r="Q72" i="7"/>
  <c r="I72" i="7"/>
  <c r="P72" i="7"/>
  <c r="H72" i="7"/>
  <c r="AE72" i="7"/>
  <c r="W72" i="7"/>
  <c r="O72" i="7"/>
  <c r="G72" i="7"/>
  <c r="AD72" i="7"/>
  <c r="V72" i="7"/>
  <c r="N72" i="7"/>
  <c r="F72" i="7"/>
  <c r="AC72" i="7"/>
  <c r="U72" i="7"/>
  <c r="M72" i="7"/>
  <c r="E72" i="7"/>
  <c r="AB72" i="7"/>
  <c r="T72" i="7"/>
  <c r="L72" i="7"/>
  <c r="D72" i="7"/>
  <c r="AA72" i="7"/>
  <c r="S72" i="7"/>
  <c r="K72" i="7"/>
  <c r="C72" i="7"/>
  <c r="AE65" i="7"/>
  <c r="W65" i="7"/>
  <c r="B65" i="7"/>
  <c r="X65" i="7"/>
  <c r="O65" i="7"/>
  <c r="B58" i="7"/>
  <c r="Y65" i="7"/>
  <c r="Q65" i="7"/>
  <c r="P65" i="7"/>
  <c r="AD65" i="7"/>
  <c r="V65" i="7"/>
  <c r="N65" i="7"/>
  <c r="F65" i="7"/>
  <c r="AC65" i="7"/>
  <c r="U65" i="7"/>
  <c r="M65" i="7"/>
  <c r="E65" i="7"/>
  <c r="AB65" i="7"/>
  <c r="T65" i="7"/>
  <c r="L65" i="7"/>
  <c r="D65" i="7"/>
  <c r="AA65" i="7"/>
  <c r="S65" i="7"/>
  <c r="K65" i="7"/>
  <c r="C65" i="7"/>
  <c r="Z65" i="7"/>
  <c r="R65" i="7"/>
  <c r="J65" i="7"/>
  <c r="I65" i="7"/>
  <c r="AB58" i="7"/>
  <c r="T58" i="7"/>
  <c r="L58" i="7"/>
  <c r="D58" i="7"/>
  <c r="H65" i="7"/>
  <c r="G65" i="7"/>
  <c r="AA58" i="7"/>
  <c r="S58" i="7"/>
  <c r="K58" i="7"/>
  <c r="C58" i="7"/>
  <c r="R58" i="7"/>
  <c r="J58" i="7"/>
  <c r="Y58" i="7"/>
  <c r="Q58" i="7"/>
  <c r="I58" i="7"/>
  <c r="Z58" i="7"/>
  <c r="AD58" i="7"/>
  <c r="V58" i="7"/>
  <c r="N58" i="7"/>
  <c r="F58" i="7"/>
  <c r="AC58" i="7"/>
  <c r="U58" i="7"/>
  <c r="M58" i="7"/>
  <c r="E58" i="7"/>
  <c r="X51" i="7"/>
  <c r="P51" i="7"/>
  <c r="H51" i="7"/>
  <c r="H58" i="7"/>
  <c r="X58" i="7"/>
  <c r="P58" i="7"/>
  <c r="AE58" i="7"/>
  <c r="W58" i="7"/>
  <c r="O58" i="7"/>
  <c r="G58" i="7"/>
  <c r="B51" i="7"/>
  <c r="Z51" i="7"/>
  <c r="AA51" i="7"/>
  <c r="S51" i="7"/>
  <c r="K51" i="7"/>
  <c r="C51" i="7"/>
  <c r="R51" i="7"/>
  <c r="J51" i="7"/>
  <c r="Q51" i="7"/>
  <c r="I51" i="7"/>
  <c r="Y51" i="7"/>
  <c r="AD51" i="7"/>
  <c r="V51" i="7"/>
  <c r="N51" i="7"/>
  <c r="F51" i="7"/>
  <c r="AC51" i="7"/>
  <c r="U51" i="7"/>
  <c r="M51" i="7"/>
  <c r="E51" i="7"/>
  <c r="AB51" i="7"/>
  <c r="T51" i="7"/>
  <c r="L51" i="7"/>
  <c r="D51" i="7"/>
  <c r="AE51" i="7"/>
  <c r="W51" i="7"/>
  <c r="O51" i="7"/>
  <c r="G51" i="7"/>
  <c r="Z44" i="7"/>
  <c r="R44" i="7"/>
  <c r="J44" i="7"/>
  <c r="Y44" i="7"/>
  <c r="Q44" i="7"/>
  <c r="I44" i="7"/>
  <c r="F44" i="7"/>
  <c r="Y37" i="7"/>
  <c r="AC44" i="7"/>
  <c r="U44" i="7"/>
  <c r="M44" i="7"/>
  <c r="E44" i="7"/>
  <c r="AB44" i="7"/>
  <c r="T44" i="7"/>
  <c r="L44" i="7"/>
  <c r="D44" i="7"/>
  <c r="AA44" i="7"/>
  <c r="S44" i="7"/>
  <c r="K44" i="7"/>
  <c r="C44" i="7"/>
  <c r="B44" i="7"/>
  <c r="X44" i="7"/>
  <c r="P44" i="7"/>
  <c r="H44" i="7"/>
  <c r="AE44" i="7"/>
  <c r="W44" i="7"/>
  <c r="O44" i="7"/>
  <c r="G44" i="7"/>
  <c r="AD44" i="7"/>
  <c r="V44" i="7"/>
  <c r="N44" i="7"/>
  <c r="AA37" i="7"/>
  <c r="S37" i="7"/>
  <c r="K37" i="7"/>
  <c r="C37" i="7"/>
  <c r="Z37" i="7"/>
  <c r="R37" i="7"/>
  <c r="J37" i="7"/>
  <c r="Q37" i="7"/>
  <c r="I37" i="7"/>
  <c r="AD37" i="7"/>
  <c r="V37" i="7"/>
  <c r="N37" i="7"/>
  <c r="F37" i="7"/>
  <c r="AC37" i="7"/>
  <c r="U37" i="7"/>
  <c r="M37" i="7"/>
  <c r="E37" i="7"/>
  <c r="AB37" i="7"/>
  <c r="T37" i="7"/>
  <c r="L37" i="7"/>
  <c r="D37" i="7"/>
  <c r="B37" i="7"/>
  <c r="X37" i="7"/>
  <c r="P37" i="7"/>
  <c r="H37" i="7"/>
  <c r="AE37" i="7"/>
  <c r="W37" i="7"/>
  <c r="O37" i="7"/>
  <c r="G37" i="7"/>
  <c r="B23" i="7"/>
  <c r="Z30" i="7"/>
  <c r="R30" i="7"/>
  <c r="J30" i="7"/>
  <c r="Y30" i="7"/>
  <c r="B30" i="7"/>
  <c r="X30" i="7"/>
  <c r="P30" i="7"/>
  <c r="AE30" i="7"/>
  <c r="O30" i="7"/>
  <c r="Q30" i="7"/>
  <c r="W30" i="7"/>
  <c r="AC30" i="7"/>
  <c r="U30" i="7"/>
  <c r="M30" i="7"/>
  <c r="E30" i="7"/>
  <c r="AB30" i="7"/>
  <c r="T30" i="7"/>
  <c r="L30" i="7"/>
  <c r="D30" i="7"/>
  <c r="AA30" i="7"/>
  <c r="S30" i="7"/>
  <c r="K30" i="7"/>
  <c r="C30" i="7"/>
  <c r="I30" i="7"/>
  <c r="H30" i="7"/>
  <c r="G30" i="7"/>
  <c r="AD30" i="7"/>
  <c r="V30" i="7"/>
  <c r="N30" i="7"/>
  <c r="F30" i="7"/>
  <c r="P23" i="7"/>
  <c r="AA23" i="7"/>
  <c r="B16" i="7"/>
  <c r="Y23" i="7"/>
  <c r="Q23" i="7"/>
  <c r="X23" i="7"/>
  <c r="AD23" i="7"/>
  <c r="V23" i="7"/>
  <c r="N23" i="7"/>
  <c r="F23" i="7"/>
  <c r="AE23" i="7"/>
  <c r="W23" i="7"/>
  <c r="O23" i="7"/>
  <c r="AC23" i="7"/>
  <c r="U23" i="7"/>
  <c r="M23" i="7"/>
  <c r="E23" i="7"/>
  <c r="AB23" i="7"/>
  <c r="T23" i="7"/>
  <c r="L23" i="7"/>
  <c r="D23" i="7"/>
  <c r="S23" i="7"/>
  <c r="K23" i="7"/>
  <c r="C23" i="7"/>
  <c r="Z23" i="7"/>
  <c r="R23" i="7"/>
  <c r="J23" i="7"/>
  <c r="I23" i="7"/>
  <c r="H23" i="7"/>
  <c r="G23" i="7"/>
  <c r="I16" i="7"/>
  <c r="Q16" i="7"/>
  <c r="J16" i="7"/>
  <c r="R16" i="7"/>
  <c r="AA16" i="7"/>
  <c r="AB16" i="7"/>
  <c r="E16" i="7"/>
  <c r="M16" i="7"/>
  <c r="U16" i="7"/>
  <c r="AC16" i="7"/>
  <c r="C16" i="7"/>
  <c r="K16" i="7"/>
  <c r="S16" i="7"/>
  <c r="D16" i="7"/>
  <c r="L16" i="7"/>
  <c r="T16" i="7"/>
  <c r="F16" i="7"/>
  <c r="N16" i="7"/>
  <c r="V16" i="7"/>
  <c r="AD16" i="7"/>
  <c r="G16" i="7"/>
  <c r="O16" i="7"/>
  <c r="W16" i="7"/>
  <c r="AE16" i="7"/>
  <c r="H16" i="7"/>
  <c r="P16" i="7"/>
  <c r="X16" i="7"/>
  <c r="Y16" i="7"/>
  <c r="Z16" i="7"/>
  <c r="E9" i="7"/>
  <c r="M9" i="7"/>
  <c r="U9" i="7"/>
  <c r="AC9" i="7"/>
  <c r="H9" i="7"/>
  <c r="P9" i="7"/>
  <c r="B9" i="7"/>
  <c r="I9" i="7"/>
  <c r="Q9" i="7"/>
  <c r="Y9" i="7"/>
  <c r="J9" i="7"/>
  <c r="R9" i="7"/>
  <c r="Z9" i="7"/>
  <c r="C9" i="7"/>
  <c r="K9" i="7"/>
  <c r="S9" i="7"/>
  <c r="D9" i="7"/>
  <c r="L9" i="7"/>
  <c r="T9" i="7"/>
  <c r="AB9" i="7"/>
  <c r="AA9" i="7"/>
  <c r="F9" i="7"/>
  <c r="N9" i="7"/>
  <c r="V9" i="7"/>
  <c r="AD9" i="7"/>
  <c r="G9" i="7"/>
  <c r="O9" i="7"/>
  <c r="W9" i="7"/>
  <c r="AE9" i="7"/>
  <c r="X9" i="7"/>
  <c r="B5" i="6" l="1"/>
  <c r="BE39" i="3"/>
  <c r="BD39" i="3"/>
  <c r="BE37" i="3"/>
  <c r="BD37" i="3"/>
  <c r="BE36" i="3"/>
  <c r="BD36" i="3"/>
  <c r="BE34" i="3"/>
  <c r="BD34" i="3"/>
  <c r="BE32" i="3"/>
  <c r="BD32" i="3"/>
  <c r="BE31" i="3"/>
  <c r="BD31" i="3"/>
  <c r="BE30" i="3"/>
  <c r="BD30" i="3"/>
  <c r="BE29" i="3"/>
  <c r="BD29" i="3"/>
  <c r="BE28" i="3"/>
  <c r="BD28" i="3"/>
  <c r="BE27" i="3"/>
  <c r="BD27" i="3"/>
  <c r="BE21" i="3"/>
  <c r="BD21" i="3"/>
  <c r="BD7" i="3"/>
  <c r="BE7" i="3"/>
  <c r="BD8" i="3"/>
  <c r="BE8" i="3"/>
  <c r="BD9" i="3"/>
  <c r="BE9" i="3"/>
  <c r="BD10" i="3"/>
  <c r="BE10" i="3"/>
  <c r="BD11" i="3"/>
  <c r="BE11" i="3"/>
  <c r="BD12" i="3"/>
  <c r="BE12" i="3"/>
  <c r="BD13" i="3"/>
  <c r="BE13" i="3"/>
  <c r="BD16" i="3"/>
  <c r="BE16" i="3"/>
  <c r="BD17" i="3"/>
  <c r="BE17" i="3"/>
  <c r="BD18" i="3"/>
  <c r="BE18" i="3"/>
  <c r="BD19" i="3"/>
  <c r="BE19" i="3"/>
  <c r="BE5" i="3"/>
  <c r="BD5" i="3"/>
  <c r="BD3" i="3"/>
  <c r="BE3" i="3"/>
  <c r="BE2" i="3"/>
  <c r="BD2" i="3"/>
  <c r="B3" i="6" l="1"/>
  <c r="B4" i="6"/>
</calcChain>
</file>

<file path=xl/sharedStrings.xml><?xml version="1.0" encoding="utf-8"?>
<sst xmlns="http://schemas.openxmlformats.org/spreadsheetml/2006/main" count="1342" uniqueCount="492">
  <si>
    <t>item</t>
  </si>
  <si>
    <t>item codes</t>
  </si>
  <si>
    <t>element</t>
  </si>
  <si>
    <t>element codes</t>
  </si>
  <si>
    <t>Albania</t>
  </si>
  <si>
    <t>Fish, Seafood + (Total)</t>
  </si>
  <si>
    <t>Food supply quantity (kg/capita/yr)</t>
  </si>
  <si>
    <t>Algeria</t>
  </si>
  <si>
    <t>Angola</t>
  </si>
  <si>
    <t>Antigua and Barbuda</t>
  </si>
  <si>
    <t>Argentina</t>
  </si>
  <si>
    <t>Armenia</t>
  </si>
  <si>
    <t>Australia</t>
  </si>
  <si>
    <t>Austria</t>
  </si>
  <si>
    <t>Azerbaijan</t>
  </si>
  <si>
    <t>Bahamas</t>
  </si>
  <si>
    <t>Bangladesh</t>
  </si>
  <si>
    <t>Barbados</t>
  </si>
  <si>
    <t>Belarus</t>
  </si>
  <si>
    <t>Belgium</t>
  </si>
  <si>
    <t>Belgium-Luxembourg</t>
  </si>
  <si>
    <t>Belize</t>
  </si>
  <si>
    <t>Benin</t>
  </si>
  <si>
    <t>Bermuda</t>
  </si>
  <si>
    <t>Bolivia (Plurinational State of)</t>
  </si>
  <si>
    <t>Bosnia and Herzegovina</t>
  </si>
  <si>
    <t>Botswana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</si>
  <si>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</si>
  <si>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</si>
  <si>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</si>
  <si>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</si>
  <si>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</si>
  <si>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</si>
  <si>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</si>
  <si>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</si>
  <si>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</si>
  <si>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</si>
  <si>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</si>
  <si>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</si>
  <si>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</si>
  <si>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</si>
  <si>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</si>
  <si>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</si>
  <si>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Costa Rica</t>
  </si>
  <si>
    <t>Côte d'Ivoire</t>
  </si>
  <si>
    <t>Croatia</t>
  </si>
  <si>
    <t>Cuba</t>
  </si>
  <si>
    <t>Cyprus</t>
  </si>
  <si>
    <t>Czech Republic</t>
  </si>
  <si>
    <t>Czechoslovakia</t>
  </si>
  <si>
    <t>Democratic People's Republic of Korea</t>
  </si>
  <si>
    <t>Denmark</t>
  </si>
  <si>
    <t>Djibouti</t>
  </si>
  <si>
    <t>Dominica</t>
  </si>
  <si>
    <t>Dominican Republic</t>
  </si>
  <si>
    <t>Ecuador</t>
  </si>
  <si>
    <t>Egypt</t>
  </si>
  <si>
    <t>El Salvador</t>
  </si>
  <si>
    <t>Eritrea</t>
  </si>
  <si>
    <t>Estonia</t>
  </si>
  <si>
    <t>Ethiopia</t>
  </si>
  <si>
    <t>Ethiopia PDR</t>
  </si>
  <si>
    <t>Fiji</t>
  </si>
  <si>
    <t>Finland</t>
  </si>
  <si>
    <t>France</t>
  </si>
  <si>
    <t>French Polynesia</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</si>
  <si>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</si>
  <si>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</si>
  <si>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</si>
  <si>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</si>
  <si>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</si>
  <si>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</si>
  <si>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</si>
  <si>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</si>
  <si>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</si>
  <si>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</si>
  <si>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</si>
  <si>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</si>
  <si>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</si>
  <si>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</si>
  <si>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</si>
  <si>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</si>
  <si>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</si>
  <si>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 (Islamic Republic of)</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</si>
  <si>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</si>
  <si>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</si>
  <si>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</si>
  <si>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</si>
  <si>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</si>
  <si>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</si>
  <si>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</si>
  <si>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</si>
  <si>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</si>
  <si>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</si>
  <si>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</si>
  <si>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</si>
  <si>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</si>
  <si>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</si>
  <si>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</si>
  <si>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</si>
  <si>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</si>
  <si>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Lithuania</t>
  </si>
  <si>
    <t>Luxembourg</t>
  </si>
  <si>
    <t>Madagascar</t>
  </si>
  <si>
    <t>Malawi</t>
  </si>
  <si>
    <t>Malaysia</t>
  </si>
  <si>
    <t>Maldives</t>
  </si>
  <si>
    <t>Mali</t>
  </si>
  <si>
    <t>Malta</t>
  </si>
  <si>
    <t>Mauritania</t>
  </si>
  <si>
    <t>Mauritius</t>
  </si>
  <si>
    <t>Mexico</t>
  </si>
  <si>
    <t>Mongolia</t>
  </si>
  <si>
    <t>Montenegro</t>
  </si>
  <si>
    <t>Morocco</t>
  </si>
  <si>
    <t>Mozambique</t>
  </si>
  <si>
    <t>Myanmar</t>
  </si>
  <si>
    <t>Namibia</t>
  </si>
  <si>
    <t>Nepal</t>
  </si>
  <si>
    <t>Netherlands</t>
  </si>
  <si>
    <t>Netherlands Antilles</t>
  </si>
  <si>
    <t>New Caledonia</t>
  </si>
  <si>
    <t>New Zealand</t>
  </si>
  <si>
    <t>Nicaragua</t>
  </si>
  <si>
    <t>Niger</t>
  </si>
  <si>
    <t>Nigeria</t>
  </si>
  <si>
    <t>Norway</t>
  </si>
  <si>
    <t>Occupied Palestinian Territory</t>
  </si>
  <si>
    <t>Pakistan</t>
  </si>
  <si>
    <t>Panama</t>
  </si>
  <si>
    <t>Paraguay</t>
  </si>
  <si>
    <t>Peru</t>
  </si>
  <si>
    <t>Philippines</t>
  </si>
  <si>
    <t>Poland</t>
  </si>
  <si>
    <t>Portugal</t>
  </si>
  <si>
    <t>Republic of Korea</t>
  </si>
  <si>
    <t>Republic of Moldova</t>
  </si>
  <si>
    <t>Romania</t>
  </si>
  <si>
    <t>Russian Federation</t>
  </si>
  <si>
    <t>Rwanda</t>
  </si>
  <si>
    <t>Saint Kitts and Nevis</t>
  </si>
  <si>
    <t>Saint Lucia</t>
  </si>
  <si>
    <t>Saint Vincent and the Grenadines</t>
  </si>
  <si>
    <t>Samoa</t>
  </si>
  <si>
    <t>Sao Tome and Principe</t>
  </si>
  <si>
    <t>Saudi Arabia</t>
  </si>
  <si>
    <t>Senegal</t>
  </si>
  <si>
    <t>Serbia</t>
  </si>
  <si>
    <t>Serbia and Montenegro</t>
  </si>
  <si>
    <t>Seychelles</t>
  </si>
  <si>
    <t>Sierra Leone</t>
  </si>
  <si>
    <t>Slovakia</t>
  </si>
  <si>
    <t>Slovenia</t>
  </si>
  <si>
    <t>Solomon Islands</t>
  </si>
  <si>
    <t>South Africa</t>
  </si>
  <si>
    <t>South Sudan</t>
  </si>
  <si>
    <t>Spain</t>
  </si>
  <si>
    <t>Sri Lanka</t>
  </si>
  <si>
    <t>Sudan</t>
  </si>
  <si>
    <t>Sudan (former)</t>
  </si>
  <si>
    <t>Suriname</t>
  </si>
  <si>
    <t>Swaziland</t>
  </si>
  <si>
    <t>Sweden</t>
  </si>
  <si>
    <t>Switzerland</t>
  </si>
  <si>
    <t>Syrian Arab Republic</t>
  </si>
  <si>
    <t>Tajikistan</t>
  </si>
  <si>
    <t>Thailand</t>
  </si>
  <si>
    <t>The former Yugoslav Republic of Macedonia</t>
  </si>
  <si>
    <t>Timor-Leste</t>
  </si>
  <si>
    <t>Togo</t>
  </si>
  <si>
    <t>Trinidad and Tobago</t>
  </si>
  <si>
    <t>Tunisia</t>
  </si>
  <si>
    <t>Turkey</t>
  </si>
  <si>
    <t>Turkmenistan</t>
  </si>
  <si>
    <t>Uganda</t>
  </si>
  <si>
    <t>Ukraine</t>
  </si>
  <si>
    <t>United Arab Emirates</t>
  </si>
  <si>
    <t>United Kingdom</t>
  </si>
  <si>
    <t>United Republic of Tanzania</t>
  </si>
  <si>
    <t>United States of America</t>
  </si>
  <si>
    <t>Uruguay</t>
  </si>
  <si>
    <t>USSR</t>
  </si>
  <si>
    <t>Uzbekistan</t>
  </si>
  <si>
    <t>Vanuatu</t>
  </si>
  <si>
    <t>Venezuela (Bolivarian Republic of)</t>
  </si>
  <si>
    <t>Viet Nam</t>
  </si>
  <si>
    <t>Yemen</t>
  </si>
  <si>
    <t>Yugoslav SFR</t>
  </si>
  <si>
    <t>Zambia</t>
  </si>
  <si>
    <t>Zimbabwe</t>
  </si>
  <si>
    <t>FAO Fisheries Circulars no. 821</t>
  </si>
  <si>
    <t>Fish and Fishery products - World Apparent Consumption Statistics based on Food Balance Sheets (1961-) and CD dissemination of FAO Yearbook of Fishery Statistics 2007 and after.</t>
  </si>
  <si>
    <t>http://www.fao.org/fishery/statistics/global-consumption/en</t>
  </si>
  <si>
    <t>Cnumber</t>
  </si>
  <si>
    <t>Cname</t>
  </si>
  <si>
    <t>Atlantic/Indian Ocean/South China Sea</t>
  </si>
  <si>
    <t>Caribbean</t>
  </si>
  <si>
    <t>Pacific</t>
  </si>
  <si>
    <t>Bahrain</t>
  </si>
  <si>
    <t>Antigua and Barbbuda</t>
  </si>
  <si>
    <t>Micronesia</t>
  </si>
  <si>
    <t>Papua New Guinea</t>
  </si>
  <si>
    <t xml:space="preserve">Mauritius </t>
  </si>
  <si>
    <t>Nauru</t>
  </si>
  <si>
    <t>Singapore</t>
  </si>
  <si>
    <t>Tonga</t>
  </si>
  <si>
    <t>Marshall Islands</t>
  </si>
  <si>
    <t>Palau</t>
  </si>
  <si>
    <t>Saints Kitts and Nevis</t>
  </si>
  <si>
    <t>Tuvalu</t>
  </si>
  <si>
    <t>File POP/1-1: Total population (both sexes combined) by major area, region and country, annually for 1950-2100 (thousands)</t>
  </si>
  <si>
    <t>No change variant (constant-fertility and constant-mortality), 2015 - 2100</t>
  </si>
  <si>
    <t>(2007-2009)</t>
  </si>
  <si>
    <t>(2000-2009) AVG</t>
  </si>
  <si>
    <t>(2000-2009) SDEV</t>
  </si>
  <si>
    <t>Total 1000 kg demanded</t>
  </si>
  <si>
    <t>“Total food supply”:The total fish available for apparent human consumption is derived by using the following equation: total food supply equals production less reduction to meal and other non-food uses, plus imports, less exports and re-exports, plus or less variation in stocks. All calculations have been made in terms of live-weight equivalent.</t>
  </si>
  <si>
    <t>ftp://ftp.fao.org/FI/STAT/summary/FBS_bycontinent.pdf</t>
  </si>
  <si>
    <t>These three domains include statistics on apparent consumption of fish and fishery products based on food balance sheet methodology. The series, starting from 1961, are aggregated into eight major groups of species of similar biological characteristic and are expressed in terms of live-weight equivalent. Nutritional values in terms of proteins, calories and fats are also provided.</t>
  </si>
  <si>
    <t>Niue</t>
  </si>
  <si>
    <t>List of Countrist: https://sustainabledevelopment.un.org/topics/sids/list</t>
  </si>
  <si>
    <t>Antigua and Barbuda (Scen A)</t>
  </si>
  <si>
    <t>Antigua and Barbuda (Scen B -low F)</t>
  </si>
  <si>
    <t>Antigua and Barbuda (Scen C - high F)</t>
  </si>
  <si>
    <t>Antigua and Barbuda (Total STDEV)</t>
  </si>
  <si>
    <t>Antigua and Barbuda (Ave UN Pop Growth)</t>
  </si>
  <si>
    <t>Antigua and Barbuda (STDEV UN Pop Growth)</t>
  </si>
  <si>
    <t>Antigua and Barbuda (Consumption total)</t>
  </si>
  <si>
    <t>Bahamas (Scen A)</t>
  </si>
  <si>
    <t>Bahamas (Scen B - low F)</t>
  </si>
  <si>
    <t>Bahamas (Scen C - high F)</t>
  </si>
  <si>
    <t>Bahamas (Ave UN Pop Growth)</t>
  </si>
  <si>
    <t>Bahamas (STDEV UN Pop Growth)</t>
  </si>
  <si>
    <t>Bahamas (Consumption total)</t>
  </si>
  <si>
    <t>Bahamas (Total STDEV)</t>
  </si>
  <si>
    <t>Bahrain (Scen A)</t>
  </si>
  <si>
    <t>Bahrain (Scen B - low F)</t>
  </si>
  <si>
    <t>Bahrain (Scen C - high F)</t>
  </si>
  <si>
    <t>Bahrain (Ave UN Pop Growth)</t>
  </si>
  <si>
    <t>Bahrain (STDEV UN Pop Growth)</t>
  </si>
  <si>
    <t>Bahrain (Consumption total)</t>
  </si>
  <si>
    <t>Bahrain (Total STDEV)</t>
  </si>
  <si>
    <t>Belize (Scen A)</t>
  </si>
  <si>
    <t>Belize (Ave UN Pop Growth)</t>
  </si>
  <si>
    <t>Belize (STDEV UN Pop Growth)</t>
  </si>
  <si>
    <t>Belize (Consumption total)</t>
  </si>
  <si>
    <t>Belize (Total STDEV)</t>
  </si>
  <si>
    <t>Belize (Scen B - low F)</t>
  </si>
  <si>
    <t>Belize (Scen C - high F)</t>
  </si>
  <si>
    <t>Barbados (Scen A)</t>
  </si>
  <si>
    <t>Barbados (Scen B - low F)</t>
  </si>
  <si>
    <t>Barbados (Scen C - high F)</t>
  </si>
  <si>
    <t>Barbados (Ave UN Pop Growth)</t>
  </si>
  <si>
    <t>Barbados (STDEV UN Pop Growth)</t>
  </si>
  <si>
    <t>Barbados (Consumption total)</t>
  </si>
  <si>
    <t>Barbados (Total STDEV)</t>
  </si>
  <si>
    <t>Cabo Verde (Scen A)</t>
  </si>
  <si>
    <t>Cabo Verde (Scen B - low F)</t>
  </si>
  <si>
    <t>Cabo Verde (Scen C - high F)</t>
  </si>
  <si>
    <t>Cabo Verde (Ave UN Pop Growth)</t>
  </si>
  <si>
    <t>Cabo Verde (STDEV UN Pop Growth)</t>
  </si>
  <si>
    <t>Cabo Verde (Consumption total)</t>
  </si>
  <si>
    <t>Cabo Verde (Total STDEV)</t>
  </si>
  <si>
    <t>Comoros (Scen A)</t>
  </si>
  <si>
    <t>Comoros (Scen B - low F)</t>
  </si>
  <si>
    <t>Comoros (Scen C - high F)</t>
  </si>
  <si>
    <t>Comoros (Ave UN Pop Growth)</t>
  </si>
  <si>
    <t>Comoros (STDEV UN Pop Growth)</t>
  </si>
  <si>
    <t>Comoros (Consumption total)</t>
  </si>
  <si>
    <t>Comoros (Total STDEV)</t>
  </si>
  <si>
    <t>Cuba (Scen A)</t>
  </si>
  <si>
    <t>Cuba (Scen B - low F)</t>
  </si>
  <si>
    <t>Cuba (Scen C - high F)</t>
  </si>
  <si>
    <t>Cuba (Ave UN Pop Growth)</t>
  </si>
  <si>
    <t>Cuba (STDEV UN Pop Growth)</t>
  </si>
  <si>
    <t>Cuba (Consumption total)</t>
  </si>
  <si>
    <t>Cuba (Total STDEV)</t>
  </si>
  <si>
    <t>Dominica (Scen A)</t>
  </si>
  <si>
    <t>Dominica (Scen B - low F)</t>
  </si>
  <si>
    <t>Dominica (Scen C - high F)</t>
  </si>
  <si>
    <t>Dominica (Ave UN Pop Growth)</t>
  </si>
  <si>
    <t>Dominica (STDEV UN Pop Growth)</t>
  </si>
  <si>
    <t>Dominica (Consumption total)</t>
  </si>
  <si>
    <t>Dominica (Total STDEV)</t>
  </si>
  <si>
    <t>Dominican Republic (Scen A)</t>
  </si>
  <si>
    <t>Dominican Republic (Scen B - low F)</t>
  </si>
  <si>
    <t>Dominican Republic (Scen C - high F)</t>
  </si>
  <si>
    <t>Dominican Republic (Ave UN Pop Growth)</t>
  </si>
  <si>
    <t>Dominican Republic (STDEV UN Pop Growth)</t>
  </si>
  <si>
    <t>Dominican Republic (Consumption total)</t>
  </si>
  <si>
    <t>Dominican Republic (Total STDEV)</t>
  </si>
  <si>
    <t>Fiji (Scen A)</t>
  </si>
  <si>
    <t>Fiji (Scen B - low F)</t>
  </si>
  <si>
    <t>Fiji (Scen C - high F)</t>
  </si>
  <si>
    <t>Fiji (Ave UN Pop Growth)</t>
  </si>
  <si>
    <t>Fiji (STDEV UN Pop Growth)</t>
  </si>
  <si>
    <t>Fiji (Consumption total)</t>
  </si>
  <si>
    <t>Fiji (Total STDEV)</t>
  </si>
  <si>
    <t>Grenada (Scen A)</t>
  </si>
  <si>
    <t>Grenada (Scen B - low F)</t>
  </si>
  <si>
    <t>Grenada (Scen C - high F)</t>
  </si>
  <si>
    <t>Grenada (Ave UN Pop Growth)</t>
  </si>
  <si>
    <t>Grenada (STDEV UN Pop Growth)</t>
  </si>
  <si>
    <t>Grenada (Consumption total)</t>
  </si>
  <si>
    <t>Grenada (Total STDEV)</t>
  </si>
  <si>
    <t>Guinea-Bissau (Scen A)</t>
  </si>
  <si>
    <t>Guinea-Bissau (Scen B - low F)</t>
  </si>
  <si>
    <t>Guinea-Bissau (Scen C.- high F)</t>
  </si>
  <si>
    <t>Guinea-Bissau (Ave UN Pop Growth)</t>
  </si>
  <si>
    <t>Guinea-Bissau (STDEV UN Pop Growth)</t>
  </si>
  <si>
    <t>Guinea-Bissau (Consumption total)</t>
  </si>
  <si>
    <t>Guinea-Bissau (Total STDEV)</t>
  </si>
  <si>
    <t>Guyana (Scen A)</t>
  </si>
  <si>
    <t>Guyana (Scen B - low F)</t>
  </si>
  <si>
    <t>Guyana (Scen C - high F)</t>
  </si>
  <si>
    <t>Guyana (Ave UN Pop Growth)</t>
  </si>
  <si>
    <t>Guyana (STDEV UN Pop Growth)</t>
  </si>
  <si>
    <t>Guyana (Consumption total)</t>
  </si>
  <si>
    <t>Guyana (Total STDEV)</t>
  </si>
  <si>
    <t>Haiti (Scen A)</t>
  </si>
  <si>
    <t>Haiti (Scen B - low F)</t>
  </si>
  <si>
    <t>Haiti (Scen C - high F)</t>
  </si>
  <si>
    <t>Haiti (Ave UN Pop Growth)</t>
  </si>
  <si>
    <t>Haiti (STDEV UN Pop Growth)</t>
  </si>
  <si>
    <t>Haiti (Consumption total)</t>
  </si>
  <si>
    <t>Haiti (Total STDEV)</t>
  </si>
  <si>
    <t>Jamaica (Scen A)</t>
  </si>
  <si>
    <t>Jamaica (Scen B - low F)</t>
  </si>
  <si>
    <t>Jamaica (Scen C - high F)</t>
  </si>
  <si>
    <t>Jamaica (Ave UN Pop Growth)</t>
  </si>
  <si>
    <t>Jamaica (STDEV UN Pop Growth)</t>
  </si>
  <si>
    <t>Jamaica (Consumption total)</t>
  </si>
  <si>
    <t>Jamaica (Total STDEV)</t>
  </si>
  <si>
    <t>Kiribati (Scen A)</t>
  </si>
  <si>
    <t>Kiribati (Scen B - low F)</t>
  </si>
  <si>
    <t>Kiribati (Scen C - high F)</t>
  </si>
  <si>
    <t>Kiribati (Ave UN Pop Growth)</t>
  </si>
  <si>
    <t>Kiribati (STDEV UN Pop Growth)</t>
  </si>
  <si>
    <t>Kiribati (Consumption total)</t>
  </si>
  <si>
    <t>Kiribati (Total STDEV)</t>
  </si>
  <si>
    <t>Maldives  (Scen A)</t>
  </si>
  <si>
    <t>Maldives (Scen B - low F)</t>
  </si>
  <si>
    <t>Maldives (Scen C - high F)</t>
  </si>
  <si>
    <t>Maldives  (Ave UN Pop Growth)</t>
  </si>
  <si>
    <t>Maldives (STDEV UN Pop Growth)</t>
  </si>
  <si>
    <t>Maldives  (Consumption total)</t>
  </si>
  <si>
    <t>Maldives (Total STDEV)</t>
  </si>
  <si>
    <t>Marshall Islands (Scen A)</t>
  </si>
  <si>
    <t>Marshall Islands (Scen B - low F)</t>
  </si>
  <si>
    <t>Marshall Islands (Scen C - high F)</t>
  </si>
  <si>
    <t>Marshall Islands  (Ave UN Pop Growth)</t>
  </si>
  <si>
    <t>Marshall Islands (STDEV UN Pop Growth)</t>
  </si>
  <si>
    <t>Marshall Islands  (Consumption total)</t>
  </si>
  <si>
    <t>Marshall Islands (Total STDEV)</t>
  </si>
  <si>
    <t>Mauritius (Scen A)</t>
  </si>
  <si>
    <t>Mauritius (Scen B - low F)</t>
  </si>
  <si>
    <t>Mauritius (Scen C - high F)</t>
  </si>
  <si>
    <t>Mauritius  (Ave UN Pop Growth)</t>
  </si>
  <si>
    <t>Mauritius (STDEV UN Pop Growth)</t>
  </si>
  <si>
    <t>Mauritius  (Consumption total)</t>
  </si>
  <si>
    <t>Mauritius  (Total STDEV)</t>
  </si>
  <si>
    <t>Micronesia (Scen A)</t>
  </si>
  <si>
    <t>Micronesia (Scen B - low F)</t>
  </si>
  <si>
    <t>Micronesia (Scen C - high F)</t>
  </si>
  <si>
    <t>Micronesia  (Ave UN Pop Growth)</t>
  </si>
  <si>
    <t>Micronesia (STDEV UN Pop Growth)</t>
  </si>
  <si>
    <t>Micronesia (Consumption total)</t>
  </si>
  <si>
    <t>Micronesia (Total STDEV)</t>
  </si>
  <si>
    <t>Nauru (Scen A)</t>
  </si>
  <si>
    <t>Nauru (Scen B - low F)</t>
  </si>
  <si>
    <t>Nauru (Scen C - high F)</t>
  </si>
  <si>
    <t>Nauru  (Ave UN Pop Growth)</t>
  </si>
  <si>
    <t>Nauru (STDEV UN Pop Growth)</t>
  </si>
  <si>
    <t>Nauru  (Consumption total)</t>
  </si>
  <si>
    <t>Nauru (Total STDEV)</t>
  </si>
  <si>
    <t>Niue (Scen A)</t>
  </si>
  <si>
    <t>Niue (Scen B - low F)</t>
  </si>
  <si>
    <t>Niue (Scen C - high F)</t>
  </si>
  <si>
    <t>Niue  (Ave UN Pop Growth)</t>
  </si>
  <si>
    <t>Niue (STDEV UN Pop Growth)</t>
  </si>
  <si>
    <t>Niue  (Consumption total)</t>
  </si>
  <si>
    <t>Niue (Total STDEV)</t>
  </si>
  <si>
    <t>Palau (Scen A)</t>
  </si>
  <si>
    <t>Palau (Scen B - low F)</t>
  </si>
  <si>
    <t>Palau  (Scen C - high F)</t>
  </si>
  <si>
    <t>Palau (Ave UN Pop Growth)</t>
  </si>
  <si>
    <t>Palau (STDEV UN Pop Growth)</t>
  </si>
  <si>
    <t>Palau  (Consumption total)</t>
  </si>
  <si>
    <t>Palau (Total STDEV)</t>
  </si>
  <si>
    <t>PNG (Scen A)</t>
  </si>
  <si>
    <t>PNG (Scen B - low F)</t>
  </si>
  <si>
    <t>PNG  (Scen C - high F)</t>
  </si>
  <si>
    <t>PNG (Ave UN Pop Growth)</t>
  </si>
  <si>
    <t>PNG (STDEV UN Pop Growth)</t>
  </si>
  <si>
    <t>PNG  (Consumption total)</t>
  </si>
  <si>
    <t>PNG (Total STDEV)</t>
  </si>
  <si>
    <t>Saint Kitts and Nevis (Scen A)</t>
  </si>
  <si>
    <t>Saint Kitts and Nevis (Scen B - low F)</t>
  </si>
  <si>
    <t>Saint Kitts and Nevis  (Scen C - high F)</t>
  </si>
  <si>
    <t>Saint Kitts and Nevis (Ave UN Pop Growth)</t>
  </si>
  <si>
    <t>Saint Kitts and Nevis (STDEV UN Pop Growth)</t>
  </si>
  <si>
    <t>Saint Kitts and Nevis  (Consumption total)</t>
  </si>
  <si>
    <t>Saint Kitts and Nevis (Total STDEV)</t>
  </si>
  <si>
    <t>Saint Lucia (Scen A)</t>
  </si>
  <si>
    <t>Saint Lucia (Scen B - low F)</t>
  </si>
  <si>
    <t>Saint Lucia  (Scen C - high F)</t>
  </si>
  <si>
    <t>Saint Lucia (Ave UN Pop Growth)</t>
  </si>
  <si>
    <t>Saint Lucia (STDEV UN Pop Growth)</t>
  </si>
  <si>
    <t>Saint Lucia (Consumption total)</t>
  </si>
  <si>
    <t>Saint Lucia(Total STDEV)</t>
  </si>
  <si>
    <t>SVG (Scen A)</t>
  </si>
  <si>
    <t>SVG (Scen B - low F)</t>
  </si>
  <si>
    <t>SVG  (Scen C - high F)</t>
  </si>
  <si>
    <t>SVG (Ave UN Pop Growth)</t>
  </si>
  <si>
    <t>SVG (STDEV UN Pop Growth)</t>
  </si>
  <si>
    <t>SVG(Consumption total)</t>
  </si>
  <si>
    <t>SVG (Total STDEV)</t>
  </si>
  <si>
    <t>Samoa  (Scen A)</t>
  </si>
  <si>
    <t>Samoa  (Scen B - low F)</t>
  </si>
  <si>
    <t>Samoa  (Scen C - high F)</t>
  </si>
  <si>
    <t>Samoa (Ave UN Pop Growth)</t>
  </si>
  <si>
    <t>Samoa (STDEV UN Pop Growth)</t>
  </si>
  <si>
    <t>Samoa (Consumption total)</t>
  </si>
  <si>
    <t>Samoa (Total STDEV)</t>
  </si>
  <si>
    <t>STP  (Scen A)</t>
  </si>
  <si>
    <t>STP  (Scen B - low F)</t>
  </si>
  <si>
    <t>STP (Scen C - high F)</t>
  </si>
  <si>
    <t>STP (Ave UN Pop Growth)</t>
  </si>
  <si>
    <t>STP (STDEV UN Pop Growth)</t>
  </si>
  <si>
    <t>STP (Consumption total)</t>
  </si>
  <si>
    <t>STP (Total STDEV)</t>
  </si>
  <si>
    <t>Seychelles  (Scen A)</t>
  </si>
  <si>
    <t>Seychelles  (Scen B - low F)</t>
  </si>
  <si>
    <t>Seychelles (Scen C - high F)</t>
  </si>
  <si>
    <t>Seychelles (Ave UN Pop Growth)</t>
  </si>
  <si>
    <t>Seychelles (STDEV UN Pop Growth)</t>
  </si>
  <si>
    <t>Seychelles (Consumption total)</t>
  </si>
  <si>
    <t>Seychelles (Total STDEV)</t>
  </si>
  <si>
    <t>Singapore  (Scen A)</t>
  </si>
  <si>
    <t>Singapore  (Scen B - low F)</t>
  </si>
  <si>
    <t>Singapore (Scen C -  high F)</t>
  </si>
  <si>
    <t>Singapore (Ave UN Pop Growth)</t>
  </si>
  <si>
    <t>Singapore (STDEV UN Pop Growth)</t>
  </si>
  <si>
    <t>Singapore (Consumption total)</t>
  </si>
  <si>
    <t>Singapore (Total STDEV)</t>
  </si>
  <si>
    <t>Solomon Islands  (Scen A)</t>
  </si>
  <si>
    <t>Solomon Islands  (Scen B - low F)</t>
  </si>
  <si>
    <t>Solomon Islands (Scen C -  high F)</t>
  </si>
  <si>
    <t>Solomon Islands (Ave UN Pop Growth)</t>
  </si>
  <si>
    <t>Solomon Islands (STDEV UN Pop Growth)</t>
  </si>
  <si>
    <t>Solomon Islands (Consumption total)</t>
  </si>
  <si>
    <t>Solomon Islands (Total STDEV)</t>
  </si>
  <si>
    <t>Suriname  (Scen A)</t>
  </si>
  <si>
    <t>Suriname  (Scen B - low F)</t>
  </si>
  <si>
    <t>Suriname  (Scen C -  high F)</t>
  </si>
  <si>
    <t>Suriname  (Ave UN Pop Growth)</t>
  </si>
  <si>
    <t>Suriname  (STDEV UN Pop Growth)</t>
  </si>
  <si>
    <t>Suriname (Consumption total)</t>
  </si>
  <si>
    <t>Suriname (Total STDEV)</t>
  </si>
  <si>
    <t>Timor-Leste  (Scen A)</t>
  </si>
  <si>
    <t>Timor-Leste  (Scen B - low F)</t>
  </si>
  <si>
    <t>Timor-Leste  (Scen C -  high F)</t>
  </si>
  <si>
    <t>Timor-Leste  (Ave UN Pop Growth)</t>
  </si>
  <si>
    <t>Timor-Leste  (STDEV UN Pop Growth)</t>
  </si>
  <si>
    <t>Timor-Leste (Consumption total)</t>
  </si>
  <si>
    <t>Timor-Leste (Total STDEV)</t>
  </si>
  <si>
    <t>Trinidad and Tobago  (Scen A)</t>
  </si>
  <si>
    <t>Trinidad and Tobago  (Scen B - low F)</t>
  </si>
  <si>
    <t>Trinidad and Tobago  (Scen C -  high F)</t>
  </si>
  <si>
    <t>Trinidad and Tobago  (Ave UN Pop Growth)</t>
  </si>
  <si>
    <t>Trinidad and Tobago  (STDEV UN Pop Growth)</t>
  </si>
  <si>
    <t>Trinidad and Tobago (Consumption total)</t>
  </si>
  <si>
    <t>Trinidad and Tobago (Total STDEV)</t>
  </si>
  <si>
    <t>Tuvalu  (Scen A)</t>
  </si>
  <si>
    <t>Tuvalu  (Scen B - low F)</t>
  </si>
  <si>
    <t>Tuvalu  (Scen C -  high F)</t>
  </si>
  <si>
    <t>Tuvalu  (Ave UN Pop Growth)</t>
  </si>
  <si>
    <t>Tuvalu  (STDEV UN Pop Growth)</t>
  </si>
  <si>
    <t>Tuvalu (Consumption total)</t>
  </si>
  <si>
    <t>Tuvalu (Total STDEV)</t>
  </si>
  <si>
    <t>Vanuatu  (Scen A)</t>
  </si>
  <si>
    <t>Vanuatu  (Scen B - low F)</t>
  </si>
  <si>
    <t>Vanuatu  (Scen C -  high F)</t>
  </si>
  <si>
    <t>Vanuatu (Ave UN Pop Growth)</t>
  </si>
  <si>
    <t>Vanuatu  (STDEV UN Pop Growth)</t>
  </si>
  <si>
    <t>Vanuatu (Consumption total)</t>
  </si>
  <si>
    <t>Vanuatu (Total STDEV)</t>
  </si>
  <si>
    <t>Difference</t>
  </si>
  <si>
    <t>Difference (%)</t>
  </si>
  <si>
    <t>Saō Tome and Principe</t>
  </si>
  <si>
    <t>% Increase</t>
  </si>
  <si>
    <t>Vulnerability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</si>
</sst>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 ###\ ###\ ##0;\-#\ ###\ ###\ ##0;0"/>
    <numFmt numFmtId="173" formatCode="0.0"/>
  </numFmts>
  <fonts count="26" x14ac:knownFonts="1">
    <font>
      <sz val="11"/>
      <color theme="1"/>
      <name val="Calibri"/>
      <family val="2"/>
      <scheme val="minor"/>
    </font>
    <font>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indexed="52"/>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indexed="56"/>
      <name val="Calibri"/>
      <family val="2"/>
      <scheme val="minor"/>
    </font>
    <font>
      <b/>
      <sz val="13"/>
      <color indexed="56"/>
      <name val="Calibri"/>
      <family val="2"/>
      <scheme val="minor"/>
    </font>
    <font>
      <b/>
      <sz val="11"/>
      <color indexed="56"/>
      <name val="Calibri"/>
      <family val="2"/>
      <scheme val="minor"/>
    </font>
    <font>
      <sz val="11"/>
      <color rgb="FF3F3F76"/>
      <name val="Calibri"/>
      <family val="2"/>
      <scheme val="minor"/>
    </font>
    <font>
      <sz val="11"/>
      <color indexed="52"/>
      <name val="Calibri"/>
      <family val="2"/>
      <scheme val="minor"/>
    </font>
    <font>
      <sz val="11"/>
      <color indexed="60"/>
      <name val="Calibri"/>
      <family val="2"/>
      <scheme val="minor"/>
    </font>
    <font>
      <b/>
      <sz val="11"/>
      <color rgb="FF3F3F3F"/>
      <name val="Calibri"/>
      <family val="2"/>
      <scheme val="minor"/>
    </font>
    <font>
      <b/>
      <sz val="18"/>
      <color indexed="56"/>
      <name val="Cambria"/>
      <family val="2"/>
      <scheme val="major"/>
    </font>
    <font>
      <b/>
      <sz val="11"/>
      <color theme="1"/>
      <name val="Calibri"/>
      <family val="2"/>
      <scheme val="minor"/>
    </font>
    <font>
      <sz val="11"/>
      <color rgb="FFFF0000"/>
      <name val="Calibri"/>
      <family val="2"/>
      <scheme val="minor"/>
    </font>
    <font>
      <u/>
      <sz val="11"/>
      <color theme="10"/>
      <name val="Calibri"/>
      <family val="2"/>
      <scheme val="minor"/>
    </font>
    <font>
      <b/>
      <sz val="12"/>
      <color theme="1"/>
      <name val="Calibri"/>
      <family val="2"/>
      <scheme val="minor"/>
    </font>
    <font>
      <sz val="9"/>
      <color theme="1"/>
      <name val="Arial"/>
      <family val="2"/>
    </font>
    <font>
      <b/>
      <sz val="10"/>
      <color theme="1"/>
      <name val="Arial"/>
      <family val="2"/>
    </font>
    <font>
      <b/>
      <sz val="9"/>
      <color theme="1"/>
      <name val="Arial"/>
      <family val="2"/>
    </font>
    <font>
      <sz val="12"/>
      <color rgb="FF000000"/>
      <name val="Arial"/>
      <family val="2"/>
    </font>
    <font>
      <sz val="8"/>
      <color theme="1"/>
      <name val="Cambria"/>
      <family val="1"/>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8" tint="0.79998168889431442"/>
        <bgColor indexed="65"/>
      </patternFill>
    </fill>
    <fill>
      <patternFill patternType="solid">
        <fgColor theme="5" tint="0.59999389629810485"/>
        <bgColor indexed="65"/>
      </patternFill>
    </fill>
    <fill>
      <patternFill patternType="solid">
        <fgColor theme="8"/>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indexed="41"/>
        <bgColor indexed="64"/>
      </patternFill>
    </fill>
    <fill>
      <patternFill patternType="solid">
        <fgColor rgb="FFFFC000"/>
        <bgColor indexed="64"/>
      </patternFill>
    </fill>
  </fills>
  <borders count="12">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4">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9"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20" borderId="0" applyNumberFormat="0" applyBorder="0" applyAlignment="0" applyProtection="0"/>
    <xf numFmtId="0" fontId="2" fillId="9" borderId="0" applyNumberFormat="0" applyBorder="0" applyAlignment="0" applyProtection="0"/>
    <xf numFmtId="0" fontId="2" fillId="5" borderId="0" applyNumberFormat="0" applyBorder="0" applyAlignment="0" applyProtection="0"/>
    <xf numFmtId="0" fontId="2" fillId="7" borderId="0" applyNumberFormat="0" applyBorder="0" applyAlignment="0" applyProtection="0"/>
    <xf numFmtId="0" fontId="2" fillId="10" borderId="0" applyNumberFormat="0" applyBorder="0" applyAlignment="0" applyProtection="0"/>
    <xf numFmtId="0" fontId="3" fillId="11"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2" borderId="0" applyNumberFormat="0" applyBorder="0" applyAlignment="0" applyProtection="0"/>
    <xf numFmtId="0" fontId="3" fillId="21" borderId="0" applyNumberFormat="0" applyBorder="0" applyAlignment="0" applyProtection="0"/>
    <xf numFmtId="0" fontId="3" fillId="18" borderId="0" applyNumberFormat="0" applyBorder="0" applyAlignment="0" applyProtection="0"/>
    <xf numFmtId="0" fontId="4" fillId="3" borderId="0" applyNumberFormat="0" applyBorder="0" applyAlignment="0" applyProtection="0"/>
    <xf numFmtId="0" fontId="5" fillId="6" borderId="6" applyNumberFormat="0" applyAlignment="0" applyProtection="0"/>
    <xf numFmtId="0" fontId="6" fillId="22" borderId="7"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6" borderId="6" applyNumberFormat="0" applyAlignment="0" applyProtection="0"/>
    <xf numFmtId="0" fontId="13" fillId="0" borderId="4" applyNumberFormat="0" applyFill="0" applyAlignment="0" applyProtection="0"/>
    <xf numFmtId="0" fontId="14" fillId="23" borderId="0" applyNumberFormat="0" applyBorder="0" applyAlignment="0" applyProtection="0"/>
    <xf numFmtId="0" fontId="1" fillId="24" borderId="8" applyNumberFormat="0" applyFont="0" applyAlignment="0" applyProtection="0"/>
    <xf numFmtId="0" fontId="15" fillId="6" borderId="9" applyNumberFormat="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0" applyNumberFormat="0" applyFill="0" applyBorder="0" applyAlignment="0" applyProtection="0"/>
    <xf numFmtId="0" fontId="19" fillId="0" borderId="0" applyNumberFormat="0" applyFill="0" applyBorder="0" applyAlignment="0" applyProtection="0"/>
    <xf numFmtId="43" fontId="2" fillId="0" borderId="0" applyFont="0" applyFill="0" applyBorder="0" applyAlignment="0" applyProtection="0"/>
  </cellStyleXfs>
  <cellXfs count="34">
    <xf numFmtId="0" fontId="0" fillId="0" borderId="0" xfId="0"/>
    <xf numFmtId="0" fontId="19" fillId="0" borderId="0" xfId="42"/>
    <xf numFmtId="0" fontId="20" fillId="0" borderId="0" xfId="0" applyFont="1" applyAlignment="1">
      <alignment wrapText="1"/>
    </xf>
    <xf numFmtId="0" fontId="20" fillId="0" borderId="0" xfId="0" applyFont="1"/>
    <xf numFmtId="0" fontId="0" fillId="25" borderId="0" xfId="0" applyFill="1"/>
    <xf numFmtId="164" fontId="21" fillId="25" borderId="0" xfId="0" applyNumberFormat="1" applyFont="1" applyFill="1" applyAlignment="1">
      <alignment horizontal="right"/>
    </xf>
    <xf numFmtId="164" fontId="21" fillId="0" borderId="0" xfId="0" applyNumberFormat="1" applyFont="1" applyAlignment="1">
      <alignment horizontal="right"/>
    </xf>
    <xf numFmtId="0" fontId="17" fillId="0" borderId="0" xfId="0" applyFont="1"/>
    <xf numFmtId="164" fontId="21" fillId="0" borderId="0" xfId="0" applyNumberFormat="1" applyFont="1" applyFill="1" applyAlignment="1">
      <alignment horizontal="right"/>
    </xf>
    <xf numFmtId="0" fontId="22" fillId="26" borderId="0" xfId="0" applyFont="1" applyFill="1" applyAlignment="1">
      <alignment horizontal="center"/>
    </xf>
    <xf numFmtId="0" fontId="23" fillId="26" borderId="0" xfId="0" applyFont="1" applyFill="1" applyAlignment="1">
      <alignment horizontal="center"/>
    </xf>
    <xf numFmtId="0" fontId="19" fillId="25" borderId="0" xfId="42" applyFill="1"/>
    <xf numFmtId="173" fontId="0" fillId="0" borderId="0" xfId="0" applyNumberFormat="1"/>
    <xf numFmtId="1" fontId="0" fillId="0" borderId="0" xfId="0" applyNumberFormat="1"/>
    <xf numFmtId="0" fontId="24" fillId="0" borderId="0" xfId="0" applyFont="1"/>
    <xf numFmtId="0" fontId="24" fillId="25" borderId="0" xfId="0" applyFont="1" applyFill="1"/>
    <xf numFmtId="0" fontId="0" fillId="0" borderId="0" xfId="0" applyFill="1"/>
    <xf numFmtId="0" fontId="19" fillId="0" borderId="0" xfId="42" applyFill="1"/>
    <xf numFmtId="0" fontId="24" fillId="0" borderId="0" xfId="0" applyFont="1" applyFill="1"/>
    <xf numFmtId="173" fontId="0" fillId="0" borderId="0" xfId="0" applyNumberFormat="1" applyFill="1"/>
    <xf numFmtId="0" fontId="17" fillId="0" borderId="0" xfId="0" applyFont="1" applyFill="1"/>
    <xf numFmtId="1" fontId="17" fillId="0" borderId="0" xfId="0" applyNumberFormat="1" applyFont="1"/>
    <xf numFmtId="1" fontId="0" fillId="25" borderId="0" xfId="0" applyNumberFormat="1" applyFill="1"/>
    <xf numFmtId="0" fontId="0" fillId="27" borderId="0" xfId="0" applyFill="1"/>
    <xf numFmtId="1" fontId="0" fillId="27" borderId="0" xfId="0" applyNumberFormat="1" applyFill="1"/>
    <xf numFmtId="1" fontId="0" fillId="0" borderId="0" xfId="0" applyNumberFormat="1" applyFill="1"/>
    <xf numFmtId="164" fontId="0" fillId="0" borderId="0" xfId="0" applyNumberFormat="1"/>
    <xf numFmtId="43" fontId="0" fillId="0" borderId="0" xfId="43" applyFont="1"/>
    <xf numFmtId="43" fontId="0" fillId="0" borderId="0" xfId="0" applyNumberFormat="1"/>
    <xf numFmtId="173" fontId="0" fillId="27" borderId="0" xfId="0" applyNumberFormat="1" applyFill="1"/>
    <xf numFmtId="0" fontId="25" fillId="0" borderId="10"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0" xfId="0" applyNumberFormat="1" applyFont="1" applyBorder="1" applyAlignment="1">
      <alignment horizontal="center" vertical="center" wrapText="1"/>
    </xf>
    <xf numFmtId="0" fontId="25" fillId="0" borderId="11" xfId="0" applyNumberFormat="1" applyFont="1" applyBorder="1" applyAlignment="1">
      <alignment horizontal="center" vertical="center"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43" builtinId="3"/>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2" builtinId="8"/>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AIS</c:v>
          </c:tx>
          <c:spPr>
            <a:ln w="28575" cap="rnd">
              <a:noFill/>
              <a:round/>
            </a:ln>
            <a:effectLst/>
          </c:spPr>
          <c:marker>
            <c:symbol val="circle"/>
            <c:size val="10"/>
            <c:spPr>
              <a:solidFill>
                <a:schemeClr val="tx2"/>
              </a:solidFill>
              <a:ln w="50800">
                <a:noFill/>
              </a:ln>
              <a:effectLst/>
            </c:spPr>
          </c:marker>
          <c:xVal>
            <c:numRef>
              <c:f>Seafood_Need_vs_Vulnerability!$B$4:$B$12</c:f>
              <c:numCache>
                <c:formatCode>General</c:formatCode>
                <c:ptCount val="9"/>
                <c:pt idx="0">
                  <c:v>18.3</c:v>
                </c:pt>
                <c:pt idx="1">
                  <c:v>22.9</c:v>
                </c:pt>
                <c:pt idx="2">
                  <c:v>43.3</c:v>
                </c:pt>
                <c:pt idx="3">
                  <c:v>44</c:v>
                </c:pt>
                <c:pt idx="4">
                  <c:v>21.2</c:v>
                </c:pt>
                <c:pt idx="5">
                  <c:v>-5.5</c:v>
                </c:pt>
                <c:pt idx="6">
                  <c:v>43.2</c:v>
                </c:pt>
                <c:pt idx="7">
                  <c:v>1.8</c:v>
                </c:pt>
                <c:pt idx="8">
                  <c:v>7.1</c:v>
                </c:pt>
              </c:numCache>
            </c:numRef>
          </c:xVal>
          <c:yVal>
            <c:numRef>
              <c:f>Seafood_Need_vs_Vulnerability!$C$4:$C$12</c:f>
              <c:numCache>
                <c:formatCode>General</c:formatCode>
                <c:ptCount val="9"/>
                <c:pt idx="0">
                  <c:v>0.48299999999999998</c:v>
                </c:pt>
                <c:pt idx="1">
                  <c:v>0.46700000000000003</c:v>
                </c:pt>
                <c:pt idx="2">
                  <c:v>0.67400000000000004</c:v>
                </c:pt>
                <c:pt idx="3">
                  <c:v>0.60199999999999998</c:v>
                </c:pt>
                <c:pt idx="4">
                  <c:v>0.86799999999999999</c:v>
                </c:pt>
                <c:pt idx="5">
                  <c:v>0.39800000000000002</c:v>
                </c:pt>
                <c:pt idx="6">
                  <c:v>0.67500000000000004</c:v>
                </c:pt>
                <c:pt idx="7">
                  <c:v>0.58499999999999996</c:v>
                </c:pt>
                <c:pt idx="8">
                  <c:v>0.35799999999999998</c:v>
                </c:pt>
              </c:numCache>
            </c:numRef>
          </c:yVal>
          <c:smooth val="0"/>
          <c:extLst>
            <c:ext xmlns:c16="http://schemas.microsoft.com/office/drawing/2014/chart" uri="{C3380CC4-5D6E-409C-BE32-E72D297353CC}">
              <c16:uniqueId val="{00000000-2295-6243-9CAA-12AF1FC093C3}"/>
            </c:ext>
          </c:extLst>
        </c:ser>
        <c:ser>
          <c:idx val="1"/>
          <c:order val="1"/>
          <c:tx>
            <c:v>Caribbean</c:v>
          </c:tx>
          <c:spPr>
            <a:ln w="25400" cap="rnd">
              <a:noFill/>
              <a:round/>
            </a:ln>
            <a:effectLst/>
          </c:spPr>
          <c:marker>
            <c:symbol val="circle"/>
            <c:size val="10"/>
            <c:spPr>
              <a:solidFill>
                <a:schemeClr val="accent2"/>
              </a:solidFill>
              <a:ln w="9525">
                <a:solidFill>
                  <a:schemeClr val="accent2"/>
                </a:solidFill>
              </a:ln>
              <a:effectLst/>
            </c:spPr>
          </c:marker>
          <c:xVal>
            <c:numRef>
              <c:f>Seafood_Need_vs_Vulnerability!$B$13:$B$28</c:f>
              <c:numCache>
                <c:formatCode>General</c:formatCode>
                <c:ptCount val="16"/>
                <c:pt idx="0">
                  <c:v>15.1</c:v>
                </c:pt>
                <c:pt idx="1">
                  <c:v>14.9</c:v>
                </c:pt>
                <c:pt idx="2">
                  <c:v>33.4</c:v>
                </c:pt>
                <c:pt idx="3">
                  <c:v>-4.4000000000000004</c:v>
                </c:pt>
                <c:pt idx="4">
                  <c:v>-11.9</c:v>
                </c:pt>
                <c:pt idx="5">
                  <c:v>-0.9</c:v>
                </c:pt>
                <c:pt idx="6">
                  <c:v>18</c:v>
                </c:pt>
                <c:pt idx="7">
                  <c:v>1.9</c:v>
                </c:pt>
                <c:pt idx="8">
                  <c:v>4.8</c:v>
                </c:pt>
                <c:pt idx="9">
                  <c:v>21.9</c:v>
                </c:pt>
                <c:pt idx="10">
                  <c:v>-3.9</c:v>
                </c:pt>
                <c:pt idx="11">
                  <c:v>13.6</c:v>
                </c:pt>
                <c:pt idx="12">
                  <c:v>7.5</c:v>
                </c:pt>
                <c:pt idx="13">
                  <c:v>10.8</c:v>
                </c:pt>
                <c:pt idx="14">
                  <c:v>-0.2</c:v>
                </c:pt>
                <c:pt idx="15">
                  <c:v>-6.9</c:v>
                </c:pt>
              </c:numCache>
            </c:numRef>
          </c:xVal>
          <c:yVal>
            <c:numRef>
              <c:f>Seafood_Need_vs_Vulnerability!$C$13:$C$28</c:f>
              <c:numCache>
                <c:formatCode>General</c:formatCode>
                <c:ptCount val="16"/>
                <c:pt idx="0">
                  <c:v>0.49299999999999999</c:v>
                </c:pt>
                <c:pt idx="1">
                  <c:v>0.46500000000000002</c:v>
                </c:pt>
                <c:pt idx="2">
                  <c:v>0.39600000000000002</c:v>
                </c:pt>
                <c:pt idx="3">
                  <c:v>0.60699999999999998</c:v>
                </c:pt>
                <c:pt idx="4">
                  <c:v>0.41399999999999998</c:v>
                </c:pt>
                <c:pt idx="5">
                  <c:v>0.51100000000000001</c:v>
                </c:pt>
                <c:pt idx="6">
                  <c:v>0.47799999999999998</c:v>
                </c:pt>
                <c:pt idx="7">
                  <c:v>0.501</c:v>
                </c:pt>
                <c:pt idx="8">
                  <c:v>0.50700000000000001</c:v>
                </c:pt>
                <c:pt idx="9">
                  <c:v>0.7</c:v>
                </c:pt>
                <c:pt idx="10">
                  <c:v>0.54700000000000004</c:v>
                </c:pt>
                <c:pt idx="11">
                  <c:v>0.56499999999999995</c:v>
                </c:pt>
                <c:pt idx="12">
                  <c:v>0.39400000000000002</c:v>
                </c:pt>
                <c:pt idx="13">
                  <c:v>0.47899999999999998</c:v>
                </c:pt>
                <c:pt idx="14">
                  <c:v>0.432</c:v>
                </c:pt>
                <c:pt idx="15">
                  <c:v>0.39400000000000002</c:v>
                </c:pt>
              </c:numCache>
            </c:numRef>
          </c:yVal>
          <c:smooth val="0"/>
          <c:extLst>
            <c:ext xmlns:c16="http://schemas.microsoft.com/office/drawing/2014/chart" uri="{C3380CC4-5D6E-409C-BE32-E72D297353CC}">
              <c16:uniqueId val="{00000001-2295-6243-9CAA-12AF1FC093C3}"/>
            </c:ext>
          </c:extLst>
        </c:ser>
        <c:ser>
          <c:idx val="2"/>
          <c:order val="2"/>
          <c:tx>
            <c:v>Pacific</c:v>
          </c:tx>
          <c:spPr>
            <a:ln w="25400" cap="rnd">
              <a:noFill/>
              <a:round/>
            </a:ln>
            <a:effectLst/>
          </c:spPr>
          <c:marker>
            <c:symbol val="circle"/>
            <c:size val="10"/>
            <c:spPr>
              <a:solidFill>
                <a:schemeClr val="accent3"/>
              </a:solidFill>
              <a:ln w="9525">
                <a:solidFill>
                  <a:schemeClr val="accent3"/>
                </a:solidFill>
              </a:ln>
              <a:effectLst/>
            </c:spPr>
          </c:marker>
          <c:xVal>
            <c:numRef>
              <c:f>Seafood_Need_vs_Vulnerability!$B$29:$B$40</c:f>
              <c:numCache>
                <c:formatCode>General</c:formatCode>
                <c:ptCount val="12"/>
                <c:pt idx="0">
                  <c:v>3</c:v>
                </c:pt>
                <c:pt idx="1">
                  <c:v>32.700000000000003</c:v>
                </c:pt>
                <c:pt idx="2">
                  <c:v>26.4</c:v>
                </c:pt>
                <c:pt idx="3">
                  <c:v>20</c:v>
                </c:pt>
                <c:pt idx="4">
                  <c:v>0.9</c:v>
                </c:pt>
                <c:pt idx="5">
                  <c:v>17.899999999999999</c:v>
                </c:pt>
                <c:pt idx="6">
                  <c:v>38.1</c:v>
                </c:pt>
                <c:pt idx="7">
                  <c:v>21</c:v>
                </c:pt>
                <c:pt idx="8">
                  <c:v>38</c:v>
                </c:pt>
                <c:pt idx="9">
                  <c:v>44.5</c:v>
                </c:pt>
                <c:pt idx="10">
                  <c:v>11.1</c:v>
                </c:pt>
                <c:pt idx="11">
                  <c:v>39</c:v>
                </c:pt>
              </c:numCache>
            </c:numRef>
          </c:xVal>
          <c:yVal>
            <c:numRef>
              <c:f>Seafood_Need_vs_Vulnerability!$C$29:$C$40</c:f>
              <c:numCache>
                <c:formatCode>General</c:formatCode>
                <c:ptCount val="12"/>
                <c:pt idx="0">
                  <c:v>0.59</c:v>
                </c:pt>
                <c:pt idx="1">
                  <c:v>1</c:v>
                </c:pt>
                <c:pt idx="3">
                  <c:v>0.90900000000000003</c:v>
                </c:pt>
                <c:pt idx="6">
                  <c:v>0.36799999999999999</c:v>
                </c:pt>
                <c:pt idx="7">
                  <c:v>0.81100000000000005</c:v>
                </c:pt>
                <c:pt idx="8">
                  <c:v>0.90100000000000002</c:v>
                </c:pt>
                <c:pt idx="9">
                  <c:v>0.55300000000000005</c:v>
                </c:pt>
                <c:pt idx="10">
                  <c:v>0.71799999999999997</c:v>
                </c:pt>
                <c:pt idx="11">
                  <c:v>0.81899999999999995</c:v>
                </c:pt>
              </c:numCache>
            </c:numRef>
          </c:yVal>
          <c:smooth val="0"/>
          <c:extLst>
            <c:ext xmlns:c16="http://schemas.microsoft.com/office/drawing/2014/chart" uri="{C3380CC4-5D6E-409C-BE32-E72D297353CC}">
              <c16:uniqueId val="{00000002-2295-6243-9CAA-12AF1FC093C3}"/>
            </c:ext>
          </c:extLst>
        </c:ser>
        <c:dLbls>
          <c:showLegendKey val="0"/>
          <c:showVal val="0"/>
          <c:showCatName val="0"/>
          <c:showSerName val="0"/>
          <c:showPercent val="0"/>
          <c:showBubbleSize val="0"/>
        </c:dLbls>
        <c:axId val="614362080"/>
        <c:axId val="606272464"/>
      </c:scatterChart>
      <c:valAx>
        <c:axId val="614362080"/>
        <c:scaling>
          <c:orientation val="minMax"/>
          <c:max val="6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Increase in Seafood Demand in 2050 from 2021</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72464"/>
        <c:crosses val="autoZero"/>
        <c:crossBetween val="midCat"/>
      </c:valAx>
      <c:valAx>
        <c:axId val="606272464"/>
        <c:scaling>
          <c:orientation val="minMax"/>
          <c:max val="1"/>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Vulnerability</a:t>
                </a:r>
                <a:r>
                  <a:rPr lang="en-US" baseline="0"/>
                  <a:t> Index</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362080"/>
        <c:crossesAt val="0"/>
        <c:crossBetween val="midCat"/>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31750</xdr:colOff>
      <xdr:row>1</xdr:row>
      <xdr:rowOff>88900</xdr:rowOff>
    </xdr:from>
    <xdr:to>
      <xdr:col>12</xdr:col>
      <xdr:colOff>63500</xdr:colOff>
      <xdr:row>21</xdr:row>
      <xdr:rowOff>139700</xdr:rowOff>
    </xdr:to>
    <xdr:graphicFrame macro="">
      <xdr:nvGraphicFramePr>
        <xdr:cNvPr id="5" name="Chart 4">
          <a:extLst>
            <a:ext uri="{FF2B5EF4-FFF2-40B4-BE49-F238E27FC236}">
              <a16:creationId xmlns:a16="http://schemas.microsoft.com/office/drawing/2014/main" id="{8207FE60-019D-3A43-BC01-6C2095CB6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fao.org/fishery/statistics/global-consumption/en"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st.nmfs.noaa.gov/Assets/commercial/fus/fus11/08_percapita2011.pdf" TargetMode="External"/><Relationship Id="rId3" Type="http://schemas.openxmlformats.org/officeDocument/2006/relationships/hyperlink" Target="https://www.st.nmfs.noaa.gov/Assets/commercial/fus/fus11/08_percapita2011.pdf" TargetMode="External"/><Relationship Id="rId7" Type="http://schemas.openxmlformats.org/officeDocument/2006/relationships/hyperlink" Target="https://www.st.nmfs.noaa.gov/Assets/commercial/fus/fus11/08_percapita2011.pdf" TargetMode="External"/><Relationship Id="rId2" Type="http://schemas.openxmlformats.org/officeDocument/2006/relationships/hyperlink" Target="https://www.st.nmfs.noaa.gov/Assets/commercial/fus/fus11/08_percapita2011.pdf" TargetMode="External"/><Relationship Id="rId1" Type="http://schemas.openxmlformats.org/officeDocument/2006/relationships/hyperlink" Target="http://www.fao.org/fishery/countrysector/naso_bahrain/en" TargetMode="External"/><Relationship Id="rId6" Type="http://schemas.openxmlformats.org/officeDocument/2006/relationships/hyperlink" Target="https://www.st.nmfs.noaa.gov/Assets/commercial/fus/fus11/08_percapita2011.pdf" TargetMode="External"/><Relationship Id="rId5" Type="http://schemas.openxmlformats.org/officeDocument/2006/relationships/hyperlink" Target="https://www.st.nmfs.noaa.gov/Assets/commercial/fus/fus11/08_percapita2011.pdf" TargetMode="External"/><Relationship Id="rId10" Type="http://schemas.openxmlformats.org/officeDocument/2006/relationships/hyperlink" Target="http://www.fao.org/fi/oldsite/FCP/en/NIU/body.htm" TargetMode="External"/><Relationship Id="rId4" Type="http://schemas.openxmlformats.org/officeDocument/2006/relationships/hyperlink" Target="https://www.st.nmfs.noaa.gov/Assets/commercial/fus/fus11/08_percapita2011.pdf" TargetMode="External"/><Relationship Id="rId9" Type="http://schemas.openxmlformats.org/officeDocument/2006/relationships/hyperlink" Target="https://www.st.nmfs.noaa.gov/Assets/commercial/fus/fus11/08_percapita201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6"/>
  <sheetViews>
    <sheetView workbookViewId="0">
      <selection activeCell="C11" sqref="C11:C23"/>
    </sheetView>
  </sheetViews>
  <sheetFormatPr baseColWidth="10" defaultColWidth="8.83203125" defaultRowHeight="15" x14ac:dyDescent="0.2"/>
  <cols>
    <col min="1" max="1" width="16.6640625" customWidth="1"/>
    <col min="2" max="2" width="32.33203125" customWidth="1"/>
    <col min="3" max="3" width="22.33203125" customWidth="1"/>
  </cols>
  <sheetData>
    <row r="1" spans="1:3" x14ac:dyDescent="0.2">
      <c r="A1" t="s">
        <v>190</v>
      </c>
    </row>
    <row r="2" spans="1:3" x14ac:dyDescent="0.2">
      <c r="A2" t="s">
        <v>191</v>
      </c>
    </row>
    <row r="3" spans="1:3" x14ac:dyDescent="0.2">
      <c r="A3" t="s">
        <v>218</v>
      </c>
    </row>
    <row r="4" spans="1:3" x14ac:dyDescent="0.2">
      <c r="A4" s="1" t="s">
        <v>192</v>
      </c>
    </row>
    <row r="6" spans="1:3" x14ac:dyDescent="0.2">
      <c r="A6" t="s">
        <v>216</v>
      </c>
    </row>
    <row r="7" spans="1:3" x14ac:dyDescent="0.2">
      <c r="A7" t="s">
        <v>190</v>
      </c>
    </row>
    <row r="8" spans="1:3" x14ac:dyDescent="0.2">
      <c r="A8" t="s">
        <v>191</v>
      </c>
    </row>
    <row r="9" spans="1:3" x14ac:dyDescent="0.2">
      <c r="A9" t="s">
        <v>217</v>
      </c>
    </row>
    <row r="10" spans="1:3" ht="102" x14ac:dyDescent="0.2">
      <c r="A10" s="2" t="s">
        <v>195</v>
      </c>
      <c r="B10" s="3" t="s">
        <v>196</v>
      </c>
      <c r="C10" s="3" t="s">
        <v>197</v>
      </c>
    </row>
    <row r="11" spans="1:3" x14ac:dyDescent="0.2">
      <c r="A11" t="s">
        <v>198</v>
      </c>
      <c r="B11" t="s">
        <v>199</v>
      </c>
      <c r="C11" t="s">
        <v>62</v>
      </c>
    </row>
    <row r="12" spans="1:3" x14ac:dyDescent="0.2">
      <c r="A12" t="s">
        <v>144</v>
      </c>
      <c r="B12" t="s">
        <v>54</v>
      </c>
      <c r="C12" t="s">
        <v>200</v>
      </c>
    </row>
    <row r="13" spans="1:3" x14ac:dyDescent="0.2">
      <c r="A13" t="s">
        <v>32</v>
      </c>
      <c r="B13" t="s">
        <v>77</v>
      </c>
      <c r="C13" t="s">
        <v>201</v>
      </c>
    </row>
    <row r="14" spans="1:3" x14ac:dyDescent="0.2">
      <c r="A14" t="s">
        <v>106</v>
      </c>
      <c r="B14" t="s">
        <v>141</v>
      </c>
      <c r="C14" t="s">
        <v>168</v>
      </c>
    </row>
    <row r="15" spans="1:3" x14ac:dyDescent="0.2">
      <c r="A15" t="s">
        <v>149</v>
      </c>
      <c r="B15" t="s">
        <v>15</v>
      </c>
      <c r="C15" t="s">
        <v>183</v>
      </c>
    </row>
    <row r="16" spans="1:3" x14ac:dyDescent="0.2">
      <c r="A16" t="s">
        <v>41</v>
      </c>
      <c r="B16" t="s">
        <v>46</v>
      </c>
      <c r="C16" t="s">
        <v>92</v>
      </c>
    </row>
    <row r="17" spans="1:3" x14ac:dyDescent="0.2">
      <c r="A17" t="s">
        <v>202</v>
      </c>
      <c r="B17" t="s">
        <v>72</v>
      </c>
      <c r="C17" t="s">
        <v>203</v>
      </c>
    </row>
    <row r="18" spans="1:3" x14ac:dyDescent="0.2">
      <c r="A18" t="s">
        <v>204</v>
      </c>
      <c r="B18" t="s">
        <v>87</v>
      </c>
      <c r="C18" t="s">
        <v>143</v>
      </c>
    </row>
    <row r="19" spans="1:3" x14ac:dyDescent="0.2">
      <c r="A19" t="s">
        <v>75</v>
      </c>
      <c r="B19" t="s">
        <v>142</v>
      </c>
      <c r="C19" t="s">
        <v>205</v>
      </c>
    </row>
    <row r="20" spans="1:3" x14ac:dyDescent="0.2">
      <c r="B20" t="s">
        <v>17</v>
      </c>
      <c r="C20" t="s">
        <v>206</v>
      </c>
    </row>
    <row r="21" spans="1:3" x14ac:dyDescent="0.2">
      <c r="B21" t="s">
        <v>53</v>
      </c>
      <c r="C21" t="s">
        <v>207</v>
      </c>
    </row>
    <row r="22" spans="1:3" x14ac:dyDescent="0.2">
      <c r="B22" t="s">
        <v>208</v>
      </c>
      <c r="C22" t="s">
        <v>153</v>
      </c>
    </row>
    <row r="23" spans="1:3" x14ac:dyDescent="0.2">
      <c r="B23" t="s">
        <v>170</v>
      </c>
      <c r="C23" t="s">
        <v>209</v>
      </c>
    </row>
    <row r="24" spans="1:3" x14ac:dyDescent="0.2">
      <c r="B24" t="s">
        <v>21</v>
      </c>
    </row>
    <row r="25" spans="1:3" x14ac:dyDescent="0.2">
      <c r="B25" t="s">
        <v>76</v>
      </c>
    </row>
    <row r="26" spans="1:3" x14ac:dyDescent="0.2">
      <c r="B26" t="s">
        <v>160</v>
      </c>
    </row>
  </sheetData>
  <sortState ref="G11:G44">
    <sortCondition ref="G11"/>
  </sortState>
  <hyperlinks>
    <hyperlink ref="A4" r:id="rId1" xr:uid="{00000000-0004-0000-01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F3726-4432-7249-9688-68760A2CE39D}">
  <dimension ref="A1:AE268"/>
  <sheetViews>
    <sheetView topLeftCell="A191" workbookViewId="0">
      <selection activeCell="B198" sqref="B198"/>
    </sheetView>
  </sheetViews>
  <sheetFormatPr baseColWidth="10" defaultColWidth="20.83203125" defaultRowHeight="15" x14ac:dyDescent="0.2"/>
  <cols>
    <col min="1" max="1" width="36.6640625" customWidth="1"/>
  </cols>
  <sheetData>
    <row r="1" spans="1:31" x14ac:dyDescent="0.2">
      <c r="B1" t="s">
        <v>215</v>
      </c>
    </row>
    <row r="2" spans="1:31" s="7" customFormat="1" x14ac:dyDescent="0.2">
      <c r="A2" s="7" t="s">
        <v>194</v>
      </c>
      <c r="B2" s="7">
        <v>2021</v>
      </c>
      <c r="C2" s="7">
        <v>2022</v>
      </c>
      <c r="D2" s="7">
        <v>2023</v>
      </c>
      <c r="E2" s="7">
        <v>2024</v>
      </c>
      <c r="F2" s="7">
        <v>2025</v>
      </c>
      <c r="G2" s="7">
        <v>2026</v>
      </c>
      <c r="H2" s="7">
        <v>2027</v>
      </c>
      <c r="I2" s="7">
        <v>2028</v>
      </c>
      <c r="J2" s="7">
        <v>2029</v>
      </c>
      <c r="K2" s="7">
        <v>2030</v>
      </c>
      <c r="L2" s="7">
        <v>2031</v>
      </c>
      <c r="M2" s="7">
        <v>2032</v>
      </c>
      <c r="N2" s="7">
        <v>2033</v>
      </c>
      <c r="O2" s="7">
        <v>2034</v>
      </c>
      <c r="P2" s="7">
        <v>2035</v>
      </c>
      <c r="Q2" s="7">
        <v>2036</v>
      </c>
      <c r="R2" s="7">
        <v>2037</v>
      </c>
      <c r="S2" s="7">
        <v>2038</v>
      </c>
      <c r="T2" s="7">
        <v>2039</v>
      </c>
      <c r="U2" s="7">
        <v>2040</v>
      </c>
      <c r="V2" s="7">
        <v>2041</v>
      </c>
      <c r="W2" s="7">
        <v>2042</v>
      </c>
      <c r="X2" s="7">
        <v>2043</v>
      </c>
      <c r="Y2" s="7">
        <v>2044</v>
      </c>
      <c r="Z2" s="7">
        <v>2045</v>
      </c>
      <c r="AA2" s="7">
        <v>2046</v>
      </c>
      <c r="AB2" s="7">
        <v>2047</v>
      </c>
      <c r="AC2" s="7">
        <v>2048</v>
      </c>
      <c r="AD2" s="7">
        <v>2049</v>
      </c>
      <c r="AE2" s="7">
        <v>2050</v>
      </c>
    </row>
    <row r="3" spans="1:31" x14ac:dyDescent="0.2">
      <c r="A3" t="s">
        <v>221</v>
      </c>
      <c r="B3" s="13">
        <v>4907.0957699999999</v>
      </c>
      <c r="C3" s="13">
        <v>4953.5369099999998</v>
      </c>
      <c r="D3" s="13">
        <v>4999.4743499999995</v>
      </c>
      <c r="E3" s="13">
        <v>5044.7569799999992</v>
      </c>
      <c r="F3" s="13">
        <v>5089.1329499999993</v>
      </c>
      <c r="G3" s="13">
        <v>5132.5518899999997</v>
      </c>
      <c r="H3" s="13">
        <v>5174.862689999999</v>
      </c>
      <c r="I3" s="13">
        <v>5216.0149799999999</v>
      </c>
      <c r="J3" s="13">
        <v>5255.9583899999998</v>
      </c>
      <c r="K3" s="13">
        <v>5294.4410699999999</v>
      </c>
      <c r="L3" s="13">
        <v>5331.56376</v>
      </c>
      <c r="M3" s="13">
        <v>5367.1753500000004</v>
      </c>
      <c r="N3" s="13">
        <v>5401.2758399999993</v>
      </c>
      <c r="O3" s="13">
        <v>5433.8652300000003</v>
      </c>
      <c r="P3" s="13">
        <v>5464.8931499999999</v>
      </c>
      <c r="Q3" s="13">
        <v>5494.3595999999998</v>
      </c>
      <c r="R3" s="13">
        <v>5522.26458</v>
      </c>
      <c r="S3" s="13">
        <v>5548.6080899999997</v>
      </c>
      <c r="T3" s="13">
        <v>5573.4404999999997</v>
      </c>
      <c r="U3" s="13">
        <v>5596.76181</v>
      </c>
      <c r="V3" s="13">
        <v>5618.6223899999995</v>
      </c>
      <c r="W3" s="13">
        <v>5639.0726100000002</v>
      </c>
      <c r="X3" s="13">
        <v>5658.11247</v>
      </c>
      <c r="Y3" s="13">
        <v>5675.8427099999999</v>
      </c>
      <c r="Z3" s="13">
        <v>5692.4144399999996</v>
      </c>
      <c r="AA3" s="13">
        <v>5707.7772899999991</v>
      </c>
      <c r="AB3" s="13">
        <v>5722.0823700000001</v>
      </c>
      <c r="AC3" s="13">
        <v>5735.4304199999997</v>
      </c>
      <c r="AD3" s="13">
        <v>5747.8214399999997</v>
      </c>
      <c r="AE3" s="13">
        <v>5759.5072799999998</v>
      </c>
    </row>
    <row r="4" spans="1:31" x14ac:dyDescent="0.2">
      <c r="A4" t="s">
        <v>222</v>
      </c>
      <c r="B4" s="13">
        <v>4842.9243900000001</v>
      </c>
      <c r="C4" s="13">
        <v>4874.2545300000002</v>
      </c>
      <c r="D4" s="13">
        <v>4904.1239399999995</v>
      </c>
      <c r="E4" s="13">
        <v>4932.3311399999993</v>
      </c>
      <c r="F4" s="13">
        <v>4958.8257599999997</v>
      </c>
      <c r="G4" s="13">
        <v>4983.5070599999999</v>
      </c>
      <c r="H4" s="13">
        <v>5006.5261499999997</v>
      </c>
      <c r="I4" s="13">
        <v>5027.9837699999998</v>
      </c>
      <c r="J4" s="13">
        <v>5048.13177</v>
      </c>
      <c r="K4" s="13">
        <v>5067.2219999999998</v>
      </c>
      <c r="L4" s="13">
        <v>5085.2040899999993</v>
      </c>
      <c r="M4" s="13">
        <v>5102.1284100000003</v>
      </c>
      <c r="N4" s="13">
        <v>5117.6927399999995</v>
      </c>
      <c r="O4" s="13">
        <v>5131.8970799999997</v>
      </c>
      <c r="P4" s="13">
        <v>5144.5903199999993</v>
      </c>
      <c r="Q4" s="13">
        <v>5155.7220899999993</v>
      </c>
      <c r="R4" s="13">
        <v>5165.2420199999997</v>
      </c>
      <c r="S4" s="13">
        <v>5173.0997399999997</v>
      </c>
      <c r="T4" s="13">
        <v>5179.2448799999993</v>
      </c>
      <c r="U4" s="13">
        <v>5183.5263299999997</v>
      </c>
      <c r="V4" s="13">
        <v>5185.9944599999999</v>
      </c>
      <c r="W4" s="13">
        <v>5186.5485299999991</v>
      </c>
      <c r="X4" s="13">
        <v>5185.28928</v>
      </c>
      <c r="Y4" s="13">
        <v>5182.0655999999999</v>
      </c>
      <c r="Z4" s="13">
        <v>5176.9278599999998</v>
      </c>
      <c r="AA4" s="13">
        <v>5169.8760599999996</v>
      </c>
      <c r="AB4" s="13">
        <v>5161.0109400000001</v>
      </c>
      <c r="AC4" s="13">
        <v>5150.2821299999996</v>
      </c>
      <c r="AD4" s="13">
        <v>5137.8911099999996</v>
      </c>
      <c r="AE4" s="13">
        <v>5123.8882499999991</v>
      </c>
    </row>
    <row r="5" spans="1:31" x14ac:dyDescent="0.2">
      <c r="A5" t="s">
        <v>223</v>
      </c>
      <c r="B5" s="13">
        <v>4961.4953699999996</v>
      </c>
      <c r="C5" s="13">
        <v>5021.3349299999991</v>
      </c>
      <c r="D5" s="13">
        <v>5081.6278199999997</v>
      </c>
      <c r="E5" s="13">
        <v>5142.3236699999998</v>
      </c>
      <c r="F5" s="13">
        <v>5203.1706299999996</v>
      </c>
      <c r="G5" s="13">
        <v>5264.0679599999994</v>
      </c>
      <c r="H5" s="13">
        <v>5324.7638099999995</v>
      </c>
      <c r="I5" s="13">
        <v>5384.9559600000002</v>
      </c>
      <c r="J5" s="13">
        <v>5444.0903399999997</v>
      </c>
      <c r="K5" s="13">
        <v>5501.9151000000002</v>
      </c>
      <c r="L5" s="13">
        <v>5558.1783899999991</v>
      </c>
      <c r="M5" s="13">
        <v>5612.9305799999993</v>
      </c>
      <c r="N5" s="13">
        <v>5666.2724099999996</v>
      </c>
      <c r="O5" s="13">
        <v>5718.3549899999998</v>
      </c>
      <c r="P5" s="13">
        <v>5769.2286899999999</v>
      </c>
      <c r="Q5" s="13">
        <v>5818.9942499999997</v>
      </c>
      <c r="R5" s="13">
        <v>5867.7020400000001</v>
      </c>
      <c r="S5" s="13">
        <v>5915.4528</v>
      </c>
      <c r="T5" s="13">
        <v>5962.2969000000003</v>
      </c>
      <c r="U5" s="13">
        <v>6008.3854499999998</v>
      </c>
      <c r="V5" s="13">
        <v>6053.8695600000001</v>
      </c>
      <c r="W5" s="13">
        <v>6098.7492299999994</v>
      </c>
      <c r="X5" s="13">
        <v>6143.2763099999993</v>
      </c>
      <c r="Y5" s="13">
        <v>6187.4004299999997</v>
      </c>
      <c r="Z5" s="13">
        <v>6231.3734400000003</v>
      </c>
      <c r="AA5" s="13">
        <v>6275.2457099999992</v>
      </c>
      <c r="AB5" s="13">
        <v>6319.0172399999992</v>
      </c>
      <c r="AC5" s="13">
        <v>6362.7887699999992</v>
      </c>
      <c r="AD5" s="13">
        <v>6406.5099299999993</v>
      </c>
      <c r="AE5" s="13">
        <v>6450.2814599999992</v>
      </c>
    </row>
    <row r="6" spans="1:31" x14ac:dyDescent="0.2">
      <c r="A6" t="s">
        <v>225</v>
      </c>
      <c r="B6" s="13">
        <f>AVERAGE(UN_Population_Growth_ScenA!B2,UN_Population_Growth_ScenB!B2,UN_Population_Growth_ScenC!B2)</f>
        <v>97.356333333333339</v>
      </c>
      <c r="C6" s="13">
        <f>AVERAGE(UN_Population_Growth_ScenA!C2,UN_Population_Growth_ScenB!C2,UN_Population_Growth_ScenC!C2)</f>
        <v>98.26700000000001</v>
      </c>
      <c r="D6" s="13">
        <f>AVERAGE(UN_Population_Growth_ScenA!D2,UN_Population_Growth_ScenB!D2,UN_Population_Growth_ScenC!D2)</f>
        <v>99.167666666666662</v>
      </c>
      <c r="E6" s="13">
        <f>AVERAGE(UN_Population_Growth_ScenA!E2,UN_Population_Growth_ScenB!E2,UN_Population_Growth_ScenC!E2)</f>
        <v>100.05566666666665</v>
      </c>
      <c r="F6" s="13">
        <f>AVERAGE(UN_Population_Growth_ScenA!F2,UN_Population_Growth_ScenB!F2,UN_Population_Growth_ScenC!F2)</f>
        <v>100.92733333333335</v>
      </c>
      <c r="G6" s="13">
        <f>AVERAGE(UN_Population_Growth_ScenA!G2,UN_Population_Growth_ScenB!G2,UN_Population_Growth_ScenC!G2)</f>
        <v>101.78100000000001</v>
      </c>
      <c r="H6" s="13">
        <f>AVERAGE(UN_Population_Growth_ScenA!H2,UN_Population_Growth_ScenB!H2,UN_Population_Growth_ScenC!H2)</f>
        <v>102.61500000000001</v>
      </c>
      <c r="I6" s="13">
        <f>AVERAGE(UN_Population_Growth_ScenA!I2,UN_Population_Growth_ScenB!I2,UN_Population_Growth_ScenC!I2)</f>
        <v>103.42766666666667</v>
      </c>
      <c r="J6" s="13">
        <f>AVERAGE(UN_Population_Growth_ScenA!J2,UN_Population_Growth_ScenB!J2,UN_Population_Growth_ScenC!J2)</f>
        <v>104.21666666666665</v>
      </c>
      <c r="K6" s="13">
        <f>AVERAGE(UN_Population_Growth_ScenA!K2,UN_Population_Growth_ScenB!K2,UN_Population_Growth_ScenC!K2)</f>
        <v>104.98033333333335</v>
      </c>
      <c r="L6" s="13">
        <f>AVERAGE(UN_Population_Growth_ScenA!L2,UN_Population_Growth_ScenB!L2,UN_Population_Growth_ScenC!L2)</f>
        <v>105.71733333333333</v>
      </c>
      <c r="M6" s="13">
        <f>AVERAGE(UN_Population_Growth_ScenA!M2,UN_Population_Growth_ScenB!M2,UN_Population_Growth_ScenC!M2)</f>
        <v>106.42733333333335</v>
      </c>
      <c r="N6" s="13">
        <f>AVERAGE(UN_Population_Growth_ScenA!N2,UN_Population_Growth_ScenB!N2,UN_Population_Growth_ScenC!N2)</f>
        <v>107.10899999999999</v>
      </c>
      <c r="O6" s="13">
        <f>AVERAGE(UN_Population_Growth_ScenA!O2,UN_Population_Growth_ScenB!O2,UN_Population_Growth_ScenC!O2)</f>
        <v>107.76333333333334</v>
      </c>
      <c r="P6" s="13">
        <f>AVERAGE(UN_Population_Growth_ScenA!P2,UN_Population_Growth_ScenB!P2,UN_Population_Growth_ScenC!P2)</f>
        <v>108.38933333333334</v>
      </c>
      <c r="Q6" s="13">
        <f>AVERAGE(UN_Population_Growth_ScenA!Q2,UN_Population_Growth_ScenB!Q2,UN_Population_Growth_ScenC!Q2)</f>
        <v>108.98733333333332</v>
      </c>
      <c r="R6" s="13">
        <f>AVERAGE(UN_Population_Growth_ScenA!R2,UN_Population_Growth_ScenB!R2,UN_Population_Growth_ScenC!R2)</f>
        <v>109.55733333333335</v>
      </c>
      <c r="S6" s="13">
        <f>AVERAGE(UN_Population_Growth_ScenA!S2,UN_Population_Growth_ScenB!S2,UN_Population_Growth_ScenC!S2)</f>
        <v>110.09966666666666</v>
      </c>
      <c r="T6" s="13">
        <f>AVERAGE(UN_Population_Growth_ScenA!T2,UN_Population_Growth_ScenB!T2,UN_Population_Growth_ScenC!T2)</f>
        <v>110.61466666666666</v>
      </c>
      <c r="U6" s="13">
        <f>AVERAGE(UN_Population_Growth_ScenA!U2,UN_Population_Growth_ScenB!U2,UN_Population_Growth_ScenC!U2)</f>
        <v>111.10233333333333</v>
      </c>
      <c r="V6" s="13">
        <f>AVERAGE(UN_Population_Growth_ScenA!V2,UN_Population_Growth_ScenB!V2,UN_Population_Growth_ScenC!V2)</f>
        <v>111.56433333333332</v>
      </c>
      <c r="W6" s="13">
        <f>AVERAGE(UN_Population_Growth_ScenA!W2,UN_Population_Growth_ScenB!W2,UN_Population_Growth_ScenC!W2)</f>
        <v>112.00033333333333</v>
      </c>
      <c r="X6" s="13">
        <f>AVERAGE(UN_Population_Growth_ScenA!X2,UN_Population_Growth_ScenB!X2,UN_Population_Growth_ScenC!X2)</f>
        <v>112.41266666666667</v>
      </c>
      <c r="Y6" s="13">
        <f>AVERAGE(UN_Population_Growth_ScenA!Y2,UN_Population_Growth_ScenB!Y2,UN_Population_Growth_ScenC!Y2)</f>
        <v>112.80066666666666</v>
      </c>
      <c r="Z6" s="13">
        <f>AVERAGE(UN_Population_Growth_ScenA!Z2,UN_Population_Growth_ScenB!Z2,UN_Population_Growth_ScenC!Z2)</f>
        <v>113.16733333333333</v>
      </c>
      <c r="AA6" s="13">
        <f>AVERAGE(UN_Population_Growth_ScenA!AA2,UN_Population_Growth_ScenB!AA2,UN_Population_Growth_ScenC!AA2)</f>
        <v>113.51266666666668</v>
      </c>
      <c r="AB6" s="13">
        <f>AVERAGE(UN_Population_Growth_ScenA!AB2,UN_Population_Growth_ScenB!AB2,UN_Population_Growth_ScenC!AB2)</f>
        <v>113.83833333333332</v>
      </c>
      <c r="AC6" s="13">
        <f>AVERAGE(UN_Population_Growth_ScenA!AC2,UN_Population_Growth_ScenB!AC2,UN_Population_Growth_ScenC!AC2)</f>
        <v>114.14533333333334</v>
      </c>
      <c r="AD6" s="13">
        <f>AVERAGE(UN_Population_Growth_ScenA!AD2,UN_Population_Growth_ScenB!AD2,UN_Population_Growth_ScenC!AD2)</f>
        <v>114.43466666666666</v>
      </c>
      <c r="AE6" s="13">
        <f>AVERAGE(UN_Population_Growth_ScenA!AE2,UN_Population_Growth_ScenB!AE2,UN_Population_Growth_ScenC!AE2)</f>
        <v>114.70899999999999</v>
      </c>
    </row>
    <row r="7" spans="1:31" x14ac:dyDescent="0.2">
      <c r="A7" t="s">
        <v>226</v>
      </c>
      <c r="B7" s="13">
        <f>STDEV(UN_Population_Growth_ScenA!B2,UN_Population_Growth_ScenB!B2,UN_Population_Growth_ScenC!B2)</f>
        <v>1.1783315888718815</v>
      </c>
      <c r="C7" s="13">
        <f>STDEV(UN_Population_Growth_ScenA!C2,UN_Population_Growth_ScenB!C2,UN_Population_Growth_ScenC!C2)</f>
        <v>1.46148280865701</v>
      </c>
      <c r="D7" s="13">
        <f>STDEV(UN_Population_Growth_ScenA!D2,UN_Population_Growth_ScenB!D2,UN_Population_Growth_ScenC!D2)</f>
        <v>1.7636225030695585</v>
      </c>
      <c r="E7" s="13">
        <f>STDEV(UN_Population_Growth_ScenA!E2,UN_Population_Growth_ScenB!E2,UN_Population_Growth_ScenC!E2)</f>
        <v>2.0862388006489878</v>
      </c>
      <c r="F7" s="13">
        <f>STDEV(UN_Population_Growth_ScenA!F2,UN_Population_Growth_ScenB!F2,UN_Population_Growth_ScenC!F2)</f>
        <v>2.427291563313597</v>
      </c>
      <c r="G7" s="13">
        <f>STDEV(UN_Population_Growth_ScenA!G2,UN_Population_Growth_ScenB!G2,UN_Population_Growth_ScenC!G2)</f>
        <v>2.7868112602040314</v>
      </c>
      <c r="H7" s="13">
        <f>STDEV(UN_Population_Growth_ScenA!H2,UN_Population_Growth_ScenB!H2,UN_Population_Growth_ScenC!H2)</f>
        <v>3.160766362767105</v>
      </c>
      <c r="I7" s="13">
        <f>STDEV(UN_Population_Growth_ScenA!I2,UN_Population_Growth_ScenB!I2,UN_Population_Growth_ScenC!I2)</f>
        <v>3.5451886174551199</v>
      </c>
      <c r="J7" s="13">
        <f>STDEV(UN_Population_Growth_ScenA!J2,UN_Population_Growth_ScenB!J2,UN_Population_Growth_ScenC!J2)</f>
        <v>3.9321203355611196</v>
      </c>
      <c r="K7" s="13">
        <f>STDEV(UN_Population_Growth_ScenA!K2,UN_Population_Growth_ScenB!K2,UN_Population_Growth_ScenC!K2)</f>
        <v>4.3164835611100587</v>
      </c>
      <c r="L7" s="13">
        <f>STDEV(UN_Population_Growth_ScenA!L2,UN_Population_Growth_ScenB!L2,UN_Population_Growth_ScenC!L2)</f>
        <v>4.6963635222726676</v>
      </c>
      <c r="M7" s="13">
        <f>STDEV(UN_Population_Growth_ScenA!M2,UN_Population_Growth_ScenB!M2,UN_Population_Growth_ScenC!M2)</f>
        <v>5.0717052687763005</v>
      </c>
      <c r="N7" s="13">
        <f>STDEV(UN_Population_Growth_ScenA!N2,UN_Population_Growth_ScenB!N2,UN_Population_Growth_ScenC!N2)</f>
        <v>5.4465417468334856</v>
      </c>
      <c r="O7" s="13">
        <f>STDEV(UN_Population_Growth_ScenA!O2,UN_Population_Growth_ScenB!O2,UN_Population_Growth_ScenC!O2)</f>
        <v>5.8223617487522485</v>
      </c>
      <c r="P7" s="13">
        <f>STDEV(UN_Population_Growth_ScenA!P2,UN_Population_Growth_ScenB!P2,UN_Population_Growth_ScenC!P2)</f>
        <v>6.2011752380765213</v>
      </c>
      <c r="Q7" s="13">
        <f>STDEV(UN_Population_Growth_ScenA!Q2,UN_Population_Growth_ScenB!Q2,UN_Population_Growth_ScenC!Q2)</f>
        <v>6.5844890715478739</v>
      </c>
      <c r="R7" s="13">
        <f>STDEV(UN_Population_Growth_ScenA!R2,UN_Population_Growth_ScenB!R2,UN_Population_Growth_ScenC!R2)</f>
        <v>6.9733160930315874</v>
      </c>
      <c r="S7" s="13">
        <f>STDEV(UN_Population_Growth_ScenA!S2,UN_Population_Growth_ScenB!S2,UN_Population_Growth_ScenC!S2)</f>
        <v>7.3691672754344051</v>
      </c>
      <c r="T7" s="13">
        <f>STDEV(UN_Population_Growth_ScenA!T2,UN_Population_Growth_ScenB!T2,UN_Population_Growth_ScenC!T2)</f>
        <v>7.7730602296221392</v>
      </c>
      <c r="U7" s="13">
        <f>STDEV(UN_Population_Growth_ScenA!U2,UN_Population_Growth_ScenB!U2,UN_Population_Growth_ScenC!U2)</f>
        <v>8.1880052108760442</v>
      </c>
      <c r="V7" s="13">
        <f>STDEV(UN_Population_Growth_ScenA!V2,UN_Population_Growth_ScenB!V2,UN_Population_Growth_ScenC!V2)</f>
        <v>8.6150130779548668</v>
      </c>
      <c r="W7" s="13">
        <f>STDEV(UN_Population_Growth_ScenA!W2,UN_Population_Growth_ScenB!W2,UN_Population_Growth_ScenC!W2)</f>
        <v>9.055092784358056</v>
      </c>
      <c r="X7" s="13">
        <f>STDEV(UN_Population_Growth_ScenA!X2,UN_Population_Growth_ScenB!X2,UN_Population_Growth_ScenC!X2)</f>
        <v>9.5097630009024545</v>
      </c>
      <c r="Y7" s="13">
        <f>STDEV(UN_Population_Growth_ScenA!Y2,UN_Population_Growth_ScenB!Y2,UN_Population_Growth_ScenC!Y2)</f>
        <v>9.9800202571604721</v>
      </c>
      <c r="Z7" s="13">
        <f>STDEV(UN_Population_Growth_ScenA!Z2,UN_Population_Growth_ScenB!Z2,UN_Population_Growth_ScenC!Z2)</f>
        <v>10.467864411298674</v>
      </c>
      <c r="AA7" s="13">
        <f>STDEV(UN_Population_Growth_ScenA!AA2,UN_Population_Growth_ScenB!AA2,UN_Population_Growth_ScenC!AA2)</f>
        <v>10.973808378741323</v>
      </c>
      <c r="AB7" s="13">
        <f>STDEV(UN_Population_Growth_ScenA!AB2,UN_Population_Growth_ScenB!AB2,UN_Population_Growth_ScenC!AB2)</f>
        <v>11.496837405710027</v>
      </c>
      <c r="AC7" s="13">
        <f>STDEV(UN_Population_Growth_ScenA!AC2,UN_Population_Growth_ScenB!AC2,UN_Population_Growth_ScenC!AC2)</f>
        <v>12.038430808595171</v>
      </c>
      <c r="AD7" s="13">
        <f>STDEV(UN_Population_Growth_ScenA!AD2,UN_Population_Growth_ScenB!AD2,UN_Population_Growth_ScenC!AD2)</f>
        <v>12.596099965200866</v>
      </c>
      <c r="AE7" s="13">
        <f>STDEV(UN_Population_Growth_ScenA!AE2,UN_Population_Growth_ScenB!AE2,UN_Population_Growth_ScenC!AE2)</f>
        <v>13.170293884344419</v>
      </c>
    </row>
    <row r="8" spans="1:31" s="4" customFormat="1" x14ac:dyDescent="0.2">
      <c r="A8" s="4" t="s">
        <v>227</v>
      </c>
      <c r="B8" s="22">
        <f>AVERAGE(B3:B5)</f>
        <v>4903.8385100000005</v>
      </c>
      <c r="C8" s="22">
        <f>AVERAGE(C3:C5)</f>
        <v>4949.7087899999997</v>
      </c>
      <c r="D8" s="22">
        <f>AVERAGE(D3:D5)</f>
        <v>4995.0753699999996</v>
      </c>
      <c r="E8" s="22">
        <f>AVERAGE(E3:E5)</f>
        <v>5039.8039299999991</v>
      </c>
      <c r="F8" s="22">
        <f>AVERAGE(F3:F5)</f>
        <v>5083.7097800000001</v>
      </c>
      <c r="G8" s="22">
        <f>AVERAGE(G3:G5)</f>
        <v>5126.7089699999997</v>
      </c>
      <c r="H8" s="22">
        <f>AVERAGE(H3:H5)</f>
        <v>5168.7175500000003</v>
      </c>
      <c r="I8" s="22">
        <f>AVERAGE(I3:I5)</f>
        <v>5209.6515699999991</v>
      </c>
      <c r="J8" s="22">
        <f>AVERAGE(J3:J5)</f>
        <v>5249.3934999999992</v>
      </c>
      <c r="K8" s="22">
        <f>AVERAGE(K3:K5)</f>
        <v>5287.8593899999996</v>
      </c>
      <c r="L8" s="22">
        <f>AVERAGE(L3:L5)</f>
        <v>5324.9820799999998</v>
      </c>
      <c r="M8" s="22">
        <f>AVERAGE(M3:M5)</f>
        <v>5360.74478</v>
      </c>
      <c r="N8" s="22">
        <f>AVERAGE(N3:N5)</f>
        <v>5395.0803299999998</v>
      </c>
      <c r="O8" s="22">
        <f>AVERAGE(O3:O5)</f>
        <v>5428.0391</v>
      </c>
      <c r="P8" s="22">
        <f>AVERAGE(P3:P5)</f>
        <v>5459.5707199999997</v>
      </c>
      <c r="Q8" s="22">
        <f>AVERAGE(Q3:Q5)</f>
        <v>5489.6919799999996</v>
      </c>
      <c r="R8" s="22">
        <f>AVERAGE(R3:R5)</f>
        <v>5518.4028800000006</v>
      </c>
      <c r="S8" s="22">
        <f>AVERAGE(S3:S5)</f>
        <v>5545.7202099999995</v>
      </c>
      <c r="T8" s="22">
        <f>AVERAGE(T3:T5)</f>
        <v>5571.6607599999998</v>
      </c>
      <c r="U8" s="22">
        <f>AVERAGE(U3:U5)</f>
        <v>5596.2245299999995</v>
      </c>
      <c r="V8" s="22">
        <f>AVERAGE(V3:V5)</f>
        <v>5619.4954699999989</v>
      </c>
      <c r="W8" s="22">
        <f>AVERAGE(W3:W5)</f>
        <v>5641.4567899999993</v>
      </c>
      <c r="X8" s="22">
        <f>AVERAGE(X3:X5)</f>
        <v>5662.2260199999992</v>
      </c>
      <c r="Y8" s="22">
        <f>AVERAGE(Y3:Y5)</f>
        <v>5681.7695800000001</v>
      </c>
      <c r="Z8" s="22">
        <f>AVERAGE(Z3:Z5)</f>
        <v>5700.2385800000002</v>
      </c>
      <c r="AA8" s="22">
        <f>AVERAGE(AA3:AA5)</f>
        <v>5717.6330199999984</v>
      </c>
      <c r="AB8" s="22">
        <f>AVERAGE(AB3:AB5)</f>
        <v>5734.0368499999995</v>
      </c>
      <c r="AC8" s="22">
        <f>AVERAGE(AC3:AC5)</f>
        <v>5749.5004399999998</v>
      </c>
      <c r="AD8" s="22">
        <f>AVERAGE(AD3:AD5)</f>
        <v>5764.0741600000001</v>
      </c>
      <c r="AE8" s="22">
        <f>AVERAGE(AE3:AE5)</f>
        <v>5777.8923299999988</v>
      </c>
    </row>
    <row r="9" spans="1:31" s="4" customFormat="1" x14ac:dyDescent="0.2">
      <c r="A9" s="4" t="s">
        <v>224</v>
      </c>
      <c r="B9" s="22">
        <f>B8*SQRT((B7/B6)^2+(Seafood_Consumption_Rate!$BE$2/Seafood_Consumption_Rate!$BD$2)^2)</f>
        <v>502.58459507121296</v>
      </c>
      <c r="C9" s="22">
        <f>C8*SQRT((C7/C6)^2+(Seafood_Consumption_Rate!$BE$2/Seafood_Consumption_Rate!$BD$2)^2)</f>
        <v>509.08648046057363</v>
      </c>
      <c r="D9" s="22">
        <f>D8*SQRT((D7/D6)^2+(Seafood_Consumption_Rate!$BE$2/Seafood_Consumption_Rate!$BD$2)^2)</f>
        <v>516.05631592376574</v>
      </c>
      <c r="E9" s="22">
        <f>E8*SQRT((E7/E6)^2+(Seafood_Consumption_Rate!$BE$2/Seafood_Consumption_Rate!$BD$2)^2)</f>
        <v>523.55911414729508</v>
      </c>
      <c r="F9" s="22">
        <f>F8*SQRT((F7/F6)^2+(Seafood_Consumption_Rate!$BE$2/Seafood_Consumption_Rate!$BD$2)^2)</f>
        <v>531.62328851946495</v>
      </c>
      <c r="G9" s="22">
        <f>G8*SQRT((G7/G6)^2+(Seafood_Consumption_Rate!$BE$2/Seafood_Consumption_Rate!$BD$2)^2)</f>
        <v>540.30235497138665</v>
      </c>
      <c r="H9" s="22">
        <f>H8*SQRT((H7/H6)^2+(Seafood_Consumption_Rate!$BE$2/Seafood_Consumption_Rate!$BD$2)^2)</f>
        <v>549.58988620089121</v>
      </c>
      <c r="I9" s="22">
        <f>I8*SQRT((I7/I6)^2+(Seafood_Consumption_Rate!$BE$2/Seafood_Consumption_Rate!$BD$2)^2)</f>
        <v>559.45477900985986</v>
      </c>
      <c r="J9" s="22">
        <f>J8*SQRT((J7/J6)^2+(Seafood_Consumption_Rate!$BE$2/Seafood_Consumption_Rate!$BD$2)^2)</f>
        <v>569.76772224040701</v>
      </c>
      <c r="K9" s="22">
        <f>K8*SQRT((K7/K6)^2+(Seafood_Consumption_Rate!$BE$2/Seafood_Consumption_Rate!$BD$2)^2)</f>
        <v>580.41125003157185</v>
      </c>
      <c r="L9" s="22">
        <f>L8*SQRT((L7/L6)^2+(Seafood_Consumption_Rate!$BE$2/Seafood_Consumption_Rate!$BD$2)^2)</f>
        <v>591.30737262309958</v>
      </c>
      <c r="M9" s="22">
        <f>M8*SQRT((M7/M6)^2+(Seafood_Consumption_Rate!$BE$2/Seafood_Consumption_Rate!$BD$2)^2)</f>
        <v>602.41557353440078</v>
      </c>
      <c r="N9" s="22">
        <f>N8*SQRT((N7/N6)^2+(Seafood_Consumption_Rate!$BE$2/Seafood_Consumption_Rate!$BD$2)^2)</f>
        <v>613.78540384661824</v>
      </c>
      <c r="O9" s="22">
        <f>O8*SQRT((O7/O6)^2+(Seafood_Consumption_Rate!$BE$2/Seafood_Consumption_Rate!$BD$2)^2)</f>
        <v>625.43754289875267</v>
      </c>
      <c r="P9" s="22">
        <f>P8*SQRT((P7/P6)^2+(Seafood_Consumption_Rate!$BE$2/Seafood_Consumption_Rate!$BD$2)^2)</f>
        <v>637.40384692357316</v>
      </c>
      <c r="Q9" s="22">
        <f>Q8*SQRT((Q7/Q6)^2+(Seafood_Consumption_Rate!$BE$2/Seafood_Consumption_Rate!$BD$2)^2)</f>
        <v>649.71830023451434</v>
      </c>
      <c r="R9" s="22">
        <f>R8*SQRT((R7/R6)^2+(Seafood_Consumption_Rate!$BE$2/Seafood_Consumption_Rate!$BD$2)^2)</f>
        <v>662.40636566310036</v>
      </c>
      <c r="S9" s="22">
        <f>S8*SQRT((S7/S6)^2+(Seafood_Consumption_Rate!$BE$2/Seafood_Consumption_Rate!$BD$2)^2)</f>
        <v>675.51252720204013</v>
      </c>
      <c r="T9" s="22">
        <f>T8*SQRT((T7/T6)^2+(Seafood_Consumption_Rate!$BE$2/Seafood_Consumption_Rate!$BD$2)^2)</f>
        <v>689.07245422590961</v>
      </c>
      <c r="U9" s="22">
        <f>U8*SQRT((U7/U6)^2+(Seafood_Consumption_Rate!$BE$2/Seafood_Consumption_Rate!$BD$2)^2)</f>
        <v>703.18239719783389</v>
      </c>
      <c r="V9" s="22">
        <f>V8*SQRT((V7/V6)^2+(Seafood_Consumption_Rate!$BE$2/Seafood_Consumption_Rate!$BD$2)^2)</f>
        <v>717.89466724028887</v>
      </c>
      <c r="W9" s="22">
        <f>W8*SQRT((W7/W6)^2+(Seafood_Consumption_Rate!$BE$2/Seafood_Consumption_Rate!$BD$2)^2)</f>
        <v>733.25547581544799</v>
      </c>
      <c r="X9" s="22">
        <f>X8*SQRT((X7/X6)^2+(Seafood_Consumption_Rate!$BE$2/Seafood_Consumption_Rate!$BD$2)^2)</f>
        <v>749.34027620298684</v>
      </c>
      <c r="Y9" s="22">
        <f>Y8*SQRT((Y7/Y6)^2+(Seafood_Consumption_Rate!$BE$2/Seafood_Consumption_Rate!$BD$2)^2)</f>
        <v>766.19872220589627</v>
      </c>
      <c r="Z9" s="22">
        <f>Z8*SQRT((Z7/Z6)^2+(Seafood_Consumption_Rate!$BE$2/Seafood_Consumption_Rate!$BD$2)^2)</f>
        <v>783.93025319133869</v>
      </c>
      <c r="AA9" s="22">
        <f>AA8*SQRT((AA7/AA6)^2+(Seafood_Consumption_Rate!$BE$2/Seafood_Consumption_Rate!$BD$2)^2)</f>
        <v>802.57539420950161</v>
      </c>
      <c r="AB9" s="22">
        <f>AB8*SQRT((AB7/AB6)^2+(Seafood_Consumption_Rate!$BE$2/Seafood_Consumption_Rate!$BD$2)^2)</f>
        <v>822.12612032543677</v>
      </c>
      <c r="AC9" s="22">
        <f>AC8*SQRT((AC7/AC6)^2+(Seafood_Consumption_Rate!$BE$2/Seafood_Consumption_Rate!$BD$2)^2)</f>
        <v>842.65669478742916</v>
      </c>
      <c r="AD9" s="22">
        <f>AD8*SQRT((AD7/AD6)^2+(Seafood_Consumption_Rate!$BE$2/Seafood_Consumption_Rate!$BD$2)^2)</f>
        <v>864.09675008727947</v>
      </c>
      <c r="AE9" s="22">
        <f>AE8*SQRT((AE7/AE6)^2+(Seafood_Consumption_Rate!$BE$2/Seafood_Consumption_Rate!$BD$2)^2)</f>
        <v>886.48280926438952</v>
      </c>
    </row>
    <row r="10" spans="1:31" x14ac:dyDescent="0.2">
      <c r="A10" t="s">
        <v>228</v>
      </c>
      <c r="B10" s="13">
        <v>13500.96132</v>
      </c>
      <c r="C10" s="13">
        <v>13630.332239999998</v>
      </c>
      <c r="D10" s="13">
        <v>13756.636879999998</v>
      </c>
      <c r="E10" s="13">
        <v>13878.668299999998</v>
      </c>
      <c r="F10" s="13">
        <v>13995.708859999999</v>
      </c>
      <c r="G10" s="13">
        <v>14107.595459999999</v>
      </c>
      <c r="H10" s="13">
        <v>14214.654299999998</v>
      </c>
      <c r="I10" s="13">
        <v>14316.917999999998</v>
      </c>
      <c r="J10" s="13">
        <v>14414.451799999999</v>
      </c>
      <c r="K10" s="13">
        <v>14507.35356</v>
      </c>
      <c r="L10" s="13">
        <v>14595.655899999998</v>
      </c>
      <c r="M10" s="13">
        <v>14679.424059999998</v>
      </c>
      <c r="N10" s="13">
        <v>14758.821139999998</v>
      </c>
      <c r="O10" s="13">
        <v>14834.07548</v>
      </c>
      <c r="P10" s="13">
        <v>14905.415419999998</v>
      </c>
      <c r="Q10" s="13">
        <v>14972.971439999999</v>
      </c>
      <c r="R10" s="13">
        <v>15036.874019999999</v>
      </c>
      <c r="S10" s="13">
        <v>15097.351499999999</v>
      </c>
      <c r="T10" s="13">
        <v>15154.697459999999</v>
      </c>
      <c r="U10" s="13">
        <v>15209.107619999999</v>
      </c>
      <c r="V10" s="13">
        <v>15260.745079999999</v>
      </c>
      <c r="W10" s="13">
        <v>15309.707699999999</v>
      </c>
      <c r="X10" s="13">
        <v>15356.125959999998</v>
      </c>
      <c r="Y10" s="13">
        <v>15400.13034</v>
      </c>
      <c r="Z10" s="13">
        <v>15441.85132</v>
      </c>
      <c r="AA10" s="13">
        <v>15481.386759999999</v>
      </c>
      <c r="AB10" s="13">
        <v>15518.736659999999</v>
      </c>
      <c r="AC10" s="13">
        <v>15553.737919999998</v>
      </c>
      <c r="AD10" s="13">
        <v>15586.227439999999</v>
      </c>
      <c r="AE10" s="13">
        <v>15615.944259999998</v>
      </c>
    </row>
    <row r="11" spans="1:31" x14ac:dyDescent="0.2">
      <c r="A11" t="s">
        <v>229</v>
      </c>
      <c r="B11" s="13">
        <v>13329.445359999998</v>
      </c>
      <c r="C11" s="13">
        <v>13421.14018</v>
      </c>
      <c r="D11" s="13">
        <v>13508.202959999999</v>
      </c>
      <c r="E11" s="13">
        <v>13589.58986</v>
      </c>
      <c r="F11" s="13">
        <v>13664.583239999998</v>
      </c>
      <c r="G11" s="13">
        <v>13733.280959999998</v>
      </c>
      <c r="H11" s="13">
        <v>13796.433279999999</v>
      </c>
      <c r="I11" s="13">
        <v>13854.627359999999</v>
      </c>
      <c r="J11" s="13">
        <v>13908.71132</v>
      </c>
      <c r="K11" s="13">
        <v>13959.30494</v>
      </c>
      <c r="L11" s="13">
        <v>14006.669179999999</v>
      </c>
      <c r="M11" s="13">
        <v>14050.869279999999</v>
      </c>
      <c r="N11" s="13">
        <v>14091.742139999998</v>
      </c>
      <c r="O11" s="13">
        <v>14128.99418</v>
      </c>
      <c r="P11" s="13">
        <v>14162.527539999997</v>
      </c>
      <c r="Q11" s="13">
        <v>14192.342219999999</v>
      </c>
      <c r="R11" s="13">
        <v>14218.60132</v>
      </c>
      <c r="S11" s="13">
        <v>14241.467939999999</v>
      </c>
      <c r="T11" s="13">
        <v>14261.137799999999</v>
      </c>
      <c r="U11" s="13">
        <v>14277.773999999998</v>
      </c>
      <c r="V11" s="13">
        <v>14291.376539999999</v>
      </c>
      <c r="W11" s="13">
        <v>14301.945419999998</v>
      </c>
      <c r="X11" s="13">
        <v>14309.448019999998</v>
      </c>
      <c r="Y11" s="13">
        <v>14313.884339999999</v>
      </c>
      <c r="Z11" s="13">
        <v>14315.287</v>
      </c>
      <c r="AA11" s="13">
        <v>14313.655999999999</v>
      </c>
      <c r="AB11" s="13">
        <v>14308.958719999999</v>
      </c>
      <c r="AC11" s="13">
        <v>14300.9342</v>
      </c>
      <c r="AD11" s="13">
        <v>14289.158379999999</v>
      </c>
      <c r="AE11" s="13">
        <v>14273.435539999999</v>
      </c>
    </row>
    <row r="12" spans="1:31" x14ac:dyDescent="0.2">
      <c r="A12" t="s">
        <v>230</v>
      </c>
      <c r="B12" s="13">
        <v>13658.907359999999</v>
      </c>
      <c r="C12" s="13">
        <v>13828.400879999997</v>
      </c>
      <c r="D12" s="13">
        <v>13998.318459999999</v>
      </c>
      <c r="E12" s="13">
        <v>14167.453159999999</v>
      </c>
      <c r="F12" s="13">
        <v>14334.89162</v>
      </c>
      <c r="G12" s="13">
        <v>14500.503359999999</v>
      </c>
      <c r="H12" s="13">
        <v>14664.190519999998</v>
      </c>
      <c r="I12" s="13">
        <v>14825.104979999998</v>
      </c>
      <c r="J12" s="13">
        <v>14982.2029</v>
      </c>
      <c r="K12" s="13">
        <v>15134.79926</v>
      </c>
      <c r="L12" s="13">
        <v>15282.600479999999</v>
      </c>
      <c r="M12" s="13">
        <v>15425.737039999998</v>
      </c>
      <c r="N12" s="13">
        <v>15564.600379999998</v>
      </c>
      <c r="O12" s="13">
        <v>15699.712419999998</v>
      </c>
      <c r="P12" s="13">
        <v>15831.627699999997</v>
      </c>
      <c r="Q12" s="13">
        <v>15960.476699999999</v>
      </c>
      <c r="R12" s="13">
        <v>16086.42252</v>
      </c>
      <c r="S12" s="13">
        <v>16210.182799999999</v>
      </c>
      <c r="T12" s="13">
        <v>16332.442559999998</v>
      </c>
      <c r="U12" s="13">
        <v>16453.95206</v>
      </c>
      <c r="V12" s="13">
        <v>16574.972259999999</v>
      </c>
      <c r="W12" s="13">
        <v>16695.666259999998</v>
      </c>
      <c r="X12" s="13">
        <v>16816.555979999997</v>
      </c>
      <c r="Y12" s="13">
        <v>16938.032859999999</v>
      </c>
      <c r="Z12" s="13">
        <v>17060.520960000002</v>
      </c>
      <c r="AA12" s="13">
        <v>17184.183379999999</v>
      </c>
      <c r="AB12" s="13">
        <v>17309.085360000001</v>
      </c>
      <c r="AC12" s="13">
        <v>17435.0638</v>
      </c>
      <c r="AD12" s="13">
        <v>17561.857739999996</v>
      </c>
      <c r="AE12" s="13">
        <v>17689.27146</v>
      </c>
    </row>
    <row r="13" spans="1:31" x14ac:dyDescent="0.2">
      <c r="A13" t="s">
        <v>231</v>
      </c>
      <c r="B13" s="13">
        <f>AVERAGE(UN_Population_Growth_ScenA!B3,UN_Population_Growth_ScenB!B3,UN_Population_Growth_ScenC!B3)</f>
        <v>413.7473333333333</v>
      </c>
      <c r="C13" s="13">
        <f>AVERAGE(UN_Population_Growth_ScenA!C3,UN_Population_Growth_ScenB!C3,UN_Population_Growth_ScenC!C3)</f>
        <v>417.73833333333329</v>
      </c>
      <c r="D13" s="13">
        <f>AVERAGE(UN_Population_Growth_ScenA!D3,UN_Population_Growth_ScenB!D3,UN_Population_Growth_ScenC!D3)</f>
        <v>421.65499999999997</v>
      </c>
      <c r="E13" s="13">
        <f>AVERAGE(UN_Population_Growth_ScenA!E3,UN_Population_Growth_ScenB!E3,UN_Population_Growth_ScenC!E3)</f>
        <v>425.46199999999999</v>
      </c>
      <c r="F13" s="13">
        <f>AVERAGE(UN_Population_Growth_ScenA!F3,UN_Population_Growth_ScenB!F3,UN_Population_Growth_ScenC!F3)</f>
        <v>429.13533333333334</v>
      </c>
      <c r="G13" s="13">
        <f>AVERAGE(UN_Population_Growth_ScenA!G3,UN_Population_Growth_ScenB!G3,UN_Population_Growth_ScenC!G3)</f>
        <v>432.673</v>
      </c>
      <c r="H13" s="13">
        <f>AVERAGE(UN_Population_Growth_ScenA!H3,UN_Population_Growth_ScenB!H3,UN_Population_Growth_ScenC!H3)</f>
        <v>436.08500000000004</v>
      </c>
      <c r="I13" s="13">
        <f>AVERAGE(UN_Population_Growth_ScenA!I3,UN_Population_Growth_ScenB!I3,UN_Population_Growth_ScenC!I3)</f>
        <v>439.36899999999997</v>
      </c>
      <c r="J13" s="13">
        <f>AVERAGE(UN_Population_Growth_ScenA!J3,UN_Population_Growth_ScenB!J3,UN_Population_Growth_ScenC!J3)</f>
        <v>442.52366666666671</v>
      </c>
      <c r="K13" s="13">
        <f>AVERAGE(UN_Population_Growth_ScenA!K3,UN_Population_Growth_ScenB!K3,UN_Population_Growth_ScenC!K3)</f>
        <v>445.54933333333332</v>
      </c>
      <c r="L13" s="13">
        <f>AVERAGE(UN_Population_Growth_ScenA!L3,UN_Population_Growth_ScenB!L3,UN_Population_Growth_ScenC!L3)</f>
        <v>448.44600000000008</v>
      </c>
      <c r="M13" s="13">
        <f>AVERAGE(UN_Population_Growth_ScenA!M3,UN_Population_Growth_ScenB!M3,UN_Population_Growth_ScenC!M3)</f>
        <v>451.21633333333335</v>
      </c>
      <c r="N13" s="13">
        <f>AVERAGE(UN_Population_Growth_ScenA!N3,UN_Population_Growth_ScenB!N3,UN_Population_Growth_ScenC!N3)</f>
        <v>453.86433333333326</v>
      </c>
      <c r="O13" s="13">
        <f>AVERAGE(UN_Population_Growth_ScenA!O3,UN_Population_Growth_ScenB!O3,UN_Population_Growth_ScenC!O3)</f>
        <v>456.39466666666664</v>
      </c>
      <c r="P13" s="13">
        <f>AVERAGE(UN_Population_Growth_ScenA!P3,UN_Population_Growth_ScenB!P3,UN_Population_Growth_ScenC!P3)</f>
        <v>458.81433333333331</v>
      </c>
      <c r="Q13" s="13">
        <f>AVERAGE(UN_Population_Growth_ScenA!Q3,UN_Population_Growth_ScenB!Q3,UN_Population_Growth_ScenC!Q3)</f>
        <v>461.12600000000003</v>
      </c>
      <c r="R13" s="13">
        <f>AVERAGE(UN_Population_Growth_ScenA!R3,UN_Population_Growth_ScenB!R3,UN_Population_Growth_ScenC!R3)</f>
        <v>463.33433333333329</v>
      </c>
      <c r="S13" s="13">
        <f>AVERAGE(UN_Population_Growth_ScenA!S3,UN_Population_Growth_ScenB!S3,UN_Population_Growth_ScenC!S3)</f>
        <v>465.45066666666668</v>
      </c>
      <c r="T13" s="13">
        <f>AVERAGE(UN_Population_Growth_ScenA!T3,UN_Population_Growth_ScenB!T3,UN_Population_Growth_ScenC!T3)</f>
        <v>467.48700000000002</v>
      </c>
      <c r="U13" s="13">
        <f>AVERAGE(UN_Population_Growth_ScenA!U3,UN_Population_Growth_ScenB!U3,UN_Population_Growth_ScenC!U3)</f>
        <v>469.4546666666667</v>
      </c>
      <c r="V13" s="13">
        <f>AVERAGE(UN_Population_Growth_ScenA!V3,UN_Population_Growth_ScenB!V3,UN_Population_Growth_ScenC!V3)</f>
        <v>471.358</v>
      </c>
      <c r="W13" s="13">
        <f>AVERAGE(UN_Population_Growth_ScenA!W3,UN_Population_Growth_ScenB!W3,UN_Population_Growth_ScenC!W3)</f>
        <v>473.19966666666664</v>
      </c>
      <c r="X13" s="13">
        <f>AVERAGE(UN_Population_Growth_ScenA!X3,UN_Population_Growth_ScenB!X3,UN_Population_Growth_ScenC!X3)</f>
        <v>474.98600000000005</v>
      </c>
      <c r="Y13" s="13">
        <f>AVERAGE(UN_Population_Growth_ScenA!Y3,UN_Population_Growth_ScenB!Y3,UN_Population_Growth_ScenC!Y3)</f>
        <v>476.72233333333332</v>
      </c>
      <c r="Z13" s="13">
        <f>AVERAGE(UN_Population_Growth_ScenA!Z3,UN_Population_Growth_ScenB!Z3,UN_Population_Growth_ScenC!Z3)</f>
        <v>478.41466666666673</v>
      </c>
      <c r="AA13" s="13">
        <f>AVERAGE(UN_Population_Growth_ScenA!AA3,UN_Population_Growth_ScenB!AA3,UN_Population_Growth_ScenC!AA3)</f>
        <v>480.06566666666669</v>
      </c>
      <c r="AB13" s="13">
        <f>AVERAGE(UN_Population_Growth_ScenA!AB3,UN_Population_Growth_ScenB!AB3,UN_Population_Growth_ScenC!AB3)</f>
        <v>481.6756666666667</v>
      </c>
      <c r="AC13" s="13">
        <f>AVERAGE(UN_Population_Growth_ScenA!AC3,UN_Population_Growth_ScenB!AC3,UN_Population_Growth_ScenC!AC3)</f>
        <v>483.23866666666663</v>
      </c>
      <c r="AD13" s="13">
        <f>AVERAGE(UN_Population_Growth_ScenA!AD3,UN_Population_Growth_ScenB!AD3,UN_Population_Growth_ScenC!AD3)</f>
        <v>484.74599999999992</v>
      </c>
      <c r="AE13" s="13">
        <f>AVERAGE(UN_Population_Growth_ScenA!AE3,UN_Population_Growth_ScenB!AE3,UN_Population_Growth_ScenC!AE3)</f>
        <v>486.19099999999997</v>
      </c>
    </row>
    <row r="14" spans="1:31" x14ac:dyDescent="0.2">
      <c r="A14" t="s">
        <v>232</v>
      </c>
      <c r="B14" s="13">
        <f>STDEV(UN_Population_Growth_ScenA!B3,UN_Population_Growth_ScenB!B3,UN_Population_Growth_ScenC!B3)</f>
        <v>5.0514276529841986</v>
      </c>
      <c r="C14" s="13">
        <f>STDEV(UN_Population_Growth_ScenA!C3,UN_Population_Growth_ScenB!C3,UN_Population_Growth_ScenC!C3)</f>
        <v>6.2432760897891635</v>
      </c>
      <c r="D14" s="13">
        <f>STDEV(UN_Population_Growth_ScenA!D3,UN_Population_Growth_ScenB!D3,UN_Population_Growth_ScenC!D3)</f>
        <v>7.5127376501512302</v>
      </c>
      <c r="E14" s="13">
        <f>STDEV(UN_Population_Growth_ScenA!E3,UN_Population_Growth_ScenB!E3,UN_Population_Growth_ScenC!E3)</f>
        <v>8.8575003810330024</v>
      </c>
      <c r="F14" s="13">
        <f>STDEV(UN_Population_Growth_ScenA!F3,UN_Population_Growth_ScenB!F3,UN_Population_Growth_ScenC!F3)</f>
        <v>10.27474740970958</v>
      </c>
      <c r="G14" s="13">
        <f>STDEV(UN_Population_Growth_ScenA!G3,UN_Population_Growth_ScenB!G3,UN_Population_Growth_ScenC!G3)</f>
        <v>11.761151091623663</v>
      </c>
      <c r="H14" s="13">
        <f>STDEV(UN_Population_Growth_ScenA!H3,UN_Population_Growth_ScenB!H3,UN_Population_Growth_ScenC!H3)</f>
        <v>13.303886687731509</v>
      </c>
      <c r="I14" s="13">
        <f>STDEV(UN_Population_Growth_ScenA!I3,UN_Population_Growth_ScenB!I3,UN_Population_Growth_ScenC!I3)</f>
        <v>14.881044015794041</v>
      </c>
      <c r="J14" s="13">
        <f>STDEV(UN_Population_Growth_ScenA!J3,UN_Population_Growth_ScenB!J3,UN_Population_Growth_ScenC!J3)</f>
        <v>16.463648451462184</v>
      </c>
      <c r="K14" s="13">
        <f>STDEV(UN_Population_Growth_ScenA!K3,UN_Population_Growth_ScenB!K3,UN_Population_Growth_ScenC!K3)</f>
        <v>18.031694882437794</v>
      </c>
      <c r="L14" s="13">
        <f>STDEV(UN_Population_Growth_ScenA!L3,UN_Population_Growth_ScenB!L3,UN_Population_Growth_ScenC!L3)</f>
        <v>19.576703169839405</v>
      </c>
      <c r="M14" s="13">
        <f>STDEV(UN_Population_Growth_ScenA!M3,UN_Population_Growth_ScenB!M3,UN_Population_Growth_ScenC!M3)</f>
        <v>21.099750812114646</v>
      </c>
      <c r="N14" s="13">
        <f>STDEV(UN_Population_Growth_ScenA!N3,UN_Population_Growth_ScenB!N3,UN_Population_Growth_ScenC!N3)</f>
        <v>22.609343230915247</v>
      </c>
      <c r="O14" s="13">
        <f>STDEV(UN_Population_Growth_ScenA!O3,UN_Population_Growth_ScenB!O3,UN_Population_Growth_ScenC!O3)</f>
        <v>24.117889964367382</v>
      </c>
      <c r="P14" s="13">
        <f>STDEV(UN_Population_Growth_ScenA!P3,UN_Population_Growth_ScenB!P3,UN_Population_Growth_ScenC!P3)</f>
        <v>25.635387442621841</v>
      </c>
      <c r="Q14" s="13">
        <f>STDEV(UN_Population_Growth_ScenA!Q3,UN_Population_Growth_ScenB!Q3,UN_Population_Growth_ScenC!Q3)</f>
        <v>27.163765405407261</v>
      </c>
      <c r="R14" s="13">
        <f>STDEV(UN_Population_Growth_ScenA!R3,UN_Population_Growth_ScenB!R3,UN_Population_Growth_ScenC!R3)</f>
        <v>28.703064441507514</v>
      </c>
      <c r="S14" s="13">
        <f>STDEV(UN_Population_Growth_ScenA!S3,UN_Population_Growth_ScenB!S3,UN_Population_Growth_ScenC!S3)</f>
        <v>30.262051257859795</v>
      </c>
      <c r="T14" s="13">
        <f>STDEV(UN_Population_Growth_ScenA!T3,UN_Population_Growth_ScenB!T3,UN_Population_Growth_ScenC!T3)</f>
        <v>31.848452285786191</v>
      </c>
      <c r="U14" s="13">
        <f>STDEV(UN_Population_Growth_ScenA!U3,UN_Population_Growth_ScenB!U3,UN_Population_Growth_ScenC!U3)</f>
        <v>33.4716850835648</v>
      </c>
      <c r="V14" s="13">
        <f>STDEV(UN_Population_Growth_ScenA!V3,UN_Population_Growth_ScenB!V3,UN_Population_Growth_ScenC!V3)</f>
        <v>35.135792875641769</v>
      </c>
      <c r="W14" s="13">
        <f>STDEV(UN_Population_Growth_ScenA!W3,UN_Population_Growth_ScenB!W3,UN_Population_Growth_ScenC!W3)</f>
        <v>36.843333417774971</v>
      </c>
      <c r="X14" s="13">
        <f>STDEV(UN_Population_Growth_ScenA!X3,UN_Population_Growth_ScenB!X3,UN_Population_Growth_ScenC!X3)</f>
        <v>38.603044297049941</v>
      </c>
      <c r="Y14" s="13">
        <f>STDEV(UN_Population_Growth_ScenA!Y3,UN_Population_Growth_ScenB!Y3,UN_Population_Growth_ScenC!Y3)</f>
        <v>40.421104702040672</v>
      </c>
      <c r="Z14" s="13">
        <f>STDEV(UN_Population_Growth_ScenA!Z3,UN_Population_Growth_ScenB!Z3,UN_Population_Growth_ScenC!Z3)</f>
        <v>42.303757012035398</v>
      </c>
      <c r="AA14" s="13">
        <f>STDEV(UN_Population_Growth_ScenA!AA3,UN_Population_Growth_ScenB!AA3,UN_Population_Growth_ScenC!AA3)</f>
        <v>44.253559566811482</v>
      </c>
      <c r="AB14" s="13">
        <f>STDEV(UN_Population_Growth_ScenA!AB3,UN_Population_Growth_ScenB!AB3,UN_Population_Growth_ScenC!AB3)</f>
        <v>46.272125478881293</v>
      </c>
      <c r="AC14" s="13">
        <f>STDEV(UN_Population_Growth_ScenA!AC3,UN_Population_Growth_ScenB!AC3,UN_Population_Growth_ScenC!AC3)</f>
        <v>48.360930360502088</v>
      </c>
      <c r="AD14" s="13">
        <f>STDEV(UN_Population_Growth_ScenA!AD3,UN_Population_Growth_ScenB!AD3,UN_Population_Growth_ScenC!AD3)</f>
        <v>50.52214527313739</v>
      </c>
      <c r="AE14" s="13">
        <f>STDEV(UN_Population_Growth_ScenA!AE3,UN_Population_Growth_ScenB!AE3,UN_Population_Growth_ScenC!AE3)</f>
        <v>52.755932671122402</v>
      </c>
    </row>
    <row r="15" spans="1:31" s="4" customFormat="1" x14ac:dyDescent="0.2">
      <c r="A15" s="4" t="s">
        <v>233</v>
      </c>
      <c r="B15" s="22">
        <f>AVERAGE(B10:B12)</f>
        <v>13496.438013333332</v>
      </c>
      <c r="C15" s="22">
        <f>AVERAGE(C10:C12)</f>
        <v>13626.624433333331</v>
      </c>
      <c r="D15" s="22">
        <f>AVERAGE(D10:D12)</f>
        <v>13754.386099999998</v>
      </c>
      <c r="E15" s="22">
        <f>AVERAGE(E10:E12)</f>
        <v>13878.570439999998</v>
      </c>
      <c r="F15" s="22">
        <f>AVERAGE(F10:F12)</f>
        <v>13998.394573333333</v>
      </c>
      <c r="G15" s="22">
        <f>AVERAGE(G10:G12)</f>
        <v>14113.793259999999</v>
      </c>
      <c r="H15" s="22">
        <f>AVERAGE(H10:H12)</f>
        <v>14225.092699999999</v>
      </c>
      <c r="I15" s="22">
        <f>AVERAGE(I10:I12)</f>
        <v>14332.216779999997</v>
      </c>
      <c r="J15" s="22">
        <f>AVERAGE(J10:J12)</f>
        <v>14435.122006666666</v>
      </c>
      <c r="K15" s="22">
        <f>AVERAGE(K10:K12)</f>
        <v>14533.819253333333</v>
      </c>
      <c r="L15" s="22">
        <f>AVERAGE(L10:L12)</f>
        <v>14628.308519999999</v>
      </c>
      <c r="M15" s="22">
        <f>AVERAGE(M10:M12)</f>
        <v>14718.676793333332</v>
      </c>
      <c r="N15" s="22">
        <f>AVERAGE(N10:N12)</f>
        <v>14805.05455333333</v>
      </c>
      <c r="O15" s="22">
        <f>AVERAGE(O10:O12)</f>
        <v>14887.594026666666</v>
      </c>
      <c r="P15" s="22">
        <f>AVERAGE(P10:P12)</f>
        <v>14966.523553333331</v>
      </c>
      <c r="Q15" s="22">
        <f>AVERAGE(Q10:Q12)</f>
        <v>15041.930119999999</v>
      </c>
      <c r="R15" s="22">
        <f>AVERAGE(R10:R12)</f>
        <v>15113.965953333332</v>
      </c>
      <c r="S15" s="22">
        <f>AVERAGE(S10:S12)</f>
        <v>15183.000746666667</v>
      </c>
      <c r="T15" s="22">
        <f>AVERAGE(T10:T12)</f>
        <v>15249.425939999999</v>
      </c>
      <c r="U15" s="22">
        <f>AVERAGE(U10:U12)</f>
        <v>15313.611226666666</v>
      </c>
      <c r="V15" s="22">
        <f>AVERAGE(V10:V12)</f>
        <v>15375.69796</v>
      </c>
      <c r="W15" s="22">
        <f>AVERAGE(W10:W12)</f>
        <v>15435.773126666665</v>
      </c>
      <c r="X15" s="22">
        <f>AVERAGE(X10:X12)</f>
        <v>15494.043319999997</v>
      </c>
      <c r="Y15" s="22">
        <f>AVERAGE(Y10:Y12)</f>
        <v>15550.682513333333</v>
      </c>
      <c r="Z15" s="22">
        <f>AVERAGE(Z10:Z12)</f>
        <v>15605.886426666666</v>
      </c>
      <c r="AA15" s="22">
        <f>AVERAGE(AA10:AA12)</f>
        <v>15659.742046666666</v>
      </c>
      <c r="AB15" s="22">
        <f>AVERAGE(AB10:AB12)</f>
        <v>15712.260246666667</v>
      </c>
      <c r="AC15" s="22">
        <f>AVERAGE(AC10:AC12)</f>
        <v>15763.245306666664</v>
      </c>
      <c r="AD15" s="22">
        <f>AVERAGE(AD10:AD12)</f>
        <v>15812.414519999997</v>
      </c>
      <c r="AE15" s="22">
        <f>AVERAGE(AE10:AE12)</f>
        <v>15859.55042</v>
      </c>
    </row>
    <row r="16" spans="1:31" s="4" customFormat="1" x14ac:dyDescent="0.2">
      <c r="A16" s="4" t="s">
        <v>234</v>
      </c>
      <c r="B16" s="22">
        <f>B15*SQRT((B14/B13)^2+(Seafood_Consumption_Rate!$BE$3/Seafood_Consumption_Rate!$BD$3)^2)</f>
        <v>653.36970907564955</v>
      </c>
      <c r="C16" s="22">
        <f>C15*SQRT((C14/C13)^2+(Seafood_Consumption_Rate!$BE$3/Seafood_Consumption_Rate!$BD$3)^2)</f>
        <v>670.0484539465109</v>
      </c>
      <c r="D16" s="22">
        <f>D15*SQRT((D14/D13)^2+(Seafood_Consumption_Rate!$BE$3/Seafood_Consumption_Rate!$BD$3)^2)</f>
        <v>689.36446654683084</v>
      </c>
      <c r="E16" s="22">
        <f>E15*SQRT((E14/E13)^2+(Seafood_Consumption_Rate!$BE$3/Seafood_Consumption_Rate!$BD$3)^2)</f>
        <v>711.46218911997778</v>
      </c>
      <c r="F16" s="22">
        <f>F15*SQRT((F14/F13)^2+(Seafood_Consumption_Rate!$BE$3/Seafood_Consumption_Rate!$BD$3)^2)</f>
        <v>736.45170336977003</v>
      </c>
      <c r="G16" s="22">
        <f>G15*SQRT((G14/G13)^2+(Seafood_Consumption_Rate!$BE$3/Seafood_Consumption_Rate!$BD$3)^2)</f>
        <v>764.41676962021916</v>
      </c>
      <c r="H16" s="22">
        <f>H15*SQRT((H14/H13)^2+(Seafood_Consumption_Rate!$BE$3/Seafood_Consumption_Rate!$BD$3)^2)</f>
        <v>795.23628823358877</v>
      </c>
      <c r="I16" s="22">
        <f>I15*SQRT((I14/I13)^2+(Seafood_Consumption_Rate!$BE$3/Seafood_Consumption_Rate!$BD$3)^2)</f>
        <v>828.50108183142447</v>
      </c>
      <c r="J16" s="22">
        <f>J15*SQRT((J14/J13)^2+(Seafood_Consumption_Rate!$BE$3/Seafood_Consumption_Rate!$BD$3)^2)</f>
        <v>863.53618706780333</v>
      </c>
      <c r="K16" s="22">
        <f>K15*SQRT((K14/K13)^2+(Seafood_Consumption_Rate!$BE$3/Seafood_Consumption_Rate!$BD$3)^2)</f>
        <v>899.73595160353477</v>
      </c>
      <c r="L16" s="22">
        <f>L15*SQRT((L14/L13)^2+(Seafood_Consumption_Rate!$BE$3/Seafood_Consumption_Rate!$BD$3)^2)</f>
        <v>936.69609184182855</v>
      </c>
      <c r="M16" s="22">
        <f>M15*SQRT((M14/M13)^2+(Seafood_Consumption_Rate!$BE$3/Seafood_Consumption_Rate!$BD$3)^2)</f>
        <v>974.23848365279741</v>
      </c>
      <c r="N16" s="22">
        <f>N15*SQRT((N14/N13)^2+(Seafood_Consumption_Rate!$BE$3/Seafood_Consumption_Rate!$BD$3)^2)</f>
        <v>1012.3967347247102</v>
      </c>
      <c r="O16" s="22">
        <f>O15*SQRT((O14/O13)^2+(Seafood_Consumption_Rate!$BE$3/Seafood_Consumption_Rate!$BD$3)^2)</f>
        <v>1051.3475361502044</v>
      </c>
      <c r="P16" s="22">
        <f>P15*SQRT((P14/P13)^2+(Seafood_Consumption_Rate!$BE$3/Seafood_Consumption_Rate!$BD$3)^2)</f>
        <v>1091.2562084523645</v>
      </c>
      <c r="Q16" s="22">
        <f>Q15*SQRT((Q14/Q13)^2+(Seafood_Consumption_Rate!$BE$3/Seafood_Consumption_Rate!$BD$3)^2)</f>
        <v>1132.1098972919517</v>
      </c>
      <c r="R16" s="22">
        <f>R15*SQRT((R14/R13)^2+(Seafood_Consumption_Rate!$BE$3/Seafood_Consumption_Rate!$BD$3)^2)</f>
        <v>1173.8590253947273</v>
      </c>
      <c r="S16" s="22">
        <f>S15*SQRT((S14/S13)^2+(Seafood_Consumption_Rate!$BE$3/Seafood_Consumption_Rate!$BD$3)^2)</f>
        <v>1216.6963306914856</v>
      </c>
      <c r="T16" s="22">
        <f>T15*SQRT((T14/T13)^2+(Seafood_Consumption_Rate!$BE$3/Seafood_Consumption_Rate!$BD$3)^2)</f>
        <v>1260.805580091099</v>
      </c>
      <c r="U16" s="22">
        <f>U15*SQRT((U14/U13)^2+(Seafood_Consumption_Rate!$BE$3/Seafood_Consumption_Rate!$BD$3)^2)</f>
        <v>1306.4295694182038</v>
      </c>
      <c r="V16" s="22">
        <f>V15*SQRT((V14/V13)^2+(Seafood_Consumption_Rate!$BE$3/Seafood_Consumption_Rate!$BD$3)^2)</f>
        <v>1353.670618493896</v>
      </c>
      <c r="W16" s="22">
        <f>W15*SQRT((W14/W13)^2+(Seafood_Consumption_Rate!$BE$3/Seafood_Consumption_Rate!$BD$3)^2)</f>
        <v>1402.5931225298552</v>
      </c>
      <c r="X16" s="22">
        <f>X15*SQRT((X14/X13)^2+(Seafood_Consumption_Rate!$BE$3/Seafood_Consumption_Rate!$BD$3)^2)</f>
        <v>1453.4413876521526</v>
      </c>
      <c r="Y16" s="22">
        <f>Y15*SQRT((Y14/Y13)^2+(Seafood_Consumption_Rate!$BE$3/Seafood_Consumption_Rate!$BD$3)^2)</f>
        <v>1506.3948521346049</v>
      </c>
      <c r="Z16" s="22">
        <f>Z15*SQRT((Z14/Z13)^2+(Seafood_Consumption_Rate!$BE$3/Seafood_Consumption_Rate!$BD$3)^2)</f>
        <v>1561.6400441326618</v>
      </c>
      <c r="AA16" s="22">
        <f>AA15*SQRT((AA14/AA13)^2+(Seafood_Consumption_Rate!$BE$3/Seafood_Consumption_Rate!$BD$3)^2)</f>
        <v>1619.2580496997939</v>
      </c>
      <c r="AB16" s="22">
        <f>AB15*SQRT((AB14/AB13)^2+(Seafood_Consumption_Rate!$BE$3/Seafood_Consumption_Rate!$BD$3)^2)</f>
        <v>1679.3007496445302</v>
      </c>
      <c r="AC16" s="22">
        <f>AC15*SQRT((AC14/AC13)^2+(Seafood_Consumption_Rate!$BE$3/Seafood_Consumption_Rate!$BD$3)^2)</f>
        <v>1741.8112210423178</v>
      </c>
      <c r="AD16" s="22">
        <f>AD15*SQRT((AD14/AD13)^2+(Seafood_Consumption_Rate!$BE$3/Seafood_Consumption_Rate!$BD$3)^2)</f>
        <v>1806.851421310806</v>
      </c>
      <c r="AE16" s="22">
        <f>AE15*SQRT((AE14/AE13)^2+(Seafood_Consumption_Rate!$BE$3/Seafood_Consumption_Rate!$BD$3)^2)</f>
        <v>1874.4250415042502</v>
      </c>
    </row>
    <row r="17" spans="1:31" x14ac:dyDescent="0.2">
      <c r="A17" t="s">
        <v>235</v>
      </c>
      <c r="B17" s="13">
        <v>22072.9516</v>
      </c>
      <c r="C17" s="13">
        <v>22353.242399999999</v>
      </c>
      <c r="D17" s="13">
        <v>22619.999</v>
      </c>
      <c r="E17" s="13">
        <v>22877.178</v>
      </c>
      <c r="F17" s="13">
        <v>23127.8308</v>
      </c>
      <c r="G17" s="13">
        <v>23372.41</v>
      </c>
      <c r="H17" s="13">
        <v>23610.404600000002</v>
      </c>
      <c r="I17" s="13">
        <v>23842.705199999997</v>
      </c>
      <c r="J17" s="13">
        <v>24070.1878</v>
      </c>
      <c r="K17" s="13">
        <v>24293.480199999998</v>
      </c>
      <c r="L17" s="13">
        <v>24512.888999999999</v>
      </c>
      <c r="M17" s="13">
        <v>24728.4872</v>
      </c>
      <c r="N17" s="13">
        <v>24940.172599999998</v>
      </c>
      <c r="O17" s="13">
        <v>25147.842999999997</v>
      </c>
      <c r="P17" s="13">
        <v>25351.118799999997</v>
      </c>
      <c r="Q17" s="13">
        <v>25550.248200000002</v>
      </c>
      <c r="R17" s="13">
        <v>25744.7932</v>
      </c>
      <c r="S17" s="13">
        <v>25932.8704</v>
      </c>
      <c r="T17" s="13">
        <v>26111.997799999997</v>
      </c>
      <c r="U17" s="13">
        <v>26280.4234</v>
      </c>
      <c r="V17" s="13">
        <v>26437.315000000002</v>
      </c>
      <c r="W17" s="13">
        <v>26583.1106</v>
      </c>
      <c r="X17" s="13">
        <v>26718.861399999998</v>
      </c>
      <c r="Y17" s="13">
        <v>26846.304799999998</v>
      </c>
      <c r="Z17" s="13">
        <v>26966.6234</v>
      </c>
      <c r="AA17" s="13">
        <v>27080.182199999999</v>
      </c>
      <c r="AB17" s="13">
        <v>27186.5432</v>
      </c>
      <c r="AC17" s="13">
        <v>27285.429</v>
      </c>
      <c r="AD17" s="13">
        <v>27376.2264</v>
      </c>
      <c r="AE17" s="13">
        <v>27458.6142</v>
      </c>
    </row>
    <row r="18" spans="1:31" x14ac:dyDescent="0.2">
      <c r="A18" t="s">
        <v>236</v>
      </c>
      <c r="B18" s="13">
        <v>21752.729800000001</v>
      </c>
      <c r="C18" s="13">
        <v>21959.203000000001</v>
      </c>
      <c r="D18" s="13">
        <v>22147.878800000002</v>
      </c>
      <c r="E18" s="13">
        <v>22322.815999999999</v>
      </c>
      <c r="F18" s="13">
        <v>22487.270399999998</v>
      </c>
      <c r="G18" s="13">
        <v>22642.015800000001</v>
      </c>
      <c r="H18" s="13">
        <v>22787.125199999999</v>
      </c>
      <c r="I18" s="13">
        <v>22924.350600000002</v>
      </c>
      <c r="J18" s="13">
        <v>23055.560799999999</v>
      </c>
      <c r="K18" s="13">
        <v>23182.1574</v>
      </c>
      <c r="L18" s="13">
        <v>23304.8704</v>
      </c>
      <c r="M18" s="13">
        <v>23423.714400000001</v>
      </c>
      <c r="N18" s="13">
        <v>23538.426599999999</v>
      </c>
      <c r="O18" s="13">
        <v>23648.203999999998</v>
      </c>
      <c r="P18" s="13">
        <v>23752.345799999999</v>
      </c>
      <c r="Q18" s="13">
        <v>23851.085599999999</v>
      </c>
      <c r="R18" s="13">
        <v>23944.160599999999</v>
      </c>
      <c r="S18" s="13">
        <v>24029.687399999999</v>
      </c>
      <c r="T18" s="13">
        <v>24105.213199999998</v>
      </c>
      <c r="U18" s="13">
        <v>24168.986000000001</v>
      </c>
      <c r="V18" s="13">
        <v>24220.144400000001</v>
      </c>
      <c r="W18" s="13">
        <v>24259.141</v>
      </c>
      <c r="X18" s="13">
        <v>24287.143799999998</v>
      </c>
      <c r="Y18" s="13">
        <v>24306.007000000001</v>
      </c>
      <c r="Z18" s="13">
        <v>24317.088400000001</v>
      </c>
      <c r="AA18" s="13">
        <v>24320.7238</v>
      </c>
      <c r="AB18" s="13">
        <v>24316.475199999997</v>
      </c>
      <c r="AC18" s="13">
        <v>24303.963</v>
      </c>
      <c r="AD18" s="13">
        <v>24282.559400000002</v>
      </c>
      <c r="AE18" s="13">
        <v>24251.811799999999</v>
      </c>
    </row>
    <row r="19" spans="1:31" x14ac:dyDescent="0.2">
      <c r="A19" t="s">
        <v>237</v>
      </c>
      <c r="B19" s="13">
        <v>22191.065599999998</v>
      </c>
      <c r="C19" s="13">
        <v>22499.4614</v>
      </c>
      <c r="D19" s="13">
        <v>22796.644400000001</v>
      </c>
      <c r="E19" s="13">
        <v>23087.053</v>
      </c>
      <c r="F19" s="13">
        <v>23373.957599999998</v>
      </c>
      <c r="G19" s="13">
        <v>23657.956799999996</v>
      </c>
      <c r="H19" s="13">
        <v>23938.101599999998</v>
      </c>
      <c r="I19" s="13">
        <v>24214.406599999998</v>
      </c>
      <c r="J19" s="13">
        <v>24486.521400000001</v>
      </c>
      <c r="K19" s="13">
        <v>24754.2562</v>
      </c>
      <c r="L19" s="13">
        <v>25017.611000000001</v>
      </c>
      <c r="M19" s="13">
        <v>25276.8194</v>
      </c>
      <c r="N19" s="13">
        <v>25532.158800000001</v>
      </c>
      <c r="O19" s="13">
        <v>25783.921199999997</v>
      </c>
      <c r="P19" s="13">
        <v>26032.179599999999</v>
      </c>
      <c r="Q19" s="13">
        <v>26277.2552</v>
      </c>
      <c r="R19" s="13">
        <v>26518.768400000001</v>
      </c>
      <c r="S19" s="13">
        <v>26755.200799999999</v>
      </c>
      <c r="T19" s="13">
        <v>26984.523000000001</v>
      </c>
      <c r="U19" s="13">
        <v>27205.377199999999</v>
      </c>
      <c r="V19" s="13">
        <v>27417.106400000001</v>
      </c>
      <c r="W19" s="13">
        <v>27620.28</v>
      </c>
      <c r="X19" s="13">
        <v>27816.226599999998</v>
      </c>
      <c r="Y19" s="13">
        <v>28006.931799999998</v>
      </c>
      <c r="Z19" s="13">
        <v>28193.826400000002</v>
      </c>
      <c r="AA19" s="13">
        <v>28377.362999999998</v>
      </c>
      <c r="AB19" s="13">
        <v>28557.132799999999</v>
      </c>
      <c r="AC19" s="13">
        <v>28732.799999999999</v>
      </c>
      <c r="AD19" s="13">
        <v>28903.766</v>
      </c>
      <c r="AE19" s="13">
        <v>29069.548999999999</v>
      </c>
    </row>
    <row r="20" spans="1:31" x14ac:dyDescent="0.2">
      <c r="A20" t="s">
        <v>238</v>
      </c>
      <c r="B20" s="13">
        <f>AVERAGE(UN_Population_Growth_ScenA!B4,UN_Population_Growth_ScenB!B4,UN_Population_Growth_ScenC!B4)</f>
        <v>1507.2316666666666</v>
      </c>
      <c r="C20" s="13">
        <f>AVERAGE(UN_Population_Growth_ScenA!C4,UN_Population_Growth_ScenB!C4,UN_Population_Growth_ScenC!C4)</f>
        <v>1525.3860000000002</v>
      </c>
      <c r="D20" s="13">
        <f>AVERAGE(UN_Population_Growth_ScenA!D4,UN_Population_Growth_ScenB!D4,UN_Population_Growth_ScenC!D4)</f>
        <v>1542.5690000000002</v>
      </c>
      <c r="E20" s="13">
        <f>AVERAGE(UN_Population_Growth_ScenA!E4,UN_Population_Growth_ScenB!E4,UN_Population_Growth_ScenC!E4)</f>
        <v>1559.0650000000003</v>
      </c>
      <c r="F20" s="13">
        <f>AVERAGE(UN_Population_Growth_ScenA!F4,UN_Population_Growth_ScenB!F4,UN_Population_Growth_ScenC!F4)</f>
        <v>1575.0926666666667</v>
      </c>
      <c r="G20" s="13">
        <f>AVERAGE(UN_Population_Growth_ScenA!G4,UN_Population_Growth_ScenB!G4,UN_Population_Growth_ScenC!G4)</f>
        <v>1590.6936666666668</v>
      </c>
      <c r="H20" s="13">
        <f>AVERAGE(UN_Population_Growth_ScenA!H4,UN_Population_Growth_ScenB!H4,UN_Population_Growth_ScenC!H4)</f>
        <v>1605.8363333333334</v>
      </c>
      <c r="I20" s="13">
        <f>AVERAGE(UN_Population_Growth_ScenA!I4,UN_Population_Growth_ScenB!I4,UN_Population_Growth_ScenC!I4)</f>
        <v>1620.5813333333333</v>
      </c>
      <c r="J20" s="13">
        <f>AVERAGE(UN_Population_Growth_ScenA!J4,UN_Population_Growth_ScenB!J4,UN_Population_Growth_ScenC!J4)</f>
        <v>1634.9833333333336</v>
      </c>
      <c r="K20" s="13">
        <f>AVERAGE(UN_Population_Growth_ScenA!K4,UN_Population_Growth_ScenB!K4,UN_Population_Growth_ScenC!K4)</f>
        <v>1649.0843333333332</v>
      </c>
      <c r="L20" s="13">
        <f>AVERAGE(UN_Population_Growth_ScenA!L4,UN_Population_Growth_ScenB!L4,UN_Population_Growth_ScenC!L4)</f>
        <v>1662.9080000000001</v>
      </c>
      <c r="M20" s="13">
        <f>AVERAGE(UN_Population_Growth_ScenA!M4,UN_Population_Growth_ScenB!M4,UN_Population_Growth_ScenC!M4)</f>
        <v>1676.4616666666668</v>
      </c>
      <c r="N20" s="13">
        <f>AVERAGE(UN_Population_Growth_ScenA!N4,UN_Population_Growth_ScenB!N4,UN_Population_Growth_ScenC!N4)</f>
        <v>1689.7433333333336</v>
      </c>
      <c r="O20" s="13">
        <f>AVERAGE(UN_Population_Growth_ScenA!O4,UN_Population_Growth_ScenB!O4,UN_Population_Growth_ScenC!O4)</f>
        <v>1702.7389999999998</v>
      </c>
      <c r="P20" s="13">
        <f>AVERAGE(UN_Population_Growth_ScenA!P4,UN_Population_Growth_ScenB!P4,UN_Population_Growth_ScenC!P4)</f>
        <v>1715.4256666666668</v>
      </c>
      <c r="Q20" s="13">
        <f>AVERAGE(UN_Population_Growth_ScenA!Q4,UN_Population_Growth_ScenB!Q4,UN_Population_Growth_ScenC!Q4)</f>
        <v>1727.8216666666667</v>
      </c>
      <c r="R20" s="13">
        <f>AVERAGE(UN_Population_Growth_ScenA!R4,UN_Population_Growth_ScenB!R4,UN_Population_Growth_ScenC!R4)</f>
        <v>1739.9023333333334</v>
      </c>
      <c r="S20" s="13">
        <f>AVERAGE(UN_Population_Growth_ScenA!S4,UN_Population_Growth_ScenB!S4,UN_Population_Growth_ScenC!S4)</f>
        <v>1751.5469999999998</v>
      </c>
      <c r="T20" s="13">
        <f>AVERAGE(UN_Population_Growth_ScenA!T4,UN_Population_Growth_ScenB!T4,UN_Population_Growth_ScenC!T4)</f>
        <v>1762.5966666666666</v>
      </c>
      <c r="U20" s="13">
        <f>AVERAGE(UN_Population_Growth_ScenA!U4,UN_Population_Growth_ScenB!U4,UN_Population_Growth_ScenC!U4)</f>
        <v>1772.9403333333332</v>
      </c>
      <c r="V20" s="13">
        <f>AVERAGE(UN_Population_Growth_ScenA!V4,UN_Population_Growth_ScenB!V4,UN_Population_Growth_ScenC!V4)</f>
        <v>1782.5243333333335</v>
      </c>
      <c r="W20" s="13">
        <f>AVERAGE(UN_Population_Growth_ScenA!W4,UN_Population_Growth_ScenB!W4,UN_Population_Growth_ScenC!W4)</f>
        <v>1791.3819999999998</v>
      </c>
      <c r="X20" s="13">
        <f>AVERAGE(UN_Population_Growth_ScenA!X4,UN_Population_Growth_ScenB!X4,UN_Population_Growth_ScenC!X4)</f>
        <v>1799.5943333333332</v>
      </c>
      <c r="Y20" s="13">
        <f>AVERAGE(UN_Population_Growth_ScenA!Y4,UN_Population_Growth_ScenB!Y4,UN_Population_Growth_ScenC!Y4)</f>
        <v>1807.2886666666666</v>
      </c>
      <c r="Z20" s="13">
        <f>AVERAGE(UN_Population_Growth_ScenA!Z4,UN_Population_Growth_ScenB!Z4,UN_Population_Growth_ScenC!Z4)</f>
        <v>1814.5556666666669</v>
      </c>
      <c r="AA20" s="13">
        <f>AVERAGE(UN_Population_Growth_ScenA!AA4,UN_Population_Growth_ScenB!AA4,UN_Population_Growth_ScenC!AA4)</f>
        <v>1821.4216666666669</v>
      </c>
      <c r="AB20" s="13">
        <f>AVERAGE(UN_Population_Growth_ScenA!AB4,UN_Population_Growth_ScenB!AB4,UN_Population_Growth_ScenC!AB4)</f>
        <v>1827.8573333333334</v>
      </c>
      <c r="AC20" s="13">
        <f>AVERAGE(UN_Population_Growth_ScenA!AC4,UN_Population_Growth_ScenB!AC4,UN_Population_Growth_ScenC!AC4)</f>
        <v>1833.8400000000001</v>
      </c>
      <c r="AD20" s="13">
        <f>AVERAGE(UN_Population_Growth_ScenA!AD4,UN_Population_Growth_ScenB!AD4,UN_Population_Growth_ScenC!AD4)</f>
        <v>1839.3276666666668</v>
      </c>
      <c r="AE20" s="13">
        <f>AVERAGE(UN_Population_Growth_ScenA!AE4,UN_Population_Growth_ScenB!AE4,UN_Population_Growth_ScenC!AE4)</f>
        <v>1844.2916666666667</v>
      </c>
    </row>
    <row r="21" spans="1:31" x14ac:dyDescent="0.2">
      <c r="A21" t="s">
        <v>239</v>
      </c>
      <c r="B21" s="13">
        <f>STDEV(UN_Population_Growth_ScenA!B4,UN_Population_Growth_ScenB!B4,UN_Population_Growth_ScenC!B4)</f>
        <v>15.534290660771484</v>
      </c>
      <c r="C21" s="13">
        <f>STDEV(UN_Population_Growth_ScenA!C4,UN_Population_Growth_ScenB!C4,UN_Population_Growth_ScenC!C4)</f>
        <v>19.1398465772325</v>
      </c>
      <c r="D21" s="13">
        <f>STDEV(UN_Population_Growth_ScenA!D4,UN_Population_Growth_ScenB!D4,UN_Population_Growth_ScenC!D4)</f>
        <v>22.973265135805107</v>
      </c>
      <c r="E21" s="13">
        <f>STDEV(UN_Population_Growth_ScenA!E4,UN_Population_Growth_ScenB!E4,UN_Population_Growth_ScenC!E4)</f>
        <v>27.044286365145609</v>
      </c>
      <c r="F21" s="13">
        <f>STDEV(UN_Population_Growth_ScenA!F4,UN_Population_Growth_ScenB!F4,UN_Population_Growth_ScenC!F4)</f>
        <v>31.351490831112528</v>
      </c>
      <c r="G21" s="13">
        <f>STDEV(UN_Population_Growth_ScenA!G4,UN_Population_Growth_ScenB!G4,UN_Population_Growth_ScenC!G4)</f>
        <v>35.887064331501477</v>
      </c>
      <c r="H21" s="13">
        <f>STDEV(UN_Population_Growth_ScenA!H4,UN_Population_Growth_ScenB!H4,UN_Population_Growth_ScenC!H4)</f>
        <v>40.616697925032469</v>
      </c>
      <c r="I21" s="13">
        <f>STDEV(UN_Population_Growth_ScenA!I4,UN_Population_Growth_ScenB!I4,UN_Population_Growth_ScenC!I4)</f>
        <v>45.482938343221925</v>
      </c>
      <c r="J21" s="13">
        <f>STDEV(UN_Population_Growth_ScenA!J4,UN_Population_Growth_ScenB!J4,UN_Population_Growth_ScenC!J4)</f>
        <v>50.413082630735282</v>
      </c>
      <c r="K21" s="13">
        <f>STDEV(UN_Population_Growth_ScenA!K4,UN_Population_Growth_ScenB!K4,UN_Population_Growth_ScenC!K4)</f>
        <v>55.354215750323277</v>
      </c>
      <c r="L21" s="13">
        <f>STDEV(UN_Population_Growth_ScenA!L4,UN_Population_Growth_ScenB!L4,UN_Population_Growth_ScenC!L4)</f>
        <v>60.281324778077064</v>
      </c>
      <c r="M21" s="13">
        <f>STDEV(UN_Population_Growth_ScenA!M4,UN_Population_Growth_ScenB!M4,UN_Population_Growth_ScenC!M4)</f>
        <v>65.20112894983744</v>
      </c>
      <c r="N21" s="13">
        <f>STDEV(UN_Population_Growth_ScenA!N4,UN_Population_Growth_ScenB!N4,UN_Population_Growth_ScenC!N4)</f>
        <v>70.13058481385518</v>
      </c>
      <c r="O21" s="13">
        <f>STDEV(UN_Population_Growth_ScenA!O4,UN_Population_Growth_ScenB!O4,UN_Population_Growth_ScenC!O4)</f>
        <v>75.10756535130129</v>
      </c>
      <c r="P21" s="13">
        <f>STDEV(UN_Population_Growth_ScenA!P4,UN_Population_Growth_ScenB!P4,UN_Population_Growth_ScenC!P4)</f>
        <v>80.157283239474452</v>
      </c>
      <c r="Q21" s="13">
        <f>STDEV(UN_Population_Growth_ScenA!Q4,UN_Population_Growth_ScenB!Q4,UN_Population_Growth_ScenC!Q4)</f>
        <v>85.28241530546218</v>
      </c>
      <c r="R21" s="13">
        <f>STDEV(UN_Population_Growth_ScenA!R4,UN_Population_Growth_ScenB!R4,UN_Population_Growth_ScenC!R4)</f>
        <v>90.478046466164059</v>
      </c>
      <c r="S21" s="13">
        <f>STDEV(UN_Population_Growth_ScenA!S4,UN_Population_Growth_ScenB!S4,UN_Population_Growth_ScenC!S4)</f>
        <v>95.75478059606219</v>
      </c>
      <c r="T21" s="13">
        <f>STDEV(UN_Population_Growth_ScenA!T4,UN_Population_Growth_ScenB!T4,UN_Population_Growth_ScenC!T4)</f>
        <v>101.1247096526529</v>
      </c>
      <c r="U21" s="13">
        <f>STDEV(UN_Population_Growth_ScenA!U4,UN_Population_Growth_ScenB!U4,UN_Population_Growth_ScenC!U4)</f>
        <v>106.59941412753322</v>
      </c>
      <c r="V21" s="13">
        <f>STDEV(UN_Population_Growth_ScenA!V4,UN_Population_Growth_ScenB!V4,UN_Population_Growth_ScenC!V4)</f>
        <v>112.1852947151869</v>
      </c>
      <c r="W21" s="13">
        <f>STDEV(UN_Population_Growth_ScenA!W4,UN_Population_Growth_ScenB!W4,UN_Population_Growth_ScenC!W4)</f>
        <v>117.88588035468875</v>
      </c>
      <c r="X21" s="13">
        <f>STDEV(UN_Population_Growth_ScenA!X4,UN_Population_Growth_ScenB!X4,UN_Population_Growth_ScenC!X4)</f>
        <v>123.70517296109061</v>
      </c>
      <c r="Y21" s="13">
        <f>STDEV(UN_Population_Growth_ScenA!Y4,UN_Population_Growth_ScenB!Y4,UN_Population_Growth_ScenC!Y4)</f>
        <v>129.64643279447881</v>
      </c>
      <c r="Z21" s="13">
        <f>STDEV(UN_Population_Growth_ScenA!Z4,UN_Population_Growth_ScenB!Z4,UN_Population_Growth_ScenC!Z4)</f>
        <v>135.71084429157946</v>
      </c>
      <c r="AA21" s="13">
        <f>STDEV(UN_Population_Growth_ScenA!AA4,UN_Population_Growth_ScenB!AA4,UN_Population_Growth_ScenC!AA4)</f>
        <v>141.90267382023961</v>
      </c>
      <c r="AB21" s="13">
        <f>STDEV(UN_Population_Growth_ScenA!AB4,UN_Population_Growth_ScenB!AB4,UN_Population_Growth_ScenC!AB4)</f>
        <v>148.22341679145489</v>
      </c>
      <c r="AC21" s="13">
        <f>STDEV(UN_Population_Growth_ScenA!AC4,UN_Population_Growth_ScenB!AC4,UN_Population_Growth_ScenC!AC4)</f>
        <v>154.67582301381171</v>
      </c>
      <c r="AD21" s="13">
        <f>STDEV(UN_Population_Growth_ScenA!AD4,UN_Population_Growth_ScenB!AD4,UN_Population_Growth_ScenC!AD4)</f>
        <v>161.26150312561683</v>
      </c>
      <c r="AE21" s="13">
        <f>STDEV(UN_Population_Growth_ScenA!AE4,UN_Population_Growth_ScenB!AE4,UN_Population_Growth_ScenC!AE4)</f>
        <v>167.9811900699996</v>
      </c>
    </row>
    <row r="22" spans="1:31" s="4" customFormat="1" x14ac:dyDescent="0.2">
      <c r="A22" s="4" t="s">
        <v>240</v>
      </c>
      <c r="B22" s="22">
        <f>AVERAGE(B17:B19)</f>
        <v>22005.582333333336</v>
      </c>
      <c r="C22" s="22">
        <f t="shared" ref="C22:AE22" si="0">AVERAGE(C17:C19)</f>
        <v>22270.635599999998</v>
      </c>
      <c r="D22" s="22">
        <f t="shared" si="0"/>
        <v>22521.507400000002</v>
      </c>
      <c r="E22" s="22">
        <f t="shared" si="0"/>
        <v>22762.348999999998</v>
      </c>
      <c r="F22" s="22">
        <f t="shared" si="0"/>
        <v>22996.352933333332</v>
      </c>
      <c r="G22" s="22">
        <f t="shared" si="0"/>
        <v>23224.127533333332</v>
      </c>
      <c r="H22" s="22">
        <f t="shared" si="0"/>
        <v>23445.210466666667</v>
      </c>
      <c r="I22" s="22">
        <f t="shared" si="0"/>
        <v>23660.487466666669</v>
      </c>
      <c r="J22" s="22">
        <f t="shared" si="0"/>
        <v>23870.756666666668</v>
      </c>
      <c r="K22" s="22">
        <f t="shared" si="0"/>
        <v>24076.631266666667</v>
      </c>
      <c r="L22" s="22">
        <f t="shared" si="0"/>
        <v>24278.4568</v>
      </c>
      <c r="M22" s="22">
        <f t="shared" si="0"/>
        <v>24476.340333333337</v>
      </c>
      <c r="N22" s="22">
        <f t="shared" si="0"/>
        <v>24670.252666666667</v>
      </c>
      <c r="O22" s="22">
        <f t="shared" si="0"/>
        <v>24859.989399999995</v>
      </c>
      <c r="P22" s="22">
        <f t="shared" si="0"/>
        <v>25045.214733333331</v>
      </c>
      <c r="Q22" s="22">
        <f t="shared" si="0"/>
        <v>25226.196333333337</v>
      </c>
      <c r="R22" s="22">
        <f t="shared" si="0"/>
        <v>25402.574066666668</v>
      </c>
      <c r="S22" s="22">
        <f t="shared" si="0"/>
        <v>25572.586200000002</v>
      </c>
      <c r="T22" s="22">
        <f t="shared" si="0"/>
        <v>25733.911333333333</v>
      </c>
      <c r="U22" s="22">
        <f t="shared" si="0"/>
        <v>25884.928866666669</v>
      </c>
      <c r="V22" s="22">
        <f t="shared" si="0"/>
        <v>26024.855266666669</v>
      </c>
      <c r="W22" s="22">
        <f t="shared" si="0"/>
        <v>26154.177200000002</v>
      </c>
      <c r="X22" s="22">
        <f t="shared" si="0"/>
        <v>26274.077266666663</v>
      </c>
      <c r="Y22" s="22">
        <f t="shared" si="0"/>
        <v>26386.414533333329</v>
      </c>
      <c r="Z22" s="22">
        <f t="shared" si="0"/>
        <v>26492.512733333337</v>
      </c>
      <c r="AA22" s="22">
        <f t="shared" si="0"/>
        <v>26592.756333333335</v>
      </c>
      <c r="AB22" s="22">
        <f t="shared" si="0"/>
        <v>26686.717066666664</v>
      </c>
      <c r="AC22" s="22">
        <f t="shared" si="0"/>
        <v>26774.063999999998</v>
      </c>
      <c r="AD22" s="22">
        <f t="shared" si="0"/>
        <v>26854.183933333334</v>
      </c>
      <c r="AE22" s="22">
        <f t="shared" si="0"/>
        <v>26926.658333333336</v>
      </c>
    </row>
    <row r="23" spans="1:31" s="4" customFormat="1" x14ac:dyDescent="0.2">
      <c r="A23" s="4" t="s">
        <v>241</v>
      </c>
      <c r="B23" s="22">
        <f>B22*SQRT((B21/B20)^2+(Seafood_Consumption_Rate!$BE$4/Seafood_Consumption_Rate!$BD$4)^2)</f>
        <v>226.80064364726371</v>
      </c>
      <c r="C23" s="22">
        <f>C22*SQRT((C21/C20)^2+(Seafood_Consumption_Rate!$BE$4/Seafood_Consumption_Rate!$BD$4)^2)</f>
        <v>279.44176002759446</v>
      </c>
      <c r="D23" s="22">
        <f>D22*SQRT((D21/D20)^2+(Seafood_Consumption_Rate!$BE$4/Seafood_Consumption_Rate!$BD$4)^2)</f>
        <v>335.40967098275456</v>
      </c>
      <c r="E23" s="22">
        <f>E22*SQRT((E21/E20)^2+(Seafood_Consumption_Rate!$BE$4/Seafood_Consumption_Rate!$BD$4)^2)</f>
        <v>394.8465809311258</v>
      </c>
      <c r="F23" s="22">
        <f>F22*SQRT((F21/F20)^2+(Seafood_Consumption_Rate!$BE$4/Seafood_Consumption_Rate!$BD$4)^2)</f>
        <v>457.73176613424289</v>
      </c>
      <c r="G23" s="22">
        <f>G22*SQRT((G21/G20)^2+(Seafood_Consumption_Rate!$BE$4/Seafood_Consumption_Rate!$BD$4)^2)</f>
        <v>523.95113923992153</v>
      </c>
      <c r="H23" s="22">
        <f>H22*SQRT((H21/H20)^2+(Seafood_Consumption_Rate!$BE$4/Seafood_Consumption_Rate!$BD$4)^2)</f>
        <v>593.00378970547411</v>
      </c>
      <c r="I23" s="22">
        <f>I22*SQRT((I21/I20)^2+(Seafood_Consumption_Rate!$BE$4/Seafood_Consumption_Rate!$BD$4)^2)</f>
        <v>664.05089981104015</v>
      </c>
      <c r="J23" s="22">
        <f>J22*SQRT((J21/J20)^2+(Seafood_Consumption_Rate!$BE$4/Seafood_Consumption_Rate!$BD$4)^2)</f>
        <v>736.03100640873504</v>
      </c>
      <c r="K23" s="22">
        <f>K22*SQRT((K21/K20)^2+(Seafood_Consumption_Rate!$BE$4/Seafood_Consumption_Rate!$BD$4)^2)</f>
        <v>808.17154995471992</v>
      </c>
      <c r="L23" s="22">
        <f>L22*SQRT((L21/L20)^2+(Seafood_Consumption_Rate!$BE$4/Seafood_Consumption_Rate!$BD$4)^2)</f>
        <v>880.10734175992513</v>
      </c>
      <c r="M23" s="22">
        <f>M22*SQRT((M21/M20)^2+(Seafood_Consumption_Rate!$BE$4/Seafood_Consumption_Rate!$BD$4)^2)</f>
        <v>951.93648266762671</v>
      </c>
      <c r="N23" s="22">
        <f>N22*SQRT((N21/N20)^2+(Seafood_Consumption_Rate!$BE$4/Seafood_Consumption_Rate!$BD$4)^2)</f>
        <v>1023.9065382822856</v>
      </c>
      <c r="O23" s="22">
        <f>O22*SQRT((O21/O20)^2+(Seafood_Consumption_Rate!$BE$4/Seafood_Consumption_Rate!$BD$4)^2)</f>
        <v>1096.5704541289988</v>
      </c>
      <c r="P23" s="22">
        <f>P22*SQRT((P21/P20)^2+(Seafood_Consumption_Rate!$BE$4/Seafood_Consumption_Rate!$BD$4)^2)</f>
        <v>1170.2963352963268</v>
      </c>
      <c r="Q23" s="22">
        <f>Q22*SQRT((Q21/Q20)^2+(Seafood_Consumption_Rate!$BE$4/Seafood_Consumption_Rate!$BD$4)^2)</f>
        <v>1245.1232634597479</v>
      </c>
      <c r="R23" s="22">
        <f>R22*SQRT((R21/R20)^2+(Seafood_Consumption_Rate!$BE$4/Seafood_Consumption_Rate!$BD$4)^2)</f>
        <v>1320.9794784059952</v>
      </c>
      <c r="S23" s="22">
        <f>S22*SQRT((S21/S20)^2+(Seafood_Consumption_Rate!$BE$4/Seafood_Consumption_Rate!$BD$4)^2)</f>
        <v>1398.0197967025081</v>
      </c>
      <c r="T23" s="22">
        <f>T22*SQRT((T21/T20)^2+(Seafood_Consumption_Rate!$BE$4/Seafood_Consumption_Rate!$BD$4)^2)</f>
        <v>1476.4207609287323</v>
      </c>
      <c r="U23" s="22">
        <f>U22*SQRT((U21/U20)^2+(Seafood_Consumption_Rate!$BE$4/Seafood_Consumption_Rate!$BD$4)^2)</f>
        <v>1556.3514462619853</v>
      </c>
      <c r="V23" s="22">
        <f>V22*SQRT((V21/V20)^2+(Seafood_Consumption_Rate!$BE$4/Seafood_Consumption_Rate!$BD$4)^2)</f>
        <v>1637.9053028417286</v>
      </c>
      <c r="W23" s="22">
        <f>W22*SQRT((W21/W20)^2+(Seafood_Consumption_Rate!$BE$4/Seafood_Consumption_Rate!$BD$4)^2)</f>
        <v>1721.1338531784561</v>
      </c>
      <c r="X23" s="22">
        <f>X22*SQRT((X21/X20)^2+(Seafood_Consumption_Rate!$BE$4/Seafood_Consumption_Rate!$BD$4)^2)</f>
        <v>1806.0955252319229</v>
      </c>
      <c r="Y23" s="22">
        <f>Y22*SQRT((Y21/Y20)^2+(Seafood_Consumption_Rate!$BE$4/Seafood_Consumption_Rate!$BD$4)^2)</f>
        <v>1892.8379187993905</v>
      </c>
      <c r="Z23" s="22">
        <f>Z22*SQRT((Z21/Z20)^2+(Seafood_Consumption_Rate!$BE$4/Seafood_Consumption_Rate!$BD$4)^2)</f>
        <v>1981.3783266570601</v>
      </c>
      <c r="AA23" s="22">
        <f>AA22*SQRT((AA21/AA20)^2+(Seafood_Consumption_Rate!$BE$4/Seafood_Consumption_Rate!$BD$4)^2)</f>
        <v>2071.7790377754982</v>
      </c>
      <c r="AB23" s="22">
        <f>AB22*SQRT((AB21/AB20)^2+(Seafood_Consumption_Rate!$BE$4/Seafood_Consumption_Rate!$BD$4)^2)</f>
        <v>2164.0618851552413</v>
      </c>
      <c r="AC23" s="22">
        <f>AC22*SQRT((AC21/AC20)^2+(Seafood_Consumption_Rate!$BE$4/Seafood_Consumption_Rate!$BD$4)^2)</f>
        <v>2258.2670160016505</v>
      </c>
      <c r="AD23" s="22">
        <f>AD22*SQRT((AD21/AD20)^2+(Seafood_Consumption_Rate!$BE$4/Seafood_Consumption_Rate!$BD$4)^2)</f>
        <v>2354.4179456340057</v>
      </c>
      <c r="AE23" s="22">
        <f>AE22*SQRT((AE21/AE20)^2+(Seafood_Consumption_Rate!$BE$4/Seafood_Consumption_Rate!$BD$4)^2)</f>
        <v>2452.5253750219945</v>
      </c>
    </row>
    <row r="24" spans="1:31" x14ac:dyDescent="0.2">
      <c r="A24" t="s">
        <v>242</v>
      </c>
      <c r="B24" s="13">
        <v>11450.17376</v>
      </c>
      <c r="C24" s="13">
        <v>11455.163759999999</v>
      </c>
      <c r="D24" s="13">
        <v>11456.68072</v>
      </c>
      <c r="E24" s="13">
        <v>11454.6448</v>
      </c>
      <c r="F24" s="13">
        <v>11449.056</v>
      </c>
      <c r="G24" s="13">
        <v>11439.954240000001</v>
      </c>
      <c r="H24" s="13">
        <v>11427.379440000001</v>
      </c>
      <c r="I24" s="13">
        <v>11411.411440000002</v>
      </c>
      <c r="J24" s="13">
        <v>11392.010319999999</v>
      </c>
      <c r="K24" s="13">
        <v>11369.25592</v>
      </c>
      <c r="L24" s="13">
        <v>11343.228080000001</v>
      </c>
      <c r="M24" s="13">
        <v>11314.08648</v>
      </c>
      <c r="N24" s="13">
        <v>11281.871040000002</v>
      </c>
      <c r="O24" s="13">
        <v>11246.741440000002</v>
      </c>
      <c r="P24" s="13">
        <v>11208.857360000002</v>
      </c>
      <c r="Q24" s="13">
        <v>11168.33856</v>
      </c>
      <c r="R24" s="13">
        <v>11125.344719999999</v>
      </c>
      <c r="S24" s="13">
        <v>11080.155280000001</v>
      </c>
      <c r="T24" s="13">
        <v>11032.929919999999</v>
      </c>
      <c r="U24" s="13">
        <v>10983.987999999999</v>
      </c>
      <c r="V24" s="13">
        <v>10933.449280000001</v>
      </c>
      <c r="W24" s="13">
        <v>10881.513360000001</v>
      </c>
      <c r="X24" s="13">
        <v>10828.419760000001</v>
      </c>
      <c r="Y24" s="13">
        <v>10774.447920000001</v>
      </c>
      <c r="Z24" s="13">
        <v>10719.917200000002</v>
      </c>
      <c r="AA24" s="13">
        <v>10664.907439999999</v>
      </c>
      <c r="AB24" s="13">
        <v>10609.658160000001</v>
      </c>
      <c r="AC24" s="13">
        <v>10554.2492</v>
      </c>
      <c r="AD24" s="13">
        <v>10498.960000000001</v>
      </c>
      <c r="AE24" s="13">
        <v>10443.95024</v>
      </c>
    </row>
    <row r="25" spans="1:31" x14ac:dyDescent="0.2">
      <c r="A25" t="s">
        <v>247</v>
      </c>
      <c r="B25" s="13">
        <v>11385.583199999999</v>
      </c>
      <c r="C25" s="13">
        <v>11377.2</v>
      </c>
      <c r="D25" s="13">
        <v>11364.904640000001</v>
      </c>
      <c r="E25" s="13">
        <v>11348.776960000001</v>
      </c>
      <c r="F25" s="13">
        <v>11328.657279999999</v>
      </c>
      <c r="G25" s="13">
        <v>11304.745200000001</v>
      </c>
      <c r="H25" s="13">
        <v>11277.280240000002</v>
      </c>
      <c r="I25" s="13">
        <v>11246.741440000002</v>
      </c>
      <c r="J25" s="13">
        <v>11213.767520000001</v>
      </c>
      <c r="K25" s="13">
        <v>11178.7976</v>
      </c>
      <c r="L25" s="13">
        <v>11142.031279999999</v>
      </c>
      <c r="M25" s="13">
        <v>11103.50848</v>
      </c>
      <c r="N25" s="13">
        <v>11063.149359999999</v>
      </c>
      <c r="O25" s="13">
        <v>11020.794240000001</v>
      </c>
      <c r="P25" s="13">
        <v>10976.323360000002</v>
      </c>
      <c r="Q25" s="13">
        <v>10929.77664</v>
      </c>
      <c r="R25" s="13">
        <v>10881.27384</v>
      </c>
      <c r="S25" s="13">
        <v>10830.81496</v>
      </c>
      <c r="T25" s="13">
        <v>10778.439919999999</v>
      </c>
      <c r="U25" s="13">
        <v>10724.3084</v>
      </c>
      <c r="V25" s="13">
        <v>10668.380480000002</v>
      </c>
      <c r="W25" s="13">
        <v>10610.736000000001</v>
      </c>
      <c r="X25" s="13">
        <v>10551.255200000001</v>
      </c>
      <c r="Y25" s="13">
        <v>10489.81832</v>
      </c>
      <c r="Z25" s="13">
        <v>10426.305600000002</v>
      </c>
      <c r="AA25" s="13">
        <v>10360.79688</v>
      </c>
      <c r="AB25" s="13">
        <v>10293.45184</v>
      </c>
      <c r="AC25" s="13">
        <v>10224.390240000001</v>
      </c>
      <c r="AD25" s="13">
        <v>10153.891520000001</v>
      </c>
      <c r="AE25" s="13">
        <v>10082.155280000001</v>
      </c>
    </row>
    <row r="26" spans="1:31" x14ac:dyDescent="0.2">
      <c r="A26" t="s">
        <v>248</v>
      </c>
      <c r="B26" s="13">
        <v>11622.42856</v>
      </c>
      <c r="C26" s="13">
        <v>11668.496240000002</v>
      </c>
      <c r="D26" s="13">
        <v>11714.005040000002</v>
      </c>
      <c r="E26" s="13">
        <v>11758.915040000002</v>
      </c>
      <c r="F26" s="13">
        <v>11803.146400000001</v>
      </c>
      <c r="G26" s="13">
        <v>11846.6592</v>
      </c>
      <c r="H26" s="13">
        <v>11889.174000000001</v>
      </c>
      <c r="I26" s="13">
        <v>11930.21176</v>
      </c>
      <c r="J26" s="13">
        <v>11969.053920000002</v>
      </c>
      <c r="K26" s="13">
        <v>12005.38112</v>
      </c>
      <c r="L26" s="13">
        <v>12038.95384</v>
      </c>
      <c r="M26" s="13">
        <v>12069.89184</v>
      </c>
      <c r="N26" s="13">
        <v>12098.434640000001</v>
      </c>
      <c r="O26" s="13">
        <v>12124.78184</v>
      </c>
      <c r="P26" s="13">
        <v>12149.292720000001</v>
      </c>
      <c r="Q26" s="13">
        <v>12172.08704</v>
      </c>
      <c r="R26" s="13">
        <v>12193.28456</v>
      </c>
      <c r="S26" s="13">
        <v>12213.1248</v>
      </c>
      <c r="T26" s="13">
        <v>12232.12672</v>
      </c>
      <c r="U26" s="13">
        <v>12250.56976</v>
      </c>
      <c r="V26" s="13">
        <v>12268.733360000002</v>
      </c>
      <c r="W26" s="13">
        <v>12286.777200000002</v>
      </c>
      <c r="X26" s="13">
        <v>12305.06056</v>
      </c>
      <c r="Y26" s="13">
        <v>12323.942720000001</v>
      </c>
      <c r="Z26" s="13">
        <v>12343.743039999999</v>
      </c>
      <c r="AA26" s="13">
        <v>12364.661120000001</v>
      </c>
      <c r="AB26" s="13">
        <v>12386.896560000001</v>
      </c>
      <c r="AC26" s="13">
        <v>12410.688880000002</v>
      </c>
      <c r="AD26" s="13">
        <v>12436.397360000001</v>
      </c>
      <c r="AE26" s="13">
        <v>12464.26152</v>
      </c>
    </row>
    <row r="27" spans="1:31" x14ac:dyDescent="0.2">
      <c r="A27" t="s">
        <v>243</v>
      </c>
      <c r="B27" s="13">
        <f>AVERAGE(UN_Population_Growth_ScenA!B5,UN_Population_Growth_ScenB!B5,UN_Population_Growth_ScenC!B5)</f>
        <v>287.72700000000003</v>
      </c>
      <c r="C27" s="13">
        <f>AVERAGE(UN_Population_Growth_ScenA!C5,UN_Population_Growth_ScenB!C5,UN_Population_Growth_ScenC!C5)</f>
        <v>288.08333333333331</v>
      </c>
      <c r="D27" s="13">
        <f>AVERAGE(UN_Population_Growth_ScenA!D5,UN_Population_Growth_ScenB!D5,UN_Population_Growth_ScenC!D5)</f>
        <v>288.37333333333333</v>
      </c>
      <c r="E27" s="13">
        <f>AVERAGE(UN_Population_Growth_ScenA!E5,UN_Population_Growth_ScenB!E5,UN_Population_Growth_ScenC!E5)</f>
        <v>288.59666666666669</v>
      </c>
      <c r="F27" s="13">
        <f>AVERAGE(UN_Population_Growth_ScenA!F5,UN_Population_Growth_ScenB!F5,UN_Population_Growth_ScenC!F5)</f>
        <v>288.75133333333338</v>
      </c>
      <c r="G27" s="13">
        <f>AVERAGE(UN_Population_Growth_ScenA!G5,UN_Population_Growth_ScenB!G5,UN_Population_Growth_ScenC!G5)</f>
        <v>288.839</v>
      </c>
      <c r="H27" s="13">
        <f>AVERAGE(UN_Population_Growth_ScenA!H5,UN_Population_Growth_ScenB!H5,UN_Population_Growth_ScenC!H5)</f>
        <v>288.85966666666667</v>
      </c>
      <c r="I27" s="13">
        <f>AVERAGE(UN_Population_Growth_ScenA!I5,UN_Population_Growth_ScenB!I5,UN_Population_Growth_ScenC!I5)</f>
        <v>288.81400000000002</v>
      </c>
      <c r="J27" s="13">
        <f>AVERAGE(UN_Population_Growth_ScenA!J5,UN_Population_Growth_ScenB!J5,UN_Population_Growth_ScenC!J5)</f>
        <v>288.70100000000002</v>
      </c>
      <c r="K27" s="13">
        <f>AVERAGE(UN_Population_Growth_ScenA!K5,UN_Population_Growth_ScenB!K5,UN_Population_Growth_ScenC!K5)</f>
        <v>288.52233333333328</v>
      </c>
      <c r="L27" s="13">
        <f>AVERAGE(UN_Population_Growth_ScenA!L5,UN_Population_Growth_ScenB!L5,UN_Population_Growth_ScenC!L5)</f>
        <v>288.27833333333336</v>
      </c>
      <c r="M27" s="13">
        <f>AVERAGE(UN_Population_Growth_ScenA!M5,UN_Population_Growth_ScenB!M5,UN_Population_Growth_ScenC!M5)</f>
        <v>287.97166666666664</v>
      </c>
      <c r="N27" s="13">
        <f>AVERAGE(UN_Population_Growth_ScenA!N5,UN_Population_Growth_ScenB!N5,UN_Population_Growth_ScenC!N5)</f>
        <v>287.60399999999998</v>
      </c>
      <c r="O27" s="13">
        <f>AVERAGE(UN_Population_Growth_ScenA!O5,UN_Population_Growth_ScenB!O5,UN_Population_Growth_ScenC!O5)</f>
        <v>287.17700000000002</v>
      </c>
      <c r="P27" s="13">
        <f>AVERAGE(UN_Population_Growth_ScenA!P5,UN_Population_Growth_ScenB!P5,UN_Population_Growth_ScenC!P5)</f>
        <v>286.69400000000002</v>
      </c>
      <c r="Q27" s="13">
        <f>AVERAGE(UN_Population_Growth_ScenA!Q5,UN_Population_Growth_ScenB!Q5,UN_Population_Growth_ScenC!Q5)</f>
        <v>286.15733333333333</v>
      </c>
      <c r="R27" s="13">
        <f>AVERAGE(UN_Population_Growth_ScenA!R5,UN_Population_Growth_ScenB!R5,UN_Population_Growth_ScenC!R5)</f>
        <v>285.57033333333334</v>
      </c>
      <c r="S27" s="13">
        <f>AVERAGE(UN_Population_Growth_ScenA!S5,UN_Population_Growth_ScenB!S5,UN_Population_Growth_ScenC!S5)</f>
        <v>284.93733333333336</v>
      </c>
      <c r="T27" s="13">
        <f>AVERAGE(UN_Population_Growth_ScenA!T5,UN_Population_Growth_ScenB!T5,UN_Population_Growth_ScenC!T5)</f>
        <v>284.2643333333333</v>
      </c>
      <c r="U27" s="13">
        <f>AVERAGE(UN_Population_Growth_ScenA!U5,UN_Population_Growth_ScenB!U5,UN_Population_Growth_ScenC!U5)</f>
        <v>283.55766666666665</v>
      </c>
      <c r="V27" s="13">
        <f>AVERAGE(UN_Population_Growth_ScenA!V5,UN_Population_Growth_ScenB!V5,UN_Population_Growth_ScenC!V5)</f>
        <v>282.82033333333334</v>
      </c>
      <c r="W27" s="13">
        <f>AVERAGE(UN_Population_Growth_ScenA!W5,UN_Population_Growth_ScenB!W5,UN_Population_Growth_ScenC!W5)</f>
        <v>282.05600000000004</v>
      </c>
      <c r="X27" s="13">
        <f>AVERAGE(UN_Population_Growth_ScenA!X5,UN_Population_Growth_ScenB!X5,UN_Population_Growth_ScenC!X5)</f>
        <v>281.26866666666666</v>
      </c>
      <c r="Y27" s="13">
        <f>AVERAGE(UN_Population_Growth_ScenA!Y5,UN_Population_Growth_ScenB!Y5,UN_Population_Growth_ScenC!Y5)</f>
        <v>280.46266666666668</v>
      </c>
      <c r="Z27" s="13">
        <f>AVERAGE(UN_Population_Growth_ScenA!Z5,UN_Population_Growth_ScenB!Z5,UN_Population_Growth_ScenC!Z5)</f>
        <v>279.64233333333334</v>
      </c>
      <c r="AA27" s="13">
        <f>AVERAGE(UN_Population_Growth_ScenA!AA5,UN_Population_Growth_ScenB!AA5,UN_Population_Growth_ScenC!AA5)</f>
        <v>278.81066666666663</v>
      </c>
      <c r="AB27" s="13">
        <f>AVERAGE(UN_Population_Growth_ScenA!AB5,UN_Population_Growth_ScenB!AB5,UN_Population_Growth_ScenC!AB5)</f>
        <v>277.97266666666667</v>
      </c>
      <c r="AC27" s="13">
        <f>AVERAGE(UN_Population_Growth_ScenA!AC5,UN_Population_Growth_ScenB!AC5,UN_Population_Growth_ScenC!AC5)</f>
        <v>277.13200000000001</v>
      </c>
      <c r="AD27" s="13">
        <f>AVERAGE(UN_Population_Growth_ScenA!AD5,UN_Population_Growth_ScenB!AD5,UN_Population_Growth_ScenC!AD5)</f>
        <v>276.29633333333334</v>
      </c>
      <c r="AE27" s="13">
        <f>AVERAGE(UN_Population_Growth_ScenA!AE5,UN_Population_Growth_ScenB!AE5,UN_Population_Growth_ScenC!AE5)</f>
        <v>275.47066666666666</v>
      </c>
    </row>
    <row r="28" spans="1:31" x14ac:dyDescent="0.2">
      <c r="A28" t="s">
        <v>244</v>
      </c>
      <c r="B28" s="13">
        <f>STDEV(UN_Population_Growth_ScenA!B5,UN_Population_Growth_ScenB!B5,UN_Population_Growth_ScenC!B5)</f>
        <v>3.0669647862341001</v>
      </c>
      <c r="C28" s="13">
        <f>STDEV(UN_Population_Growth_ScenA!C5,UN_Population_Growth_ScenB!C5,UN_Population_Growth_ScenC!C5)</f>
        <v>3.7775378665651349</v>
      </c>
      <c r="D28" s="13">
        <f>STDEV(UN_Population_Growth_ScenA!D5,UN_Population_Growth_ScenB!D5,UN_Population_Growth_ScenC!D5)</f>
        <v>4.5334192761461392</v>
      </c>
      <c r="E28" s="13">
        <f>STDEV(UN_Population_Growth_ScenA!E5,UN_Population_Growth_ScenB!E5,UN_Population_Growth_ScenC!E5)</f>
        <v>5.333589535512961</v>
      </c>
      <c r="F28" s="13">
        <f>STDEV(UN_Population_Growth_ScenA!F5,UN_Population_Growth_ScenB!F5,UN_Population_Growth_ScenC!F5)</f>
        <v>6.178594122721889</v>
      </c>
      <c r="G28" s="13">
        <f>STDEV(UN_Population_Growth_ScenA!G5,UN_Population_Growth_ScenB!G5,UN_Population_Growth_ScenC!G5)</f>
        <v>7.0657358427838153</v>
      </c>
      <c r="H28" s="13">
        <f>STDEV(UN_Population_Growth_ScenA!H5,UN_Population_Growth_ScenB!H5,UN_Population_Growth_ScenC!H5)</f>
        <v>7.9885731725592359</v>
      </c>
      <c r="I28" s="13">
        <f>STDEV(UN_Population_Growth_ScenA!I5,UN_Population_Growth_ScenB!I5,UN_Population_Growth_ScenC!I5)</f>
        <v>8.9353257914862727</v>
      </c>
      <c r="J28" s="13">
        <f>STDEV(UN_Population_Growth_ScenA!J5,UN_Population_Growth_ScenB!J5,UN_Population_Growth_ScenC!J5)</f>
        <v>9.88980662096081</v>
      </c>
      <c r="K28" s="13">
        <f>STDEV(UN_Population_Growth_ScenA!K5,UN_Population_Growth_ScenB!K5,UN_Population_Growth_ScenC!K5)</f>
        <v>10.843009284019519</v>
      </c>
      <c r="L28" s="13">
        <f>STDEV(UN_Population_Growth_ScenA!L5,UN_Population_Growth_ScenB!L5,UN_Population_Growth_ScenC!L5)</f>
        <v>11.78945721114138</v>
      </c>
      <c r="M28" s="13">
        <f>STDEV(UN_Population_Growth_ScenA!M5,UN_Population_Growth_ScenB!M5,UN_Population_Growth_ScenC!M5)</f>
        <v>12.729960578624469</v>
      </c>
      <c r="N28" s="13">
        <f>STDEV(UN_Population_Growth_ScenA!N5,UN_Population_Growth_ScenB!N5,UN_Population_Growth_ScenC!N5)</f>
        <v>13.668691854014421</v>
      </c>
      <c r="O28" s="13">
        <f>STDEV(UN_Population_Growth_ScenA!O5,UN_Population_Growth_ScenB!O5,UN_Population_Growth_ScenC!O5)</f>
        <v>14.609441296640998</v>
      </c>
      <c r="P28" s="13">
        <f>STDEV(UN_Population_Growth_ScenA!P5,UN_Population_Growth_ScenB!P5,UN_Population_Growth_ScenC!P5)</f>
        <v>15.557799105271918</v>
      </c>
      <c r="Q28" s="13">
        <f>STDEV(UN_Population_Growth_ScenA!Q5,UN_Population_Growth_ScenB!Q5,UN_Population_Growth_ScenC!Q5)</f>
        <v>16.514577964130158</v>
      </c>
      <c r="R28" s="13">
        <f>STDEV(UN_Population_Growth_ScenA!R5,UN_Population_Growth_ScenB!R5,UN_Population_Growth_ScenC!R5)</f>
        <v>17.479628409475222</v>
      </c>
      <c r="S28" s="13">
        <f>STDEV(UN_Population_Growth_ScenA!S5,UN_Population_Growth_ScenB!S5,UN_Population_Growth_ScenC!S5)</f>
        <v>18.45500296215997</v>
      </c>
      <c r="T28" s="13">
        <f>STDEV(UN_Population_Growth_ScenA!T5,UN_Population_Growth_ScenB!T5,UN_Population_Growth_ScenC!T5)</f>
        <v>19.446912565580526</v>
      </c>
      <c r="U28" s="13">
        <f>STDEV(UN_Population_Growth_ScenA!U5,UN_Population_Growth_ScenB!U5,UN_Population_Growth_ScenC!U5)</f>
        <v>20.456226835204323</v>
      </c>
      <c r="V28" s="13">
        <f>STDEV(UN_Population_Growth_ScenA!V5,UN_Population_Growth_ScenB!V5,UN_Population_Growth_ScenC!V5)</f>
        <v>21.486635854254462</v>
      </c>
      <c r="W28" s="13">
        <f>STDEV(UN_Population_Growth_ScenA!W5,UN_Population_Growth_ScenB!W5,UN_Population_Growth_ScenC!W5)</f>
        <v>22.53859696165669</v>
      </c>
      <c r="X28" s="13">
        <f>STDEV(UN_Population_Growth_ScenA!X5,UN_Population_Growth_ScenB!X5,UN_Population_Growth_ScenC!X5)</f>
        <v>23.616991898489811</v>
      </c>
      <c r="Y28" s="13">
        <f>STDEV(UN_Population_Growth_ScenA!Y5,UN_Population_Growth_ScenB!Y5,UN_Population_Growth_ScenC!Y5)</f>
        <v>24.726450580973669</v>
      </c>
      <c r="Z28" s="13">
        <f>STDEV(UN_Population_Growth_ScenA!Z5,UN_Population_Growth_ScenB!Z5,UN_Population_Growth_ScenC!Z5)</f>
        <v>25.870792340655758</v>
      </c>
      <c r="AA28" s="13">
        <f>STDEV(UN_Population_Growth_ScenA!AA5,UN_Population_Growth_ScenB!AA5,UN_Population_Growth_ScenC!AA5)</f>
        <v>27.051629568906446</v>
      </c>
      <c r="AB28" s="13">
        <f>STDEV(UN_Population_Growth_ScenA!AB5,UN_Population_Growth_ScenB!AB5,UN_Population_Growth_ScenC!AB5)</f>
        <v>28.269038192576232</v>
      </c>
      <c r="AC28" s="13">
        <f>STDEV(UN_Population_Growth_ScenA!AC5,UN_Population_Growth_ScenB!AC5,UN_Population_Growth_ScenC!AC5)</f>
        <v>29.524914546870413</v>
      </c>
      <c r="AD28" s="13">
        <f>STDEV(UN_Population_Growth_ScenA!AD5,UN_Population_Growth_ScenB!AD5,UN_Population_Growth_ScenC!AD5)</f>
        <v>30.820394097631748</v>
      </c>
      <c r="AE28" s="13">
        <f>STDEV(UN_Population_Growth_ScenA!AE5,UN_Population_Growth_ScenB!AE5,UN_Population_Growth_ScenC!AE5)</f>
        <v>32.156275784570155</v>
      </c>
    </row>
    <row r="29" spans="1:31" s="4" customFormat="1" x14ac:dyDescent="0.2">
      <c r="A29" s="4" t="s">
        <v>245</v>
      </c>
      <c r="B29" s="22">
        <f>AVERAGE(B24:B26)</f>
        <v>11486.06184</v>
      </c>
      <c r="C29" s="22">
        <f t="shared" ref="C29:AE29" si="1">AVERAGE(C24:C26)</f>
        <v>11500.286666666667</v>
      </c>
      <c r="D29" s="22">
        <f t="shared" si="1"/>
        <v>11511.863466666668</v>
      </c>
      <c r="E29" s="22">
        <f t="shared" si="1"/>
        <v>11520.778933333335</v>
      </c>
      <c r="F29" s="22">
        <f t="shared" si="1"/>
        <v>11526.953226666667</v>
      </c>
      <c r="G29" s="22">
        <f t="shared" si="1"/>
        <v>11530.452880000003</v>
      </c>
      <c r="H29" s="22">
        <f t="shared" si="1"/>
        <v>11531.277893333334</v>
      </c>
      <c r="I29" s="22">
        <f t="shared" si="1"/>
        <v>11529.454879999999</v>
      </c>
      <c r="J29" s="22">
        <f t="shared" si="1"/>
        <v>11524.94392</v>
      </c>
      <c r="K29" s="22">
        <f t="shared" si="1"/>
        <v>11517.811546666666</v>
      </c>
      <c r="L29" s="22">
        <f t="shared" si="1"/>
        <v>11508.071066666666</v>
      </c>
      <c r="M29" s="22">
        <f t="shared" si="1"/>
        <v>11495.828933333332</v>
      </c>
      <c r="N29" s="22">
        <f t="shared" si="1"/>
        <v>11481.151680000001</v>
      </c>
      <c r="O29" s="22">
        <f t="shared" si="1"/>
        <v>11464.105839999998</v>
      </c>
      <c r="P29" s="22">
        <f t="shared" si="1"/>
        <v>11444.824480000001</v>
      </c>
      <c r="Q29" s="22">
        <f t="shared" si="1"/>
        <v>11423.400746666666</v>
      </c>
      <c r="R29" s="22">
        <f t="shared" si="1"/>
        <v>11399.967706666668</v>
      </c>
      <c r="S29" s="22">
        <f t="shared" si="1"/>
        <v>11374.698346666666</v>
      </c>
      <c r="T29" s="22">
        <f t="shared" si="1"/>
        <v>11347.832186666667</v>
      </c>
      <c r="U29" s="22">
        <f t="shared" si="1"/>
        <v>11319.622053333333</v>
      </c>
      <c r="V29" s="22">
        <f t="shared" si="1"/>
        <v>11290.187706666669</v>
      </c>
      <c r="W29" s="22">
        <f t="shared" si="1"/>
        <v>11259.675520000003</v>
      </c>
      <c r="X29" s="22">
        <f t="shared" si="1"/>
        <v>11228.245173333335</v>
      </c>
      <c r="Y29" s="22">
        <f t="shared" si="1"/>
        <v>11196.069653333334</v>
      </c>
      <c r="Z29" s="22">
        <f t="shared" si="1"/>
        <v>11163.321946666669</v>
      </c>
      <c r="AA29" s="22">
        <f t="shared" si="1"/>
        <v>11130.121813333331</v>
      </c>
      <c r="AB29" s="22">
        <f t="shared" si="1"/>
        <v>11096.668853333334</v>
      </c>
      <c r="AC29" s="22">
        <f t="shared" si="1"/>
        <v>11063.10944</v>
      </c>
      <c r="AD29" s="22">
        <f t="shared" si="1"/>
        <v>11029.749626666669</v>
      </c>
      <c r="AE29" s="22">
        <f t="shared" si="1"/>
        <v>10996.789013333333</v>
      </c>
    </row>
    <row r="30" spans="1:31" s="4" customFormat="1" x14ac:dyDescent="0.2">
      <c r="A30" s="4" t="s">
        <v>246</v>
      </c>
      <c r="B30" s="22">
        <f>B29*SQRT((B28/B27)^2+(Seafood_Consumption_Rate!$BE$5/Seafood_Consumption_Rate!$BD$5)^2)</f>
        <v>548.15660980240227</v>
      </c>
      <c r="C30" s="22">
        <f>C29*SQRT((C28/C27)^2+(Seafood_Consumption_Rate!$BE$5/Seafood_Consumption_Rate!$BD$5)^2)</f>
        <v>555.81809764520551</v>
      </c>
      <c r="D30" s="22">
        <f>D29*SQRT((D28/D27)^2+(Seafood_Consumption_Rate!$BE$5/Seafood_Consumption_Rate!$BD$5)^2)</f>
        <v>565.26227018717157</v>
      </c>
      <c r="E30" s="22">
        <f>E29*SQRT((E28/E27)^2+(Seafood_Consumption_Rate!$BE$5/Seafood_Consumption_Rate!$BD$5)^2)</f>
        <v>576.66954916272448</v>
      </c>
      <c r="F30" s="22">
        <f>F29*SQRT((F28/F27)^2+(Seafood_Consumption_Rate!$BE$5/Seafood_Consumption_Rate!$BD$5)^2)</f>
        <v>590.21865757506771</v>
      </c>
      <c r="G30" s="22">
        <f>G29*SQRT((G28/G27)^2+(Seafood_Consumption_Rate!$BE$5/Seafood_Consumption_Rate!$BD$5)^2)</f>
        <v>606.01725323529263</v>
      </c>
      <c r="H30" s="22">
        <f>H29*SQRT((H28/H27)^2+(Seafood_Consumption_Rate!$BE$5/Seafood_Consumption_Rate!$BD$5)^2)</f>
        <v>624.0493118872746</v>
      </c>
      <c r="I30" s="22">
        <f>I29*SQRT((I28/I27)^2+(Seafood_Consumption_Rate!$BE$5/Seafood_Consumption_Rate!$BD$5)^2)</f>
        <v>644.11219694785734</v>
      </c>
      <c r="J30" s="22">
        <f>J29*SQRT((J28/J27)^2+(Seafood_Consumption_Rate!$BE$5/Seafood_Consumption_Rate!$BD$5)^2)</f>
        <v>665.80009213427479</v>
      </c>
      <c r="K30" s="22">
        <f>K29*SQRT((K28/K27)^2+(Seafood_Consumption_Rate!$BE$5/Seafood_Consumption_Rate!$BD$5)^2)</f>
        <v>688.78725974015617</v>
      </c>
      <c r="L30" s="22">
        <f>L29*SQRT((L28/L27)^2+(Seafood_Consumption_Rate!$BE$5/Seafood_Consumption_Rate!$BD$5)^2)</f>
        <v>712.7961315211644</v>
      </c>
      <c r="M30" s="22">
        <f>M29*SQRT((M28/M27)^2+(Seafood_Consumption_Rate!$BE$5/Seafood_Consumption_Rate!$BD$5)^2)</f>
        <v>737.7116233894767</v>
      </c>
      <c r="N30" s="22">
        <f>N29*SQRT((N28/N27)^2+(Seafood_Consumption_Rate!$BE$5/Seafood_Consumption_Rate!$BD$5)^2)</f>
        <v>763.53141601543882</v>
      </c>
      <c r="O30" s="22">
        <f>O29*SQRT((O28/O27)^2+(Seafood_Consumption_Rate!$BE$5/Seafood_Consumption_Rate!$BD$5)^2)</f>
        <v>790.27084000890852</v>
      </c>
      <c r="P30" s="22">
        <f>P29*SQRT((P28/P27)^2+(Seafood_Consumption_Rate!$BE$5/Seafood_Consumption_Rate!$BD$5)^2)</f>
        <v>818.02456315963468</v>
      </c>
      <c r="Q30" s="22">
        <f>Q29*SQRT((Q28/Q27)^2+(Seafood_Consumption_Rate!$BE$5/Seafood_Consumption_Rate!$BD$5)^2)</f>
        <v>846.76189719160584</v>
      </c>
      <c r="R30" s="22">
        <f>R29*SQRT((R28/R27)^2+(Seafood_Consumption_Rate!$BE$5/Seafood_Consumption_Rate!$BD$5)^2)</f>
        <v>876.42937391888927</v>
      </c>
      <c r="S30" s="22">
        <f>S29*SQRT((S28/S27)^2+(Seafood_Consumption_Rate!$BE$5/Seafood_Consumption_Rate!$BD$5)^2)</f>
        <v>907.04937690190184</v>
      </c>
      <c r="T30" s="22">
        <f>T29*SQRT((T28/T27)^2+(Seafood_Consumption_Rate!$BE$5/Seafood_Consumption_Rate!$BD$5)^2)</f>
        <v>938.7915830446251</v>
      </c>
      <c r="U30" s="22">
        <f>U29*SQRT((U28/U27)^2+(Seafood_Consumption_Rate!$BE$5/Seafood_Consumption_Rate!$BD$5)^2)</f>
        <v>971.66254550157225</v>
      </c>
      <c r="V30" s="22">
        <f>V29*SQRT((V28/V27)^2+(Seafood_Consumption_Rate!$BE$5/Seafood_Consumption_Rate!$BD$5)^2)</f>
        <v>1005.7638716121842</v>
      </c>
      <c r="W30" s="22">
        <f>W29*SQRT((W28/W27)^2+(Seafood_Consumption_Rate!$BE$5/Seafood_Consumption_Rate!$BD$5)^2)</f>
        <v>1041.0939020808426</v>
      </c>
      <c r="X30" s="22">
        <f>X29*SQRT((X28/X27)^2+(Seafood_Consumption_Rate!$BE$5/Seafood_Consumption_Rate!$BD$5)^2)</f>
        <v>1077.8066313907234</v>
      </c>
      <c r="Y30" s="22">
        <f>Y29*SQRT((Y28/Y27)^2+(Seafood_Consumption_Rate!$BE$5/Seafood_Consumption_Rate!$BD$5)^2)</f>
        <v>1116.0551038228416</v>
      </c>
      <c r="Z30" s="22">
        <f>Z29*SQRT((Z28/Z27)^2+(Seafood_Consumption_Rate!$BE$5/Seafood_Consumption_Rate!$BD$5)^2)</f>
        <v>1155.9693751388813</v>
      </c>
      <c r="AA30" s="22">
        <f>AA29*SQRT((AA28/AA27)^2+(Seafood_Consumption_Rate!$BE$5/Seafood_Consumption_Rate!$BD$5)^2)</f>
        <v>1197.6027927959851</v>
      </c>
      <c r="AB30" s="22">
        <f>AB29*SQRT((AB28/AB27)^2+(Seafood_Consumption_Rate!$BE$5/Seafood_Consumption_Rate!$BD$5)^2)</f>
        <v>1240.9550500928076</v>
      </c>
      <c r="AC30" s="22">
        <f>AC29*SQRT((AC28/AC27)^2+(Seafood_Consumption_Rate!$BE$5/Seafood_Consumption_Rate!$BD$5)^2)</f>
        <v>1286.0899756295873</v>
      </c>
      <c r="AD30" s="22">
        <f>AD29*SQRT((AD28/AD27)^2+(Seafood_Consumption_Rate!$BE$5/Seafood_Consumption_Rate!$BD$5)^2)</f>
        <v>1333.0470876189866</v>
      </c>
      <c r="AE30" s="22">
        <f>AE29*SQRT((AE28/AE27)^2+(Seafood_Consumption_Rate!$BE$5/Seafood_Consumption_Rate!$BD$5)^2)</f>
        <v>1381.8511602161891</v>
      </c>
    </row>
    <row r="31" spans="1:31" x14ac:dyDescent="0.2">
      <c r="A31" t="s">
        <v>249</v>
      </c>
      <c r="B31" s="13">
        <v>5082.1919500000004</v>
      </c>
      <c r="C31" s="13">
        <v>5188.7791999999999</v>
      </c>
      <c r="D31" s="13">
        <v>5295.9133700000002</v>
      </c>
      <c r="E31" s="13">
        <v>5403.1842699999997</v>
      </c>
      <c r="F31" s="13">
        <v>5510.2935799999996</v>
      </c>
      <c r="G31" s="13">
        <v>5617.07971</v>
      </c>
      <c r="H31" s="13">
        <v>5723.5053699999999</v>
      </c>
      <c r="I31" s="13">
        <v>5829.4959799999997</v>
      </c>
      <c r="J31" s="13">
        <v>5935.0391099999997</v>
      </c>
      <c r="K31" s="13">
        <v>6040.1223299999992</v>
      </c>
      <c r="L31" s="13">
        <v>6144.7083499999999</v>
      </c>
      <c r="M31" s="13">
        <v>6248.7474499999998</v>
      </c>
      <c r="N31" s="13">
        <v>6352.3017799999998</v>
      </c>
      <c r="O31" s="13">
        <v>6455.4583499999999</v>
      </c>
      <c r="P31" s="13">
        <v>6558.2668799999992</v>
      </c>
      <c r="Q31" s="13">
        <v>6660.7398000000003</v>
      </c>
      <c r="R31" s="13">
        <v>6762.9516899999999</v>
      </c>
      <c r="S31" s="13">
        <v>6864.98956</v>
      </c>
      <c r="T31" s="13">
        <v>6967.0522900000005</v>
      </c>
      <c r="U31" s="13">
        <v>7069.2393200000006</v>
      </c>
      <c r="V31" s="13">
        <v>7171.6127999999999</v>
      </c>
      <c r="W31" s="13">
        <v>7274.1727300000002</v>
      </c>
      <c r="X31" s="13">
        <v>7377.00612</v>
      </c>
      <c r="Y31" s="13">
        <v>7480.1378299999988</v>
      </c>
      <c r="Z31" s="13">
        <v>7583.6051500000003</v>
      </c>
      <c r="AA31" s="13">
        <v>7687.4453699999995</v>
      </c>
      <c r="AB31" s="13">
        <v>7791.6212000000005</v>
      </c>
      <c r="AC31" s="13">
        <v>7896.0207700000001</v>
      </c>
      <c r="AD31" s="13">
        <v>8000.5197799999996</v>
      </c>
      <c r="AE31" s="13">
        <v>8104.9690699999992</v>
      </c>
    </row>
    <row r="32" spans="1:31" x14ac:dyDescent="0.2">
      <c r="A32" t="s">
        <v>250</v>
      </c>
      <c r="B32" s="13">
        <v>4973.4916000000003</v>
      </c>
      <c r="C32" s="13">
        <v>5051.9870499999997</v>
      </c>
      <c r="D32" s="13">
        <v>5128.4937</v>
      </c>
      <c r="E32" s="13">
        <v>5202.7256600000001</v>
      </c>
      <c r="F32" s="13">
        <v>5274.4716200000003</v>
      </c>
      <c r="G32" s="13">
        <v>5343.6197099999999</v>
      </c>
      <c r="H32" s="13">
        <v>5410.2817999999997</v>
      </c>
      <c r="I32" s="13">
        <v>5474.7686399999993</v>
      </c>
      <c r="J32" s="13">
        <v>5537.5525699999998</v>
      </c>
      <c r="K32" s="13">
        <v>5598.9816299999993</v>
      </c>
      <c r="L32" s="13">
        <v>5659.1303999999991</v>
      </c>
      <c r="M32" s="13">
        <v>5717.9367300000004</v>
      </c>
      <c r="N32" s="13">
        <v>5775.1893099999998</v>
      </c>
      <c r="O32" s="13">
        <v>5830.6892600000001</v>
      </c>
      <c r="P32" s="13">
        <v>5884.2252699999999</v>
      </c>
      <c r="Q32" s="13">
        <v>5935.7476200000001</v>
      </c>
      <c r="R32" s="13">
        <v>5985.3308900000002</v>
      </c>
      <c r="S32" s="13">
        <v>6032.9253599999993</v>
      </c>
      <c r="T32" s="13">
        <v>6078.5683200000003</v>
      </c>
      <c r="U32" s="13">
        <v>6122.2473399999999</v>
      </c>
      <c r="V32" s="13">
        <v>6163.9375599999994</v>
      </c>
      <c r="W32" s="13">
        <v>6203.6141200000002</v>
      </c>
      <c r="X32" s="13">
        <v>6241.2397299999993</v>
      </c>
      <c r="Y32" s="13">
        <v>6276.8143900000005</v>
      </c>
      <c r="Z32" s="13">
        <v>6310.2759500000002</v>
      </c>
      <c r="AA32" s="13">
        <v>6341.6492699999999</v>
      </c>
      <c r="AB32" s="13">
        <v>6370.8846300000005</v>
      </c>
      <c r="AC32" s="13">
        <v>6397.9696000000004</v>
      </c>
      <c r="AD32" s="13">
        <v>6422.8296</v>
      </c>
      <c r="AE32" s="13">
        <v>6445.4521999999997</v>
      </c>
    </row>
    <row r="33" spans="1:31" x14ac:dyDescent="0.2">
      <c r="A33" t="s">
        <v>251</v>
      </c>
      <c r="B33" s="13">
        <v>5109.5379499999999</v>
      </c>
      <c r="C33" s="13">
        <v>5222.0418799999998</v>
      </c>
      <c r="D33" s="13">
        <v>5335.3661899999997</v>
      </c>
      <c r="E33" s="13">
        <v>5449.2125599999999</v>
      </c>
      <c r="F33" s="13">
        <v>5563.2950999999994</v>
      </c>
      <c r="G33" s="13">
        <v>5677.4895100000003</v>
      </c>
      <c r="H33" s="13">
        <v>5791.5844799999995</v>
      </c>
      <c r="I33" s="13">
        <v>5905.1946800000005</v>
      </c>
      <c r="J33" s="13">
        <v>6017.9223499999998</v>
      </c>
      <c r="K33" s="13">
        <v>6129.4443099999999</v>
      </c>
      <c r="L33" s="13">
        <v>6239.6113999999998</v>
      </c>
      <c r="M33" s="13">
        <v>6348.4360500000003</v>
      </c>
      <c r="N33" s="13">
        <v>6456.0549900000005</v>
      </c>
      <c r="O33" s="13">
        <v>6562.6422399999992</v>
      </c>
      <c r="P33" s="13">
        <v>6668.4215399999994</v>
      </c>
      <c r="Q33" s="13">
        <v>6773.3928900000001</v>
      </c>
      <c r="R33" s="13">
        <v>6877.5935800000007</v>
      </c>
      <c r="S33" s="13">
        <v>6981.2473499999996</v>
      </c>
      <c r="T33" s="13">
        <v>7084.640089999999</v>
      </c>
      <c r="U33" s="13">
        <v>7187.9706799999994</v>
      </c>
      <c r="V33" s="13">
        <v>7291.3385599999992</v>
      </c>
      <c r="W33" s="13">
        <v>7394.7685899999997</v>
      </c>
      <c r="X33" s="13">
        <v>7498.3602099999989</v>
      </c>
      <c r="Y33" s="13">
        <v>7602.1880000000001</v>
      </c>
      <c r="Z33" s="13">
        <v>7706.3141099999993</v>
      </c>
      <c r="AA33" s="13">
        <v>7810.7633999999998</v>
      </c>
      <c r="AB33" s="13">
        <v>7915.5234399999999</v>
      </c>
      <c r="AC33" s="13">
        <v>8020.4450699999998</v>
      </c>
      <c r="AD33" s="13">
        <v>8125.39156</v>
      </c>
      <c r="AE33" s="13">
        <v>8230.2013200000001</v>
      </c>
    </row>
    <row r="34" spans="1:31" x14ac:dyDescent="0.2">
      <c r="A34" t="s">
        <v>252</v>
      </c>
      <c r="B34" s="13">
        <f>AVERAGE(UN_Population_Growth_ScenA!B6,UN_Population_Growth_ScenB!B6,UN_Population_Growth_ScenC!B6)</f>
        <v>406.68333333333334</v>
      </c>
      <c r="C34" s="13">
        <f>AVERAGE(UN_Population_Growth_ScenA!C6,UN_Population_Growth_ScenB!C6,UN_Population_Growth_ScenC!C6)</f>
        <v>414.66366666666664</v>
      </c>
      <c r="D34" s="13">
        <f>AVERAGE(UN_Population_Growth_ScenA!D6,UN_Population_Growth_ScenB!D6,UN_Population_Growth_ScenC!D6)</f>
        <v>422.62733333333335</v>
      </c>
      <c r="E34" s="13">
        <f>AVERAGE(UN_Population_Growth_ScenA!E6,UN_Population_Growth_ScenB!E6,UN_Population_Growth_ScenC!E6)</f>
        <v>430.54766666666666</v>
      </c>
      <c r="F34" s="13">
        <f>AVERAGE(UN_Population_Growth_ScenA!F6,UN_Population_Growth_ScenB!F6,UN_Population_Growth_ScenC!F6)</f>
        <v>438.40333333333336</v>
      </c>
      <c r="G34" s="13">
        <f>AVERAGE(UN_Population_Growth_ScenA!G6,UN_Population_Growth_ScenB!G6,UN_Population_Growth_ScenC!G6)</f>
        <v>446.18366666666662</v>
      </c>
      <c r="H34" s="13">
        <f>AVERAGE(UN_Population_Growth_ScenA!H6,UN_Population_Growth_ScenB!H6,UN_Population_Growth_ScenC!H6)</f>
        <v>453.88499999999999</v>
      </c>
      <c r="I34" s="13">
        <f>AVERAGE(UN_Population_Growth_ScenA!I6,UN_Population_Growth_ScenB!I6,UN_Population_Growth_ScenC!I6)</f>
        <v>461.50333333333333</v>
      </c>
      <c r="J34" s="13">
        <f>AVERAGE(UN_Population_Growth_ScenA!J6,UN_Population_Growth_ScenB!J6,UN_Population_Growth_ScenC!J6)</f>
        <v>469.04033333333336</v>
      </c>
      <c r="K34" s="13">
        <f>AVERAGE(UN_Population_Growth_ScenA!K6,UN_Population_Growth_ScenB!K6,UN_Population_Growth_ScenC!K6)</f>
        <v>476.49633333333333</v>
      </c>
      <c r="L34" s="13">
        <f>AVERAGE(UN_Population_Growth_ScenA!L6,UN_Population_Growth_ScenB!L6,UN_Population_Growth_ScenC!L6)</f>
        <v>483.86833333333334</v>
      </c>
      <c r="M34" s="13">
        <f>AVERAGE(UN_Population_Growth_ScenA!M6,UN_Population_Growth_ScenB!M6,UN_Population_Growth_ScenC!M6)</f>
        <v>491.15366666666665</v>
      </c>
      <c r="N34" s="13">
        <f>AVERAGE(UN_Population_Growth_ScenA!N6,UN_Population_Growth_ScenB!N6,UN_Population_Growth_ScenC!N6)</f>
        <v>498.35200000000003</v>
      </c>
      <c r="O34" s="13">
        <f>AVERAGE(UN_Population_Growth_ScenA!O6,UN_Population_Growth_ScenB!O6,UN_Population_Growth_ScenC!O6)</f>
        <v>505.46499999999997</v>
      </c>
      <c r="P34" s="13">
        <f>AVERAGE(UN_Population_Growth_ScenA!P6,UN_Population_Growth_ScenB!P6,UN_Population_Growth_ScenC!P6)</f>
        <v>512.49433333333332</v>
      </c>
      <c r="Q34" s="13">
        <f>AVERAGE(UN_Population_Growth_ScenA!Q6,UN_Population_Growth_ScenB!Q6,UN_Population_Growth_ScenC!Q6)</f>
        <v>519.43899999999996</v>
      </c>
      <c r="R34" s="13">
        <f>AVERAGE(UN_Population_Growth_ScenA!R6,UN_Population_Growth_ScenB!R6,UN_Population_Growth_ScenC!R6)</f>
        <v>526.30399999999997</v>
      </c>
      <c r="S34" s="13">
        <f>AVERAGE(UN_Population_Growth_ScenA!S6,UN_Population_Growth_ScenB!S6,UN_Population_Growth_ScenC!S6)</f>
        <v>533.09633333333329</v>
      </c>
      <c r="T34" s="13">
        <f>AVERAGE(UN_Population_Growth_ScenA!T6,UN_Population_Growth_ScenB!T6,UN_Population_Growth_ScenC!T6)</f>
        <v>539.83000000000004</v>
      </c>
      <c r="U34" s="13">
        <f>AVERAGE(UN_Population_Growth_ScenA!U6,UN_Population_Growth_ScenB!U6,UN_Population_Growth_ScenC!U6)</f>
        <v>546.51266666666663</v>
      </c>
      <c r="V34" s="13">
        <f>AVERAGE(UN_Population_Growth_ScenA!V6,UN_Population_Growth_ScenB!V6,UN_Population_Growth_ScenC!V6)</f>
        <v>553.14800000000002</v>
      </c>
      <c r="W34" s="13">
        <f>AVERAGE(UN_Population_Growth_ScenA!W6,UN_Population_Growth_ScenB!W6,UN_Population_Growth_ScenC!W6)</f>
        <v>559.73599999999999</v>
      </c>
      <c r="X34" s="13">
        <f>AVERAGE(UN_Population_Growth_ScenA!X6,UN_Population_Growth_ScenB!X6,UN_Population_Growth_ScenC!X6)</f>
        <v>566.28066666666666</v>
      </c>
      <c r="Y34" s="13">
        <f>AVERAGE(UN_Population_Growth_ScenA!Y6,UN_Population_Growth_ScenB!Y6,UN_Population_Growth_ScenC!Y6)</f>
        <v>572.78466666666657</v>
      </c>
      <c r="Z34" s="13">
        <f>AVERAGE(UN_Population_Growth_ScenA!Z6,UN_Population_Growth_ScenB!Z6,UN_Population_Growth_ScenC!Z6)</f>
        <v>579.24899999999991</v>
      </c>
      <c r="AA34" s="13">
        <f>AVERAGE(UN_Population_Growth_ScenA!AA6,UN_Population_Growth_ScenB!AA6,UN_Population_Growth_ScenC!AA6)</f>
        <v>585.67599999999993</v>
      </c>
      <c r="AB34" s="13">
        <f>AVERAGE(UN_Population_Growth_ScenA!AB6,UN_Population_Growth_ScenB!AB6,UN_Population_Growth_ScenC!AB6)</f>
        <v>592.06299999999999</v>
      </c>
      <c r="AC34" s="13">
        <f>AVERAGE(UN_Population_Growth_ScenA!AC6,UN_Population_Growth_ScenB!AC6,UN_Population_Growth_ScenC!AC6)</f>
        <v>598.40266666666673</v>
      </c>
      <c r="AD34" s="13">
        <f>AVERAGE(UN_Population_Growth_ScenA!AD6,UN_Population_Growth_ScenB!AD6,UN_Population_Growth_ScenC!AD6)</f>
        <v>604.68600000000004</v>
      </c>
      <c r="AE34" s="13">
        <f>AVERAGE(UN_Population_Growth_ScenA!AE6,UN_Population_Growth_ScenB!AE6,UN_Population_Growth_ScenC!AE6)</f>
        <v>610.90433333333328</v>
      </c>
    </row>
    <row r="35" spans="1:31" x14ac:dyDescent="0.2">
      <c r="A35" t="s">
        <v>253</v>
      </c>
      <c r="B35" s="13">
        <f>STDEV(UN_Population_Growth_ScenA!B6,UN_Population_Growth_ScenB!B6,UN_Population_Growth_ScenC!B6)</f>
        <v>5.7894739254385899</v>
      </c>
      <c r="C35" s="13">
        <f>STDEV(UN_Population_Growth_ScenA!C6,UN_Population_Growth_ScenB!C6,UN_Population_Growth_ScenC!C6)</f>
        <v>7.2507558456572809</v>
      </c>
      <c r="D35" s="13">
        <f>STDEV(UN_Population_Growth_ScenA!D6,UN_Population_Growth_ScenB!D6,UN_Population_Growth_ScenC!D6)</f>
        <v>8.8362669908357621</v>
      </c>
      <c r="E35" s="13">
        <f>STDEV(UN_Population_Growth_ScenA!E6,UN_Population_Growth_ScenB!E6,UN_Population_Growth_ScenC!E6)</f>
        <v>10.543728293793103</v>
      </c>
      <c r="F35" s="13">
        <f>STDEV(UN_Population_Growth_ScenA!F6,UN_Population_Growth_ScenB!F6,UN_Population_Growth_ScenC!F6)</f>
        <v>12.369520173932905</v>
      </c>
      <c r="G35" s="13">
        <f>STDEV(UN_Population_Growth_ScenA!G6,UN_Population_Growth_ScenB!G6,UN_Population_Growth_ScenC!G6)</f>
        <v>14.312460771416404</v>
      </c>
      <c r="H35" s="13">
        <f>STDEV(UN_Population_Growth_ScenA!H6,UN_Population_Growth_ScenB!H6,UN_Population_Growth_ScenC!H6)</f>
        <v>16.360542503230139</v>
      </c>
      <c r="I35" s="13">
        <f>STDEV(UN_Population_Growth_ScenA!I6,UN_Population_Growth_ScenB!I6,UN_Population_Growth_ScenC!I6)</f>
        <v>18.486950027880045</v>
      </c>
      <c r="J35" s="13">
        <f>STDEV(UN_Population_Growth_ScenA!J6,UN_Population_Growth_ScenB!J6,UN_Population_Growth_ScenC!J6)</f>
        <v>20.658202664639834</v>
      </c>
      <c r="K35" s="13">
        <f>STDEV(UN_Population_Growth_ScenA!K6,UN_Population_Growth_ScenB!K6,UN_Population_Growth_ScenC!K6)</f>
        <v>22.848849978354146</v>
      </c>
      <c r="L35" s="13">
        <f>STDEV(UN_Population_Growth_ScenA!L6,UN_Population_Growth_ScenB!L6,UN_Population_Growth_ScenC!L6)</f>
        <v>25.05080654057539</v>
      </c>
      <c r="M35" s="13">
        <f>STDEV(UN_Population_Growth_ScenA!M6,UN_Population_Growth_ScenB!M6,UN_Population_Growth_ScenC!M6)</f>
        <v>27.266818027289737</v>
      </c>
      <c r="N35" s="13">
        <f>STDEV(UN_Population_Growth_ScenA!N6,UN_Population_Growth_ScenB!N6,UN_Population_Growth_ScenC!N6)</f>
        <v>29.511959795987796</v>
      </c>
      <c r="O35" s="13">
        <f>STDEV(UN_Population_Growth_ScenA!O6,UN_Population_Growth_ScenB!O6,UN_Population_Growth_ScenC!O6)</f>
        <v>31.802217674244037</v>
      </c>
      <c r="P35" s="13">
        <f>STDEV(UN_Population_Growth_ScenA!P6,UN_Population_Growth_ScenB!P6,UN_Population_Growth_ScenC!P6)</f>
        <v>34.154854447550086</v>
      </c>
      <c r="Q35" s="13">
        <f>STDEV(UN_Population_Growth_ScenA!Q6,UN_Population_Growth_ScenB!Q6,UN_Population_Growth_ScenC!Q6)</f>
        <v>36.572616272287668</v>
      </c>
      <c r="R35" s="13">
        <f>STDEV(UN_Population_Growth_ScenA!R6,UN_Population_Growth_ScenB!R6,UN_Population_Growth_ScenC!R6)</f>
        <v>39.054697579164525</v>
      </c>
      <c r="S35" s="13">
        <f>STDEV(UN_Population_Growth_ScenA!S6,UN_Population_Growth_ScenB!S6,UN_Population_Growth_ScenC!S6)</f>
        <v>41.611424829406339</v>
      </c>
      <c r="T35" s="13">
        <f>STDEV(UN_Population_Growth_ScenA!T6,UN_Population_Growth_ScenB!T6,UN_Population_Growth_ScenC!T6)</f>
        <v>44.252797956739407</v>
      </c>
      <c r="U35" s="13">
        <f>STDEV(UN_Population_Growth_ScenA!U6,UN_Population_Growth_ScenB!U6,UN_Population_Growth_ScenC!U6)</f>
        <v>46.986792371190148</v>
      </c>
      <c r="V35" s="13">
        <f>STDEV(UN_Population_Growth_ScenA!V6,UN_Population_Growth_ScenB!V6,UN_Population_Growth_ScenC!V6)</f>
        <v>49.818480587027146</v>
      </c>
      <c r="W35" s="13">
        <f>STDEV(UN_Population_Growth_ScenA!W6,UN_Population_Growth_ScenB!W6,UN_Population_Growth_ScenC!W6)</f>
        <v>52.749701695839008</v>
      </c>
      <c r="X35" s="13">
        <f>STDEV(UN_Population_Growth_ScenA!X6,UN_Population_Growth_ScenB!X6,UN_Population_Growth_ScenC!X6)</f>
        <v>55.786545262575039</v>
      </c>
      <c r="Y35" s="13">
        <f>STDEV(UN_Population_Growth_ScenA!Y6,UN_Population_Growth_ScenB!Y6,UN_Population_Growth_ScenC!Y6)</f>
        <v>58.931483880293833</v>
      </c>
      <c r="Z35" s="13">
        <f>STDEV(UN_Population_Growth_ScenA!Z6,UN_Population_Growth_ScenB!Z6,UN_Population_Growth_ScenC!Z6)</f>
        <v>62.189757098737715</v>
      </c>
      <c r="AA35" s="13">
        <f>STDEV(UN_Population_Growth_ScenA!AA6,UN_Population_Growth_ScenB!AA6,UN_Population_Growth_ScenC!AA6)</f>
        <v>65.561588884040916</v>
      </c>
      <c r="AB35" s="13">
        <f>STDEV(UN_Population_Growth_ScenA!AB6,UN_Population_Growth_ScenB!AB6,UN_Population_Growth_ScenC!AB6)</f>
        <v>69.048183314262488</v>
      </c>
      <c r="AC35" s="13">
        <f>STDEV(UN_Population_Growth_ScenA!AC6,UN_Population_Growth_ScenB!AC6,UN_Population_Growth_ScenC!AC6)</f>
        <v>72.643936776122843</v>
      </c>
      <c r="AD35" s="13">
        <f>STDEV(UN_Population_Growth_ScenA!AD6,UN_Population_Growth_ScenB!AD6,UN_Population_Growth_ScenC!AD6)</f>
        <v>76.346207476206729</v>
      </c>
      <c r="AE35" s="13">
        <f>STDEV(UN_Population_Growth_ScenA!AE6,UN_Population_Growth_ScenB!AE6,UN_Population_Growth_ScenC!AE6)</f>
        <v>80.148324750635297</v>
      </c>
    </row>
    <row r="36" spans="1:31" s="4" customFormat="1" x14ac:dyDescent="0.2">
      <c r="A36" s="4" t="s">
        <v>254</v>
      </c>
      <c r="B36" s="22">
        <f>AVERAGE(B31:B33)</f>
        <v>5055.0738333333338</v>
      </c>
      <c r="C36" s="22">
        <f t="shared" ref="C36:AE36" si="2">AVERAGE(C31:C33)</f>
        <v>5154.2693766666671</v>
      </c>
      <c r="D36" s="22">
        <f t="shared" si="2"/>
        <v>5253.2577533333342</v>
      </c>
      <c r="E36" s="22">
        <f t="shared" si="2"/>
        <v>5351.7074966666669</v>
      </c>
      <c r="F36" s="22">
        <f t="shared" si="2"/>
        <v>5449.3534333333328</v>
      </c>
      <c r="G36" s="22">
        <f t="shared" si="2"/>
        <v>5546.0629766666671</v>
      </c>
      <c r="H36" s="22">
        <f t="shared" si="2"/>
        <v>5641.7905500000006</v>
      </c>
      <c r="I36" s="22">
        <f t="shared" si="2"/>
        <v>5736.4864333333326</v>
      </c>
      <c r="J36" s="22">
        <f t="shared" si="2"/>
        <v>5830.1713433333325</v>
      </c>
      <c r="K36" s="22">
        <f t="shared" si="2"/>
        <v>5922.8494233333331</v>
      </c>
      <c r="L36" s="22">
        <f t="shared" si="2"/>
        <v>6014.4833833333323</v>
      </c>
      <c r="M36" s="22">
        <f t="shared" si="2"/>
        <v>6105.0400766666671</v>
      </c>
      <c r="N36" s="22">
        <f t="shared" si="2"/>
        <v>6194.5153600000003</v>
      </c>
      <c r="O36" s="22">
        <f t="shared" si="2"/>
        <v>6282.9299500000006</v>
      </c>
      <c r="P36" s="22">
        <f t="shared" si="2"/>
        <v>6370.3045633333322</v>
      </c>
      <c r="Q36" s="22">
        <f t="shared" si="2"/>
        <v>6456.6267699999999</v>
      </c>
      <c r="R36" s="22">
        <f t="shared" si="2"/>
        <v>6541.9587199999996</v>
      </c>
      <c r="S36" s="22">
        <f t="shared" si="2"/>
        <v>6626.3874233333336</v>
      </c>
      <c r="T36" s="22">
        <f t="shared" si="2"/>
        <v>6710.0868999999993</v>
      </c>
      <c r="U36" s="22">
        <f t="shared" si="2"/>
        <v>6793.1524466666669</v>
      </c>
      <c r="V36" s="22">
        <f t="shared" si="2"/>
        <v>6875.6296399999992</v>
      </c>
      <c r="W36" s="22">
        <f t="shared" si="2"/>
        <v>6957.5184799999997</v>
      </c>
      <c r="X36" s="22">
        <f t="shared" si="2"/>
        <v>7038.8686866666658</v>
      </c>
      <c r="Y36" s="22">
        <f t="shared" si="2"/>
        <v>7119.7134066666667</v>
      </c>
      <c r="Z36" s="22">
        <f t="shared" si="2"/>
        <v>7200.0650699999997</v>
      </c>
      <c r="AA36" s="22">
        <f t="shared" si="2"/>
        <v>7279.9526799999994</v>
      </c>
      <c r="AB36" s="22">
        <f t="shared" si="2"/>
        <v>7359.3430900000012</v>
      </c>
      <c r="AC36" s="22">
        <f t="shared" si="2"/>
        <v>7438.1451466666667</v>
      </c>
      <c r="AD36" s="22">
        <f t="shared" si="2"/>
        <v>7516.2469799999999</v>
      </c>
      <c r="AE36" s="22">
        <f t="shared" si="2"/>
        <v>7593.5408633333327</v>
      </c>
    </row>
    <row r="37" spans="1:31" s="4" customFormat="1" x14ac:dyDescent="0.2">
      <c r="A37" s="4" t="s">
        <v>255</v>
      </c>
      <c r="B37" s="22">
        <f>B36*SQRT((B35/B34)^2+(Seafood_Consumption_Rate!$BE$6/Seafood_Consumption_Rate!$BD$6)^2)</f>
        <v>846.60932204014728</v>
      </c>
      <c r="C37" s="22">
        <f>C36*SQRT((C35/C34)^2+(Seafood_Consumption_Rate!$BE$6/Seafood_Consumption_Rate!$BD$6)^2)</f>
        <v>864.80730640587876</v>
      </c>
      <c r="D37" s="22">
        <f>D36*SQRT((D35/D34)^2+(Seafood_Consumption_Rate!$BE$6/Seafood_Consumption_Rate!$BD$6)^2)</f>
        <v>883.47046304365824</v>
      </c>
      <c r="E37" s="22">
        <f>E36*SQRT((E35/E34)^2+(Seafood_Consumption_Rate!$BE$6/Seafood_Consumption_Rate!$BD$6)^2)</f>
        <v>902.61034544271843</v>
      </c>
      <c r="F37" s="22">
        <f>F36*SQRT((F35/F34)^2+(Seafood_Consumption_Rate!$BE$6/Seafood_Consumption_Rate!$BD$6)^2)</f>
        <v>922.24598836969892</v>
      </c>
      <c r="G37" s="22">
        <f>G36*SQRT((G35/G34)^2+(Seafood_Consumption_Rate!$BE$6/Seafood_Consumption_Rate!$BD$6)^2)</f>
        <v>942.42120612393444</v>
      </c>
      <c r="H37" s="22">
        <f>H36*SQRT((H35/H34)^2+(Seafood_Consumption_Rate!$BE$6/Seafood_Consumption_Rate!$BD$6)^2)</f>
        <v>963.1648155349867</v>
      </c>
      <c r="I37" s="22">
        <f>I36*SQRT((I35/I34)^2+(Seafood_Consumption_Rate!$BE$6/Seafood_Consumption_Rate!$BD$6)^2)</f>
        <v>984.44837156783751</v>
      </c>
      <c r="J37" s="22">
        <f>J36*SQRT((J35/J34)^2+(Seafood_Consumption_Rate!$BE$6/Seafood_Consumption_Rate!$BD$6)^2)</f>
        <v>1006.2032775854562</v>
      </c>
      <c r="K37" s="22">
        <f>K36*SQRT((K35/K34)^2+(Seafood_Consumption_Rate!$BE$6/Seafood_Consumption_Rate!$BD$6)^2)</f>
        <v>1028.3490626004043</v>
      </c>
      <c r="L37" s="22">
        <f>L36*SQRT((L35/L34)^2+(Seafood_Consumption_Rate!$BE$6/Seafood_Consumption_Rate!$BD$6)^2)</f>
        <v>1050.8366093224809</v>
      </c>
      <c r="M37" s="22">
        <f>M36*SQRT((M35/M34)^2+(Seafood_Consumption_Rate!$BE$6/Seafood_Consumption_Rate!$BD$6)^2)</f>
        <v>1073.6532745199238</v>
      </c>
      <c r="N37" s="22">
        <f>N36*SQRT((N35/N34)^2+(Seafood_Consumption_Rate!$BE$6/Seafood_Consumption_Rate!$BD$6)^2)</f>
        <v>1096.8462549633323</v>
      </c>
      <c r="O37" s="22">
        <f>O36*SQRT((O35/O34)^2+(Seafood_Consumption_Rate!$BE$6/Seafood_Consumption_Rate!$BD$6)^2)</f>
        <v>1120.4853445239694</v>
      </c>
      <c r="P37" s="22">
        <f>P36*SQRT((P35/P34)^2+(Seafood_Consumption_Rate!$BE$6/Seafood_Consumption_Rate!$BD$6)^2)</f>
        <v>1144.6606799269719</v>
      </c>
      <c r="Q37" s="22">
        <f>Q36*SQRT((Q35/Q34)^2+(Seafood_Consumption_Rate!$BE$6/Seafood_Consumption_Rate!$BD$6)^2)</f>
        <v>1169.4020396587998</v>
      </c>
      <c r="R37" s="22">
        <f>R36*SQRT((R35/R34)^2+(Seafood_Consumption_Rate!$BE$6/Seafood_Consumption_Rate!$BD$6)^2)</f>
        <v>1194.7344023422158</v>
      </c>
      <c r="S37" s="22">
        <f>S36*SQRT((S35/S34)^2+(Seafood_Consumption_Rate!$BE$6/Seafood_Consumption_Rate!$BD$6)^2)</f>
        <v>1220.7433434189693</v>
      </c>
      <c r="T37" s="22">
        <f>T36*SQRT((T35/T34)^2+(Seafood_Consumption_Rate!$BE$6/Seafood_Consumption_Rate!$BD$6)^2)</f>
        <v>1247.5332165030939</v>
      </c>
      <c r="U37" s="22">
        <f>U36*SQRT((U35/U34)^2+(Seafood_Consumption_Rate!$BE$6/Seafood_Consumption_Rate!$BD$6)^2)</f>
        <v>1275.1916127468564</v>
      </c>
      <c r="V37" s="22">
        <f>V36*SQRT((V35/V34)^2+(Seafood_Consumption_Rate!$BE$6/Seafood_Consumption_Rate!$BD$6)^2)</f>
        <v>1303.7865491955529</v>
      </c>
      <c r="W37" s="22">
        <f>W36*SQRT((W35/W34)^2+(Seafood_Consumption_Rate!$BE$6/Seafood_Consumption_Rate!$BD$6)^2)</f>
        <v>1333.3621404747096</v>
      </c>
      <c r="X37" s="22">
        <f>X36*SQRT((X35/X34)^2+(Seafood_Consumption_Rate!$BE$6/Seafood_Consumption_Rate!$BD$6)^2)</f>
        <v>1363.9964145187735</v>
      </c>
      <c r="Y37" s="22">
        <f>Y36*SQRT((Y35/Y34)^2+(Seafood_Consumption_Rate!$BE$6/Seafood_Consumption_Rate!$BD$6)^2)</f>
        <v>1395.7444000653031</v>
      </c>
      <c r="Z37" s="22">
        <f>Z36*SQRT((Z35/Z34)^2+(Seafood_Consumption_Rate!$BE$6/Seafood_Consumption_Rate!$BD$6)^2)</f>
        <v>1428.6767373747707</v>
      </c>
      <c r="AA37" s="22">
        <f>AA36*SQRT((AA35/AA34)^2+(Seafood_Consumption_Rate!$BE$6/Seafood_Consumption_Rate!$BD$6)^2)</f>
        <v>1462.8337545965596</v>
      </c>
      <c r="AB37" s="22">
        <f>AB36*SQRT((AB35/AB34)^2+(Seafood_Consumption_Rate!$BE$6/Seafood_Consumption_Rate!$BD$6)^2)</f>
        <v>1498.2521225367002</v>
      </c>
      <c r="AC37" s="22">
        <f>AC36*SQRT((AC35/AC34)^2+(Seafood_Consumption_Rate!$BE$6/Seafood_Consumption_Rate!$BD$6)^2)</f>
        <v>1534.9099296953702</v>
      </c>
      <c r="AD37" s="22">
        <f>AD36*SQRT((AD35/AD34)^2+(Seafood_Consumption_Rate!$BE$6/Seafood_Consumption_Rate!$BD$6)^2)</f>
        <v>1572.7990238819975</v>
      </c>
      <c r="AE37" s="22">
        <f>AE36*SQRT((AE35/AE34)^2+(Seafood_Consumption_Rate!$BE$6/Seafood_Consumption_Rate!$BD$6)^2)</f>
        <v>1611.8777627755908</v>
      </c>
    </row>
    <row r="38" spans="1:31" x14ac:dyDescent="0.2">
      <c r="A38" t="s">
        <v>256</v>
      </c>
      <c r="B38" s="13">
        <v>8832.1363499999989</v>
      </c>
      <c r="C38" s="13">
        <v>8948.0383799999981</v>
      </c>
      <c r="D38" s="13">
        <v>9064.5366299999987</v>
      </c>
      <c r="E38" s="13">
        <v>9181.4114399999999</v>
      </c>
      <c r="F38" s="13">
        <v>9298.4431499999992</v>
      </c>
      <c r="G38" s="13">
        <v>9415.3964099999994</v>
      </c>
      <c r="H38" s="13">
        <v>9532.0829399999984</v>
      </c>
      <c r="I38" s="13">
        <v>9648.3615299999983</v>
      </c>
      <c r="J38" s="13">
        <v>9764.1223499999996</v>
      </c>
      <c r="K38" s="13">
        <v>9879.2398799999992</v>
      </c>
      <c r="L38" s="13">
        <v>9993.6042899999993</v>
      </c>
      <c r="M38" s="13">
        <v>10107.090059999999</v>
      </c>
      <c r="N38" s="13">
        <v>10219.618739999998</v>
      </c>
      <c r="O38" s="13">
        <v>10331.111879999999</v>
      </c>
      <c r="P38" s="13">
        <v>10441.538099999998</v>
      </c>
      <c r="Q38" s="13">
        <v>10550.818949999999</v>
      </c>
      <c r="R38" s="13">
        <v>10658.875979999999</v>
      </c>
      <c r="S38" s="13">
        <v>10765.709189999998</v>
      </c>
      <c r="T38" s="13">
        <v>10871.271509999999</v>
      </c>
      <c r="U38" s="13">
        <v>10975.562939999998</v>
      </c>
      <c r="V38" s="13">
        <v>11078.536409999999</v>
      </c>
      <c r="W38" s="13">
        <v>11180.113469999998</v>
      </c>
      <c r="X38" s="13">
        <v>11280.356879999998</v>
      </c>
      <c r="Y38" s="13">
        <v>11379.298019999998</v>
      </c>
      <c r="Z38" s="13">
        <v>11476.952579999997</v>
      </c>
      <c r="AA38" s="13">
        <v>11573.30487</v>
      </c>
      <c r="AB38" s="13">
        <v>11668.27644</v>
      </c>
      <c r="AC38" s="13">
        <v>11761.757459999999</v>
      </c>
      <c r="AD38" s="13">
        <v>11853.591029999998</v>
      </c>
      <c r="AE38" s="13">
        <v>11943.620249999998</v>
      </c>
    </row>
    <row r="39" spans="1:31" x14ac:dyDescent="0.2">
      <c r="A39" t="s">
        <v>257</v>
      </c>
      <c r="B39" s="13">
        <v>8652.8310299999976</v>
      </c>
      <c r="C39" s="13">
        <v>8724.408809999999</v>
      </c>
      <c r="D39" s="13">
        <v>8793.1623899999995</v>
      </c>
      <c r="E39" s="13">
        <v>8859.0917699999991</v>
      </c>
      <c r="F39" s="13">
        <v>8922.1341899999989</v>
      </c>
      <c r="G39" s="13">
        <v>8982.2268899999981</v>
      </c>
      <c r="H39" s="13">
        <v>9039.5110799999984</v>
      </c>
      <c r="I39" s="13">
        <v>9094.4260799999975</v>
      </c>
      <c r="J39" s="13">
        <v>9147.6465599999992</v>
      </c>
      <c r="K39" s="13">
        <v>9199.6118399999996</v>
      </c>
      <c r="L39" s="13">
        <v>9250.4474399999981</v>
      </c>
      <c r="M39" s="13">
        <v>9300.0278399999988</v>
      </c>
      <c r="N39" s="13">
        <v>9348.0863099999988</v>
      </c>
      <c r="O39" s="13">
        <v>9394.2462899999991</v>
      </c>
      <c r="P39" s="13">
        <v>9438.1625999999978</v>
      </c>
      <c r="Q39" s="13">
        <v>9479.7724799999996</v>
      </c>
      <c r="R39" s="13">
        <v>9519.0602399999989</v>
      </c>
      <c r="S39" s="13">
        <v>9555.8219099999988</v>
      </c>
      <c r="T39" s="13">
        <v>9589.9005899999993</v>
      </c>
      <c r="U39" s="13">
        <v>9621.1080000000002</v>
      </c>
      <c r="V39" s="13">
        <v>9649.3343099999984</v>
      </c>
      <c r="W39" s="13">
        <v>9674.5010699999984</v>
      </c>
      <c r="X39" s="13">
        <v>9696.4984499999991</v>
      </c>
      <c r="Y39" s="13">
        <v>9715.2166199999974</v>
      </c>
      <c r="Z39" s="13">
        <v>9730.5614399999995</v>
      </c>
      <c r="AA39" s="13">
        <v>9742.4858399999994</v>
      </c>
      <c r="AB39" s="13">
        <v>9750.92706</v>
      </c>
      <c r="AC39" s="13">
        <v>9755.9164799999999</v>
      </c>
      <c r="AD39" s="13">
        <v>9757.4854799999994</v>
      </c>
      <c r="AE39" s="13">
        <v>9755.665439999997</v>
      </c>
    </row>
    <row r="40" spans="1:31" x14ac:dyDescent="0.2">
      <c r="A40" t="s">
        <v>258</v>
      </c>
      <c r="B40" s="13">
        <v>8898.3010799999975</v>
      </c>
      <c r="C40" s="13">
        <v>9028.025999999998</v>
      </c>
      <c r="D40" s="13">
        <v>9158.755079999999</v>
      </c>
      <c r="E40" s="13">
        <v>9290.362799999999</v>
      </c>
      <c r="F40" s="13">
        <v>9422.6451899999993</v>
      </c>
      <c r="G40" s="13">
        <v>9555.3825899999974</v>
      </c>
      <c r="H40" s="13">
        <v>9688.2141299999985</v>
      </c>
      <c r="I40" s="13">
        <v>9820.6691099999989</v>
      </c>
      <c r="J40" s="13">
        <v>9952.2768299999989</v>
      </c>
      <c r="K40" s="13">
        <v>10082.67642</v>
      </c>
      <c r="L40" s="13">
        <v>10211.616839999999</v>
      </c>
      <c r="M40" s="13">
        <v>10339.09809</v>
      </c>
      <c r="N40" s="13">
        <v>10465.402589999998</v>
      </c>
      <c r="O40" s="13">
        <v>10590.922589999998</v>
      </c>
      <c r="P40" s="13">
        <v>10715.987579999997</v>
      </c>
      <c r="Q40" s="13">
        <v>10840.613249999999</v>
      </c>
      <c r="R40" s="13">
        <v>10964.736839999998</v>
      </c>
      <c r="S40" s="13">
        <v>11088.421109999999</v>
      </c>
      <c r="T40" s="13">
        <v>11211.775889999999</v>
      </c>
      <c r="U40" s="13">
        <v>11334.832559999999</v>
      </c>
      <c r="V40" s="13">
        <v>11457.622499999998</v>
      </c>
      <c r="W40" s="13">
        <v>11580.082949999998</v>
      </c>
      <c r="X40" s="13">
        <v>11702.198219999998</v>
      </c>
      <c r="Y40" s="13">
        <v>11823.858479999997</v>
      </c>
      <c r="Z40" s="13">
        <v>11944.969589999999</v>
      </c>
      <c r="AA40" s="13">
        <v>12065.484479999997</v>
      </c>
      <c r="AB40" s="13">
        <v>12185.356079999998</v>
      </c>
      <c r="AC40" s="13">
        <v>12304.364729999998</v>
      </c>
      <c r="AD40" s="13">
        <v>12422.369219999999</v>
      </c>
      <c r="AE40" s="13">
        <v>12539.149889999999</v>
      </c>
    </row>
    <row r="41" spans="1:31" x14ac:dyDescent="0.2">
      <c r="A41" t="s">
        <v>259</v>
      </c>
      <c r="B41" s="13">
        <f>AVERAGE(UN_Population_Growth_ScenA!B7,UN_Population_Growth_ScenB!B7,UN_Population_Growth_ScenC!B7)</f>
        <v>560.51133333333337</v>
      </c>
      <c r="C41" s="13">
        <f>AVERAGE(UN_Population_Growth_ScenA!C7,UN_Population_Growth_ScenB!C7,UN_Population_Growth_ScenC!C7)</f>
        <v>567.2503333333334</v>
      </c>
      <c r="D41" s="13">
        <f>AVERAGE(UN_Population_Growth_ScenA!D7,UN_Population_Growth_ScenB!D7,UN_Population_Growth_ScenC!D7)</f>
        <v>573.96333333333325</v>
      </c>
      <c r="E41" s="13">
        <f>AVERAGE(UN_Population_Growth_ScenA!E7,UN_Population_Growth_ScenB!E7,UN_Population_Growth_ScenC!E7)</f>
        <v>580.64300000000003</v>
      </c>
      <c r="F41" s="13">
        <f>AVERAGE(UN_Population_Growth_ScenA!F7,UN_Population_Growth_ScenB!F7,UN_Population_Growth_ScenC!F7)</f>
        <v>587.279</v>
      </c>
      <c r="G41" s="13">
        <f>AVERAGE(UN_Population_Growth_ScenA!G7,UN_Population_Growth_ScenB!G7,UN_Population_Growth_ScenC!G7)</f>
        <v>593.86033333333341</v>
      </c>
      <c r="H41" s="13">
        <f>AVERAGE(UN_Population_Growth_ScenA!H7,UN_Population_Growth_ScenB!H7,UN_Population_Growth_ScenC!H7)</f>
        <v>600.37833333333322</v>
      </c>
      <c r="I41" s="13">
        <f>AVERAGE(UN_Population_Growth_ScenA!I7,UN_Population_Growth_ScenB!I7,UN_Population_Growth_ScenC!I7)</f>
        <v>606.82933333333324</v>
      </c>
      <c r="J41" s="13">
        <f>AVERAGE(UN_Population_Growth_ScenA!J7,UN_Population_Growth_ScenB!J7,UN_Population_Growth_ScenC!J7)</f>
        <v>613.21533333333332</v>
      </c>
      <c r="K41" s="13">
        <f>AVERAGE(UN_Population_Growth_ScenA!K7,UN_Population_Growth_ScenB!K7,UN_Population_Growth_ScenC!K7)</f>
        <v>619.53533333333337</v>
      </c>
      <c r="L41" s="13">
        <f>AVERAGE(UN_Population_Growth_ScenA!L7,UN_Population_Growth_ScenB!L7,UN_Population_Growth_ScenC!L7)</f>
        <v>625.78433333333339</v>
      </c>
      <c r="M41" s="13">
        <f>AVERAGE(UN_Population_Growth_ScenA!M7,UN_Population_Growth_ScenB!M7,UN_Population_Growth_ScenC!M7)</f>
        <v>631.95699999999999</v>
      </c>
      <c r="N41" s="13">
        <f>AVERAGE(UN_Population_Growth_ScenA!N7,UN_Population_Growth_ScenB!N7,UN_Population_Growth_ScenC!N7)</f>
        <v>638.05200000000002</v>
      </c>
      <c r="O41" s="13">
        <f>AVERAGE(UN_Population_Growth_ScenA!O7,UN_Population_Growth_ScenB!O7,UN_Population_Growth_ScenC!O7)</f>
        <v>644.06799999999998</v>
      </c>
      <c r="P41" s="13">
        <f>AVERAGE(UN_Population_Growth_ScenA!P7,UN_Population_Growth_ScenB!P7,UN_Population_Growth_ScenC!P7)</f>
        <v>650.00400000000002</v>
      </c>
      <c r="Q41" s="13">
        <f>AVERAGE(UN_Population_Growth_ScenA!Q7,UN_Population_Growth_ScenB!Q7,UN_Population_Growth_ScenC!Q7)</f>
        <v>655.85733333333326</v>
      </c>
      <c r="R41" s="13">
        <f>AVERAGE(UN_Population_Growth_ScenA!R7,UN_Population_Growth_ScenB!R7,UN_Population_Growth_ScenC!R7)</f>
        <v>661.62466666666671</v>
      </c>
      <c r="S41" s="13">
        <f>AVERAGE(UN_Population_Growth_ScenA!S7,UN_Population_Growth_ScenB!S7,UN_Population_Growth_ScenC!S7)</f>
        <v>667.303</v>
      </c>
      <c r="T41" s="13">
        <f>AVERAGE(UN_Population_Growth_ScenA!T7,UN_Population_Growth_ScenB!T7,UN_Population_Growth_ScenC!T7)</f>
        <v>672.89033333333339</v>
      </c>
      <c r="U41" s="13">
        <f>AVERAGE(UN_Population_Growth_ScenA!U7,UN_Population_Growth_ScenB!U7,UN_Population_Growth_ScenC!U7)</f>
        <v>678.38333333333333</v>
      </c>
      <c r="V41" s="13">
        <f>AVERAGE(UN_Population_Growth_ScenA!V7,UN_Population_Growth_ScenB!V7,UN_Population_Growth_ScenC!V7)</f>
        <v>683.7793333333334</v>
      </c>
      <c r="W41" s="13">
        <f>AVERAGE(UN_Population_Growth_ScenA!W7,UN_Population_Growth_ScenB!W7,UN_Population_Growth_ScenC!W7)</f>
        <v>689.07366666666667</v>
      </c>
      <c r="X41" s="13">
        <f>AVERAGE(UN_Population_Growth_ScenA!X7,UN_Population_Growth_ScenB!X7,UN_Population_Growth_ScenC!X7)</f>
        <v>694.26499999999999</v>
      </c>
      <c r="Y41" s="13">
        <f>AVERAGE(UN_Population_Growth_ScenA!Y7,UN_Population_Growth_ScenB!Y7,UN_Population_Growth_ScenC!Y7)</f>
        <v>699.34933333333345</v>
      </c>
      <c r="Z41" s="13">
        <f>AVERAGE(UN_Population_Growth_ScenA!Z7,UN_Population_Growth_ScenB!Z7,UN_Population_Growth_ScenC!Z7)</f>
        <v>704.32299999999998</v>
      </c>
      <c r="AA41" s="13">
        <f>AVERAGE(UN_Population_Growth_ScenA!AA7,UN_Population_Growth_ScenB!AA7,UN_Population_Growth_ScenC!AA7)</f>
        <v>709.1836666666668</v>
      </c>
      <c r="AB41" s="13">
        <f>AVERAGE(UN_Population_Growth_ScenA!AB7,UN_Population_Growth_ScenB!AB7,UN_Population_Growth_ScenC!AB7)</f>
        <v>713.92733333333342</v>
      </c>
      <c r="AC41" s="13">
        <f>AVERAGE(UN_Population_Growth_ScenA!AC7,UN_Population_Growth_ScenB!AC7,UN_Population_Growth_ScenC!AC7)</f>
        <v>718.54766666666671</v>
      </c>
      <c r="AD41" s="13">
        <f>AVERAGE(UN_Population_Growth_ScenA!AD7,UN_Population_Growth_ScenB!AD7,UN_Population_Growth_ScenC!AD7)</f>
        <v>723.0390000000001</v>
      </c>
      <c r="AE41" s="13">
        <f>AVERAGE(UN_Population_Growth_ScenA!AE7,UN_Population_Growth_ScenB!AE7,UN_Population_Growth_ScenC!AE7)</f>
        <v>727.39399999999989</v>
      </c>
    </row>
    <row r="42" spans="1:31" x14ac:dyDescent="0.2">
      <c r="A42" t="s">
        <v>260</v>
      </c>
      <c r="B42" s="13">
        <f>STDEV(UN_Population_Growth_ScenA!B7,UN_Population_Growth_ScenB!B7,UN_Population_Growth_ScenC!B7)</f>
        <v>8.0947338642683739</v>
      </c>
      <c r="C42" s="13">
        <f>STDEV(UN_Population_Growth_ScenA!C7,UN_Population_Growth_ScenB!C7,UN_Population_Growth_ScenC!C7)</f>
        <v>10.029945280674937</v>
      </c>
      <c r="D42" s="13">
        <f>STDEV(UN_Population_Growth_ScenA!D7,UN_Population_Growth_ScenB!D7,UN_Population_Growth_ScenC!D7)</f>
        <v>12.097852715805908</v>
      </c>
      <c r="E42" s="13">
        <f>STDEV(UN_Population_Growth_ScenA!E7,UN_Population_Growth_ScenB!E7,UN_Population_Growth_ScenC!E7)</f>
        <v>14.293175259542563</v>
      </c>
      <c r="F42" s="13">
        <f>STDEV(UN_Population_Growth_ScenA!F7,UN_Population_Growth_ScenB!F7,UN_Population_Growth_ScenC!F7)</f>
        <v>16.610766147291383</v>
      </c>
      <c r="G42" s="13">
        <f>STDEV(UN_Population_Growth_ScenA!G7,UN_Population_Growth_ScenB!G7,UN_Population_Growth_ScenC!G7)</f>
        <v>19.044879661823369</v>
      </c>
      <c r="H42" s="13">
        <f>STDEV(UN_Population_Growth_ScenA!H7,UN_Population_Growth_ScenB!H7,UN_Population_Growth_ScenC!H7)</f>
        <v>21.579367700035462</v>
      </c>
      <c r="I42" s="13">
        <f>STDEV(UN_Population_Growth_ScenA!I7,UN_Population_Growth_ScenB!I7,UN_Population_Growth_ScenC!I7)</f>
        <v>24.185166659201141</v>
      </c>
      <c r="J42" s="13">
        <f>STDEV(UN_Population_Growth_ScenA!J7,UN_Population_Growth_ScenB!J7,UN_Population_Growth_ScenC!J7)</f>
        <v>26.825164907849757</v>
      </c>
      <c r="K42" s="13">
        <f>STDEV(UN_Population_Growth_ScenA!K7,UN_Population_Growth_ScenB!K7,UN_Population_Growth_ScenC!K7)</f>
        <v>29.473311475525353</v>
      </c>
      <c r="L42" s="13">
        <f>STDEV(UN_Population_Growth_ScenA!L7,UN_Population_Growth_ScenB!L7,UN_Population_Growth_ScenC!L7)</f>
        <v>32.117756900713559</v>
      </c>
      <c r="M42" s="13">
        <f>STDEV(UN_Population_Growth_ScenA!M7,UN_Population_Growth_ScenB!M7,UN_Population_Growth_ScenC!M7)</f>
        <v>34.761745827849332</v>
      </c>
      <c r="N42" s="13">
        <f>STDEV(UN_Population_Growth_ScenA!N7,UN_Population_Growth_ScenB!N7,UN_Population_Growth_ScenC!N7)</f>
        <v>37.421051067547531</v>
      </c>
      <c r="O42" s="13">
        <f>STDEV(UN_Population_Growth_ScenA!O7,UN_Population_Growth_ScenB!O7,UN_Population_Growth_ScenC!O7)</f>
        <v>40.117986203198178</v>
      </c>
      <c r="P42" s="13">
        <f>STDEV(UN_Population_Growth_ScenA!P7,UN_Population_Growth_ScenB!P7,UN_Population_Growth_ScenC!P7)</f>
        <v>42.872625158718712</v>
      </c>
      <c r="Q42" s="13">
        <f>STDEV(UN_Population_Growth_ScenA!Q7,UN_Population_Growth_ScenB!Q7,UN_Population_Growth_ScenC!Q7)</f>
        <v>45.686597885302554</v>
      </c>
      <c r="R42" s="13">
        <f>STDEV(UN_Population_Growth_ScenA!R7,UN_Population_Growth_ScenB!R7,UN_Population_Growth_ScenC!R7)</f>
        <v>48.557932671535063</v>
      </c>
      <c r="S42" s="13">
        <f>STDEV(UN_Population_Growth_ScenA!S7,UN_Population_Growth_ScenB!S7,UN_Population_Growth_ScenC!S7)</f>
        <v>51.495445701537548</v>
      </c>
      <c r="T42" s="13">
        <f>STDEV(UN_Population_Growth_ScenA!T7,UN_Population_Growth_ScenB!T7,UN_Population_Growth_ScenC!T7)</f>
        <v>54.506874074132462</v>
      </c>
      <c r="U42" s="13">
        <f>STDEV(UN_Population_Growth_ScenA!U7,UN_Population_Growth_ScenB!U7,UN_Population_Growth_ScenC!U7)</f>
        <v>57.599737927644497</v>
      </c>
      <c r="V42" s="13">
        <f>STDEV(UN_Population_Growth_ScenA!V7,UN_Population_Growth_ScenB!V7,UN_Population_Growth_ScenC!V7)</f>
        <v>60.77819650444831</v>
      </c>
      <c r="W42" s="13">
        <f>STDEV(UN_Population_Growth_ScenA!W7,UN_Population_Growth_ScenB!W7,UN_Population_Growth_ScenC!W7)</f>
        <v>64.042631592817401</v>
      </c>
      <c r="X42" s="13">
        <f>STDEV(UN_Population_Growth_ScenA!X7,UN_Population_Growth_ScenB!X7,UN_Population_Growth_ScenC!X7)</f>
        <v>67.39736603903745</v>
      </c>
      <c r="Y42" s="13">
        <f>STDEV(UN_Population_Growth_ScenA!Y7,UN_Population_Growth_ScenB!Y7,UN_Population_Growth_ScenC!Y7)</f>
        <v>70.844061609519073</v>
      </c>
      <c r="Z42" s="13">
        <f>STDEV(UN_Population_Growth_ScenA!Z7,UN_Population_Growth_ScenB!Z7,UN_Population_Growth_ScenC!Z7)</f>
        <v>74.38400713190974</v>
      </c>
      <c r="AA42" s="13">
        <f>STDEV(UN_Population_Growth_ScenA!AA7,UN_Population_Growth_ScenB!AA7,UN_Population_Growth_ScenC!AA7)</f>
        <v>78.017572022803492</v>
      </c>
      <c r="AB42" s="13">
        <f>STDEV(UN_Population_Growth_ScenA!AB7,UN_Population_Growth_ScenB!AB7,UN_Population_Growth_ScenC!AB7)</f>
        <v>81.744960806971619</v>
      </c>
      <c r="AC42" s="13">
        <f>STDEV(UN_Population_Growth_ScenA!AC7,UN_Population_Growth_ScenB!AC7,UN_Population_Growth_ScenC!AC7)</f>
        <v>85.55840254664254</v>
      </c>
      <c r="AD42" s="13">
        <f>STDEV(UN_Population_Growth_ScenA!AD7,UN_Population_Growth_ScenB!AD7,UN_Population_Growth_ScenC!AD7)</f>
        <v>89.451497790701836</v>
      </c>
      <c r="AE42" s="13">
        <f>STDEV(UN_Population_Growth_ScenA!AE7,UN_Population_Growth_ScenB!AE7,UN_Population_Growth_ScenC!AE7)</f>
        <v>93.415929728286201</v>
      </c>
    </row>
    <row r="43" spans="1:31" s="4" customFormat="1" x14ac:dyDescent="0.2">
      <c r="A43" s="4" t="s">
        <v>261</v>
      </c>
      <c r="B43" s="22">
        <f>AVERAGE(B38:B40)</f>
        <v>8794.422819999998</v>
      </c>
      <c r="C43" s="22">
        <f t="shared" ref="C43:AE43" si="3">AVERAGE(C38:C40)</f>
        <v>8900.157729999999</v>
      </c>
      <c r="D43" s="22">
        <f t="shared" si="3"/>
        <v>9005.4846999999991</v>
      </c>
      <c r="E43" s="22">
        <f t="shared" si="3"/>
        <v>9110.2886699999999</v>
      </c>
      <c r="F43" s="22">
        <f t="shared" si="3"/>
        <v>9214.4075099999991</v>
      </c>
      <c r="G43" s="22">
        <f t="shared" si="3"/>
        <v>9317.6686299999983</v>
      </c>
      <c r="H43" s="22">
        <f t="shared" si="3"/>
        <v>9419.9360499999984</v>
      </c>
      <c r="I43" s="22">
        <f t="shared" si="3"/>
        <v>9521.1522399999976</v>
      </c>
      <c r="J43" s="22">
        <f t="shared" si="3"/>
        <v>9621.3485799999999</v>
      </c>
      <c r="K43" s="22">
        <f t="shared" si="3"/>
        <v>9720.5093799999995</v>
      </c>
      <c r="L43" s="22">
        <f t="shared" si="3"/>
        <v>9818.5561899999993</v>
      </c>
      <c r="M43" s="22">
        <f t="shared" si="3"/>
        <v>9915.4053299999996</v>
      </c>
      <c r="N43" s="22">
        <f t="shared" si="3"/>
        <v>10011.035879999998</v>
      </c>
      <c r="O43" s="22">
        <f t="shared" si="3"/>
        <v>10105.42692</v>
      </c>
      <c r="P43" s="22">
        <f t="shared" si="3"/>
        <v>10198.562759999997</v>
      </c>
      <c r="Q43" s="22">
        <f t="shared" si="3"/>
        <v>10290.40156</v>
      </c>
      <c r="R43" s="22">
        <f t="shared" si="3"/>
        <v>10380.891019999997</v>
      </c>
      <c r="S43" s="22">
        <f t="shared" si="3"/>
        <v>10469.984069999999</v>
      </c>
      <c r="T43" s="22">
        <f t="shared" si="3"/>
        <v>10557.649329999998</v>
      </c>
      <c r="U43" s="22">
        <f t="shared" si="3"/>
        <v>10643.834499999999</v>
      </c>
      <c r="V43" s="22">
        <f t="shared" si="3"/>
        <v>10728.497739999999</v>
      </c>
      <c r="W43" s="22">
        <f t="shared" si="3"/>
        <v>10811.565829999998</v>
      </c>
      <c r="X43" s="22">
        <f t="shared" si="3"/>
        <v>10893.017849999998</v>
      </c>
      <c r="Y43" s="22">
        <f t="shared" si="3"/>
        <v>10972.791039999996</v>
      </c>
      <c r="Z43" s="22">
        <f t="shared" si="3"/>
        <v>11050.827869999999</v>
      </c>
      <c r="AA43" s="22">
        <f t="shared" si="3"/>
        <v>11127.09173</v>
      </c>
      <c r="AB43" s="22">
        <f t="shared" si="3"/>
        <v>11201.51986</v>
      </c>
      <c r="AC43" s="22">
        <f t="shared" si="3"/>
        <v>11274.012889999998</v>
      </c>
      <c r="AD43" s="22">
        <f t="shared" si="3"/>
        <v>11344.48191</v>
      </c>
      <c r="AE43" s="22">
        <f t="shared" si="3"/>
        <v>11412.81186</v>
      </c>
    </row>
    <row r="44" spans="1:31" s="4" customFormat="1" x14ac:dyDescent="0.2">
      <c r="A44" s="4" t="s">
        <v>262</v>
      </c>
      <c r="B44" s="22">
        <f>B43*SQRT((B42/B41)^2+(Seafood_Consumption_Rate!$BE$7/Seafood_Consumption_Rate!$BD$7)^2)</f>
        <v>2314.1500680005497</v>
      </c>
      <c r="C44" s="22">
        <f>C43*SQRT((C42/C41)^2+(Seafood_Consumption_Rate!$BE$7/Seafood_Consumption_Rate!$BD$7)^2)</f>
        <v>2343.7324673130511</v>
      </c>
      <c r="D44" s="22">
        <f>D43*SQRT((D42/D41)^2+(Seafood_Consumption_Rate!$BE$7/Seafood_Consumption_Rate!$BD$7)^2)</f>
        <v>2373.7184954447348</v>
      </c>
      <c r="E44" s="22">
        <f>E43*SQRT((E42/E41)^2+(Seafood_Consumption_Rate!$BE$7/Seafood_Consumption_Rate!$BD$7)^2)</f>
        <v>2404.1358124300746</v>
      </c>
      <c r="F44" s="22">
        <f>F43*SQRT((F42/F41)^2+(Seafood_Consumption_Rate!$BE$7/Seafood_Consumption_Rate!$BD$7)^2)</f>
        <v>2434.997432846319</v>
      </c>
      <c r="G44" s="22">
        <f>G43*SQRT((G42/G41)^2+(Seafood_Consumption_Rate!$BE$7/Seafood_Consumption_Rate!$BD$7)^2)</f>
        <v>2466.3096040621349</v>
      </c>
      <c r="H44" s="22">
        <f>H43*SQRT((H42/H41)^2+(Seafood_Consumption_Rate!$BE$7/Seafood_Consumption_Rate!$BD$7)^2)</f>
        <v>2498.0621420029702</v>
      </c>
      <c r="I44" s="22">
        <f>I43*SQRT((I42/I41)^2+(Seafood_Consumption_Rate!$BE$7/Seafood_Consumption_Rate!$BD$7)^2)</f>
        <v>2530.2210298683462</v>
      </c>
      <c r="J44" s="22">
        <f>J43*SQRT((J42/J41)^2+(Seafood_Consumption_Rate!$BE$7/Seafood_Consumption_Rate!$BD$7)^2)</f>
        <v>2562.72835891265</v>
      </c>
      <c r="K44" s="22">
        <f>K43*SQRT((K42/K41)^2+(Seafood_Consumption_Rate!$BE$7/Seafood_Consumption_Rate!$BD$7)^2)</f>
        <v>2595.511661739647</v>
      </c>
      <c r="L44" s="22">
        <f>L43*SQRT((L42/L41)^2+(Seafood_Consumption_Rate!$BE$7/Seafood_Consumption_Rate!$BD$7)^2)</f>
        <v>2628.50270541705</v>
      </c>
      <c r="M44" s="22">
        <f>M43*SQRT((M42/M41)^2+(Seafood_Consumption_Rate!$BE$7/Seafood_Consumption_Rate!$BD$7)^2)</f>
        <v>2661.6714627552537</v>
      </c>
      <c r="N44" s="22">
        <f>N43*SQRT((N42/N41)^2+(Seafood_Consumption_Rate!$BE$7/Seafood_Consumption_Rate!$BD$7)^2)</f>
        <v>2695.0506666469114</v>
      </c>
      <c r="O44" s="22">
        <f>O43*SQRT((O42/O41)^2+(Seafood_Consumption_Rate!$BE$7/Seafood_Consumption_Rate!$BD$7)^2)</f>
        <v>2728.7101636540474</v>
      </c>
      <c r="P44" s="22">
        <f>P43*SQRT((P42/P41)^2+(Seafood_Consumption_Rate!$BE$7/Seafood_Consumption_Rate!$BD$7)^2)</f>
        <v>2762.7307389433895</v>
      </c>
      <c r="Q44" s="22">
        <f>Q43*SQRT((Q42/Q41)^2+(Seafood_Consumption_Rate!$BE$7/Seafood_Consumption_Rate!$BD$7)^2)</f>
        <v>2797.1284581982259</v>
      </c>
      <c r="R44" s="22">
        <f>R43*SQRT((R42/R41)^2+(Seafood_Consumption_Rate!$BE$7/Seafood_Consumption_Rate!$BD$7)^2)</f>
        <v>2831.9028516498793</v>
      </c>
      <c r="S44" s="22">
        <f>S43*SQRT((S42/S41)^2+(Seafood_Consumption_Rate!$BE$7/Seafood_Consumption_Rate!$BD$7)^2)</f>
        <v>2867.1009317771723</v>
      </c>
      <c r="T44" s="22">
        <f>T43*SQRT((T42/T41)^2+(Seafood_Consumption_Rate!$BE$7/Seafood_Consumption_Rate!$BD$7)^2)</f>
        <v>2902.7757537478628</v>
      </c>
      <c r="U44" s="22">
        <f>U43*SQRT((U42/U41)^2+(Seafood_Consumption_Rate!$BE$7/Seafood_Consumption_Rate!$BD$7)^2)</f>
        <v>2938.9802757087341</v>
      </c>
      <c r="V44" s="22">
        <f>V43*SQRT((V42/V41)^2+(Seafood_Consumption_Rate!$BE$7/Seafood_Consumption_Rate!$BD$7)^2)</f>
        <v>2975.7592942846059</v>
      </c>
      <c r="W44" s="22">
        <f>W43*SQRT((W42/W41)^2+(Seafood_Consumption_Rate!$BE$7/Seafood_Consumption_Rate!$BD$7)^2)</f>
        <v>3013.133459409155</v>
      </c>
      <c r="X44" s="22">
        <f>X43*SQRT((X42/X41)^2+(Seafood_Consumption_Rate!$BE$7/Seafood_Consumption_Rate!$BD$7)^2)</f>
        <v>3051.1581921317365</v>
      </c>
      <c r="Y44" s="22">
        <f>Y43*SQRT((Y42/Y41)^2+(Seafood_Consumption_Rate!$BE$7/Seafood_Consumption_Rate!$BD$7)^2)</f>
        <v>3089.8670506174958</v>
      </c>
      <c r="Z44" s="22">
        <f>Z43*SQRT((Z42/Z41)^2+(Seafood_Consumption_Rate!$BE$7/Seafood_Consumption_Rate!$BD$7)^2)</f>
        <v>3129.2941054296698</v>
      </c>
      <c r="AA44" s="22">
        <f>AA43*SQRT((AA42/AA41)^2+(Seafood_Consumption_Rate!$BE$7/Seafood_Consumption_Rate!$BD$7)^2)</f>
        <v>3169.4739840463276</v>
      </c>
      <c r="AB44" s="22">
        <f>AB43*SQRT((AB42/AB41)^2+(Seafood_Consumption_Rate!$BE$7/Seafood_Consumption_Rate!$BD$7)^2)</f>
        <v>3210.4341170378884</v>
      </c>
      <c r="AC44" s="22">
        <f>AC43*SQRT((AC42/AC41)^2+(Seafood_Consumption_Rate!$BE$7/Seafood_Consumption_Rate!$BD$7)^2)</f>
        <v>3252.1416284686552</v>
      </c>
      <c r="AD44" s="22">
        <f>AD43*SQRT((AD42/AD41)^2+(Seafood_Consumption_Rate!$BE$7/Seafood_Consumption_Rate!$BD$7)^2)</f>
        <v>3294.5689675983231</v>
      </c>
      <c r="AE44" s="22">
        <f>AE43*SQRT((AE42/AE41)^2+(Seafood_Consumption_Rate!$BE$7/Seafood_Consumption_Rate!$BD$7)^2)</f>
        <v>3337.6639835650226</v>
      </c>
    </row>
    <row r="45" spans="1:31" x14ac:dyDescent="0.2">
      <c r="A45" t="s">
        <v>263</v>
      </c>
      <c r="B45" s="13">
        <v>21718.713799999998</v>
      </c>
      <c r="C45" s="13">
        <v>22250.310599999997</v>
      </c>
      <c r="D45" s="13">
        <v>22793.069599999999</v>
      </c>
      <c r="E45" s="13">
        <v>23346.943199999998</v>
      </c>
      <c r="F45" s="13">
        <v>23912.002799999998</v>
      </c>
      <c r="G45" s="13">
        <v>24488.319799999997</v>
      </c>
      <c r="H45" s="13">
        <v>25076.036999999997</v>
      </c>
      <c r="I45" s="13">
        <v>25675.344799999999</v>
      </c>
      <c r="J45" s="13">
        <v>26286.385999999999</v>
      </c>
      <c r="K45" s="13">
        <v>26909.446199999995</v>
      </c>
      <c r="L45" s="13">
        <v>27544.7634</v>
      </c>
      <c r="M45" s="13">
        <v>28192.623199999998</v>
      </c>
      <c r="N45" s="13">
        <v>28853.453999999994</v>
      </c>
      <c r="O45" s="13">
        <v>29527.755599999997</v>
      </c>
      <c r="P45" s="13">
        <v>30216.003999999994</v>
      </c>
      <c r="Q45" s="13">
        <v>30918.579999999994</v>
      </c>
      <c r="R45" s="13">
        <v>31635.864399999999</v>
      </c>
      <c r="S45" s="13">
        <v>32368.428399999997</v>
      </c>
      <c r="T45" s="13">
        <v>33116.771799999995</v>
      </c>
      <c r="U45" s="13">
        <v>33881.465799999991</v>
      </c>
      <c r="V45" s="13">
        <v>34662.986400000002</v>
      </c>
      <c r="W45" s="13">
        <v>35461.809599999993</v>
      </c>
      <c r="X45" s="13">
        <v>36278.316199999994</v>
      </c>
      <c r="Y45" s="13">
        <v>37112.910799999998</v>
      </c>
      <c r="Z45" s="13">
        <v>37966.021799999995</v>
      </c>
      <c r="AA45" s="13">
        <v>38838.125199999995</v>
      </c>
      <c r="AB45" s="13">
        <v>39729.697</v>
      </c>
      <c r="AC45" s="13">
        <v>40641.403599999998</v>
      </c>
      <c r="AD45" s="13">
        <v>41573.863799999992</v>
      </c>
      <c r="AE45" s="13">
        <v>42527.696399999993</v>
      </c>
    </row>
    <row r="46" spans="1:31" x14ac:dyDescent="0.2">
      <c r="A46" t="s">
        <v>264</v>
      </c>
      <c r="B46" s="13">
        <v>21248.4496</v>
      </c>
      <c r="C46" s="13">
        <v>21652.906799999997</v>
      </c>
      <c r="D46" s="13">
        <v>22054.579399999999</v>
      </c>
      <c r="E46" s="13">
        <v>22453.181799999995</v>
      </c>
      <c r="F46" s="13">
        <v>22848.713999999996</v>
      </c>
      <c r="G46" s="13">
        <v>23240.961799999997</v>
      </c>
      <c r="H46" s="13">
        <v>23630.305999999997</v>
      </c>
      <c r="I46" s="13">
        <v>24017.936599999997</v>
      </c>
      <c r="J46" s="13">
        <v>24405.471999999998</v>
      </c>
      <c r="K46" s="13">
        <v>24794.054599999999</v>
      </c>
      <c r="L46" s="13">
        <v>25184.017599999999</v>
      </c>
      <c r="M46" s="13">
        <v>25574.908799999997</v>
      </c>
      <c r="N46" s="13">
        <v>25966.323599999996</v>
      </c>
      <c r="O46" s="13">
        <v>26357.381399999995</v>
      </c>
      <c r="P46" s="13">
        <v>26747.344399999994</v>
      </c>
      <c r="Q46" s="13">
        <v>27135.926999999996</v>
      </c>
      <c r="R46" s="13">
        <v>27522.914999999997</v>
      </c>
      <c r="S46" s="13">
        <v>27907.784799999998</v>
      </c>
      <c r="T46" s="13">
        <v>28289.965199999995</v>
      </c>
      <c r="U46" s="13">
        <v>28668.789799999995</v>
      </c>
      <c r="V46" s="13">
        <v>29043.9254</v>
      </c>
      <c r="W46" s="13">
        <v>29414.872199999998</v>
      </c>
      <c r="X46" s="13">
        <v>29780.773399999995</v>
      </c>
      <c r="Y46" s="13">
        <v>30140.653199999997</v>
      </c>
      <c r="Z46" s="13">
        <v>30493.773799999995</v>
      </c>
      <c r="AA46" s="13">
        <v>30839.563999999995</v>
      </c>
      <c r="AB46" s="13">
        <v>31177.857199999995</v>
      </c>
      <c r="AC46" s="13">
        <v>31508.439199999997</v>
      </c>
      <c r="AD46" s="13">
        <v>31831.2624</v>
      </c>
      <c r="AE46" s="13">
        <v>32146.326799999995</v>
      </c>
    </row>
    <row r="47" spans="1:31" x14ac:dyDescent="0.2">
      <c r="A47" t="s">
        <v>265</v>
      </c>
      <c r="B47" s="13">
        <v>21710.121999999999</v>
      </c>
      <c r="C47" s="13">
        <v>22230.746999999999</v>
      </c>
      <c r="D47" s="13">
        <v>22759.083199999997</v>
      </c>
      <c r="E47" s="13">
        <v>23295.582799999996</v>
      </c>
      <c r="F47" s="13">
        <v>23840.436199999996</v>
      </c>
      <c r="G47" s="13">
        <v>24393.643399999997</v>
      </c>
      <c r="H47" s="13">
        <v>24954.633199999993</v>
      </c>
      <c r="I47" s="13">
        <v>25522.405999999995</v>
      </c>
      <c r="J47" s="13">
        <v>26095.581399999995</v>
      </c>
      <c r="K47" s="13">
        <v>26673.302599999999</v>
      </c>
      <c r="L47" s="13">
        <v>27255.093599999997</v>
      </c>
      <c r="M47" s="13">
        <v>27841.287599999996</v>
      </c>
      <c r="N47" s="13">
        <v>28432.360599999996</v>
      </c>
      <c r="O47" s="13">
        <v>29029.264599999999</v>
      </c>
      <c r="P47" s="13">
        <v>29632.689799999993</v>
      </c>
      <c r="Q47" s="13">
        <v>30242.755199999996</v>
      </c>
      <c r="R47" s="13">
        <v>30859.294199999993</v>
      </c>
      <c r="S47" s="13">
        <v>31482.639999999996</v>
      </c>
      <c r="T47" s="13">
        <v>32113.006799999999</v>
      </c>
      <c r="U47" s="13">
        <v>32750.561199999996</v>
      </c>
      <c r="V47" s="13">
        <v>33395.422200000001</v>
      </c>
      <c r="W47" s="13">
        <v>34047.565999999992</v>
      </c>
      <c r="X47" s="13">
        <v>34706.849799999996</v>
      </c>
      <c r="Y47" s="13">
        <v>35373.035599999996</v>
      </c>
      <c r="Z47" s="13">
        <v>36045.9568</v>
      </c>
      <c r="AA47" s="13">
        <v>36725.422999999995</v>
      </c>
      <c r="AB47" s="13">
        <v>37411.362799999995</v>
      </c>
      <c r="AC47" s="13">
        <v>38103.776199999993</v>
      </c>
      <c r="AD47" s="13">
        <v>38802.686999999998</v>
      </c>
      <c r="AE47" s="13">
        <v>39507.999999999993</v>
      </c>
    </row>
    <row r="48" spans="1:31" x14ac:dyDescent="0.2">
      <c r="A48" t="s">
        <v>266</v>
      </c>
      <c r="B48" s="13">
        <f>AVERAGE(UN_Population_Growth_ScenA!B8,UN_Population_Growth_ScenB!B8,UN_Population_Growth_ScenC!B8)</f>
        <v>905.84433333333345</v>
      </c>
      <c r="C48" s="13">
        <f>AVERAGE(UN_Population_Growth_ScenA!C8,UN_Population_Growth_ScenB!C8,UN_Population_Growth_ScenC!C8)</f>
        <v>926.24599999999998</v>
      </c>
      <c r="D48" s="13">
        <f>AVERAGE(UN_Population_Growth_ScenA!D8,UN_Population_Growth_ScenB!D8,UN_Population_Growth_ScenC!D8)</f>
        <v>946.87300000000005</v>
      </c>
      <c r="E48" s="13">
        <f>AVERAGE(UN_Population_Growth_ScenA!E8,UN_Population_Growth_ScenB!E8,UN_Population_Growth_ScenC!E8)</f>
        <v>967.72699999999998</v>
      </c>
      <c r="F48" s="13">
        <f>AVERAGE(UN_Population_Growth_ScenA!F8,UN_Population_Growth_ScenB!F8,UN_Population_Growth_ScenC!F8)</f>
        <v>988.81166666666661</v>
      </c>
      <c r="G48" s="13">
        <f>AVERAGE(UN_Population_Growth_ScenA!G8,UN_Population_Growth_ScenB!G8,UN_Population_Growth_ScenC!G8)</f>
        <v>1010.125</v>
      </c>
      <c r="H48" s="13">
        <f>AVERAGE(UN_Population_Growth_ScenA!H8,UN_Population_Growth_ScenB!H8,UN_Population_Growth_ScenC!H8)</f>
        <v>1031.6663333333333</v>
      </c>
      <c r="I48" s="13">
        <f>AVERAGE(UN_Population_Growth_ScenA!I8,UN_Population_Growth_ScenB!I8,UN_Population_Growth_ScenC!I8)</f>
        <v>1053.441</v>
      </c>
      <c r="J48" s="13">
        <f>AVERAGE(UN_Population_Growth_ScenA!J8,UN_Population_Growth_ScenB!J8,UN_Population_Growth_ScenC!J8)</f>
        <v>1075.4543333333334</v>
      </c>
      <c r="K48" s="13">
        <f>AVERAGE(UN_Population_Growth_ScenA!K8,UN_Population_Growth_ScenB!K8,UN_Population_Growth_ScenC!K8)</f>
        <v>1097.7143333333333</v>
      </c>
      <c r="L48" s="13">
        <f>AVERAGE(UN_Population_Growth_ScenA!L8,UN_Population_Growth_ScenB!L8,UN_Population_Growth_ScenC!L8)</f>
        <v>1120.2223333333334</v>
      </c>
      <c r="M48" s="13">
        <f>AVERAGE(UN_Population_Growth_ScenA!M8,UN_Population_Growth_ScenB!M8,UN_Population_Growth_ScenC!M8)</f>
        <v>1142.9806666666666</v>
      </c>
      <c r="N48" s="13">
        <f>AVERAGE(UN_Population_Growth_ScenA!N8,UN_Population_Growth_ScenB!N8,UN_Population_Growth_ScenC!N8)</f>
        <v>1165.9963333333333</v>
      </c>
      <c r="O48" s="13">
        <f>AVERAGE(UN_Population_Growth_ScenA!O8,UN_Population_Growth_ScenB!O8,UN_Population_Growth_ScenC!O8)</f>
        <v>1189.2773333333332</v>
      </c>
      <c r="P48" s="13">
        <f>AVERAGE(UN_Population_Growth_ScenA!P8,UN_Population_Growth_ScenB!P8,UN_Population_Growth_ScenC!P8)</f>
        <v>1212.8296666666665</v>
      </c>
      <c r="Q48" s="13">
        <f>AVERAGE(UN_Population_Growth_ScenA!Q8,UN_Population_Growth_ScenB!Q8,UN_Population_Growth_ScenC!Q8)</f>
        <v>1236.6563333333334</v>
      </c>
      <c r="R48" s="13">
        <f>AVERAGE(UN_Population_Growth_ScenA!R8,UN_Population_Growth_ScenB!R8,UN_Population_Growth_ScenC!R8)</f>
        <v>1260.7573333333332</v>
      </c>
      <c r="S48" s="13">
        <f>AVERAGE(UN_Population_Growth_ScenA!S8,UN_Population_Growth_ScenB!S8,UN_Population_Growth_ScenC!S8)</f>
        <v>1285.1379999999999</v>
      </c>
      <c r="T48" s="13">
        <f>AVERAGE(UN_Population_Growth_ScenA!T8,UN_Population_Growth_ScenB!T8,UN_Population_Growth_ScenC!T8)</f>
        <v>1309.8003333333334</v>
      </c>
      <c r="U48" s="13">
        <f>AVERAGE(UN_Population_Growth_ScenA!U8,UN_Population_Growth_ScenB!U8,UN_Population_Growth_ScenC!U8)</f>
        <v>1334.7453333333333</v>
      </c>
      <c r="V48" s="13">
        <f>AVERAGE(UN_Population_Growth_ScenA!V8,UN_Population_Growth_ScenB!V8,UN_Population_Growth_ScenC!V8)</f>
        <v>1359.9766666666667</v>
      </c>
      <c r="W48" s="13">
        <f>AVERAGE(UN_Population_Growth_ScenA!W8,UN_Population_Growth_ScenB!W8,UN_Population_Growth_ScenC!W8)</f>
        <v>1385.4936666666665</v>
      </c>
      <c r="X48" s="13">
        <f>AVERAGE(UN_Population_Growth_ScenA!X8,UN_Population_Growth_ScenB!X8,UN_Population_Growth_ScenC!X8)</f>
        <v>1411.2876666666664</v>
      </c>
      <c r="Y48" s="13">
        <f>AVERAGE(UN_Population_Growth_ScenA!Y8,UN_Population_Growth_ScenB!Y8,UN_Population_Growth_ScenC!Y8)</f>
        <v>1437.3473333333332</v>
      </c>
      <c r="Z48" s="13">
        <f>AVERAGE(UN_Population_Growth_ScenA!Z8,UN_Population_Growth_ScenB!Z8,UN_Population_Growth_ScenC!Z8)</f>
        <v>1463.6659999999999</v>
      </c>
      <c r="AA48" s="13">
        <f>AVERAGE(UN_Population_Growth_ScenA!AA8,UN_Population_Growth_ScenB!AA8,UN_Population_Growth_ScenC!AA8)</f>
        <v>1490.2396666666666</v>
      </c>
      <c r="AB48" s="13">
        <f>AVERAGE(UN_Population_Growth_ScenA!AB8,UN_Population_Growth_ScenB!AB8,UN_Population_Growth_ScenC!AB8)</f>
        <v>1517.0716666666667</v>
      </c>
      <c r="AC48" s="13">
        <f>AVERAGE(UN_Population_Growth_ScenA!AC8,UN_Population_Growth_ScenB!AC8,UN_Population_Growth_ScenC!AC8)</f>
        <v>1544.1683333333333</v>
      </c>
      <c r="AD48" s="13">
        <f>AVERAGE(UN_Population_Growth_ScenA!AD8,UN_Population_Growth_ScenB!AD8,UN_Population_Growth_ScenC!AD8)</f>
        <v>1571.5379999999998</v>
      </c>
      <c r="AE48" s="13">
        <f>AVERAGE(UN_Population_Growth_ScenA!AE8,UN_Population_Growth_ScenB!AE8,UN_Population_Growth_ScenC!AE8)</f>
        <v>1599.1880000000001</v>
      </c>
    </row>
    <row r="49" spans="1:31" x14ac:dyDescent="0.2">
      <c r="A49" t="s">
        <v>267</v>
      </c>
      <c r="B49" s="13">
        <f>STDEV(UN_Population_Growth_ScenA!B8,UN_Population_Growth_ScenB!B8,UN_Population_Growth_ScenC!B8)</f>
        <v>11.305093291668742</v>
      </c>
      <c r="C49" s="13">
        <f>STDEV(UN_Population_Growth_ScenA!C8,UN_Population_Growth_ScenB!C8,UN_Population_Growth_ScenC!C8)</f>
        <v>14.260701981319183</v>
      </c>
      <c r="D49" s="13">
        <f>STDEV(UN_Population_Growth_ScenA!D8,UN_Population_Growth_ScenB!D8,UN_Population_Growth_ScenC!D8)</f>
        <v>17.516930981196449</v>
      </c>
      <c r="E49" s="13">
        <f>STDEV(UN_Population_Growth_ScenA!E8,UN_Population_Growth_ScenB!E8,UN_Population_Growth_ScenC!E8)</f>
        <v>21.085898913729114</v>
      </c>
      <c r="F49" s="13">
        <f>STDEV(UN_Population_Growth_ScenA!F8,UN_Population_Growth_ScenB!F8,UN_Population_Growth_ScenC!F8)</f>
        <v>24.970958418397437</v>
      </c>
      <c r="G49" s="13">
        <f>STDEV(UN_Population_Growth_ScenA!G8,UN_Population_Growth_ScenB!G8,UN_Population_Growth_ScenC!G8)</f>
        <v>29.178448690771788</v>
      </c>
      <c r="H49" s="13">
        <f>STDEV(UN_Population_Growth_ScenA!H8,UN_Population_Growth_ScenB!H8,UN_Population_Growth_ScenC!H8)</f>
        <v>33.695276528518527</v>
      </c>
      <c r="I49" s="13">
        <f>STDEV(UN_Population_Growth_ScenA!I8,UN_Population_Growth_ScenB!I8,UN_Population_Growth_ScenC!I8)</f>
        <v>38.485424007018523</v>
      </c>
      <c r="J49" s="13">
        <f>STDEV(UN_Population_Growth_ScenA!J8,UN_Population_Growth_ScenB!J8,UN_Population_Growth_ScenC!J8)</f>
        <v>43.498772699161648</v>
      </c>
      <c r="K49" s="13">
        <f>STDEV(UN_Population_Growth_ScenA!K8,UN_Population_Growth_ScenB!K8,UN_Population_Growth_ScenC!K8)</f>
        <v>48.705129107038914</v>
      </c>
      <c r="L49" s="13">
        <f>STDEV(UN_Population_Growth_ScenA!L8,UN_Population_Growth_ScenB!L8,UN_Population_Growth_ScenC!L8)</f>
        <v>54.097855967989474</v>
      </c>
      <c r="M49" s="13">
        <f>STDEV(UN_Population_Growth_ScenA!M8,UN_Population_Growth_ScenB!M8,UN_Population_Growth_ScenC!M8)</f>
        <v>59.69822423936354</v>
      </c>
      <c r="N49" s="13">
        <f>STDEV(UN_Population_Growth_ScenA!N8,UN_Population_Growth_ScenB!N8,UN_Population_Growth_ScenC!N8)</f>
        <v>65.529562461024668</v>
      </c>
      <c r="O49" s="13">
        <f>STDEV(UN_Population_Growth_ScenA!O8,UN_Population_Growth_ScenB!O8,UN_Population_Growth_ScenC!O8)</f>
        <v>71.631622907298009</v>
      </c>
      <c r="P49" s="13">
        <f>STDEV(UN_Population_Growth_ScenA!P8,UN_Population_Growth_ScenB!P8,UN_Population_Growth_ScenC!P8)</f>
        <v>78.037236767669626</v>
      </c>
      <c r="Q49" s="13">
        <f>STDEV(UN_Population_Growth_ScenA!Q8,UN_Population_Growth_ScenB!Q8,UN_Population_Growth_ScenC!Q8)</f>
        <v>84.761525825891852</v>
      </c>
      <c r="R49" s="13">
        <f>STDEV(UN_Population_Growth_ScenA!R8,UN_Population_Growth_ScenB!R8,UN_Population_Growth_ScenC!R8)</f>
        <v>91.815520171337809</v>
      </c>
      <c r="S49" s="13">
        <f>STDEV(UN_Population_Growth_ScenA!S8,UN_Population_Growth_ScenB!S8,UN_Population_Growth_ScenC!S8)</f>
        <v>99.224851745920986</v>
      </c>
      <c r="T49" s="13">
        <f>STDEV(UN_Population_Growth_ScenA!T8,UN_Population_Growth_ScenB!T8,UN_Population_Growth_ScenC!T8)</f>
        <v>107.01405616241885</v>
      </c>
      <c r="U49" s="13">
        <f>STDEV(UN_Population_Growth_ScenA!U8,UN_Population_Growth_ScenB!U8,UN_Population_Growth_ScenC!U8)</f>
        <v>115.21060765542963</v>
      </c>
      <c r="V49" s="13">
        <f>STDEV(UN_Population_Growth_ScenA!V8,UN_Population_Growth_ScenB!V8,UN_Population_Growth_ScenC!V8)</f>
        <v>123.8321262852792</v>
      </c>
      <c r="W49" s="13">
        <f>STDEV(UN_Population_Growth_ScenA!W8,UN_Population_Growth_ScenB!W8,UN_Population_Growth_ScenC!W8)</f>
        <v>132.89913168389518</v>
      </c>
      <c r="X49" s="13">
        <f>STDEV(UN_Population_Growth_ScenA!X8,UN_Population_Growth_ScenB!X8,UN_Population_Growth_ScenC!X8)</f>
        <v>142.43821192830717</v>
      </c>
      <c r="Y49" s="13">
        <f>STDEV(UN_Population_Growth_ScenA!Y8,UN_Population_Growth_ScenB!Y8,UN_Population_Growth_ScenC!Y8)</f>
        <v>152.47852975856415</v>
      </c>
      <c r="Z49" s="13">
        <f>STDEV(UN_Population_Growth_ScenA!Z8,UN_Population_Growth_ScenB!Z8,UN_Population_Growth_ScenC!Z8)</f>
        <v>163.04458922331648</v>
      </c>
      <c r="AA49" s="13">
        <f>STDEV(UN_Population_Growth_ScenA!AA8,UN_Population_Growth_ScenB!AA8,UN_Population_Growth_ScenC!AA8)</f>
        <v>174.1577024146028</v>
      </c>
      <c r="AB49" s="13">
        <f>STDEV(UN_Population_Growth_ScenA!AB8,UN_Population_Growth_ScenB!AB8,UN_Population_Growth_ScenC!AB8)</f>
        <v>185.83056353660817</v>
      </c>
      <c r="AC49" s="13">
        <f>STDEV(UN_Population_Growth_ScenA!AC8,UN_Population_Growth_ScenB!AC8,UN_Population_Growth_ScenC!AC8)</f>
        <v>198.08080842508161</v>
      </c>
      <c r="AD49" s="13">
        <f>STDEV(UN_Population_Growth_ScenA!AD8,UN_Population_Growth_ScenB!AD8,UN_Population_Growth_ScenC!AD8)</f>
        <v>210.9216243039117</v>
      </c>
      <c r="AE49" s="13">
        <f>STDEV(UN_Population_Growth_ScenA!AE8,UN_Population_Growth_ScenB!AE8,UN_Population_Growth_ScenC!AE8)</f>
        <v>224.36452421004358</v>
      </c>
    </row>
    <row r="50" spans="1:31" s="4" customFormat="1" x14ac:dyDescent="0.2">
      <c r="A50" s="4" t="s">
        <v>268</v>
      </c>
      <c r="B50" s="22">
        <f>AVERAGE(B45:B47)</f>
        <v>21559.095133333332</v>
      </c>
      <c r="C50" s="22">
        <f t="shared" ref="C50:AE50" si="4">AVERAGE(C45:C47)</f>
        <v>22044.6548</v>
      </c>
      <c r="D50" s="22">
        <f t="shared" si="4"/>
        <v>22535.577399999998</v>
      </c>
      <c r="E50" s="22">
        <f t="shared" si="4"/>
        <v>23031.902599999998</v>
      </c>
      <c r="F50" s="22">
        <f t="shared" si="4"/>
        <v>23533.717666666664</v>
      </c>
      <c r="G50" s="22">
        <f t="shared" si="4"/>
        <v>24040.974999999995</v>
      </c>
      <c r="H50" s="22">
        <f t="shared" si="4"/>
        <v>24553.65873333333</v>
      </c>
      <c r="I50" s="22">
        <f t="shared" si="4"/>
        <v>25071.895799999998</v>
      </c>
      <c r="J50" s="22">
        <f t="shared" si="4"/>
        <v>25595.813133333329</v>
      </c>
      <c r="K50" s="22">
        <f t="shared" si="4"/>
        <v>26125.60113333333</v>
      </c>
      <c r="L50" s="22">
        <f t="shared" si="4"/>
        <v>26661.291533333333</v>
      </c>
      <c r="M50" s="22">
        <f t="shared" si="4"/>
        <v>27202.939866666664</v>
      </c>
      <c r="N50" s="22">
        <f t="shared" si="4"/>
        <v>27750.71273333333</v>
      </c>
      <c r="O50" s="22">
        <f t="shared" si="4"/>
        <v>28304.800533333328</v>
      </c>
      <c r="P50" s="22">
        <f t="shared" si="4"/>
        <v>28865.346066666661</v>
      </c>
      <c r="Q50" s="22">
        <f t="shared" si="4"/>
        <v>29432.420733333329</v>
      </c>
      <c r="R50" s="22">
        <f t="shared" si="4"/>
        <v>30006.02453333333</v>
      </c>
      <c r="S50" s="22">
        <f t="shared" si="4"/>
        <v>30586.2844</v>
      </c>
      <c r="T50" s="22">
        <f t="shared" si="4"/>
        <v>31173.247933333332</v>
      </c>
      <c r="U50" s="22">
        <f t="shared" si="4"/>
        <v>31766.938933333327</v>
      </c>
      <c r="V50" s="22">
        <f t="shared" si="4"/>
        <v>32367.444666666666</v>
      </c>
      <c r="W50" s="22">
        <f t="shared" si="4"/>
        <v>32974.749266666659</v>
      </c>
      <c r="X50" s="22">
        <f t="shared" si="4"/>
        <v>33588.646466666665</v>
      </c>
      <c r="Y50" s="22">
        <f t="shared" si="4"/>
        <v>34208.866533333327</v>
      </c>
      <c r="Z50" s="22">
        <f t="shared" si="4"/>
        <v>34835.250799999994</v>
      </c>
      <c r="AA50" s="22">
        <f t="shared" si="4"/>
        <v>35467.704066666665</v>
      </c>
      <c r="AB50" s="22">
        <f t="shared" si="4"/>
        <v>36106.30566666666</v>
      </c>
      <c r="AC50" s="22">
        <f t="shared" si="4"/>
        <v>36751.206333333328</v>
      </c>
      <c r="AD50" s="22">
        <f t="shared" si="4"/>
        <v>37402.604400000004</v>
      </c>
      <c r="AE50" s="22">
        <f t="shared" si="4"/>
        <v>38060.674399999996</v>
      </c>
    </row>
    <row r="51" spans="1:31" s="4" customFormat="1" x14ac:dyDescent="0.2">
      <c r="A51" s="4" t="s">
        <v>269</v>
      </c>
      <c r="B51" s="22">
        <f>B50*SQRT((B49/B48)^2+(Seafood_Consumption_Rate!$BE$8/Seafood_Consumption_Rate!$BD$8)^2)</f>
        <v>886.20773839753554</v>
      </c>
      <c r="C51" s="22">
        <f>C50*SQRT((C49/C48)^2+(Seafood_Consumption_Rate!$BE$8/Seafood_Consumption_Rate!$BD$8)^2)</f>
        <v>927.70837849858628</v>
      </c>
      <c r="D51" s="22">
        <f>D50*SQRT((D49/D48)^2+(Seafood_Consumption_Rate!$BE$8/Seafood_Consumption_Rate!$BD$8)^2)</f>
        <v>976.12830336157606</v>
      </c>
      <c r="E51" s="22">
        <f>E50*SQRT((E49/E48)^2+(Seafood_Consumption_Rate!$BE$8/Seafood_Consumption_Rate!$BD$8)^2)</f>
        <v>1032.2588681186016</v>
      </c>
      <c r="F51" s="22">
        <f>F50*SQRT((F49/F48)^2+(Seafood_Consumption_Rate!$BE$8/Seafood_Consumption_Rate!$BD$8)^2)</f>
        <v>1096.7031414159819</v>
      </c>
      <c r="G51" s="22">
        <f>G50*SQRT((G49/G48)^2+(Seafood_Consumption_Rate!$BE$8/Seafood_Consumption_Rate!$BD$8)^2)</f>
        <v>1169.9699606769013</v>
      </c>
      <c r="H51" s="22">
        <f>H50*SQRT((H49/H48)^2+(Seafood_Consumption_Rate!$BE$8/Seafood_Consumption_Rate!$BD$8)^2)</f>
        <v>1252.1617893325501</v>
      </c>
      <c r="I51" s="22">
        <f>I50*SQRT((I49/I48)^2+(Seafood_Consumption_Rate!$BE$8/Seafood_Consumption_Rate!$BD$8)^2)</f>
        <v>1342.8361894316145</v>
      </c>
      <c r="J51" s="22">
        <f>J50*SQRT((J49/J48)^2+(Seafood_Consumption_Rate!$BE$8/Seafood_Consumption_Rate!$BD$8)^2)</f>
        <v>1441.0913419522042</v>
      </c>
      <c r="K51" s="22">
        <f>K50*SQRT((K49/K48)^2+(Seafood_Consumption_Rate!$BE$8/Seafood_Consumption_Rate!$BD$8)^2)</f>
        <v>1546.1869207285326</v>
      </c>
      <c r="L51" s="22">
        <f>L50*SQRT((L49/L48)^2+(Seafood_Consumption_Rate!$BE$8/Seafood_Consumption_Rate!$BD$8)^2)</f>
        <v>1657.7387758171928</v>
      </c>
      <c r="M51" s="22">
        <f>M50*SQRT((M49/M48)^2+(Seafood_Consumption_Rate!$BE$8/Seafood_Consumption_Rate!$BD$8)^2)</f>
        <v>1775.9064334564844</v>
      </c>
      <c r="N51" s="22">
        <f>N50*SQRT((N49/N48)^2+(Seafood_Consumption_Rate!$BE$8/Seafood_Consumption_Rate!$BD$8)^2)</f>
        <v>1900.9626561045584</v>
      </c>
      <c r="O51" s="22">
        <f>O50*SQRT((O49/O48)^2+(Seafood_Consumption_Rate!$BE$8/Seafood_Consumption_Rate!$BD$8)^2)</f>
        <v>2033.5667795051472</v>
      </c>
      <c r="P51" s="22">
        <f>P50*SQRT((P49/P48)^2+(Seafood_Consumption_Rate!$BE$8/Seafood_Consumption_Rate!$BD$8)^2)</f>
        <v>2174.3066273988288</v>
      </c>
      <c r="Q51" s="22">
        <f>Q50*SQRT((Q49/Q48)^2+(Seafood_Consumption_Rate!$BE$8/Seafood_Consumption_Rate!$BD$8)^2)</f>
        <v>2323.4469175749596</v>
      </c>
      <c r="R51" s="22">
        <f>R50*SQRT((R49/R48)^2+(Seafood_Consumption_Rate!$BE$8/Seafood_Consumption_Rate!$BD$8)^2)</f>
        <v>2481.1785083305367</v>
      </c>
      <c r="S51" s="22">
        <f>S50*SQRT((S49/S48)^2+(Seafood_Consumption_Rate!$BE$8/Seafood_Consumption_Rate!$BD$8)^2)</f>
        <v>2648.0114397467714</v>
      </c>
      <c r="T51" s="22">
        <f>T50*SQRT((T49/T48)^2+(Seafood_Consumption_Rate!$BE$8/Seafood_Consumption_Rate!$BD$8)^2)</f>
        <v>2824.4506106451445</v>
      </c>
      <c r="U51" s="22">
        <f>U50*SQRT((U49/U48)^2+(Seafood_Consumption_Rate!$BE$8/Seafood_Consumption_Rate!$BD$8)^2)</f>
        <v>3011.0790573345716</v>
      </c>
      <c r="V51" s="22">
        <f>V50*SQRT((V49/V48)^2+(Seafood_Consumption_Rate!$BE$8/Seafood_Consumption_Rate!$BD$8)^2)</f>
        <v>3208.2794035260213</v>
      </c>
      <c r="W51" s="22">
        <f>W50*SQRT((W49/W48)^2+(Seafood_Consumption_Rate!$BE$8/Seafood_Consumption_Rate!$BD$8)^2)</f>
        <v>3416.5007765133587</v>
      </c>
      <c r="X51" s="22">
        <f>X50*SQRT((X49/X48)^2+(Seafood_Consumption_Rate!$BE$8/Seafood_Consumption_Rate!$BD$8)^2)</f>
        <v>3636.3297702311652</v>
      </c>
      <c r="Y51" s="22">
        <f>Y50*SQRT((Y49/Y48)^2+(Seafood_Consumption_Rate!$BE$8/Seafood_Consumption_Rate!$BD$8)^2)</f>
        <v>3868.4179328272071</v>
      </c>
      <c r="Z51" s="22">
        <f>Z50*SQRT((Z49/Z48)^2+(Seafood_Consumption_Rate!$BE$8/Seafood_Consumption_Rate!$BD$8)^2)</f>
        <v>4113.3217419144476</v>
      </c>
      <c r="AA51" s="22">
        <f>AA50*SQRT((AA49/AA48)^2+(Seafood_Consumption_Rate!$BE$8/Seafood_Consumption_Rate!$BD$8)^2)</f>
        <v>4371.5304919848786</v>
      </c>
      <c r="AB51" s="22">
        <f>AB50*SQRT((AB49/AB48)^2+(Seafood_Consumption_Rate!$BE$8/Seafood_Consumption_Rate!$BD$8)^2)</f>
        <v>4643.3420030354027</v>
      </c>
      <c r="AC51" s="22">
        <f>AC50*SQRT((AC49/AC48)^2+(Seafood_Consumption_Rate!$BE$8/Seafood_Consumption_Rate!$BD$8)^2)</f>
        <v>4929.1653251794005</v>
      </c>
      <c r="AD51" s="22">
        <f>AD50*SQRT((AD49/AD48)^2+(Seafood_Consumption_Rate!$BE$8/Seafood_Consumption_Rate!$BD$8)^2)</f>
        <v>5229.3084050337829</v>
      </c>
      <c r="AE51" s="22">
        <f>AE50*SQRT((AE49/AE48)^2+(Seafood_Consumption_Rate!$BE$8/Seafood_Consumption_Rate!$BD$8)^2)</f>
        <v>5544.0391994308129</v>
      </c>
    </row>
    <row r="52" spans="1:31" x14ac:dyDescent="0.2">
      <c r="A52" t="s">
        <v>270</v>
      </c>
      <c r="B52" s="13">
        <v>99782.724800000011</v>
      </c>
      <c r="C52" s="13">
        <v>99653.065600000002</v>
      </c>
      <c r="D52" s="13">
        <v>99508.692800000019</v>
      </c>
      <c r="E52" s="13">
        <v>99342.40800000001</v>
      </c>
      <c r="F52" s="13">
        <v>99148.790399999998</v>
      </c>
      <c r="G52" s="13">
        <v>98927.004000000001</v>
      </c>
      <c r="H52" s="13">
        <v>98678.40400000001</v>
      </c>
      <c r="I52" s="13">
        <v>98402.119200000001</v>
      </c>
      <c r="J52" s="13">
        <v>98097.498399999997</v>
      </c>
      <c r="K52" s="13">
        <v>97763.960800000001</v>
      </c>
      <c r="L52" s="13">
        <v>97401.031200000012</v>
      </c>
      <c r="M52" s="13">
        <v>97008.208000000013</v>
      </c>
      <c r="N52" s="13">
        <v>96585.077600000004</v>
      </c>
      <c r="O52" s="13">
        <v>96131.314400000017</v>
      </c>
      <c r="P52" s="13">
        <v>95646.786399999997</v>
      </c>
      <c r="Q52" s="13">
        <v>95131.502399999998</v>
      </c>
      <c r="R52" s="13">
        <v>94585.832000000009</v>
      </c>
      <c r="S52" s="13">
        <v>94010.558400000009</v>
      </c>
      <c r="T52" s="13">
        <v>93406.728800000012</v>
      </c>
      <c r="U52" s="13">
        <v>92775.355200000005</v>
      </c>
      <c r="V52" s="13">
        <v>92117.352800000008</v>
      </c>
      <c r="W52" s="13">
        <v>91433.478400000007</v>
      </c>
      <c r="X52" s="13">
        <v>90724.41840000001</v>
      </c>
      <c r="Y52" s="13">
        <v>89990.894400000005</v>
      </c>
      <c r="Z52" s="13">
        <v>89233.856799999994</v>
      </c>
      <c r="AA52" s="13">
        <v>88454.572800000009</v>
      </c>
      <c r="AB52" s="13">
        <v>87654.635200000019</v>
      </c>
      <c r="AC52" s="13">
        <v>86835.777600000001</v>
      </c>
      <c r="AD52" s="13">
        <v>85999.909600000014</v>
      </c>
      <c r="AE52" s="13">
        <v>85149.037600000011</v>
      </c>
    </row>
    <row r="53" spans="1:31" x14ac:dyDescent="0.2">
      <c r="A53" t="s">
        <v>271</v>
      </c>
      <c r="B53" s="13">
        <v>98972.852000000014</v>
      </c>
      <c r="C53" s="13">
        <v>98679.715200000006</v>
      </c>
      <c r="D53" s="13">
        <v>98371.222400000013</v>
      </c>
      <c r="E53" s="13">
        <v>98041.556800000006</v>
      </c>
      <c r="F53" s="13">
        <v>97686.723200000008</v>
      </c>
      <c r="G53" s="13">
        <v>97307.24960000001</v>
      </c>
      <c r="H53" s="13">
        <v>96906.700000000012</v>
      </c>
      <c r="I53" s="13">
        <v>96487.397600000011</v>
      </c>
      <c r="J53" s="13">
        <v>96052.352000000014</v>
      </c>
      <c r="K53" s="13">
        <v>95603.525600000008</v>
      </c>
      <c r="L53" s="13">
        <v>95141.860000000015</v>
      </c>
      <c r="M53" s="13">
        <v>94666.352000000014</v>
      </c>
      <c r="N53" s="13">
        <v>94174.616800000003</v>
      </c>
      <c r="O53" s="13">
        <v>93663.116800000003</v>
      </c>
      <c r="P53" s="13">
        <v>93129.194400000008</v>
      </c>
      <c r="Q53" s="13">
        <v>92571.872800000012</v>
      </c>
      <c r="R53" s="13">
        <v>91991.354400000011</v>
      </c>
      <c r="S53" s="13">
        <v>91387.463200000013</v>
      </c>
      <c r="T53" s="13">
        <v>90760.375200000009</v>
      </c>
      <c r="U53" s="13">
        <v>90110.064000000013</v>
      </c>
      <c r="V53" s="13">
        <v>89436.406399999993</v>
      </c>
      <c r="W53" s="13">
        <v>88738.760000000009</v>
      </c>
      <c r="X53" s="13">
        <v>88016.024799999999</v>
      </c>
      <c r="Y53" s="13">
        <v>87266.863200000007</v>
      </c>
      <c r="Z53" s="13">
        <v>86490.412800000006</v>
      </c>
      <c r="AA53" s="13">
        <v>85686.761599999998</v>
      </c>
      <c r="AB53" s="13">
        <v>84856.490399999995</v>
      </c>
      <c r="AC53" s="13">
        <v>84000.039200000014</v>
      </c>
      <c r="AD53" s="13">
        <v>83118.006399999998</v>
      </c>
      <c r="AE53" s="13">
        <v>82211.263200000016</v>
      </c>
    </row>
    <row r="54" spans="1:31" x14ac:dyDescent="0.2">
      <c r="A54" t="s">
        <v>272</v>
      </c>
      <c r="B54" s="13">
        <v>100916.63120000002</v>
      </c>
      <c r="C54" s="13">
        <v>101063.9872</v>
      </c>
      <c r="D54" s="13">
        <v>101218.99920000001</v>
      </c>
      <c r="E54" s="13">
        <v>101375.68320000001</v>
      </c>
      <c r="F54" s="13">
        <v>101528.91760000002</v>
      </c>
      <c r="G54" s="13">
        <v>101677.69040000001</v>
      </c>
      <c r="H54" s="13">
        <v>101821.06000000001</v>
      </c>
      <c r="I54" s="13">
        <v>101954.01040000001</v>
      </c>
      <c r="J54" s="13">
        <v>102070.5576</v>
      </c>
      <c r="K54" s="13">
        <v>102166.21360000002</v>
      </c>
      <c r="L54" s="13">
        <v>102238.6992</v>
      </c>
      <c r="M54" s="13">
        <v>102288.05840000001</v>
      </c>
      <c r="N54" s="13">
        <v>102315.14480000001</v>
      </c>
      <c r="O54" s="13">
        <v>102322.02640000002</v>
      </c>
      <c r="P54" s="13">
        <v>102310.39280000002</v>
      </c>
      <c r="Q54" s="13">
        <v>102280.14720000001</v>
      </c>
      <c r="R54" s="13">
        <v>102231.0784</v>
      </c>
      <c r="S54" s="13">
        <v>102164.85840000001</v>
      </c>
      <c r="T54" s="13">
        <v>102083.5904</v>
      </c>
      <c r="U54" s="13">
        <v>101988.9816</v>
      </c>
      <c r="V54" s="13">
        <v>101882.00880000001</v>
      </c>
      <c r="W54" s="13">
        <v>101762.98000000001</v>
      </c>
      <c r="X54" s="13">
        <v>101632.1856</v>
      </c>
      <c r="Y54" s="13">
        <v>101489.62560000001</v>
      </c>
      <c r="Z54" s="13">
        <v>101335.48480000002</v>
      </c>
      <c r="AA54" s="13">
        <v>101170.3616</v>
      </c>
      <c r="AB54" s="13">
        <v>100995.08320000001</v>
      </c>
      <c r="AC54" s="13">
        <v>100810.31840000002</v>
      </c>
      <c r="AD54" s="13">
        <v>100616.8328</v>
      </c>
      <c r="AE54" s="13">
        <v>100415.31280000001</v>
      </c>
    </row>
    <row r="55" spans="1:31" x14ac:dyDescent="0.2">
      <c r="A55" t="s">
        <v>273</v>
      </c>
      <c r="B55" s="13">
        <f>AVERAGE(UN_Population_Growth_ScenA!B9,UN_Population_Growth_ScenB!B9,UN_Population_Growth_ScenC!B9)</f>
        <v>11351.220000000001</v>
      </c>
      <c r="C55" s="13">
        <f>AVERAGE(UN_Population_Growth_ScenA!C9,UN_Population_Growth_ScenB!C9,UN_Population_Growth_ScenC!C9)</f>
        <v>11340.786666666667</v>
      </c>
      <c r="D55" s="13">
        <f>AVERAGE(UN_Population_Growth_ScenA!D9,UN_Population_Growth_ScenB!D9,UN_Population_Growth_ScenC!D9)</f>
        <v>11329.504333333332</v>
      </c>
      <c r="E55" s="13">
        <f>AVERAGE(UN_Population_Growth_ScenA!E9,UN_Population_Growth_ScenB!E9,UN_Population_Growth_ScenC!E9)</f>
        <v>11316.653333333334</v>
      </c>
      <c r="F55" s="13">
        <f>AVERAGE(UN_Population_Growth_ScenA!F9,UN_Population_Growth_ScenB!F9,UN_Population_Growth_ScenC!F9)</f>
        <v>11301.682999999999</v>
      </c>
      <c r="G55" s="13">
        <f>AVERAGE(UN_Population_Growth_ScenA!G9,UN_Population_Growth_ScenB!G9,UN_Population_Growth_ScenC!G9)</f>
        <v>11284.543333333335</v>
      </c>
      <c r="H55" s="13">
        <f>AVERAGE(UN_Population_Growth_ScenA!H9,UN_Population_Growth_ScenB!H9,UN_Population_Growth_ScenC!H9)</f>
        <v>11265.385</v>
      </c>
      <c r="I55" s="13">
        <f>AVERAGE(UN_Population_Growth_ScenA!I9,UN_Population_Growth_ScenB!I9,UN_Population_Growth_ScenC!I9)</f>
        <v>11244.072999999999</v>
      </c>
      <c r="J55" s="13">
        <f>AVERAGE(UN_Population_Growth_ScenA!J9,UN_Population_Growth_ScenB!J9,UN_Population_Growth_ScenC!J9)</f>
        <v>11220.470000000001</v>
      </c>
      <c r="K55" s="13">
        <f>AVERAGE(UN_Population_Growth_ScenA!K9,UN_Population_Growth_ScenB!K9,UN_Population_Growth_ScenC!K9)</f>
        <v>11194.458333333334</v>
      </c>
      <c r="L55" s="13">
        <f>AVERAGE(UN_Population_Growth_ScenA!L9,UN_Population_Growth_ScenB!L9,UN_Population_Growth_ScenC!L9)</f>
        <v>11165.969333333334</v>
      </c>
      <c r="M55" s="13">
        <f>AVERAGE(UN_Population_Growth_ScenA!M9,UN_Population_Growth_ScenB!M9,UN_Population_Growth_ScenC!M9)</f>
        <v>11134.947666666667</v>
      </c>
      <c r="N55" s="13">
        <f>AVERAGE(UN_Population_Growth_ScenA!N9,UN_Population_Growth_ScenB!N9,UN_Population_Growth_ScenC!N9)</f>
        <v>11101.319666666664</v>
      </c>
      <c r="O55" s="13">
        <f>AVERAGE(UN_Population_Growth_ScenA!O9,UN_Population_Growth_ScenB!O9,UN_Population_Growth_ScenC!O9)</f>
        <v>11065.017333333331</v>
      </c>
      <c r="P55" s="13">
        <f>AVERAGE(UN_Population_Growth_ScenA!P9,UN_Population_Growth_ScenB!P9,UN_Population_Growth_ScenC!P9)</f>
        <v>11025.999000000002</v>
      </c>
      <c r="Q55" s="13">
        <f>AVERAGE(UN_Population_Growth_ScenA!Q9,UN_Population_Growth_ScenB!Q9,UN_Population_Growth_ScenC!Q9)</f>
        <v>10984.224333333334</v>
      </c>
      <c r="R55" s="13">
        <f>AVERAGE(UN_Population_Growth_ScenA!R9,UN_Population_Growth_ScenB!R9,UN_Population_Growth_ScenC!R9)</f>
        <v>10939.707</v>
      </c>
      <c r="S55" s="13">
        <f>AVERAGE(UN_Population_Growth_ScenA!S9,UN_Population_Growth_ScenB!S9,UN_Population_Growth_ScenC!S9)</f>
        <v>10892.533333333335</v>
      </c>
      <c r="T55" s="13">
        <f>AVERAGE(UN_Population_Growth_ScenA!T9,UN_Population_Growth_ScenB!T9,UN_Population_Growth_ScenC!T9)</f>
        <v>10842.829333333333</v>
      </c>
      <c r="U55" s="13">
        <f>AVERAGE(UN_Population_Growth_ScenA!U9,UN_Population_Growth_ScenB!U9,UN_Population_Growth_ScenC!U9)</f>
        <v>10790.697</v>
      </c>
      <c r="V55" s="13">
        <f>AVERAGE(UN_Population_Growth_ScenA!V9,UN_Population_Growth_ScenB!V9,UN_Population_Growth_ScenC!V9)</f>
        <v>10736.203333333333</v>
      </c>
      <c r="W55" s="13">
        <f>AVERAGE(UN_Population_Growth_ScenA!W9,UN_Population_Growth_ScenB!W9,UN_Population_Growth_ScenC!W9)</f>
        <v>10679.364333333333</v>
      </c>
      <c r="X55" s="13">
        <f>AVERAGE(UN_Population_Growth_ScenA!X9,UN_Population_Growth_ScenB!X9,UN_Population_Growth_ScenC!X9)</f>
        <v>10620.175333333333</v>
      </c>
      <c r="Y55" s="13">
        <f>AVERAGE(UN_Population_Growth_ScenA!Y9,UN_Population_Growth_ScenB!Y9,UN_Population_Growth_ScenC!Y9)</f>
        <v>10558.612999999999</v>
      </c>
      <c r="Z55" s="13">
        <f>AVERAGE(UN_Population_Growth_ScenA!Z9,UN_Population_Growth_ScenB!Z9,UN_Population_Growth_ScenC!Z9)</f>
        <v>10494.687666666667</v>
      </c>
      <c r="AA55" s="13">
        <f>AVERAGE(UN_Population_Growth_ScenA!AA9,UN_Population_Growth_ScenB!AA9,UN_Population_Growth_ScenC!AA9)</f>
        <v>10428.473333333333</v>
      </c>
      <c r="AB55" s="13">
        <f>AVERAGE(UN_Population_Growth_ScenA!AB9,UN_Population_Growth_ScenB!AB9,UN_Population_Growth_ScenC!AB9)</f>
        <v>10360.083666666667</v>
      </c>
      <c r="AC55" s="13">
        <f>AVERAGE(UN_Population_Growth_ScenA!AC9,UN_Population_Growth_ScenB!AC9,UN_Population_Growth_ScenC!AC9)</f>
        <v>10289.626333333334</v>
      </c>
      <c r="AD55" s="13">
        <f>AVERAGE(UN_Population_Growth_ScenA!AD9,UN_Population_Growth_ScenB!AD9,UN_Population_Growth_ScenC!AD9)</f>
        <v>10217.225333333334</v>
      </c>
      <c r="AE55" s="13">
        <f>AVERAGE(UN_Population_Growth_ScenA!AE9,UN_Population_Growth_ScenB!AE9,UN_Population_Growth_ScenC!AE9)</f>
        <v>10143.015666666666</v>
      </c>
    </row>
    <row r="56" spans="1:31" x14ac:dyDescent="0.2">
      <c r="A56" t="s">
        <v>274</v>
      </c>
      <c r="B56" s="13">
        <f>STDEV(UN_Population_Growth_ScenA!B9,UN_Population_Growth_ScenB!B9,UN_Population_Growth_ScenC!B9)</f>
        <v>110.95234865022017</v>
      </c>
      <c r="C56" s="13">
        <f>STDEV(UN_Population_Growth_ScenA!C9,UN_Population_Growth_ScenB!C9,UN_Population_Growth_ScenC!C9)</f>
        <v>136.22833986118087</v>
      </c>
      <c r="D56" s="13">
        <f>STDEV(UN_Population_Growth_ScenA!D9,UN_Population_Growth_ScenB!D9,UN_Population_Growth_ScenC!D9)</f>
        <v>162.89301115251433</v>
      </c>
      <c r="E56" s="13">
        <f>STDEV(UN_Population_Growth_ScenA!E9,UN_Population_Growth_ScenB!E9,UN_Population_Growth_ScenC!E9)</f>
        <v>190.95655037032233</v>
      </c>
      <c r="F56" s="13">
        <f>STDEV(UN_Population_Growth_ScenA!F9,UN_Population_Growth_ScenB!F9,UN_Population_Growth_ScenC!F9)</f>
        <v>220.37400802045661</v>
      </c>
      <c r="G56" s="13">
        <f>STDEV(UN_Population_Growth_ScenA!G9,UN_Population_Growth_ScenB!G9,UN_Population_Growth_ScenC!G9)</f>
        <v>251.07650790612254</v>
      </c>
      <c r="H56" s="13">
        <f>STDEV(UN_Population_Growth_ScenA!H9,UN_Population_Growth_ScenB!H9,UN_Population_Growth_ScenC!H9)</f>
        <v>282.82352147584936</v>
      </c>
      <c r="I56" s="13">
        <f>STDEV(UN_Population_Growth_ScenA!I9,UN_Population_Growth_ScenB!I9,UN_Population_Growth_ScenC!I9)</f>
        <v>315.21187438927507</v>
      </c>
      <c r="J56" s="13">
        <f>STDEV(UN_Population_Growth_ScenA!J9,UN_Population_Growth_ScenB!J9,UN_Population_Growth_ScenC!J9)</f>
        <v>347.74281335348928</v>
      </c>
      <c r="K56" s="13">
        <f>STDEV(UN_Population_Growth_ScenA!K9,UN_Population_Growth_ScenB!K9,UN_Population_Growth_ScenC!K9)</f>
        <v>380.06277050683815</v>
      </c>
      <c r="L56" s="13">
        <f>STDEV(UN_Population_Growth_ScenA!L9,UN_Population_Growth_ScenB!L9,UN_Population_Growth_ScenC!L9)</f>
        <v>412.00564338408378</v>
      </c>
      <c r="M56" s="13">
        <f>STDEV(UN_Population_Growth_ScenA!M9,UN_Population_Growth_ScenB!M9,UN_Population_Growth_ScenC!M9)</f>
        <v>443.64660509952404</v>
      </c>
      <c r="N56" s="13">
        <f>STDEV(UN_Population_Growth_ScenA!N9,UN_Population_Growth_ScenB!N9,UN_Population_Growth_ScenC!N9)</f>
        <v>475.176193180312</v>
      </c>
      <c r="O56" s="13">
        <f>STDEV(UN_Population_Growth_ScenA!O9,UN_Population_Growth_ScenB!O9,UN_Population_Growth_ScenC!O9)</f>
        <v>506.91165974589057</v>
      </c>
      <c r="P56" s="13">
        <f>STDEV(UN_Population_Growth_ScenA!P9,UN_Population_Growth_ScenB!P9,UN_Population_Growth_ScenC!P9)</f>
        <v>539.09711265040244</v>
      </c>
      <c r="Q56" s="13">
        <f>STDEV(UN_Population_Growth_ScenA!Q9,UN_Population_Growth_ScenB!Q9,UN_Population_Growth_ScenC!Q9)</f>
        <v>571.77917631051707</v>
      </c>
      <c r="R56" s="13">
        <f>STDEV(UN_Population_Growth_ScenA!R9,UN_Population_Growth_ScenB!R9,UN_Population_Growth_ScenC!R9)</f>
        <v>604.93453767577182</v>
      </c>
      <c r="S56" s="13">
        <f>STDEV(UN_Population_Growth_ScenA!S9,UN_Population_Growth_ScenB!S9,UN_Population_Growth_ScenC!S9)</f>
        <v>638.66851971921494</v>
      </c>
      <c r="T56" s="13">
        <f>STDEV(UN_Population_Growth_ScenA!T9,UN_Population_Growth_ScenB!T9,UN_Population_Growth_ScenC!T9)</f>
        <v>673.09175263282862</v>
      </c>
      <c r="U56" s="13">
        <f>STDEV(UN_Population_Growth_ScenA!U9,UN_Population_Growth_ScenB!U9,UN_Population_Growth_ScenC!U9)</f>
        <v>708.29794307833413</v>
      </c>
      <c r="V56" s="13">
        <f>STDEV(UN_Population_Growth_ScenA!V9,UN_Population_Growth_ScenB!V9,UN_Population_Growth_ScenC!V9)</f>
        <v>744.33842138931277</v>
      </c>
      <c r="W56" s="13">
        <f>STDEV(UN_Population_Growth_ScenA!W9,UN_Population_Growth_ScenB!W9,UN_Population_Growth_ScenC!W9)</f>
        <v>781.24540930896569</v>
      </c>
      <c r="X56" s="13">
        <f>STDEV(UN_Population_Growth_ScenA!X9,UN_Population_Growth_ScenB!X9,UN_Population_Growth_ScenC!X9)</f>
        <v>819.06861678636687</v>
      </c>
      <c r="Y56" s="13">
        <f>STDEV(UN_Population_Growth_ScenA!Y9,UN_Population_Growth_ScenB!Y9,UN_Population_Growth_ScenC!Y9)</f>
        <v>857.84558744624917</v>
      </c>
      <c r="Z56" s="13">
        <f>STDEV(UN_Population_Growth_ScenA!Z9,UN_Population_Growth_ScenB!Z9,UN_Population_Growth_ScenC!Z9)</f>
        <v>897.59786168881567</v>
      </c>
      <c r="AA56" s="13">
        <f>STDEV(UN_Population_Growth_ScenA!AA9,UN_Population_Growth_ScenB!AA9,UN_Population_Growth_ScenC!AA9)</f>
        <v>938.32485820494639</v>
      </c>
      <c r="AB56" s="13">
        <f>STDEV(UN_Population_Growth_ScenA!AB9,UN_Population_Growth_ScenB!AB9,UN_Population_Growth_ScenC!AB9)</f>
        <v>980.0121760469782</v>
      </c>
      <c r="AC56" s="13">
        <f>STDEV(UN_Population_Growth_ScenA!AC9,UN_Population_Growth_ScenB!AC9,UN_Population_Growth_ScenC!AC9)</f>
        <v>1022.6375061889398</v>
      </c>
      <c r="AD56" s="13">
        <f>STDEV(UN_Population_Growth_ScenA!AD9,UN_Population_Growth_ScenB!AD9,UN_Population_Growth_ScenC!AD9)</f>
        <v>1066.173901882021</v>
      </c>
      <c r="AE56" s="13">
        <f>STDEV(UN_Population_Growth_ScenA!AE9,UN_Population_Growth_ScenB!AE9,UN_Population_Growth_ScenC!AE9)</f>
        <v>1110.5758605954541</v>
      </c>
    </row>
    <row r="57" spans="1:31" s="4" customFormat="1" x14ac:dyDescent="0.2">
      <c r="A57" s="4" t="s">
        <v>275</v>
      </c>
      <c r="B57" s="22">
        <f>AVERAGE(B52:B54)</f>
        <v>99890.736000000019</v>
      </c>
      <c r="C57" s="22">
        <f t="shared" ref="C57:AE57" si="5">AVERAGE(C52:C54)</f>
        <v>99798.92266666668</v>
      </c>
      <c r="D57" s="22">
        <f t="shared" si="5"/>
        <v>99699.638133333356</v>
      </c>
      <c r="E57" s="22">
        <f t="shared" si="5"/>
        <v>99586.549333333343</v>
      </c>
      <c r="F57" s="22">
        <f t="shared" si="5"/>
        <v>99454.810400000002</v>
      </c>
      <c r="G57" s="22">
        <f t="shared" si="5"/>
        <v>99303.981333333344</v>
      </c>
      <c r="H57" s="22">
        <f t="shared" si="5"/>
        <v>99135.388000000021</v>
      </c>
      <c r="I57" s="22">
        <f t="shared" si="5"/>
        <v>98947.842400000009</v>
      </c>
      <c r="J57" s="22">
        <f t="shared" si="5"/>
        <v>98740.135999999999</v>
      </c>
      <c r="K57" s="22">
        <f t="shared" si="5"/>
        <v>98511.233333333337</v>
      </c>
      <c r="L57" s="22">
        <f t="shared" si="5"/>
        <v>98260.530133333334</v>
      </c>
      <c r="M57" s="22">
        <f t="shared" si="5"/>
        <v>97987.539466666683</v>
      </c>
      <c r="N57" s="22">
        <f t="shared" si="5"/>
        <v>97691.613066666687</v>
      </c>
      <c r="O57" s="22">
        <f t="shared" si="5"/>
        <v>97372.152533333341</v>
      </c>
      <c r="P57" s="22">
        <f t="shared" si="5"/>
        <v>97028.791200000021</v>
      </c>
      <c r="Q57" s="22">
        <f t="shared" si="5"/>
        <v>96661.174133333334</v>
      </c>
      <c r="R57" s="22">
        <f t="shared" si="5"/>
        <v>96269.421600000001</v>
      </c>
      <c r="S57" s="22">
        <f t="shared" si="5"/>
        <v>95854.293333333349</v>
      </c>
      <c r="T57" s="22">
        <f t="shared" si="5"/>
        <v>95416.89813333335</v>
      </c>
      <c r="U57" s="22">
        <f t="shared" si="5"/>
        <v>94958.133600000001</v>
      </c>
      <c r="V57" s="22">
        <f t="shared" si="5"/>
        <v>94478.589333333352</v>
      </c>
      <c r="W57" s="22">
        <f t="shared" si="5"/>
        <v>93978.406133333337</v>
      </c>
      <c r="X57" s="22">
        <f t="shared" si="5"/>
        <v>93457.54293333333</v>
      </c>
      <c r="Y57" s="22">
        <f t="shared" si="5"/>
        <v>92915.794400000013</v>
      </c>
      <c r="Z57" s="22">
        <f t="shared" si="5"/>
        <v>92353.251466666683</v>
      </c>
      <c r="AA57" s="22">
        <f t="shared" si="5"/>
        <v>91770.565333333332</v>
      </c>
      <c r="AB57" s="22">
        <f t="shared" si="5"/>
        <v>91168.736266666674</v>
      </c>
      <c r="AC57" s="22">
        <f t="shared" si="5"/>
        <v>90548.711733333344</v>
      </c>
      <c r="AD57" s="22">
        <f t="shared" si="5"/>
        <v>89911.582933333353</v>
      </c>
      <c r="AE57" s="22">
        <f t="shared" si="5"/>
        <v>89258.53786666668</v>
      </c>
    </row>
    <row r="58" spans="1:31" s="4" customFormat="1" x14ac:dyDescent="0.2">
      <c r="A58" s="4" t="s">
        <v>276</v>
      </c>
      <c r="B58" s="22">
        <f>B57*SQRT((B56/B55)^2+(Seafood_Consumption_Rate!$BE$9/Seafood_Consumption_Rate!$BD$9)^2)</f>
        <v>17042.20520960696</v>
      </c>
      <c r="C58" s="22">
        <f>C57*SQRT((C56/C55)^2+(Seafood_Consumption_Rate!$BE$9/Seafood_Consumption_Rate!$BD$9)^2)</f>
        <v>17040.794508289688</v>
      </c>
      <c r="D58" s="22">
        <f>D57*SQRT((D56/D55)^2+(Seafood_Consumption_Rate!$BE$9/Seafood_Consumption_Rate!$BD$9)^2)</f>
        <v>17042.05675260154</v>
      </c>
      <c r="E58" s="22">
        <f>E57*SQRT((E56/E55)^2+(Seafood_Consumption_Rate!$BE$9/Seafood_Consumption_Rate!$BD$9)^2)</f>
        <v>17045.43518503668</v>
      </c>
      <c r="F58" s="22">
        <f>F57*SQRT((F56/F55)^2+(Seafood_Consumption_Rate!$BE$9/Seafood_Consumption_Rate!$BD$9)^2)</f>
        <v>17050.606365360542</v>
      </c>
      <c r="G58" s="22">
        <f>G57*SQRT((G56/G55)^2+(Seafood_Consumption_Rate!$BE$9/Seafood_Consumption_Rate!$BD$9)^2)</f>
        <v>17057.970818526857</v>
      </c>
      <c r="H58" s="22">
        <f>H57*SQRT((H56/H55)^2+(Seafood_Consumption_Rate!$BE$9/Seafood_Consumption_Rate!$BD$9)^2)</f>
        <v>17067.992057257485</v>
      </c>
      <c r="I58" s="22">
        <f>I57*SQRT((I56/I55)^2+(Seafood_Consumption_Rate!$BE$9/Seafood_Consumption_Rate!$BD$9)^2)</f>
        <v>17080.355479568843</v>
      </c>
      <c r="J58" s="22">
        <f>J57*SQRT((J56/J55)^2+(Seafood_Consumption_Rate!$BE$9/Seafood_Consumption_Rate!$BD$9)^2)</f>
        <v>17094.367628401964</v>
      </c>
      <c r="K58" s="22">
        <f>K57*SQRT((K56/K55)^2+(Seafood_Consumption_Rate!$BE$9/Seafood_Consumption_Rate!$BD$9)^2)</f>
        <v>17109.327282665905</v>
      </c>
      <c r="L58" s="22">
        <f>L57*SQRT((L56/L55)^2+(Seafood_Consumption_Rate!$BE$9/Seafood_Consumption_Rate!$BD$9)^2)</f>
        <v>17124.753993179136</v>
      </c>
      <c r="M58" s="22">
        <f>M57*SQRT((M56/M55)^2+(Seafood_Consumption_Rate!$BE$9/Seafood_Consumption_Rate!$BD$9)^2)</f>
        <v>17140.580896467622</v>
      </c>
      <c r="N58" s="22">
        <f>N57*SQRT((N56/N55)^2+(Seafood_Consumption_Rate!$BE$9/Seafood_Consumption_Rate!$BD$9)^2)</f>
        <v>17157.009884919389</v>
      </c>
      <c r="O58" s="22">
        <f>O57*SQRT((O56/O55)^2+(Seafood_Consumption_Rate!$BE$9/Seafood_Consumption_Rate!$BD$9)^2)</f>
        <v>17174.652610134897</v>
      </c>
      <c r="P58" s="22">
        <f>P57*SQRT((P56/P55)^2+(Seafood_Consumption_Rate!$BE$9/Seafood_Consumption_Rate!$BD$9)^2)</f>
        <v>17194.164218380429</v>
      </c>
      <c r="Q58" s="22">
        <f>Q57*SQRT((Q56/Q55)^2+(Seafood_Consumption_Rate!$BE$9/Seafood_Consumption_Rate!$BD$9)^2)</f>
        <v>17215.837384390928</v>
      </c>
      <c r="R58" s="22">
        <f>R57*SQRT((R56/R55)^2+(Seafood_Consumption_Rate!$BE$9/Seafood_Consumption_Rate!$BD$9)^2)</f>
        <v>17239.883821939544</v>
      </c>
      <c r="S58" s="22">
        <f>S57*SQRT((S56/S55)^2+(Seafood_Consumption_Rate!$BE$9/Seafood_Consumption_Rate!$BD$9)^2)</f>
        <v>17266.976434835047</v>
      </c>
      <c r="T58" s="22">
        <f>T57*SQRT((T56/T55)^2+(Seafood_Consumption_Rate!$BE$9/Seafood_Consumption_Rate!$BD$9)^2)</f>
        <v>17297.922685771071</v>
      </c>
      <c r="U58" s="22">
        <f>U57*SQRT((U56/U55)^2+(Seafood_Consumption_Rate!$BE$9/Seafood_Consumption_Rate!$BD$9)^2)</f>
        <v>17333.508024924206</v>
      </c>
      <c r="V58" s="22">
        <f>V57*SQRT((V56/V55)^2+(Seafood_Consumption_Rate!$BE$9/Seafood_Consumption_Rate!$BD$9)^2)</f>
        <v>17374.384955324098</v>
      </c>
      <c r="W58" s="22">
        <f>W57*SQRT((W56/W55)^2+(Seafood_Consumption_Rate!$BE$9/Seafood_Consumption_Rate!$BD$9)^2)</f>
        <v>17421.100928336855</v>
      </c>
      <c r="X58" s="22">
        <f>X57*SQRT((X56/X55)^2+(Seafood_Consumption_Rate!$BE$9/Seafood_Consumption_Rate!$BD$9)^2)</f>
        <v>17474.259779869426</v>
      </c>
      <c r="Y58" s="22">
        <f>Y57*SQRT((Y56/Y55)^2+(Seafood_Consumption_Rate!$BE$9/Seafood_Consumption_Rate!$BD$9)^2)</f>
        <v>17534.426204072988</v>
      </c>
      <c r="Z58" s="22">
        <f>Z57*SQRT((Z56/Z55)^2+(Seafood_Consumption_Rate!$BE$9/Seafood_Consumption_Rate!$BD$9)^2)</f>
        <v>17602.171329196117</v>
      </c>
      <c r="AA58" s="22">
        <f>AA57*SQRT((AA56/AA55)^2+(Seafood_Consumption_Rate!$BE$9/Seafood_Consumption_Rate!$BD$9)^2)</f>
        <v>17678.070823991566</v>
      </c>
      <c r="AB58" s="22">
        <f>AB57*SQRT((AB56/AB55)^2+(Seafood_Consumption_Rate!$BE$9/Seafood_Consumption_Rate!$BD$9)^2)</f>
        <v>17762.684300660469</v>
      </c>
      <c r="AC58" s="22">
        <f>AC57*SQRT((AC56/AC55)^2+(Seafood_Consumption_Rate!$BE$9/Seafood_Consumption_Rate!$BD$9)^2)</f>
        <v>17856.505338855375</v>
      </c>
      <c r="AD58" s="22">
        <f>AD57*SQRT((AD56/AD55)^2+(Seafood_Consumption_Rate!$BE$9/Seafood_Consumption_Rate!$BD$9)^2)</f>
        <v>17959.996120124997</v>
      </c>
      <c r="AE58" s="22">
        <f>AE57*SQRT((AE56/AE55)^2+(Seafood_Consumption_Rate!$BE$9/Seafood_Consumption_Rate!$BD$9)^2)</f>
        <v>18073.506556110988</v>
      </c>
    </row>
    <row r="59" spans="1:31" x14ac:dyDescent="0.2">
      <c r="A59" t="s">
        <v>277</v>
      </c>
      <c r="B59" s="13">
        <v>2385.88913</v>
      </c>
      <c r="C59" s="13">
        <v>2394.9046699999999</v>
      </c>
      <c r="D59" s="13">
        <v>2403.1848999999997</v>
      </c>
      <c r="E59" s="13">
        <v>2410.66588</v>
      </c>
      <c r="F59" s="13">
        <v>2417.1238199999998</v>
      </c>
      <c r="G59" s="13">
        <v>2422.55872</v>
      </c>
      <c r="H59" s="13">
        <v>2426.9386099999997</v>
      </c>
      <c r="I59" s="13">
        <v>2430.1995499999998</v>
      </c>
      <c r="J59" s="13">
        <v>2432.4694199999999</v>
      </c>
      <c r="K59" s="13">
        <v>2433.7482199999999</v>
      </c>
      <c r="L59" s="13">
        <v>2434.00398</v>
      </c>
      <c r="M59" s="13">
        <v>2433.3006399999999</v>
      </c>
      <c r="N59" s="13">
        <v>2431.7021399999999</v>
      </c>
      <c r="O59" s="13">
        <v>2429.2724200000002</v>
      </c>
      <c r="P59" s="13">
        <v>2426.1713299999997</v>
      </c>
      <c r="Q59" s="13">
        <v>2422.39887</v>
      </c>
      <c r="R59" s="13">
        <v>2418.0189799999998</v>
      </c>
      <c r="S59" s="13">
        <v>2413.0636300000001</v>
      </c>
      <c r="T59" s="13">
        <v>2407.6926700000004</v>
      </c>
      <c r="U59" s="13">
        <v>2401.9380699999997</v>
      </c>
      <c r="V59" s="13">
        <v>2395.8637699999999</v>
      </c>
      <c r="W59" s="13">
        <v>2389.4697699999997</v>
      </c>
      <c r="X59" s="13">
        <v>2382.7560699999999</v>
      </c>
      <c r="Y59" s="13">
        <v>2375.6587299999997</v>
      </c>
      <c r="Z59" s="13">
        <v>2368.1777499999998</v>
      </c>
      <c r="AA59" s="13">
        <v>2360.3131299999995</v>
      </c>
      <c r="AB59" s="13">
        <v>2352.0648699999997</v>
      </c>
      <c r="AC59" s="13">
        <v>2343.4009999999998</v>
      </c>
      <c r="AD59" s="13">
        <v>2334.35349</v>
      </c>
      <c r="AE59" s="13">
        <v>2324.9223399999996</v>
      </c>
    </row>
    <row r="60" spans="1:31" x14ac:dyDescent="0.2">
      <c r="A60" t="s">
        <v>278</v>
      </c>
      <c r="B60" s="13">
        <v>2355.8053599999998</v>
      </c>
      <c r="C60" s="13">
        <v>2358.0112899999999</v>
      </c>
      <c r="D60" s="13">
        <v>2359.25812</v>
      </c>
      <c r="E60" s="13">
        <v>2359.386</v>
      </c>
      <c r="F60" s="13">
        <v>2358.3949299999999</v>
      </c>
      <c r="G60" s="13">
        <v>2356.2209699999999</v>
      </c>
      <c r="H60" s="13">
        <v>2352.9280599999997</v>
      </c>
      <c r="I60" s="13">
        <v>2348.64408</v>
      </c>
      <c r="J60" s="13">
        <v>2343.5608500000003</v>
      </c>
      <c r="K60" s="13">
        <v>2337.8062500000001</v>
      </c>
      <c r="L60" s="13">
        <v>2331.4442199999999</v>
      </c>
      <c r="M60" s="13">
        <v>2324.4747600000001</v>
      </c>
      <c r="N60" s="13">
        <v>2316.9298399999998</v>
      </c>
      <c r="O60" s="13">
        <v>2308.8414299999999</v>
      </c>
      <c r="P60" s="13">
        <v>2300.1775599999996</v>
      </c>
      <c r="Q60" s="13">
        <v>2290.9701999999997</v>
      </c>
      <c r="R60" s="13">
        <v>2281.3152599999999</v>
      </c>
      <c r="S60" s="13">
        <v>2271.0848599999999</v>
      </c>
      <c r="T60" s="13">
        <v>2260.4068799999995</v>
      </c>
      <c r="U60" s="13">
        <v>2249.24935</v>
      </c>
      <c r="V60" s="13">
        <v>2237.6122700000001</v>
      </c>
      <c r="W60" s="13">
        <v>2225.5276100000001</v>
      </c>
      <c r="X60" s="13">
        <v>2212.8674900000001</v>
      </c>
      <c r="Y60" s="13">
        <v>2199.5360000000001</v>
      </c>
      <c r="Z60" s="13">
        <v>2185.50117</v>
      </c>
      <c r="AA60" s="13">
        <v>2170.7629999999999</v>
      </c>
      <c r="AB60" s="13">
        <v>2155.2895199999998</v>
      </c>
      <c r="AC60" s="13">
        <v>2139.0807300000001</v>
      </c>
      <c r="AD60" s="13">
        <v>2122.26451</v>
      </c>
      <c r="AE60" s="13">
        <v>2104.7769199999998</v>
      </c>
    </row>
    <row r="61" spans="1:31" x14ac:dyDescent="0.2">
      <c r="A61" t="s">
        <v>279</v>
      </c>
      <c r="B61" s="13">
        <v>2415.6532000000002</v>
      </c>
      <c r="C61" s="13">
        <v>2431.8619899999999</v>
      </c>
      <c r="D61" s="13">
        <v>2447.78305</v>
      </c>
      <c r="E61" s="13">
        <v>2463.2245600000001</v>
      </c>
      <c r="F61" s="13">
        <v>2478.0906100000002</v>
      </c>
      <c r="G61" s="13">
        <v>2492.2213499999998</v>
      </c>
      <c r="H61" s="13">
        <v>2505.5528399999998</v>
      </c>
      <c r="I61" s="13">
        <v>2517.9572000000003</v>
      </c>
      <c r="J61" s="13">
        <v>2529.3065499999998</v>
      </c>
      <c r="K61" s="13">
        <v>2539.6328600000002</v>
      </c>
      <c r="L61" s="13">
        <v>2548.77628</v>
      </c>
      <c r="M61" s="13">
        <v>2556.8966599999999</v>
      </c>
      <c r="N61" s="13">
        <v>2564.0579399999997</v>
      </c>
      <c r="O61" s="13">
        <v>2570.5478499999999</v>
      </c>
      <c r="P61" s="13">
        <v>2576.6221499999997</v>
      </c>
      <c r="Q61" s="13">
        <v>2582.2808399999999</v>
      </c>
      <c r="R61" s="13">
        <v>2587.5558899999996</v>
      </c>
      <c r="S61" s="13">
        <v>2592.6391199999998</v>
      </c>
      <c r="T61" s="13">
        <v>2597.69038</v>
      </c>
      <c r="U61" s="13">
        <v>2602.8375500000002</v>
      </c>
      <c r="V61" s="13">
        <v>2608.1765399999995</v>
      </c>
      <c r="W61" s="13">
        <v>2613.6753800000001</v>
      </c>
      <c r="X61" s="13">
        <v>2619.3660399999999</v>
      </c>
      <c r="Y61" s="13">
        <v>2625.1845800000001</v>
      </c>
      <c r="Z61" s="13">
        <v>2631.0990300000003</v>
      </c>
      <c r="AA61" s="13">
        <v>2637.1093899999996</v>
      </c>
      <c r="AB61" s="13">
        <v>2643.2156599999998</v>
      </c>
      <c r="AC61" s="13">
        <v>2649.3219300000001</v>
      </c>
      <c r="AD61" s="13">
        <v>2655.3322899999998</v>
      </c>
      <c r="AE61" s="13">
        <v>2661.1827999999996</v>
      </c>
    </row>
    <row r="62" spans="1:31" x14ac:dyDescent="0.2">
      <c r="A62" t="s">
        <v>280</v>
      </c>
      <c r="B62" s="13">
        <f>AVERAGE(UN_Population_Growth_ScenA!B10,UN_Population_Growth_ScenB!B10,UN_Population_Growth_ScenC!B10)</f>
        <v>74.625666666666675</v>
      </c>
      <c r="C62" s="13">
        <f>AVERAGE(UN_Population_Growth_ScenA!C10,UN_Population_Growth_ScenB!C10,UN_Population_Growth_ScenC!C10)</f>
        <v>74.911666666666676</v>
      </c>
      <c r="D62" s="13">
        <f>AVERAGE(UN_Population_Growth_ScenA!D10,UN_Population_Growth_ScenB!D10,UN_Population_Growth_ScenC!D10)</f>
        <v>75.177000000000007</v>
      </c>
      <c r="E62" s="13">
        <f>AVERAGE(UN_Population_Growth_ScenA!E10,UN_Population_Growth_ScenB!E10,UN_Population_Growth_ScenC!E10)</f>
        <v>75.417333333333332</v>
      </c>
      <c r="F62" s="13">
        <f>AVERAGE(UN_Population_Growth_ScenA!F10,UN_Population_Growth_ScenB!F10,UN_Population_Growth_ScenC!F10)</f>
        <v>75.629333333333335</v>
      </c>
      <c r="G62" s="13">
        <f>AVERAGE(UN_Population_Growth_ScenA!G10,UN_Population_Growth_ScenB!G10,UN_Population_Growth_ScenC!G10)</f>
        <v>75.810666666666648</v>
      </c>
      <c r="H62" s="13">
        <f>AVERAGE(UN_Population_Growth_ScenA!H10,UN_Population_Growth_ScenB!H10,UN_Population_Growth_ScenC!H10)</f>
        <v>75.960999999999999</v>
      </c>
      <c r="I62" s="13">
        <f>AVERAGE(UN_Population_Growth_ScenA!I10,UN_Population_Growth_ScenB!I10,UN_Population_Growth_ScenC!I10)</f>
        <v>76.079666666666654</v>
      </c>
      <c r="J62" s="13">
        <f>AVERAGE(UN_Population_Growth_ScenA!J10,UN_Population_Growth_ScenB!J10,UN_Population_Growth_ScenC!J10)</f>
        <v>76.168666666666681</v>
      </c>
      <c r="K62" s="13">
        <f>AVERAGE(UN_Population_Growth_ScenA!K10,UN_Population_Growth_ScenB!K10,UN_Population_Growth_ScenC!K10)</f>
        <v>76.229666666666674</v>
      </c>
      <c r="L62" s="13">
        <f>AVERAGE(UN_Population_Growth_ScenA!L10,UN_Population_Growth_ScenB!L10,UN_Population_Growth_ScenC!L10)</f>
        <v>76.261333333333326</v>
      </c>
      <c r="M62" s="13">
        <f>AVERAGE(UN_Population_Growth_ScenA!M10,UN_Population_Growth_ScenB!M10,UN_Population_Growth_ScenC!M10)</f>
        <v>76.266000000000005</v>
      </c>
      <c r="N62" s="13">
        <f>AVERAGE(UN_Population_Growth_ScenA!N10,UN_Population_Growth_ScenB!N10,UN_Population_Growth_ScenC!N10)</f>
        <v>76.245333333333335</v>
      </c>
      <c r="O62" s="13">
        <f>AVERAGE(UN_Population_Growth_ScenA!O10,UN_Population_Growth_ScenB!O10,UN_Population_Growth_ScenC!O10)</f>
        <v>76.203333333333333</v>
      </c>
      <c r="P62" s="13">
        <f>AVERAGE(UN_Population_Growth_ScenA!P10,UN_Population_Growth_ScenB!P10,UN_Population_Growth_ScenC!P10)</f>
        <v>76.143999999999991</v>
      </c>
      <c r="Q62" s="13">
        <f>AVERAGE(UN_Population_Growth_ScenA!Q10,UN_Population_Growth_ScenB!Q10,UN_Population_Growth_ScenC!Q10)</f>
        <v>76.067666666666653</v>
      </c>
      <c r="R62" s="13">
        <f>AVERAGE(UN_Population_Growth_ScenA!R10,UN_Population_Growth_ScenB!R10,UN_Population_Growth_ScenC!R10)</f>
        <v>75.976333333333343</v>
      </c>
      <c r="S62" s="13">
        <f>AVERAGE(UN_Population_Growth_ScenA!S10,UN_Population_Growth_ScenB!S10,UN_Population_Growth_ScenC!S10)</f>
        <v>75.870999999999995</v>
      </c>
      <c r="T62" s="13">
        <f>AVERAGE(UN_Population_Growth_ScenA!T10,UN_Population_Growth_ScenB!T10,UN_Population_Growth_ScenC!T10)</f>
        <v>75.75633333333333</v>
      </c>
      <c r="U62" s="13">
        <f>AVERAGE(UN_Population_Growth_ScenA!U10,UN_Population_Growth_ScenB!U10,UN_Population_Growth_ScenC!U10)</f>
        <v>75.63366666666667</v>
      </c>
      <c r="V62" s="13">
        <f>AVERAGE(UN_Population_Growth_ScenA!V10,UN_Population_Growth_ScenB!V10,UN_Population_Growth_ScenC!V10)</f>
        <v>75.504666666666665</v>
      </c>
      <c r="W62" s="13">
        <f>AVERAGE(UN_Population_Growth_ScenA!W10,UN_Population_Growth_ScenB!W10,UN_Population_Growth_ScenC!W10)</f>
        <v>75.36933333333333</v>
      </c>
      <c r="X62" s="13">
        <f>AVERAGE(UN_Population_Growth_ScenA!X10,UN_Population_Growth_ScenB!X10,UN_Population_Growth_ScenC!X10)</f>
        <v>75.226666666666674</v>
      </c>
      <c r="Y62" s="13">
        <f>AVERAGE(UN_Population_Growth_ScenA!Y10,UN_Population_Growth_ScenB!Y10,UN_Population_Growth_ScenC!Y10)</f>
        <v>75.074333333333328</v>
      </c>
      <c r="Z62" s="13">
        <f>AVERAGE(UN_Population_Growth_ScenA!Z10,UN_Population_Growth_ScenB!Z10,UN_Population_Growth_ScenC!Z10)</f>
        <v>74.911666666666676</v>
      </c>
      <c r="AA62" s="13">
        <f>AVERAGE(UN_Population_Growth_ScenA!AA10,UN_Population_Growth_ScenB!AA10,UN_Population_Growth_ScenC!AA10)</f>
        <v>74.73866666666666</v>
      </c>
      <c r="AB62" s="13">
        <f>AVERAGE(UN_Population_Growth_ScenA!AB10,UN_Population_Growth_ScenB!AB10,UN_Population_Growth_ScenC!AB10)</f>
        <v>74.554999999999993</v>
      </c>
      <c r="AC62" s="13">
        <f>AVERAGE(UN_Population_Growth_ScenA!AC10,UN_Population_Growth_ScenB!AC10,UN_Population_Growth_ScenC!AC10)</f>
        <v>74.359333333333339</v>
      </c>
      <c r="AD62" s="13">
        <f>AVERAGE(UN_Population_Growth_ScenA!AD10,UN_Population_Growth_ScenB!AD10,UN_Population_Growth_ScenC!AD10)</f>
        <v>74.152333333333331</v>
      </c>
      <c r="AE62" s="13">
        <f>AVERAGE(UN_Population_Growth_ScenA!AE10,UN_Population_Growth_ScenB!AE10,UN_Population_Growth_ScenC!AE10)</f>
        <v>73.932666666666663</v>
      </c>
    </row>
    <row r="63" spans="1:31" x14ac:dyDescent="0.2">
      <c r="A63" t="s">
        <v>281</v>
      </c>
      <c r="B63" s="13">
        <f>STDEV(UN_Population_Growth_ScenA!B10,UN_Population_Growth_ScenB!B10,UN_Population_Growth_ScenC!B10)</f>
        <v>0.9360044515563658</v>
      </c>
      <c r="C63" s="13">
        <f>STDEV(UN_Population_Growth_ScenA!C10,UN_Population_Growth_ScenB!C10,UN_Population_Growth_ScenC!C10)</f>
        <v>1.1550001443001294</v>
      </c>
      <c r="D63" s="13">
        <f>STDEV(UN_Population_Growth_ScenA!D10,UN_Population_Growth_ScenB!D10,UN_Population_Growth_ScenC!D10)</f>
        <v>1.3845132718757116</v>
      </c>
      <c r="E63" s="13">
        <f>STDEV(UN_Population_Growth_ScenA!E10,UN_Population_Growth_ScenB!E10,UN_Population_Growth_ScenC!E10)</f>
        <v>1.6240410503843001</v>
      </c>
      <c r="F63" s="13">
        <f>STDEV(UN_Population_Growth_ScenA!F10,UN_Population_Growth_ScenB!F10,UN_Population_Growth_ScenC!F10)</f>
        <v>1.8721090602134625</v>
      </c>
      <c r="G63" s="13">
        <f>STDEV(UN_Population_Growth_ScenA!G10,UN_Population_Growth_ScenB!G10,UN_Population_Growth_ScenC!G10)</f>
        <v>2.1272118684638217</v>
      </c>
      <c r="H63" s="13">
        <f>STDEV(UN_Population_Growth_ScenA!H10,UN_Population_Growth_ScenB!H10,UN_Population_Growth_ScenC!H10)</f>
        <v>2.3873619331806402</v>
      </c>
      <c r="I63" s="13">
        <f>STDEV(UN_Population_Growth_ScenA!I10,UN_Population_Growth_ScenB!I10,UN_Population_Growth_ScenC!I10)</f>
        <v>2.6485921417487726</v>
      </c>
      <c r="J63" s="13">
        <f>STDEV(UN_Population_Growth_ScenA!J10,UN_Population_Growth_ScenB!J10,UN_Population_Growth_ScenC!J10)</f>
        <v>2.9058820232991733</v>
      </c>
      <c r="K63" s="13">
        <f>STDEV(UN_Population_Growth_ScenA!K10,UN_Population_Growth_ScenB!K10,UN_Population_Growth_ScenC!K10)</f>
        <v>3.1577764856514685</v>
      </c>
      <c r="L63" s="13">
        <f>STDEV(UN_Population_Growth_ScenA!L10,UN_Population_Growth_ScenB!L10,UN_Population_Growth_ScenC!L10)</f>
        <v>3.4007883399784435</v>
      </c>
      <c r="M63" s="13">
        <f>STDEV(UN_Population_Growth_ScenA!M10,UN_Population_Growth_ScenB!M10,UN_Population_Growth_ScenC!M10)</f>
        <v>3.6374458071564426</v>
      </c>
      <c r="N63" s="13">
        <f>STDEV(UN_Population_Growth_ScenA!N10,UN_Population_Growth_ScenB!N10,UN_Population_Growth_ScenC!N10)</f>
        <v>3.8682597293011942</v>
      </c>
      <c r="O63" s="13">
        <f>STDEV(UN_Population_Growth_ScenA!O10,UN_Population_Growth_ScenB!O10,UN_Population_Growth_ScenC!O10)</f>
        <v>4.0973252657475658</v>
      </c>
      <c r="P63" s="13">
        <f>STDEV(UN_Population_Growth_ScenA!P10,UN_Population_Growth_ScenB!P10,UN_Population_Growth_ScenC!P10)</f>
        <v>4.3291362879909459</v>
      </c>
      <c r="Q63" s="13">
        <f>STDEV(UN_Population_Growth_ScenA!Q10,UN_Population_Growth_ScenB!Q10,UN_Population_Growth_ScenC!Q10)</f>
        <v>4.5632383603460136</v>
      </c>
      <c r="R63" s="13">
        <f>STDEV(UN_Population_Growth_ScenA!R10,UN_Population_Growth_ScenB!R10,UN_Population_Growth_ScenC!R10)</f>
        <v>4.7986669329443261</v>
      </c>
      <c r="S63" s="13">
        <f>STDEV(UN_Population_Growth_ScenA!S10,UN_Population_Growth_ScenB!S10,UN_Population_Growth_ScenC!S10)</f>
        <v>5.0404453176281994</v>
      </c>
      <c r="T63" s="13">
        <f>STDEV(UN_Population_Growth_ScenA!T10,UN_Population_Growth_ScenB!T10,UN_Population_Growth_ScenC!T10)</f>
        <v>5.2890799136837963</v>
      </c>
      <c r="U63" s="13">
        <f>STDEV(UN_Population_Growth_ScenA!U10,UN_Population_Growth_ScenB!U10,UN_Population_Growth_ScenC!U10)</f>
        <v>5.5471078350193759</v>
      </c>
      <c r="V63" s="13">
        <f>STDEV(UN_Population_Growth_ScenA!V10,UN_Population_Growth_ScenB!V10,UN_Population_Growth_ScenC!V10)</f>
        <v>5.8160218649290938</v>
      </c>
      <c r="W63" s="13">
        <f>STDEV(UN_Population_Growth_ScenA!W10,UN_Population_Growth_ScenB!W10,UN_Population_Growth_ScenC!W10)</f>
        <v>6.0948398119502176</v>
      </c>
      <c r="X63" s="13">
        <f>STDEV(UN_Population_Growth_ScenA!X10,UN_Population_Growth_ScenB!X10,UN_Population_Growth_ScenC!X10)</f>
        <v>6.3859823311165957</v>
      </c>
      <c r="Y63" s="13">
        <f>STDEV(UN_Population_Growth_ScenA!Y10,UN_Population_Growth_ScenB!Y10,UN_Population_Growth_ScenC!Y10)</f>
        <v>6.6899140751831325</v>
      </c>
      <c r="Z63" s="13">
        <f>STDEV(UN_Population_Growth_ScenA!Z10,UN_Population_Growth_ScenB!Z10,UN_Population_Growth_ScenC!Z10)</f>
        <v>7.0065661584925714</v>
      </c>
      <c r="AA63" s="13">
        <f>STDEV(UN_Population_Growth_ScenA!AA10,UN_Population_Growth_ScenB!AA10,UN_Population_Growth_ScenC!AA10)</f>
        <v>7.3359227322357521</v>
      </c>
      <c r="AB63" s="13">
        <f>STDEV(UN_Population_Growth_ScenA!AB10,UN_Population_Growth_ScenB!AB10,UN_Population_Growth_ScenC!AB10)</f>
        <v>7.6784342805027643</v>
      </c>
      <c r="AC63" s="13">
        <f>STDEV(UN_Population_Growth_ScenA!AC10,UN_Population_Growth_ScenB!AC10,UN_Population_Growth_ScenC!AC10)</f>
        <v>8.0325612561208199</v>
      </c>
      <c r="AD63" s="13">
        <f>STDEV(UN_Population_Growth_ScenA!AD10,UN_Population_Growth_ScenB!AD10,UN_Population_Growth_ScenC!AD10)</f>
        <v>8.3947784564771801</v>
      </c>
      <c r="AE63" s="13">
        <f>STDEV(UN_Population_Growth_ScenA!AE10,UN_Population_Growth_ScenB!AE10,UN_Population_Growth_ScenC!AE10)</f>
        <v>8.764935215581076</v>
      </c>
    </row>
    <row r="64" spans="1:31" s="4" customFormat="1" x14ac:dyDescent="0.2">
      <c r="A64" s="4" t="s">
        <v>282</v>
      </c>
      <c r="B64" s="22">
        <f>AVERAGE(B59:B61)</f>
        <v>2385.7825633333337</v>
      </c>
      <c r="C64" s="22">
        <f t="shared" ref="C64:AE64" si="6">AVERAGE(C59:C61)</f>
        <v>2394.9259833333331</v>
      </c>
      <c r="D64" s="22">
        <f t="shared" si="6"/>
        <v>2403.4086899999998</v>
      </c>
      <c r="E64" s="22">
        <f t="shared" si="6"/>
        <v>2411.0921466666664</v>
      </c>
      <c r="F64" s="22">
        <f t="shared" si="6"/>
        <v>2417.8697866666666</v>
      </c>
      <c r="G64" s="22">
        <f t="shared" si="6"/>
        <v>2423.6670133333332</v>
      </c>
      <c r="H64" s="22">
        <f t="shared" si="6"/>
        <v>2428.4731699999998</v>
      </c>
      <c r="I64" s="22">
        <f t="shared" si="6"/>
        <v>2432.2669433333335</v>
      </c>
      <c r="J64" s="22">
        <f t="shared" si="6"/>
        <v>2435.1122733333336</v>
      </c>
      <c r="K64" s="22">
        <f t="shared" si="6"/>
        <v>2437.0624433333337</v>
      </c>
      <c r="L64" s="22">
        <f t="shared" si="6"/>
        <v>2438.0748266666665</v>
      </c>
      <c r="M64" s="22">
        <f t="shared" si="6"/>
        <v>2438.2240200000001</v>
      </c>
      <c r="N64" s="22">
        <f t="shared" si="6"/>
        <v>2437.5633066666664</v>
      </c>
      <c r="O64" s="22">
        <f t="shared" si="6"/>
        <v>2436.2205666666664</v>
      </c>
      <c r="P64" s="22">
        <f t="shared" si="6"/>
        <v>2434.3236799999995</v>
      </c>
      <c r="Q64" s="22">
        <f t="shared" si="6"/>
        <v>2431.8833033333335</v>
      </c>
      <c r="R64" s="22">
        <f t="shared" si="6"/>
        <v>2428.9633766666666</v>
      </c>
      <c r="S64" s="22">
        <f t="shared" si="6"/>
        <v>2425.5958699999996</v>
      </c>
      <c r="T64" s="22">
        <f t="shared" si="6"/>
        <v>2421.9299766666668</v>
      </c>
      <c r="U64" s="22">
        <f t="shared" si="6"/>
        <v>2418.0083233333335</v>
      </c>
      <c r="V64" s="22">
        <f t="shared" si="6"/>
        <v>2413.8841933333329</v>
      </c>
      <c r="W64" s="22">
        <f t="shared" si="6"/>
        <v>2409.5575866666663</v>
      </c>
      <c r="X64" s="22">
        <f t="shared" si="6"/>
        <v>2404.9965333333334</v>
      </c>
      <c r="Y64" s="22">
        <f t="shared" si="6"/>
        <v>2400.1264366666665</v>
      </c>
      <c r="Z64" s="22">
        <f t="shared" si="6"/>
        <v>2394.9259833333335</v>
      </c>
      <c r="AA64" s="22">
        <f t="shared" si="6"/>
        <v>2389.3951733333329</v>
      </c>
      <c r="AB64" s="22">
        <f t="shared" si="6"/>
        <v>2383.5233499999999</v>
      </c>
      <c r="AC64" s="22">
        <f t="shared" si="6"/>
        <v>2377.2678866666665</v>
      </c>
      <c r="AD64" s="22">
        <f t="shared" si="6"/>
        <v>2370.6500966666667</v>
      </c>
      <c r="AE64" s="22">
        <f t="shared" si="6"/>
        <v>2363.6273533333328</v>
      </c>
    </row>
    <row r="65" spans="1:31" s="4" customFormat="1" x14ac:dyDescent="0.2">
      <c r="A65" s="4" t="s">
        <v>283</v>
      </c>
      <c r="B65" s="22">
        <f>B64*SQRT((B63/B62)^2+(Seafood_Consumption_Rate!$BE$10/Seafood_Consumption_Rate!$BD$10)^2)</f>
        <v>368.16012003179412</v>
      </c>
      <c r="C65" s="22">
        <f>C64*SQRT((C63/C62)^2+(Seafood_Consumption_Rate!$BE$10/Seafood_Consumption_Rate!$BD$10)^2)</f>
        <v>370.19446030462836</v>
      </c>
      <c r="D65" s="22">
        <f>D64*SQRT((D63/D62)^2+(Seafood_Consumption_Rate!$BE$10/Seafood_Consumption_Rate!$BD$10)^2)</f>
        <v>372.29357876336371</v>
      </c>
      <c r="E65" s="22">
        <f>E64*SQRT((E63/E62)^2+(Seafood_Consumption_Rate!$BE$10/Seafood_Consumption_Rate!$BD$10)^2)</f>
        <v>374.45175890984859</v>
      </c>
      <c r="F65" s="22">
        <f>F64*SQRT((F63/F62)^2+(Seafood_Consumption_Rate!$BE$10/Seafood_Consumption_Rate!$BD$10)^2)</f>
        <v>376.66268054971852</v>
      </c>
      <c r="G65" s="22">
        <f>G64*SQRT((G63/G62)^2+(Seafood_Consumption_Rate!$BE$10/Seafood_Consumption_Rate!$BD$10)^2)</f>
        <v>378.92148606311298</v>
      </c>
      <c r="H65" s="22">
        <f>H64*SQRT((H63/H62)^2+(Seafood_Consumption_Rate!$BE$10/Seafood_Consumption_Rate!$BD$10)^2)</f>
        <v>381.22636778529346</v>
      </c>
      <c r="I65" s="22">
        <f>I64*SQRT((I63/I62)^2+(Seafood_Consumption_Rate!$BE$10/Seafood_Consumption_Rate!$BD$10)^2)</f>
        <v>383.55489375993415</v>
      </c>
      <c r="J65" s="22">
        <f>J64*SQRT((J63/J62)^2+(Seafood_Consumption_Rate!$BE$10/Seafood_Consumption_Rate!$BD$10)^2)</f>
        <v>385.87904246631894</v>
      </c>
      <c r="K65" s="22">
        <f>K64*SQRT((K63/K62)^2+(Seafood_Consumption_Rate!$BE$10/Seafood_Consumption_Rate!$BD$10)^2)</f>
        <v>388.18620363651041</v>
      </c>
      <c r="L65" s="22">
        <f>L64*SQRT((L63/L62)^2+(Seafood_Consumption_Rate!$BE$10/Seafood_Consumption_Rate!$BD$10)^2)</f>
        <v>390.42833221382466</v>
      </c>
      <c r="M65" s="22">
        <f>M64*SQRT((M63/M62)^2+(Seafood_Consumption_Rate!$BE$10/Seafood_Consumption_Rate!$BD$10)^2)</f>
        <v>392.6244032269995</v>
      </c>
      <c r="N65" s="22">
        <f>N64*SQRT((N63/N62)^2+(Seafood_Consumption_Rate!$BE$10/Seafood_Consumption_Rate!$BD$10)^2)</f>
        <v>394.77638031603368</v>
      </c>
      <c r="O65" s="22">
        <f>O64*SQRT((O63/O62)^2+(Seafood_Consumption_Rate!$BE$10/Seafood_Consumption_Rate!$BD$10)^2)</f>
        <v>396.93641042373747</v>
      </c>
      <c r="P65" s="22">
        <f>P64*SQRT((P63/P62)^2+(Seafood_Consumption_Rate!$BE$10/Seafood_Consumption_Rate!$BD$10)^2)</f>
        <v>399.1696902946012</v>
      </c>
      <c r="Q65" s="22">
        <f>Q64*SQRT((Q63/Q62)^2+(Seafood_Consumption_Rate!$BE$10/Seafood_Consumption_Rate!$BD$10)^2)</f>
        <v>401.47629154779128</v>
      </c>
      <c r="R65" s="22">
        <f>R64*SQRT((R63/R62)^2+(Seafood_Consumption_Rate!$BE$10/Seafood_Consumption_Rate!$BD$10)^2)</f>
        <v>403.85664482387398</v>
      </c>
      <c r="S65" s="22">
        <f>S64*SQRT((S63/S62)^2+(Seafood_Consumption_Rate!$BE$10/Seafood_Consumption_Rate!$BD$10)^2)</f>
        <v>406.38022445948411</v>
      </c>
      <c r="T65" s="22">
        <f>T64*SQRT((T63/T62)^2+(Seafood_Consumption_Rate!$BE$10/Seafood_Consumption_Rate!$BD$10)^2)</f>
        <v>409.08373560384518</v>
      </c>
      <c r="U65" s="22">
        <f>U64*SQRT((U63/U62)^2+(Seafood_Consumption_Rate!$BE$10/Seafood_Consumption_Rate!$BD$10)^2)</f>
        <v>412.01733597793509</v>
      </c>
      <c r="V65" s="22">
        <f>V64*SQRT((V63/V62)^2+(Seafood_Consumption_Rate!$BE$10/Seafood_Consumption_Rate!$BD$10)^2)</f>
        <v>415.22291640851807</v>
      </c>
      <c r="W65" s="22">
        <f>W64*SQRT((W63/W62)^2+(Seafood_Consumption_Rate!$BE$10/Seafood_Consumption_Rate!$BD$10)^2)</f>
        <v>418.70119560760946</v>
      </c>
      <c r="X65" s="22">
        <f>X64*SQRT((X63/X62)^2+(Seafood_Consumption_Rate!$BE$10/Seafood_Consumption_Rate!$BD$10)^2)</f>
        <v>422.49871227426718</v>
      </c>
      <c r="Y65" s="22">
        <f>Y64*SQRT((Y63/Y62)^2+(Seafood_Consumption_Rate!$BE$10/Seafood_Consumption_Rate!$BD$10)^2)</f>
        <v>426.63042785394981</v>
      </c>
      <c r="Z65" s="22">
        <f>Z64*SQRT((Z63/Z62)^2+(Seafood_Consumption_Rate!$BE$10/Seafood_Consumption_Rate!$BD$10)^2)</f>
        <v>431.11068280188181</v>
      </c>
      <c r="AA65" s="22">
        <f>AA64*SQRT((AA63/AA62)^2+(Seafood_Consumption_Rate!$BE$10/Seafood_Consumption_Rate!$BD$10)^2)</f>
        <v>435.95706874301919</v>
      </c>
      <c r="AB65" s="22">
        <f>AB64*SQRT((AB63/AB62)^2+(Seafood_Consumption_Rate!$BE$10/Seafood_Consumption_Rate!$BD$10)^2)</f>
        <v>441.19354623552033</v>
      </c>
      <c r="AC65" s="22">
        <f>AC64*SQRT((AC63/AC62)^2+(Seafood_Consumption_Rate!$BE$10/Seafood_Consumption_Rate!$BD$10)^2)</f>
        <v>446.80398256656468</v>
      </c>
      <c r="AD65" s="22">
        <f>AD64*SQRT((AD63/AD62)^2+(Seafood_Consumption_Rate!$BE$10/Seafood_Consumption_Rate!$BD$10)^2)</f>
        <v>452.73852988085741</v>
      </c>
      <c r="AE65" s="22">
        <f>AE64*SQRT((AE63/AE62)^2+(Seafood_Consumption_Rate!$BE$10/Seafood_Consumption_Rate!$BD$10)^2)</f>
        <v>458.99643007125121</v>
      </c>
    </row>
    <row r="66" spans="1:31" x14ac:dyDescent="0.2">
      <c r="A66" t="s">
        <v>284</v>
      </c>
      <c r="B66" s="13">
        <v>119569.40979999999</v>
      </c>
      <c r="C66" s="13">
        <v>120880.74639999999</v>
      </c>
      <c r="D66" s="13">
        <v>122185.3944</v>
      </c>
      <c r="E66" s="13">
        <v>123482.60119999999</v>
      </c>
      <c r="F66" s="13">
        <v>124771.73079999999</v>
      </c>
      <c r="G66" s="13">
        <v>126051.9776</v>
      </c>
      <c r="H66" s="13">
        <v>127323.0236</v>
      </c>
      <c r="I66" s="13">
        <v>128585.2822</v>
      </c>
      <c r="J66" s="13">
        <v>129839.53780000001</v>
      </c>
      <c r="K66" s="13">
        <v>131086.16140000001</v>
      </c>
      <c r="L66" s="13">
        <v>132325.24839999998</v>
      </c>
      <c r="M66" s="13">
        <v>133555.9296</v>
      </c>
      <c r="N66" s="13">
        <v>134776.42419999998</v>
      </c>
      <c r="O66" s="13">
        <v>135984.36840000001</v>
      </c>
      <c r="P66" s="13">
        <v>137178.05559999999</v>
      </c>
      <c r="Q66" s="13">
        <v>138356.75439999998</v>
      </c>
      <c r="R66" s="13">
        <v>139520.82519999999</v>
      </c>
      <c r="S66" s="13">
        <v>140670.91459999999</v>
      </c>
      <c r="T66" s="13">
        <v>141808.16740000001</v>
      </c>
      <c r="U66" s="13">
        <v>142933.47400000002</v>
      </c>
      <c r="V66" s="13">
        <v>144047.18419999999</v>
      </c>
      <c r="W66" s="13">
        <v>145149.139</v>
      </c>
      <c r="X66" s="13">
        <v>146239.16879999998</v>
      </c>
      <c r="Y66" s="13">
        <v>147316.91320000001</v>
      </c>
      <c r="Z66" s="13">
        <v>148382.32980000001</v>
      </c>
      <c r="AA66" s="13">
        <v>149435.5246</v>
      </c>
      <c r="AB66" s="13">
        <v>150477.22899999999</v>
      </c>
      <c r="AC66" s="13">
        <v>151508.67259999999</v>
      </c>
      <c r="AD66" s="13">
        <v>152531.4878</v>
      </c>
      <c r="AE66" s="13">
        <v>153546.9572</v>
      </c>
    </row>
    <row r="67" spans="1:31" x14ac:dyDescent="0.2">
      <c r="A67" t="s">
        <v>285</v>
      </c>
      <c r="B67" s="13">
        <v>117395.4028</v>
      </c>
      <c r="C67" s="13">
        <v>118167.0298</v>
      </c>
      <c r="D67" s="13">
        <v>118888.16899999999</v>
      </c>
      <c r="E67" s="13">
        <v>119558.50239999998</v>
      </c>
      <c r="F67" s="13">
        <v>120178.6554</v>
      </c>
      <c r="G67" s="13">
        <v>120748.6704</v>
      </c>
      <c r="H67" s="13">
        <v>121271.685</v>
      </c>
      <c r="I67" s="13">
        <v>121754.98139999999</v>
      </c>
      <c r="J67" s="13">
        <v>122207.8134</v>
      </c>
      <c r="K67" s="13">
        <v>122636.594</v>
      </c>
      <c r="L67" s="13">
        <v>123044.45020000001</v>
      </c>
      <c r="M67" s="13">
        <v>123429.2726</v>
      </c>
      <c r="N67" s="13">
        <v>123785.7294</v>
      </c>
      <c r="O67" s="13">
        <v>124105.62679999998</v>
      </c>
      <c r="P67" s="13">
        <v>124382.77439999999</v>
      </c>
      <c r="Q67" s="13">
        <v>124615.5928</v>
      </c>
      <c r="R67" s="13">
        <v>124805.14199999999</v>
      </c>
      <c r="S67" s="13">
        <v>124950.9026</v>
      </c>
      <c r="T67" s="13">
        <v>125052.97</v>
      </c>
      <c r="U67" s="13">
        <v>125111.27</v>
      </c>
      <c r="V67" s="13">
        <v>125125.6118</v>
      </c>
      <c r="W67" s="13">
        <v>125095.317</v>
      </c>
      <c r="X67" s="13">
        <v>125019.39979999998</v>
      </c>
      <c r="Y67" s="13">
        <v>124896.7472</v>
      </c>
      <c r="Z67" s="13">
        <v>124726.914</v>
      </c>
      <c r="AA67" s="13">
        <v>124509.73059999998</v>
      </c>
      <c r="AB67" s="13">
        <v>124246.35239999999</v>
      </c>
      <c r="AC67" s="13">
        <v>123939.23859999998</v>
      </c>
      <c r="AD67" s="13">
        <v>123591.7282</v>
      </c>
      <c r="AE67" s="13">
        <v>123206.556</v>
      </c>
    </row>
    <row r="68" spans="1:31" x14ac:dyDescent="0.2">
      <c r="A68" t="s">
        <v>286</v>
      </c>
      <c r="B68" s="13">
        <v>120368.99960000001</v>
      </c>
      <c r="C68" s="13">
        <v>121851.2506</v>
      </c>
      <c r="D68" s="13">
        <v>123333.27899999999</v>
      </c>
      <c r="E68" s="13">
        <v>124815.6784</v>
      </c>
      <c r="F68" s="13">
        <v>126298.14139999999</v>
      </c>
      <c r="G68" s="13">
        <v>127779.58679999999</v>
      </c>
      <c r="H68" s="13">
        <v>129256.87699999999</v>
      </c>
      <c r="I68" s="13">
        <v>130725.242</v>
      </c>
      <c r="J68" s="13">
        <v>132178.89420000001</v>
      </c>
      <c r="K68" s="13">
        <v>133613.424</v>
      </c>
      <c r="L68" s="13">
        <v>135026.79620000001</v>
      </c>
      <c r="M68" s="13">
        <v>136419.1698</v>
      </c>
      <c r="N68" s="13">
        <v>137791.2126</v>
      </c>
      <c r="O68" s="13">
        <v>139144.67359999998</v>
      </c>
      <c r="P68" s="13">
        <v>140480.98380000002</v>
      </c>
      <c r="Q68" s="13">
        <v>141799.84639999998</v>
      </c>
      <c r="R68" s="13">
        <v>143101.0282</v>
      </c>
      <c r="S68" s="13">
        <v>144386.34179999999</v>
      </c>
      <c r="T68" s="13">
        <v>145658.08739999999</v>
      </c>
      <c r="U68" s="13">
        <v>146918.03519999998</v>
      </c>
      <c r="V68" s="13">
        <v>148167.11799999999</v>
      </c>
      <c r="W68" s="13">
        <v>149405.2298</v>
      </c>
      <c r="X68" s="13">
        <v>150631.7028</v>
      </c>
      <c r="Y68" s="13">
        <v>151845.38159999999</v>
      </c>
      <c r="Z68" s="13">
        <v>153045.53479999999</v>
      </c>
      <c r="AA68" s="13">
        <v>154232.00339999999</v>
      </c>
      <c r="AB68" s="13">
        <v>155405.48699999999</v>
      </c>
      <c r="AC68" s="13">
        <v>156567.10920000001</v>
      </c>
      <c r="AD68" s="13">
        <v>157718.40699999998</v>
      </c>
      <c r="AE68" s="13">
        <v>158860.4086</v>
      </c>
    </row>
    <row r="69" spans="1:31" x14ac:dyDescent="0.2">
      <c r="A69" t="s">
        <v>287</v>
      </c>
      <c r="B69" s="13">
        <f>AVERAGE(UN_Population_Growth_ScenA!B11,UN_Population_Growth_ScenB!B11,UN_Population_Growth_ScenC!B11)</f>
        <v>11236.912333333334</v>
      </c>
      <c r="C69" s="13">
        <f>AVERAGE(UN_Population_Growth_ScenA!C11,UN_Population_Growth_ScenB!C11,UN_Population_Growth_ScenC!C11)</f>
        <v>11349.026</v>
      </c>
      <c r="D69" s="13">
        <f>AVERAGE(UN_Population_Growth_ScenA!D11,UN_Population_Growth_ScenB!D11,UN_Population_Growth_ScenC!D11)</f>
        <v>11459.334666666668</v>
      </c>
      <c r="E69" s="13">
        <f>AVERAGE(UN_Population_Growth_ScenA!E11,UN_Population_Growth_ScenB!E11,UN_Population_Growth_ScenC!E11)</f>
        <v>11567.823333333334</v>
      </c>
      <c r="F69" s="13">
        <f>AVERAGE(UN_Population_Growth_ScenA!F11,UN_Population_Growth_ScenB!F11,UN_Population_Growth_ScenC!F11)</f>
        <v>11674.482000000002</v>
      </c>
      <c r="G69" s="13">
        <f>AVERAGE(UN_Population_Growth_ScenA!G11,UN_Population_Growth_ScenB!G11,UN_Population_Growth_ScenC!G11)</f>
        <v>11779.252666666667</v>
      </c>
      <c r="H69" s="13">
        <f>AVERAGE(UN_Population_Growth_ScenA!H11,UN_Population_Growth_ScenB!H11,UN_Population_Growth_ScenC!H11)</f>
        <v>11882.125333333332</v>
      </c>
      <c r="I69" s="13">
        <f>AVERAGE(UN_Population_Growth_ScenA!I11,UN_Population_Growth_ScenB!I11,UN_Population_Growth_ScenC!I11)</f>
        <v>11983.192000000001</v>
      </c>
      <c r="J69" s="13">
        <f>AVERAGE(UN_Population_Growth_ScenA!J11,UN_Population_Growth_ScenB!J11,UN_Population_Growth_ScenC!J11)</f>
        <v>12082.586333333335</v>
      </c>
      <c r="K69" s="13">
        <f>AVERAGE(UN_Population_Growth_ScenA!K11,UN_Population_Growth_ScenB!K11,UN_Population_Growth_ScenC!K11)</f>
        <v>12180.383000000002</v>
      </c>
      <c r="L69" s="13">
        <f>AVERAGE(UN_Population_Growth_ScenA!L11,UN_Population_Growth_ScenB!L11,UN_Population_Growth_ScenC!L11)</f>
        <v>12276.619333333334</v>
      </c>
      <c r="M69" s="13">
        <f>AVERAGE(UN_Population_Growth_ScenA!M11,UN_Population_Growth_ScenB!M11,UN_Population_Growth_ScenC!M11)</f>
        <v>12371.206666666667</v>
      </c>
      <c r="N69" s="13">
        <f>AVERAGE(UN_Population_Growth_ScenA!N11,UN_Population_Growth_ScenB!N11,UN_Population_Growth_ScenC!N11)</f>
        <v>12463.942333333332</v>
      </c>
      <c r="O69" s="13">
        <f>AVERAGE(UN_Population_Growth_ScenA!O11,UN_Population_Growth_ScenB!O11,UN_Population_Growth_ScenC!O11)</f>
        <v>12554.549333333334</v>
      </c>
      <c r="P69" s="13">
        <f>AVERAGE(UN_Population_Growth_ScenA!P11,UN_Population_Growth_ScenB!P11,UN_Population_Growth_ScenC!P11)</f>
        <v>12642.824333333332</v>
      </c>
      <c r="Q69" s="13">
        <f>AVERAGE(UN_Population_Growth_ScenA!Q11,UN_Population_Growth_ScenB!Q11,UN_Population_Growth_ScenC!Q11)</f>
        <v>12728.685333333333</v>
      </c>
      <c r="R69" s="13">
        <f>AVERAGE(UN_Population_Growth_ScenA!R11,UN_Population_Growth_ScenB!R11,UN_Population_Growth_ScenC!R11)</f>
        <v>12812.169666666667</v>
      </c>
      <c r="S69" s="13">
        <f>AVERAGE(UN_Population_Growth_ScenA!S11,UN_Population_Growth_ScenB!S11,UN_Population_Growth_ScenC!S11)</f>
        <v>12893.338333333333</v>
      </c>
      <c r="T69" s="13">
        <f>AVERAGE(UN_Population_Growth_ScenA!T11,UN_Population_Growth_ScenB!T11,UN_Population_Growth_ScenC!T11)</f>
        <v>12972.302666666668</v>
      </c>
      <c r="U69" s="13">
        <f>AVERAGE(UN_Population_Growth_ScenA!U11,UN_Population_Growth_ScenB!U11,UN_Population_Growth_ScenC!U11)</f>
        <v>13049.144</v>
      </c>
      <c r="V69" s="13">
        <f>AVERAGE(UN_Population_Growth_ScenA!V11,UN_Population_Growth_ScenB!V11,UN_Population_Growth_ScenC!V11)</f>
        <v>13123.896666666667</v>
      </c>
      <c r="W69" s="13">
        <f>AVERAGE(UN_Population_Growth_ScenA!W11,UN_Population_Growth_ScenB!W11,UN_Population_Growth_ScenC!W11)</f>
        <v>13196.531000000001</v>
      </c>
      <c r="X69" s="13">
        <f>AVERAGE(UN_Population_Growth_ScenA!X11,UN_Population_Growth_ScenB!X11,UN_Population_Growth_ScenC!X11)</f>
        <v>13266.989666666666</v>
      </c>
      <c r="Y69" s="13">
        <f>AVERAGE(UN_Population_Growth_ScenA!Y11,UN_Population_Growth_ScenB!Y11,UN_Population_Growth_ScenC!Y11)</f>
        <v>13335.19</v>
      </c>
      <c r="Z69" s="13">
        <f>AVERAGE(UN_Population_Growth_ScenA!Z11,UN_Population_Growth_ScenB!Z11,UN_Population_Growth_ScenC!Z11)</f>
        <v>13401.093666666668</v>
      </c>
      <c r="AA69" s="13">
        <f>AVERAGE(UN_Population_Growth_ScenA!AA11,UN_Population_Growth_ScenB!AA11,UN_Population_Growth_ScenC!AA11)</f>
        <v>13464.693666666666</v>
      </c>
      <c r="AB69" s="13">
        <f>AVERAGE(UN_Population_Growth_ScenA!AB11,UN_Population_Growth_ScenB!AB11,UN_Population_Growth_ScenC!AB11)</f>
        <v>13526.071333333333</v>
      </c>
      <c r="AC69" s="13">
        <f>AVERAGE(UN_Population_Growth_ScenA!AC11,UN_Population_Growth_ScenB!AC11,UN_Population_Growth_ScenC!AC11)</f>
        <v>13585.378000000002</v>
      </c>
      <c r="AD69" s="13">
        <f>AVERAGE(UN_Population_Growth_ScenA!AD11,UN_Population_Growth_ScenB!AD11,UN_Population_Growth_ScenC!AD11)</f>
        <v>13642.818333333335</v>
      </c>
      <c r="AE69" s="13">
        <f>AVERAGE(UN_Population_Growth_ScenA!AE11,UN_Population_Growth_ScenB!AE11,UN_Population_Growth_ScenC!AE11)</f>
        <v>13698.550999999999</v>
      </c>
    </row>
    <row r="70" spans="1:31" x14ac:dyDescent="0.2">
      <c r="A70" t="s">
        <v>288</v>
      </c>
      <c r="B70" s="13">
        <f>STDEV(UN_Population_Growth_ScenA!B11,UN_Population_Growth_ScenB!B11,UN_Population_Growth_ScenC!B11)</f>
        <v>145.17234315231443</v>
      </c>
      <c r="C70" s="13">
        <f>STDEV(UN_Population_Growth_ScenA!C11,UN_Population_Growth_ScenB!C11,UN_Population_Growth_ScenC!C11)</f>
        <v>180.15170967548386</v>
      </c>
      <c r="D70" s="13">
        <f>STDEV(UN_Population_Growth_ScenA!D11,UN_Population_Growth_ScenB!D11,UN_Population_Growth_ScenC!D11)</f>
        <v>217.69208554821984</v>
      </c>
      <c r="E70" s="13">
        <f>STDEV(UN_Population_Growth_ScenA!E11,UN_Population_Growth_ScenB!E11,UN_Population_Growth_ScenC!E11)</f>
        <v>257.82389385263258</v>
      </c>
      <c r="F70" s="13">
        <f>STDEV(UN_Population_Growth_ScenA!F11,UN_Population_Growth_ScenB!F11,UN_Population_Growth_ScenC!F11)</f>
        <v>300.49398595812164</v>
      </c>
      <c r="G70" s="13">
        <f>STDEV(UN_Population_Growth_ScenA!G11,UN_Population_Growth_ScenB!G11,UN_Population_Growth_ScenC!G11)</f>
        <v>345.64773978334256</v>
      </c>
      <c r="H70" s="13">
        <f>STDEV(UN_Population_Growth_ScenA!H11,UN_Population_Growth_ScenB!H11,UN_Population_Growth_ScenC!H11)</f>
        <v>392.99705836091596</v>
      </c>
      <c r="I70" s="13">
        <f>STDEV(UN_Population_Growth_ScenA!I11,UN_Population_Growth_ScenB!I11,UN_Population_Growth_ScenC!I11)</f>
        <v>441.98559933441288</v>
      </c>
      <c r="J70" s="13">
        <f>STDEV(UN_Population_Growth_ScenA!J11,UN_Population_Growth_ScenB!J11,UN_Population_Growth_ScenC!J11)</f>
        <v>491.92219719111398</v>
      </c>
      <c r="K70" s="13">
        <f>STDEV(UN_Population_Growth_ScenA!K11,UN_Population_Growth_ScenB!K11,UN_Population_Growth_ScenC!K11)</f>
        <v>542.31341159609963</v>
      </c>
      <c r="L70" s="13">
        <f>STDEV(UN_Population_Growth_ScenA!L11,UN_Population_Growth_ScenB!L11,UN_Population_Growth_ScenC!L11)</f>
        <v>592.9255807825574</v>
      </c>
      <c r="M70" s="13">
        <f>STDEV(UN_Population_Growth_ScenA!M11,UN_Population_Growth_ScenB!M11,UN_Population_Growth_ScenC!M11)</f>
        <v>643.86908298685455</v>
      </c>
      <c r="N70" s="13">
        <f>STDEV(UN_Population_Growth_ScenA!N11,UN_Population_Growth_ScenB!N11,UN_Population_Growth_ScenC!N11)</f>
        <v>695.42858889848196</v>
      </c>
      <c r="O70" s="13">
        <f>STDEV(UN_Population_Growth_ScenA!O11,UN_Population_Growth_ScenB!O11,UN_Population_Growth_ScenC!O11)</f>
        <v>748.06914898111768</v>
      </c>
      <c r="P70" s="13">
        <f>STDEV(UN_Population_Growth_ScenA!P11,UN_Population_Growth_ScenB!P11,UN_Population_Growth_ScenC!P11)</f>
        <v>802.1465557504647</v>
      </c>
      <c r="Q70" s="13">
        <f>STDEV(UN_Population_Growth_ScenA!Q11,UN_Population_Growth_ScenB!Q11,UN_Population_Growth_ScenC!Q11)</f>
        <v>857.72390989486382</v>
      </c>
      <c r="R70" s="13">
        <f>STDEV(UN_Population_Growth_ScenA!R11,UN_Population_Growth_ScenB!R11,UN_Population_Growth_ScenC!R11)</f>
        <v>914.74466298324671</v>
      </c>
      <c r="S70" s="13">
        <f>STDEV(UN_Population_Growth_ScenA!S11,UN_Population_Growth_ScenB!S11,UN_Population_Growth_ScenC!S11)</f>
        <v>973.31448990618287</v>
      </c>
      <c r="T70" s="13">
        <f>STDEV(UN_Population_Growth_ScenA!T11,UN_Population_Growth_ScenB!T11,UN_Population_Growth_ScenC!T11)</f>
        <v>1033.531640193145</v>
      </c>
      <c r="U70" s="13">
        <f>STDEV(UN_Population_Growth_ScenA!U11,UN_Population_Growth_ScenB!U11,UN_Population_Growth_ScenC!U11)</f>
        <v>1095.4794350548068</v>
      </c>
      <c r="V70" s="13">
        <f>STDEV(UN_Population_Growth_ScenA!V11,UN_Population_Growth_ScenB!V11,UN_Population_Growth_ScenC!V11)</f>
        <v>1159.2075996396563</v>
      </c>
      <c r="W70" s="13">
        <f>STDEV(UN_Population_Growth_ScenA!W11,UN_Population_Growth_ScenB!W11,UN_Population_Growth_ScenC!W11)</f>
        <v>1224.7460498519688</v>
      </c>
      <c r="X70" s="13">
        <f>STDEV(UN_Population_Growth_ScenA!X11,UN_Population_Growth_ScenB!X11,UN_Population_Growth_ScenC!X11)</f>
        <v>1292.1216903056516</v>
      </c>
      <c r="Y70" s="13">
        <f>STDEV(UN_Population_Growth_ScenA!Y11,UN_Population_Growth_ScenB!Y11,UN_Population_Growth_ScenC!Y11)</f>
        <v>1361.3481941854557</v>
      </c>
      <c r="Z70" s="13">
        <f>STDEV(UN_Population_Growth_ScenA!Z11,UN_Population_Growth_ScenB!Z11,UN_Population_Growth_ScenC!Z11)</f>
        <v>1432.4245217868663</v>
      </c>
      <c r="AA70" s="13">
        <f>STDEV(UN_Population_Growth_ScenA!AA11,UN_Population_Growth_ScenB!AA11,UN_Population_Growth_ScenC!AA11)</f>
        <v>1505.3575635181614</v>
      </c>
      <c r="AB70" s="13">
        <f>STDEV(UN_Population_Growth_ScenA!AB11,UN_Population_Growth_ScenB!AB11,UN_Population_Growth_ScenC!AB11)</f>
        <v>1580.1245096986297</v>
      </c>
      <c r="AC70" s="13">
        <f>STDEV(UN_Population_Growth_ScenA!AC11,UN_Population_Growth_ScenB!AC11,UN_Population_Growth_ScenC!AC11)</f>
        <v>1656.6565172470125</v>
      </c>
      <c r="AD70" s="13">
        <f>STDEV(UN_Population_Growth_ScenA!AD11,UN_Population_Growth_ScenB!AD11,UN_Population_Growth_ScenC!AD11)</f>
        <v>1734.8592433674121</v>
      </c>
      <c r="AE70" s="13">
        <f>STDEV(UN_Population_Growth_ScenA!AE11,UN_Population_Growth_ScenB!AE11,UN_Population_Growth_ScenC!AE11)</f>
        <v>1814.6465781526008</v>
      </c>
    </row>
    <row r="71" spans="1:31" s="4" customFormat="1" x14ac:dyDescent="0.2">
      <c r="A71" s="4" t="s">
        <v>289</v>
      </c>
      <c r="B71" s="22">
        <f>AVERAGE(B66:B68)</f>
        <v>119111.27073333335</v>
      </c>
      <c r="C71" s="22">
        <f t="shared" ref="C71:AE71" si="7">AVERAGE(C66:C68)</f>
        <v>120299.6756</v>
      </c>
      <c r="D71" s="22">
        <f t="shared" si="7"/>
        <v>121468.94746666665</v>
      </c>
      <c r="E71" s="22">
        <f t="shared" si="7"/>
        <v>122618.92733333334</v>
      </c>
      <c r="F71" s="22">
        <f t="shared" si="7"/>
        <v>123749.50920000001</v>
      </c>
      <c r="G71" s="22">
        <f t="shared" si="7"/>
        <v>124860.07826666666</v>
      </c>
      <c r="H71" s="22">
        <f t="shared" si="7"/>
        <v>125950.52853333333</v>
      </c>
      <c r="I71" s="22">
        <f t="shared" si="7"/>
        <v>127021.83520000002</v>
      </c>
      <c r="J71" s="22">
        <f t="shared" si="7"/>
        <v>128075.41513333334</v>
      </c>
      <c r="K71" s="22">
        <f t="shared" si="7"/>
        <v>129112.0598</v>
      </c>
      <c r="L71" s="22">
        <f t="shared" si="7"/>
        <v>130132.16493333333</v>
      </c>
      <c r="M71" s="22">
        <f t="shared" si="7"/>
        <v>131134.79066666667</v>
      </c>
      <c r="N71" s="22">
        <f t="shared" si="7"/>
        <v>132117.78873333332</v>
      </c>
      <c r="O71" s="22">
        <f t="shared" si="7"/>
        <v>133078.22293333334</v>
      </c>
      <c r="P71" s="22">
        <f t="shared" si="7"/>
        <v>134013.93793333333</v>
      </c>
      <c r="Q71" s="22">
        <f t="shared" si="7"/>
        <v>134924.06453333332</v>
      </c>
      <c r="R71" s="22">
        <f t="shared" si="7"/>
        <v>135808.99846666664</v>
      </c>
      <c r="S71" s="22">
        <f t="shared" si="7"/>
        <v>136669.38633333333</v>
      </c>
      <c r="T71" s="22">
        <f t="shared" si="7"/>
        <v>137506.40826666667</v>
      </c>
      <c r="U71" s="22">
        <f t="shared" si="7"/>
        <v>138320.9264</v>
      </c>
      <c r="V71" s="22">
        <f t="shared" si="7"/>
        <v>139113.30466666666</v>
      </c>
      <c r="W71" s="22">
        <f t="shared" si="7"/>
        <v>139883.2286</v>
      </c>
      <c r="X71" s="22">
        <f t="shared" si="7"/>
        <v>140630.09046666665</v>
      </c>
      <c r="Y71" s="22">
        <f t="shared" si="7"/>
        <v>141353.014</v>
      </c>
      <c r="Z71" s="22">
        <f t="shared" si="7"/>
        <v>142051.59286666664</v>
      </c>
      <c r="AA71" s="22">
        <f t="shared" si="7"/>
        <v>142725.75286666668</v>
      </c>
      <c r="AB71" s="22">
        <f t="shared" si="7"/>
        <v>143376.35613333332</v>
      </c>
      <c r="AC71" s="22">
        <f t="shared" si="7"/>
        <v>144005.0068</v>
      </c>
      <c r="AD71" s="22">
        <f t="shared" si="7"/>
        <v>144613.87433333334</v>
      </c>
      <c r="AE71" s="22">
        <f t="shared" si="7"/>
        <v>145204.64060000001</v>
      </c>
    </row>
    <row r="72" spans="1:31" s="4" customFormat="1" x14ac:dyDescent="0.2">
      <c r="A72" s="4" t="s">
        <v>290</v>
      </c>
      <c r="B72" s="22">
        <f>B71*SQRT((B70/B69)^2+(Seafood_Consumption_Rate!$BE$11/Seafood_Consumption_Rate!$BD$11)^2)</f>
        <v>10372.631634485509</v>
      </c>
      <c r="C72" s="22">
        <f>C71*SQRT((C70/C69)^2+(Seafood_Consumption_Rate!$BE$11/Seafood_Consumption_Rate!$BD$11)^2)</f>
        <v>10534.717009597882</v>
      </c>
      <c r="D72" s="22">
        <f>D71*SQRT((D70/D69)^2+(Seafood_Consumption_Rate!$BE$11/Seafood_Consumption_Rate!$BD$11)^2)</f>
        <v>10712.376738448882</v>
      </c>
      <c r="E72" s="22">
        <f>E71*SQRT((E70/E69)^2+(Seafood_Consumption_Rate!$BE$11/Seafood_Consumption_Rate!$BD$11)^2)</f>
        <v>10907.842966296872</v>
      </c>
      <c r="F72" s="22">
        <f>F71*SQRT((F70/F69)^2+(Seafood_Consumption_Rate!$BE$11/Seafood_Consumption_Rate!$BD$11)^2)</f>
        <v>11123.114294834379</v>
      </c>
      <c r="G72" s="22">
        <f>G71*SQRT((G70/G69)^2+(Seafood_Consumption_Rate!$BE$11/Seafood_Consumption_Rate!$BD$11)^2)</f>
        <v>11359.99892279304</v>
      </c>
      <c r="H72" s="22">
        <f>H71*SQRT((H70/H69)^2+(Seafood_Consumption_Rate!$BE$11/Seafood_Consumption_Rate!$BD$11)^2)</f>
        <v>11619.282043845726</v>
      </c>
      <c r="I72" s="22">
        <f>I71*SQRT((I70/I69)^2+(Seafood_Consumption_Rate!$BE$11/Seafood_Consumption_Rate!$BD$11)^2)</f>
        <v>11900.157315068915</v>
      </c>
      <c r="J72" s="22">
        <f>J71*SQRT((J70/J69)^2+(Seafood_Consumption_Rate!$BE$11/Seafood_Consumption_Rate!$BD$11)^2)</f>
        <v>12200.291803314734</v>
      </c>
      <c r="K72" s="22">
        <f>K71*SQRT((K70/K69)^2+(Seafood_Consumption_Rate!$BE$11/Seafood_Consumption_Rate!$BD$11)^2)</f>
        <v>12517.19945034862</v>
      </c>
      <c r="L72" s="22">
        <f>L71*SQRT((L70/L69)^2+(Seafood_Consumption_Rate!$BE$11/Seafood_Consumption_Rate!$BD$11)^2)</f>
        <v>12849.027866511877</v>
      </c>
      <c r="M72" s="22">
        <f>M71*SQRT((M70/M69)^2+(Seafood_Consumption_Rate!$BE$11/Seafood_Consumption_Rate!$BD$11)^2)</f>
        <v>13195.444464233362</v>
      </c>
      <c r="N72" s="22">
        <f>N71*SQRT((N70/N69)^2+(Seafood_Consumption_Rate!$BE$11/Seafood_Consumption_Rate!$BD$11)^2)</f>
        <v>13557.207021803924</v>
      </c>
      <c r="O72" s="22">
        <f>O71*SQRT((O70/O69)^2+(Seafood_Consumption_Rate!$BE$11/Seafood_Consumption_Rate!$BD$11)^2)</f>
        <v>13936.454023081638</v>
      </c>
      <c r="P72" s="22">
        <f>P71*SQRT((P70/P69)^2+(Seafood_Consumption_Rate!$BE$11/Seafood_Consumption_Rate!$BD$11)^2)</f>
        <v>14335.189437100255</v>
      </c>
      <c r="Q72" s="22">
        <f>Q71*SQRT((Q70/Q69)^2+(Seafood_Consumption_Rate!$BE$11/Seafood_Consumption_Rate!$BD$11)^2)</f>
        <v>14753.926754155802</v>
      </c>
      <c r="R72" s="22">
        <f>R71*SQRT((R70/R69)^2+(Seafood_Consumption_Rate!$BE$11/Seafood_Consumption_Rate!$BD$11)^2)</f>
        <v>15192.471245349281</v>
      </c>
      <c r="S72" s="22">
        <f>S71*SQRT((S70/S69)^2+(Seafood_Consumption_Rate!$BE$11/Seafood_Consumption_Rate!$BD$11)^2)</f>
        <v>15651.679038495911</v>
      </c>
      <c r="T72" s="22">
        <f>T71*SQRT((T70/T69)^2+(Seafood_Consumption_Rate!$BE$11/Seafood_Consumption_Rate!$BD$11)^2)</f>
        <v>16132.434045348851</v>
      </c>
      <c r="U72" s="22">
        <f>U71*SQRT((U70/U69)^2+(Seafood_Consumption_Rate!$BE$11/Seafood_Consumption_Rate!$BD$11)^2)</f>
        <v>16635.521670638864</v>
      </c>
      <c r="V72" s="22">
        <f>V71*SQRT((V70/V69)^2+(Seafood_Consumption_Rate!$BE$11/Seafood_Consumption_Rate!$BD$11)^2)</f>
        <v>17161.459160748273</v>
      </c>
      <c r="W72" s="22">
        <f>W71*SQRT((W70/W69)^2+(Seafood_Consumption_Rate!$BE$11/Seafood_Consumption_Rate!$BD$11)^2)</f>
        <v>17710.562282712061</v>
      </c>
      <c r="X72" s="22">
        <f>X71*SQRT((X70/X69)^2+(Seafood_Consumption_Rate!$BE$11/Seafood_Consumption_Rate!$BD$11)^2)</f>
        <v>18283.089137212406</v>
      </c>
      <c r="Y72" s="22">
        <f>Y71*SQRT((Y70/Y69)^2+(Seafood_Consumption_Rate!$BE$11/Seafood_Consumption_Rate!$BD$11)^2)</f>
        <v>18879.160588784656</v>
      </c>
      <c r="Z72" s="22">
        <f>Z71*SQRT((Z70/Z69)^2+(Seafood_Consumption_Rate!$BE$11/Seafood_Consumption_Rate!$BD$11)^2)</f>
        <v>19498.782093894024</v>
      </c>
      <c r="AA72" s="22">
        <f>AA71*SQRT((AA70/AA69)^2+(Seafood_Consumption_Rate!$BE$11/Seafood_Consumption_Rate!$BD$11)^2)</f>
        <v>20142.015760977411</v>
      </c>
      <c r="AB72" s="22">
        <f>AB71*SQRT((AB70/AB69)^2+(Seafood_Consumption_Rate!$BE$11/Seafood_Consumption_Rate!$BD$11)^2)</f>
        <v>20808.697347151174</v>
      </c>
      <c r="AC72" s="22">
        <f>AC71*SQRT((AC70/AC69)^2+(Seafood_Consumption_Rate!$BE$11/Seafood_Consumption_Rate!$BD$11)^2)</f>
        <v>21498.263064804949</v>
      </c>
      <c r="AD72" s="22">
        <f>AD71*SQRT((AD70/AD69)^2+(Seafood_Consumption_Rate!$BE$11/Seafood_Consumption_Rate!$BD$11)^2)</f>
        <v>22209.894502200219</v>
      </c>
      <c r="AE72" s="22">
        <f>AE71*SQRT((AE70/AE69)^2+(Seafood_Consumption_Rate!$BE$11/Seafood_Consumption_Rate!$BD$11)^2)</f>
        <v>22942.759981737221</v>
      </c>
    </row>
    <row r="73" spans="1:31" x14ac:dyDescent="0.2">
      <c r="A73" t="s">
        <v>291</v>
      </c>
      <c r="B73" s="13">
        <v>32798.657640000005</v>
      </c>
      <c r="C73" s="13">
        <v>32947.925640000009</v>
      </c>
      <c r="D73" s="13">
        <v>33088.806200000006</v>
      </c>
      <c r="E73" s="13">
        <v>33222.472140000005</v>
      </c>
      <c r="F73" s="13">
        <v>33349.883040000008</v>
      </c>
      <c r="G73" s="13">
        <v>33471.394300000007</v>
      </c>
      <c r="H73" s="13">
        <v>33587.254700000005</v>
      </c>
      <c r="I73" s="13">
        <v>33698.032880000006</v>
      </c>
      <c r="J73" s="13">
        <v>33804.333020000005</v>
      </c>
      <c r="K73" s="13">
        <v>33906.759300000005</v>
      </c>
      <c r="L73" s="13">
        <v>34005.631580000008</v>
      </c>
      <c r="M73" s="13">
        <v>34101.092020000004</v>
      </c>
      <c r="N73" s="13">
        <v>34192.99846000001</v>
      </c>
      <c r="O73" s="13">
        <v>34281.102120000003</v>
      </c>
      <c r="P73" s="13">
        <v>34365.189760000001</v>
      </c>
      <c r="Q73" s="13">
        <v>34445.332460000005</v>
      </c>
      <c r="R73" s="13">
        <v>34521.743460000005</v>
      </c>
      <c r="S73" s="13">
        <v>34594.351680000007</v>
      </c>
      <c r="T73" s="13">
        <v>34663.014960000008</v>
      </c>
      <c r="U73" s="13">
        <v>34727.768840000004</v>
      </c>
      <c r="V73" s="13">
        <v>34788.826560000009</v>
      </c>
      <c r="W73" s="13">
        <v>34846.294740000005</v>
      </c>
      <c r="X73" s="13">
        <v>34900.102300000006</v>
      </c>
      <c r="Y73" s="13">
        <v>34950.107080000009</v>
      </c>
      <c r="Z73" s="13">
        <v>34996.273540000009</v>
      </c>
      <c r="AA73" s="13">
        <v>35038.708300000006</v>
      </c>
      <c r="AB73" s="13">
        <v>35077.944460000006</v>
      </c>
      <c r="AC73" s="13">
        <v>35115.083760000009</v>
      </c>
      <c r="AD73" s="13">
        <v>35151.618880000009</v>
      </c>
      <c r="AE73" s="13">
        <v>35188.68710000001</v>
      </c>
    </row>
    <row r="74" spans="1:31" x14ac:dyDescent="0.2">
      <c r="A74" t="s">
        <v>292</v>
      </c>
      <c r="B74" s="13">
        <v>32283.292100000006</v>
      </c>
      <c r="C74" s="13">
        <v>32313.252320000003</v>
      </c>
      <c r="D74" s="13">
        <v>32327.112920000003</v>
      </c>
      <c r="E74" s="13">
        <v>32325.513620000005</v>
      </c>
      <c r="F74" s="13">
        <v>32309.200760000007</v>
      </c>
      <c r="G74" s="13">
        <v>32278.707440000006</v>
      </c>
      <c r="H74" s="13">
        <v>32235.135400000006</v>
      </c>
      <c r="I74" s="13">
        <v>32180.226100000007</v>
      </c>
      <c r="J74" s="13">
        <v>32116.183020000008</v>
      </c>
      <c r="K74" s="13">
        <v>32044.569920000005</v>
      </c>
      <c r="L74" s="13">
        <v>31966.275300000008</v>
      </c>
      <c r="M74" s="13">
        <v>31881.192540000007</v>
      </c>
      <c r="N74" s="13">
        <v>31788.681920000006</v>
      </c>
      <c r="O74" s="13">
        <v>31687.535080000005</v>
      </c>
      <c r="P74" s="13">
        <v>31576.792440000005</v>
      </c>
      <c r="Q74" s="13">
        <v>31456.454000000005</v>
      </c>
      <c r="R74" s="13">
        <v>31326.733000000007</v>
      </c>
      <c r="S74" s="13">
        <v>31187.309580000008</v>
      </c>
      <c r="T74" s="13">
        <v>31037.828340000007</v>
      </c>
      <c r="U74" s="13">
        <v>30877.969420000005</v>
      </c>
      <c r="V74" s="13">
        <v>30707.803900000003</v>
      </c>
      <c r="W74" s="13">
        <v>30527.402860000002</v>
      </c>
      <c r="X74" s="13">
        <v>30336.517520000005</v>
      </c>
      <c r="Y74" s="13">
        <v>30135.005720000005</v>
      </c>
      <c r="Z74" s="13">
        <v>29922.796380000007</v>
      </c>
      <c r="AA74" s="13">
        <v>29699.853960000004</v>
      </c>
      <c r="AB74" s="13">
        <v>29466.676020000006</v>
      </c>
      <c r="AC74" s="13">
        <v>29224.506460000004</v>
      </c>
      <c r="AD74" s="13">
        <v>28974.909040000002</v>
      </c>
      <c r="AE74" s="13">
        <v>28719.127660000002</v>
      </c>
    </row>
    <row r="75" spans="1:31" x14ac:dyDescent="0.2">
      <c r="A75" t="s">
        <v>293</v>
      </c>
      <c r="B75" s="13">
        <v>33047.579800000007</v>
      </c>
      <c r="C75" s="13">
        <v>33254.955700000006</v>
      </c>
      <c r="D75" s="13">
        <v>33457.533700000007</v>
      </c>
      <c r="E75" s="13">
        <v>33656.451080000006</v>
      </c>
      <c r="F75" s="13">
        <v>33852.560800000007</v>
      </c>
      <c r="G75" s="13">
        <v>34046.076100000006</v>
      </c>
      <c r="H75" s="13">
        <v>34236.357260000004</v>
      </c>
      <c r="I75" s="13">
        <v>34422.195920000006</v>
      </c>
      <c r="J75" s="13">
        <v>34601.957240000003</v>
      </c>
      <c r="K75" s="13">
        <v>34774.468400000005</v>
      </c>
      <c r="L75" s="13">
        <v>34939.338460000006</v>
      </c>
      <c r="M75" s="13">
        <v>35096.958360000004</v>
      </c>
      <c r="N75" s="13">
        <v>35248.109980000008</v>
      </c>
      <c r="O75" s="13">
        <v>35393.788440000004</v>
      </c>
      <c r="P75" s="13">
        <v>35534.811160000005</v>
      </c>
      <c r="Q75" s="13">
        <v>35671.426920000005</v>
      </c>
      <c r="R75" s="13">
        <v>35803.600180000009</v>
      </c>
      <c r="S75" s="13">
        <v>35931.686340000007</v>
      </c>
      <c r="T75" s="13">
        <v>36055.934180000011</v>
      </c>
      <c r="U75" s="13">
        <v>36176.628020000004</v>
      </c>
      <c r="V75" s="13">
        <v>36294.158800000005</v>
      </c>
      <c r="W75" s="13">
        <v>36408.739760000004</v>
      </c>
      <c r="X75" s="13">
        <v>36520.193200000002</v>
      </c>
      <c r="Y75" s="13">
        <v>36628.305880000007</v>
      </c>
      <c r="Z75" s="13">
        <v>36732.935640000011</v>
      </c>
      <c r="AA75" s="13">
        <v>36834.118020000009</v>
      </c>
      <c r="AB75" s="13">
        <v>36932.315040000001</v>
      </c>
      <c r="AC75" s="13">
        <v>37028.41520000001</v>
      </c>
      <c r="AD75" s="13">
        <v>37123.769020000007</v>
      </c>
      <c r="AE75" s="13">
        <v>37219.193920000005</v>
      </c>
    </row>
    <row r="76" spans="1:31" x14ac:dyDescent="0.2">
      <c r="A76" t="s">
        <v>294</v>
      </c>
      <c r="B76" s="13">
        <f>AVERAGE(UN_Population_Growth_ScenA!B12,UN_Population_Growth_ScenB!B12,UN_Population_Growth_ScenC!B12)</f>
        <v>920.36700000000008</v>
      </c>
      <c r="C76" s="13">
        <f>AVERAGE(UN_Population_Growth_ScenA!C12,UN_Population_Growth_ScenB!C12,UN_Population_Growth_ScenC!C12)</f>
        <v>923.99299999999994</v>
      </c>
      <c r="D76" s="13">
        <f>AVERAGE(UN_Population_Growth_ScenA!D12,UN_Population_Growth_ScenB!D12,UN_Population_Growth_ScenC!D12)</f>
        <v>927.34433333333334</v>
      </c>
      <c r="E76" s="13">
        <f>AVERAGE(UN_Population_Growth_ScenA!E12,UN_Population_Growth_ScenB!E12,UN_Population_Growth_ScenC!E12)</f>
        <v>930.44866666666667</v>
      </c>
      <c r="F76" s="13">
        <f>AVERAGE(UN_Population_Growth_ScenA!F12,UN_Population_Growth_ScenB!F12,UN_Population_Growth_ScenC!F12)</f>
        <v>933.32999999999993</v>
      </c>
      <c r="G76" s="13">
        <f>AVERAGE(UN_Population_Growth_ScenA!G12,UN_Population_Growth_ScenB!G12,UN_Population_Growth_ScenC!G12)</f>
        <v>935.99866666666674</v>
      </c>
      <c r="H76" s="13">
        <f>AVERAGE(UN_Population_Growth_ScenA!H12,UN_Population_Growth_ScenB!H12,UN_Population_Growth_ScenC!H12)</f>
        <v>938.4613333333333</v>
      </c>
      <c r="I76" s="13">
        <f>AVERAGE(UN_Population_Growth_ScenA!I12,UN_Population_Growth_ScenB!I12,UN_Population_Growth_ScenC!I12)</f>
        <v>940.72833333333347</v>
      </c>
      <c r="J76" s="13">
        <f>AVERAGE(UN_Population_Growth_ScenA!J12,UN_Population_Growth_ScenB!J12,UN_Population_Growth_ScenC!J12)</f>
        <v>942.81066666666663</v>
      </c>
      <c r="K76" s="13">
        <f>AVERAGE(UN_Population_Growth_ScenA!K12,UN_Population_Growth_ScenB!K12,UN_Population_Growth_ScenC!K12)</f>
        <v>944.71766666666679</v>
      </c>
      <c r="L76" s="13">
        <f>AVERAGE(UN_Population_Growth_ScenA!L12,UN_Population_Growth_ScenB!L12,UN_Population_Growth_ScenC!L12)</f>
        <v>946.45699999999999</v>
      </c>
      <c r="M76" s="13">
        <f>AVERAGE(UN_Population_Growth_ScenA!M12,UN_Population_Growth_ScenB!M12,UN_Population_Growth_ScenC!M12)</f>
        <v>948.03266666666661</v>
      </c>
      <c r="N76" s="13">
        <f>AVERAGE(UN_Population_Growth_ScenA!N12,UN_Population_Growth_ScenB!N12,UN_Population_Growth_ScenC!N12)</f>
        <v>949.44466666666665</v>
      </c>
      <c r="O76" s="13">
        <f>AVERAGE(UN_Population_Growth_ScenA!O12,UN_Population_Growth_ScenB!O12,UN_Population_Growth_ScenC!O12)</f>
        <v>950.68866666666656</v>
      </c>
      <c r="P76" s="13">
        <f>AVERAGE(UN_Population_Growth_ScenA!P12,UN_Population_Growth_ScenB!P12,UN_Population_Growth_ScenC!P12)</f>
        <v>951.76133333333325</v>
      </c>
      <c r="Q76" s="13">
        <f>AVERAGE(UN_Population_Growth_ScenA!Q12,UN_Population_Growth_ScenB!Q12,UN_Population_Growth_ScenC!Q12)</f>
        <v>952.66566666666665</v>
      </c>
      <c r="R76" s="13">
        <f>AVERAGE(UN_Population_Growth_ScenA!R12,UN_Population_Growth_ScenB!R12,UN_Population_Growth_ScenC!R12)</f>
        <v>953.40533333333326</v>
      </c>
      <c r="S76" s="13">
        <f>AVERAGE(UN_Population_Growth_ScenA!S12,UN_Population_Growth_ScenB!S12,UN_Population_Growth_ScenC!S12)</f>
        <v>953.98</v>
      </c>
      <c r="T76" s="13">
        <f>AVERAGE(UN_Population_Growth_ScenA!T12,UN_Population_Growth_ScenB!T12,UN_Population_Growth_ScenC!T12)</f>
        <v>954.38733333333346</v>
      </c>
      <c r="U76" s="13">
        <f>AVERAGE(UN_Population_Growth_ScenA!U12,UN_Population_Growth_ScenB!U12,UN_Population_Growth_ScenC!U12)</f>
        <v>954.62733333333335</v>
      </c>
      <c r="V76" s="13">
        <f>AVERAGE(UN_Population_Growth_ScenA!V12,UN_Population_Growth_ScenB!V12,UN_Population_Growth_ScenC!V12)</f>
        <v>954.70633333333319</v>
      </c>
      <c r="W76" s="13">
        <f>AVERAGE(UN_Population_Growth_ScenA!W12,UN_Population_Growth_ScenB!W12,UN_Population_Growth_ScenC!W12)</f>
        <v>954.62800000000004</v>
      </c>
      <c r="X76" s="13">
        <f>AVERAGE(UN_Population_Growth_ScenA!X12,UN_Population_Growth_ScenB!X12,UN_Population_Growth_ScenC!X12)</f>
        <v>954.38766666666663</v>
      </c>
      <c r="Y76" s="13">
        <f>AVERAGE(UN_Population_Growth_ScenA!Y12,UN_Population_Growth_ScenB!Y12,UN_Population_Growth_ScenC!Y12)</f>
        <v>953.98066666666671</v>
      </c>
      <c r="Z76" s="13">
        <f>AVERAGE(UN_Population_Growth_ScenA!Z12,UN_Population_Growth_ScenB!Z12,UN_Population_Growth_ScenC!Z12)</f>
        <v>953.40466666666669</v>
      </c>
      <c r="AA76" s="13">
        <f>AVERAGE(UN_Population_Growth_ScenA!AA12,UN_Population_Growth_ScenB!AA12,UN_Population_Growth_ScenC!AA12)</f>
        <v>952.66066666666666</v>
      </c>
      <c r="AB76" s="13">
        <f>AVERAGE(UN_Population_Growth_ScenA!AB12,UN_Population_Growth_ScenB!AB12,UN_Population_Growth_ScenC!AB12)</f>
        <v>951.76266666666663</v>
      </c>
      <c r="AC76" s="13">
        <f>AVERAGE(UN_Population_Growth_ScenA!AC12,UN_Population_Growth_ScenB!AC12,UN_Population_Growth_ScenC!AC12)</f>
        <v>950.74099999999999</v>
      </c>
      <c r="AD76" s="13">
        <f>AVERAGE(UN_Population_Growth_ScenA!AD12,UN_Population_Growth_ScenB!AD12,UN_Population_Growth_ScenC!AD12)</f>
        <v>949.63700000000006</v>
      </c>
      <c r="AE76" s="13">
        <f>AVERAGE(UN_Population_Growth_ScenA!AE12,UN_Population_Growth_ScenB!AE12,UN_Population_Growth_ScenC!AE12)</f>
        <v>948.48066666666671</v>
      </c>
    </row>
    <row r="77" spans="1:31" x14ac:dyDescent="0.2">
      <c r="A77" t="s">
        <v>295</v>
      </c>
      <c r="B77" s="13">
        <f>STDEV(UN_Population_Growth_ScenA!B12,UN_Population_Growth_ScenB!B12,UN_Population_Growth_ScenC!B12)</f>
        <v>10.968135985663192</v>
      </c>
      <c r="C77" s="13">
        <f>STDEV(UN_Population_Growth_ScenA!C12,UN_Population_Growth_ScenB!C12,UN_Population_Growth_ScenC!C12)</f>
        <v>13.513150964893459</v>
      </c>
      <c r="D77" s="13">
        <f>STDEV(UN_Population_Growth_ScenA!D12,UN_Population_Growth_ScenB!D12,UN_Population_Growth_ScenC!D12)</f>
        <v>16.22064783950794</v>
      </c>
      <c r="E77" s="13">
        <f>STDEV(UN_Population_Growth_ScenA!E12,UN_Population_Growth_ScenB!E12,UN_Population_Growth_ScenC!E12)</f>
        <v>19.098397690207754</v>
      </c>
      <c r="F77" s="13">
        <f>STDEV(UN_Population_Growth_ScenA!F12,UN_Population_Growth_ScenB!F12,UN_Population_Growth_ScenC!F12)</f>
        <v>22.148384952406762</v>
      </c>
      <c r="G77" s="13">
        <f>STDEV(UN_Population_Growth_ScenA!G12,UN_Population_Growth_ScenB!G12,UN_Population_Growth_ScenC!G12)</f>
        <v>25.366148117783553</v>
      </c>
      <c r="H77" s="13">
        <f>STDEV(UN_Population_Growth_ScenA!H12,UN_Population_Growth_ScenB!H12,UN_Population_Growth_ScenC!H12)</f>
        <v>28.727742694707711</v>
      </c>
      <c r="I77" s="13">
        <f>STDEV(UN_Population_Growth_ScenA!I12,UN_Population_Growth_ScenB!I12,UN_Population_Growth_ScenC!I12)</f>
        <v>32.193514134578919</v>
      </c>
      <c r="J77" s="13">
        <f>STDEV(UN_Population_Growth_ScenA!J12,UN_Population_Growth_ScenB!J12,UN_Population_Growth_ScenC!J12)</f>
        <v>35.711719593619861</v>
      </c>
      <c r="K77" s="13">
        <f>STDEV(UN_Population_Growth_ScenA!K12,UN_Population_Growth_ScenB!K12,UN_Population_Growth_ScenC!K12)</f>
        <v>39.246276209767124</v>
      </c>
      <c r="L77" s="13">
        <f>STDEV(UN_Population_Growth_ScenA!L12,UN_Population_Growth_ScenB!L12,UN_Population_Growth_ScenC!L12)</f>
        <v>42.780259513004353</v>
      </c>
      <c r="M77" s="13">
        <f>STDEV(UN_Population_Growth_ScenA!M12,UN_Population_Growth_ScenB!M12,UN_Population_Growth_ScenC!M12)</f>
        <v>46.321073631051895</v>
      </c>
      <c r="N77" s="13">
        <f>STDEV(UN_Population_Growth_ScenA!N12,UN_Population_Growth_ScenB!N12,UN_Population_Growth_ScenC!N12)</f>
        <v>49.888068155956255</v>
      </c>
      <c r="O77" s="13">
        <f>STDEV(UN_Population_Growth_ScenA!O12,UN_Population_Growth_ScenB!O12,UN_Population_Growth_ScenC!O12)</f>
        <v>53.511431949942555</v>
      </c>
      <c r="P77" s="13">
        <f>STDEV(UN_Population_Growth_ScenA!P12,UN_Population_Growth_ScenB!P12,UN_Population_Growth_ScenC!P12)</f>
        <v>57.21532033759258</v>
      </c>
      <c r="Q77" s="13">
        <f>STDEV(UN_Population_Growth_ScenA!Q12,UN_Population_Growth_ScenB!Q12,UN_Population_Growth_ScenC!Q12)</f>
        <v>61.003153478597561</v>
      </c>
      <c r="R77" s="13">
        <f>STDEV(UN_Population_Growth_ScenA!R12,UN_Population_Growth_ScenB!R12,UN_Population_Growth_ScenC!R12)</f>
        <v>64.872202462482591</v>
      </c>
      <c r="S77" s="13">
        <f>STDEV(UN_Population_Growth_ScenA!S12,UN_Population_Growth_ScenB!S12,UN_Population_Growth_ScenC!S12)</f>
        <v>68.831543038057745</v>
      </c>
      <c r="T77" s="13">
        <f>STDEV(UN_Population_Growth_ScenA!T12,UN_Population_Growth_ScenB!T12,UN_Population_Growth_ScenC!T12)</f>
        <v>72.889200930819186</v>
      </c>
      <c r="U77" s="13">
        <f>STDEV(UN_Population_Growth_ScenA!U12,UN_Population_Growth_ScenB!U12,UN_Population_Growth_ScenC!U12)</f>
        <v>77.053713644011566</v>
      </c>
      <c r="V77" s="13">
        <f>STDEV(UN_Population_Growth_ScenA!V12,UN_Population_Growth_ScenB!V12,UN_Population_Growth_ScenC!V12)</f>
        <v>81.329427025728748</v>
      </c>
      <c r="W77" s="13">
        <f>STDEV(UN_Population_Growth_ScenA!W12,UN_Population_Growth_ScenB!W12,UN_Population_Growth_ScenC!W12)</f>
        <v>85.718169095005763</v>
      </c>
      <c r="X77" s="13">
        <f>STDEV(UN_Population_Growth_ScenA!X12,UN_Population_Growth_ScenB!X12,UN_Population_Growth_ScenC!X12)</f>
        <v>90.221547627677793</v>
      </c>
      <c r="Y77" s="13">
        <f>STDEV(UN_Population_Growth_ScenA!Y12,UN_Population_Growth_ScenB!Y12,UN_Population_Growth_ScenC!Y12)</f>
        <v>94.838805587867554</v>
      </c>
      <c r="Z77" s="13">
        <f>STDEV(UN_Population_Growth_ScenA!Z12,UN_Population_Growth_ScenB!Z12,UN_Population_Growth_ScenC!Z12)</f>
        <v>99.569350958682733</v>
      </c>
      <c r="AA77" s="13">
        <f>STDEV(UN_Population_Growth_ScenA!AA12,UN_Population_Growth_ScenB!AA12,UN_Population_Growth_ScenC!AA12)</f>
        <v>104.41468869049669</v>
      </c>
      <c r="AB77" s="13">
        <f>STDEV(UN_Population_Growth_ScenA!AB12,UN_Population_Growth_ScenB!AB12,UN_Population_Growth_ScenC!AB12)</f>
        <v>109.3746560329829</v>
      </c>
      <c r="AC77" s="13">
        <f>STDEV(UN_Population_Growth_ScenA!AC12,UN_Population_Growth_ScenB!AC12,UN_Population_Growth_ScenC!AC12)</f>
        <v>114.44469951465646</v>
      </c>
      <c r="AD77" s="13">
        <f>STDEV(UN_Population_Growth_ScenA!AD12,UN_Population_Growth_ScenB!AD12,UN_Population_Growth_ScenC!AD12)</f>
        <v>119.62220325257279</v>
      </c>
      <c r="AE77" s="13">
        <f>STDEV(UN_Population_Growth_ScenA!AE12,UN_Population_Growth_ScenB!AE12,UN_Population_Growth_ScenC!AE12)</f>
        <v>124.902025301167</v>
      </c>
    </row>
    <row r="78" spans="1:31" s="4" customFormat="1" x14ac:dyDescent="0.2">
      <c r="A78" s="4" t="s">
        <v>296</v>
      </c>
      <c r="B78" s="22">
        <f>AVERAGE(B73:B75)</f>
        <v>32709.843180000007</v>
      </c>
      <c r="C78" s="22">
        <f t="shared" ref="C78:AE78" si="8">AVERAGE(C73:C75)</f>
        <v>32838.711220000005</v>
      </c>
      <c r="D78" s="22">
        <f t="shared" si="8"/>
        <v>32957.817606666671</v>
      </c>
      <c r="E78" s="22">
        <f t="shared" si="8"/>
        <v>33068.145613333334</v>
      </c>
      <c r="F78" s="22">
        <f t="shared" si="8"/>
        <v>33170.548200000012</v>
      </c>
      <c r="G78" s="22">
        <f t="shared" si="8"/>
        <v>33265.392613333337</v>
      </c>
      <c r="H78" s="22">
        <f t="shared" si="8"/>
        <v>33352.915786666672</v>
      </c>
      <c r="I78" s="22">
        <f t="shared" si="8"/>
        <v>33433.484966666671</v>
      </c>
      <c r="J78" s="22">
        <f t="shared" si="8"/>
        <v>33507.491093333338</v>
      </c>
      <c r="K78" s="22">
        <f t="shared" si="8"/>
        <v>33575.265873333345</v>
      </c>
      <c r="L78" s="22">
        <f t="shared" si="8"/>
        <v>33637.081780000008</v>
      </c>
      <c r="M78" s="22">
        <f t="shared" si="8"/>
        <v>33693.080973333337</v>
      </c>
      <c r="N78" s="22">
        <f t="shared" si="8"/>
        <v>33743.26345333334</v>
      </c>
      <c r="O78" s="22">
        <f t="shared" si="8"/>
        <v>33787.475213333339</v>
      </c>
      <c r="P78" s="22">
        <f t="shared" si="8"/>
        <v>33825.597786666673</v>
      </c>
      <c r="Q78" s="22">
        <f t="shared" si="8"/>
        <v>33857.737793333334</v>
      </c>
      <c r="R78" s="22">
        <f t="shared" si="8"/>
        <v>33884.025546666671</v>
      </c>
      <c r="S78" s="22">
        <f t="shared" si="8"/>
        <v>33904.44920000001</v>
      </c>
      <c r="T78" s="22">
        <f t="shared" si="8"/>
        <v>33918.925826666673</v>
      </c>
      <c r="U78" s="22">
        <f t="shared" si="8"/>
        <v>33927.455426666675</v>
      </c>
      <c r="V78" s="22">
        <f t="shared" si="8"/>
        <v>33930.263086666673</v>
      </c>
      <c r="W78" s="22">
        <f t="shared" si="8"/>
        <v>33927.479120000004</v>
      </c>
      <c r="X78" s="22">
        <f t="shared" si="8"/>
        <v>33918.937673333334</v>
      </c>
      <c r="Y78" s="22">
        <f t="shared" si="8"/>
        <v>33904.472893333346</v>
      </c>
      <c r="Z78" s="22">
        <f t="shared" si="8"/>
        <v>33884.001853333342</v>
      </c>
      <c r="AA78" s="22">
        <f t="shared" si="8"/>
        <v>33857.560093333341</v>
      </c>
      <c r="AB78" s="22">
        <f t="shared" si="8"/>
        <v>33825.645173333338</v>
      </c>
      <c r="AC78" s="22">
        <f t="shared" si="8"/>
        <v>33789.33514000001</v>
      </c>
      <c r="AD78" s="22">
        <f t="shared" si="8"/>
        <v>33750.098980000002</v>
      </c>
      <c r="AE78" s="22">
        <f t="shared" si="8"/>
        <v>33709.002893333338</v>
      </c>
    </row>
    <row r="79" spans="1:31" s="4" customFormat="1" x14ac:dyDescent="0.2">
      <c r="A79" s="4" t="s">
        <v>297</v>
      </c>
      <c r="B79" s="22">
        <f>B78*SQRT((B77/B76)^2+(Seafood_Consumption_Rate!$BE$12/Seafood_Consumption_Rate!$BD$12)^2)</f>
        <v>1159.2580197176053</v>
      </c>
      <c r="C79" s="22">
        <f>C78*SQRT((C77/C76)^2+(Seafood_Consumption_Rate!$BE$12/Seafood_Consumption_Rate!$BD$12)^2)</f>
        <v>1196.6564460225932</v>
      </c>
      <c r="D79" s="22">
        <f>D78*SQRT((D77/D76)^2+(Seafood_Consumption_Rate!$BE$12/Seafood_Consumption_Rate!$BD$12)^2)</f>
        <v>1241.9344329621256</v>
      </c>
      <c r="E79" s="22">
        <f>E78*SQRT((E77/E76)^2+(Seafood_Consumption_Rate!$BE$12/Seafood_Consumption_Rate!$BD$12)^2)</f>
        <v>1295.7222248039782</v>
      </c>
      <c r="F79" s="22">
        <f>F78*SQRT((F77/F76)^2+(Seafood_Consumption_Rate!$BE$12/Seafood_Consumption_Rate!$BD$12)^2)</f>
        <v>1358.4373964264848</v>
      </c>
      <c r="G79" s="22">
        <f>G78*SQRT((G77/G76)^2+(Seafood_Consumption_Rate!$BE$12/Seafood_Consumption_Rate!$BD$12)^2)</f>
        <v>1430.2050273030263</v>
      </c>
      <c r="H79" s="22">
        <f>H78*SQRT((H77/H76)^2+(Seafood_Consumption_Rate!$BE$12/Seafood_Consumption_Rate!$BD$12)^2)</f>
        <v>1510.5180058967294</v>
      </c>
      <c r="I79" s="22">
        <f>I78*SQRT((I77/I76)^2+(Seafood_Consumption_Rate!$BE$12/Seafood_Consumption_Rate!$BD$12)^2)</f>
        <v>1598.2325243319381</v>
      </c>
      <c r="J79" s="22">
        <f>J78*SQRT((J77/J76)^2+(Seafood_Consumption_Rate!$BE$12/Seafood_Consumption_Rate!$BD$12)^2)</f>
        <v>1691.6336657716395</v>
      </c>
      <c r="K79" s="22">
        <f>K78*SQRT((K77/K76)^2+(Seafood_Consumption_Rate!$BE$12/Seafood_Consumption_Rate!$BD$12)^2)</f>
        <v>1789.2280487189946</v>
      </c>
      <c r="L79" s="22">
        <f>L78*SQRT((L77/L76)^2+(Seafood_Consumption_Rate!$BE$12/Seafood_Consumption_Rate!$BD$12)^2)</f>
        <v>1890.0029221701591</v>
      </c>
      <c r="M79" s="22">
        <f>M78*SQRT((M77/M76)^2+(Seafood_Consumption_Rate!$BE$12/Seafood_Consumption_Rate!$BD$12)^2)</f>
        <v>1993.6914879832609</v>
      </c>
      <c r="N79" s="22">
        <f>N78*SQRT((N77/N76)^2+(Seafood_Consumption_Rate!$BE$12/Seafood_Consumption_Rate!$BD$12)^2)</f>
        <v>2100.485736593294</v>
      </c>
      <c r="O79" s="22">
        <f>O78*SQRT((O77/O76)^2+(Seafood_Consumption_Rate!$BE$12/Seafood_Consumption_Rate!$BD$12)^2)</f>
        <v>2211.0153182347649</v>
      </c>
      <c r="P79" s="22">
        <f>P78*SQRT((P77/P76)^2+(Seafood_Consumption_Rate!$BE$12/Seafood_Consumption_Rate!$BD$12)^2)</f>
        <v>2325.8286174008326</v>
      </c>
      <c r="Q79" s="22">
        <f>Q78*SQRT((Q77/Q76)^2+(Seafood_Consumption_Rate!$BE$12/Seafood_Consumption_Rate!$BD$12)^2)</f>
        <v>2444.8935077329152</v>
      </c>
      <c r="R79" s="22">
        <f>R78*SQRT((R77/R76)^2+(Seafood_Consumption_Rate!$BE$12/Seafood_Consumption_Rate!$BD$12)^2)</f>
        <v>2568.0024009212166</v>
      </c>
      <c r="S79" s="22">
        <f>S78*SQRT((S77/S76)^2+(Seafood_Consumption_Rate!$BE$12/Seafood_Consumption_Rate!$BD$12)^2)</f>
        <v>2695.3353085177509</v>
      </c>
      <c r="T79" s="22">
        <f>T78*SQRT((T77/T76)^2+(Seafood_Consumption_Rate!$BE$12/Seafood_Consumption_Rate!$BD$12)^2)</f>
        <v>2827.0607494998353</v>
      </c>
      <c r="U79" s="22">
        <f>U78*SQRT((U77/U76)^2+(Seafood_Consumption_Rate!$BE$12/Seafood_Consumption_Rate!$BD$12)^2)</f>
        <v>2963.3833777850291</v>
      </c>
      <c r="V79" s="22">
        <f>V78*SQRT((V77/V76)^2+(Seafood_Consumption_Rate!$BE$12/Seafood_Consumption_Rate!$BD$12)^2)</f>
        <v>3104.3872301378733</v>
      </c>
      <c r="W79" s="22">
        <f>W78*SQRT((W77/W76)^2+(Seafood_Consumption_Rate!$BE$12/Seafood_Consumption_Rate!$BD$12)^2)</f>
        <v>3250.0797629809799</v>
      </c>
      <c r="X79" s="22">
        <f>X78*SQRT((X77/X76)^2+(Seafood_Consumption_Rate!$BE$12/Seafood_Consumption_Rate!$BD$12)^2)</f>
        <v>3400.4631434338426</v>
      </c>
      <c r="Y79" s="22">
        <f>Y78*SQRT((Y77/Y76)^2+(Seafood_Consumption_Rate!$BE$12/Seafood_Consumption_Rate!$BD$12)^2)</f>
        <v>3555.4651330339111</v>
      </c>
      <c r="Z79" s="22">
        <f>Z78*SQRT((Z77/Z76)^2+(Seafood_Consumption_Rate!$BE$12/Seafood_Consumption_Rate!$BD$12)^2)</f>
        <v>3715.0231381105464</v>
      </c>
      <c r="AA79" s="22">
        <f>AA78*SQRT((AA77/AA76)^2+(Seafood_Consumption_Rate!$BE$12/Seafood_Consumption_Rate!$BD$12)^2)</f>
        <v>3879.1500737734386</v>
      </c>
      <c r="AB79" s="22">
        <f>AB78*SQRT((AB77/AB76)^2+(Seafood_Consumption_Rate!$BE$12/Seafood_Consumption_Rate!$BD$12)^2)</f>
        <v>4047.8100598172555</v>
      </c>
      <c r="AC79" s="22">
        <f>AC78*SQRT((AC77/AC76)^2+(Seafood_Consumption_Rate!$BE$12/Seafood_Consumption_Rate!$BD$12)^2)</f>
        <v>4220.8239219689249</v>
      </c>
      <c r="AD79" s="22">
        <f>AD78*SQRT((AD77/AD76)^2+(Seafood_Consumption_Rate!$BE$12/Seafood_Consumption_Rate!$BD$12)^2)</f>
        <v>4398.0814845386012</v>
      </c>
      <c r="AE79" s="22">
        <f>AE78*SQRT((AE77/AE76)^2+(Seafood_Consumption_Rate!$BE$12/Seafood_Consumption_Rate!$BD$12)^2)</f>
        <v>4579.3820206507917</v>
      </c>
    </row>
    <row r="80" spans="1:31" x14ac:dyDescent="0.2">
      <c r="A80" t="s">
        <v>298</v>
      </c>
      <c r="B80" s="13">
        <v>4137.2835400000004</v>
      </c>
      <c r="C80" s="13">
        <v>4156.8199400000003</v>
      </c>
      <c r="D80" s="13">
        <v>4175.4546600000003</v>
      </c>
      <c r="E80" s="13">
        <v>4192.8495700000003</v>
      </c>
      <c r="F80" s="13">
        <v>4208.8919599999999</v>
      </c>
      <c r="G80" s="13">
        <v>4223.3564100000003</v>
      </c>
      <c r="H80" s="13">
        <v>4236.2804900000001</v>
      </c>
      <c r="I80" s="13">
        <v>4247.9271899999994</v>
      </c>
      <c r="J80" s="13">
        <v>4258.5970699999998</v>
      </c>
      <c r="K80" s="13">
        <v>4268.59069</v>
      </c>
      <c r="L80" s="13">
        <v>4277.9456200000004</v>
      </c>
      <c r="M80" s="13">
        <v>4286.6618600000002</v>
      </c>
      <c r="N80" s="13">
        <v>4294.6266999999998</v>
      </c>
      <c r="O80" s="13">
        <v>4301.7650000000003</v>
      </c>
      <c r="P80" s="13">
        <v>4308.0391900000004</v>
      </c>
      <c r="Q80" s="13">
        <v>4313.4117000000006</v>
      </c>
      <c r="R80" s="13">
        <v>4317.9201000000003</v>
      </c>
      <c r="S80" s="13">
        <v>4321.6770999999999</v>
      </c>
      <c r="T80" s="13">
        <v>4324.7202699999998</v>
      </c>
      <c r="U80" s="13">
        <v>4327.1623200000004</v>
      </c>
      <c r="V80" s="13">
        <v>4329.0032499999998</v>
      </c>
      <c r="W80" s="13">
        <v>4330.1679199999999</v>
      </c>
      <c r="X80" s="13">
        <v>4330.6563299999998</v>
      </c>
      <c r="Y80" s="13">
        <v>4330.2806300000002</v>
      </c>
      <c r="Z80" s="13">
        <v>4328.9656800000002</v>
      </c>
      <c r="AA80" s="13">
        <v>4326.6739099999995</v>
      </c>
      <c r="AB80" s="13">
        <v>4323.4428900000003</v>
      </c>
      <c r="AC80" s="13">
        <v>4319.1974799999998</v>
      </c>
      <c r="AD80" s="13">
        <v>4314.0503900000003</v>
      </c>
      <c r="AE80" s="13">
        <v>4307.9640500000005</v>
      </c>
    </row>
    <row r="81" spans="1:31" x14ac:dyDescent="0.2">
      <c r="A81" t="s">
        <v>299</v>
      </c>
      <c r="B81" s="13">
        <v>4070.67193</v>
      </c>
      <c r="C81" s="13">
        <v>4074.1283699999999</v>
      </c>
      <c r="D81" s="13">
        <v>4075.5184599999998</v>
      </c>
      <c r="E81" s="13">
        <v>4074.7294899999997</v>
      </c>
      <c r="F81" s="13">
        <v>4071.7614600000002</v>
      </c>
      <c r="G81" s="13">
        <v>4066.42652</v>
      </c>
      <c r="H81" s="13">
        <v>4058.9500900000003</v>
      </c>
      <c r="I81" s="13">
        <v>4049.7454400000001</v>
      </c>
      <c r="J81" s="13">
        <v>4039.6015400000001</v>
      </c>
      <c r="K81" s="13">
        <v>4028.8565200000003</v>
      </c>
      <c r="L81" s="13">
        <v>4017.7733700000003</v>
      </c>
      <c r="M81" s="13">
        <v>4006.2769500000004</v>
      </c>
      <c r="N81" s="13">
        <v>3994.2545500000001</v>
      </c>
      <c r="O81" s="13">
        <v>3981.4431800000002</v>
      </c>
      <c r="P81" s="13">
        <v>3967.7301299999999</v>
      </c>
      <c r="Q81" s="13">
        <v>3953.0778299999997</v>
      </c>
      <c r="R81" s="13">
        <v>3937.56142</v>
      </c>
      <c r="S81" s="13">
        <v>3921.0681900000004</v>
      </c>
      <c r="T81" s="13">
        <v>3903.5981400000001</v>
      </c>
      <c r="U81" s="13">
        <v>3885.03856</v>
      </c>
      <c r="V81" s="13">
        <v>3865.3894500000001</v>
      </c>
      <c r="W81" s="13">
        <v>3844.6132399999997</v>
      </c>
      <c r="X81" s="13">
        <v>3822.5596500000001</v>
      </c>
      <c r="Y81" s="13">
        <v>3799.0408299999999</v>
      </c>
      <c r="Z81" s="13">
        <v>3773.98164</v>
      </c>
      <c r="AA81" s="13">
        <v>3747.3069400000004</v>
      </c>
      <c r="AB81" s="13">
        <v>3719.0918700000002</v>
      </c>
      <c r="AC81" s="13">
        <v>3689.3740000000003</v>
      </c>
      <c r="AD81" s="13">
        <v>3658.1909000000001</v>
      </c>
      <c r="AE81" s="13">
        <v>3625.6928499999999</v>
      </c>
    </row>
    <row r="82" spans="1:31" x14ac:dyDescent="0.2">
      <c r="A82" t="s">
        <v>300</v>
      </c>
      <c r="B82" s="13">
        <v>4183.2316499999997</v>
      </c>
      <c r="C82" s="13">
        <v>4212.0854099999997</v>
      </c>
      <c r="D82" s="13">
        <v>4240.0750600000001</v>
      </c>
      <c r="E82" s="13">
        <v>4267.0127499999999</v>
      </c>
      <c r="F82" s="13">
        <v>4292.7482</v>
      </c>
      <c r="G82" s="13">
        <v>4317.0559899999998</v>
      </c>
      <c r="H82" s="13">
        <v>4339.8609799999995</v>
      </c>
      <c r="I82" s="13">
        <v>4361.3510200000001</v>
      </c>
      <c r="J82" s="13">
        <v>4381.6388200000001</v>
      </c>
      <c r="K82" s="13">
        <v>4401.0249400000002</v>
      </c>
      <c r="L82" s="13">
        <v>4419.5093800000004</v>
      </c>
      <c r="M82" s="13">
        <v>4437.0921399999997</v>
      </c>
      <c r="N82" s="13">
        <v>4453.8859300000004</v>
      </c>
      <c r="O82" s="13">
        <v>4470.0034599999999</v>
      </c>
      <c r="P82" s="13">
        <v>4485.6325800000004</v>
      </c>
      <c r="Q82" s="13">
        <v>4500.8108600000005</v>
      </c>
      <c r="R82" s="13">
        <v>4515.5383000000002</v>
      </c>
      <c r="S82" s="13">
        <v>4530.0027500000006</v>
      </c>
      <c r="T82" s="13">
        <v>4544.3544899999997</v>
      </c>
      <c r="U82" s="13">
        <v>4558.6310899999999</v>
      </c>
      <c r="V82" s="13">
        <v>4572.9452600000004</v>
      </c>
      <c r="W82" s="13">
        <v>4587.2969999999996</v>
      </c>
      <c r="X82" s="13">
        <v>4601.5736000000006</v>
      </c>
      <c r="Y82" s="13">
        <v>4615.6623500000005</v>
      </c>
      <c r="Z82" s="13">
        <v>4629.4129700000003</v>
      </c>
      <c r="AA82" s="13">
        <v>4642.8630299999995</v>
      </c>
      <c r="AB82" s="13">
        <v>4655.8622500000001</v>
      </c>
      <c r="AC82" s="13">
        <v>4668.4481999999998</v>
      </c>
      <c r="AD82" s="13">
        <v>4680.5081700000001</v>
      </c>
      <c r="AE82" s="13">
        <v>4691.8918800000001</v>
      </c>
    </row>
    <row r="83" spans="1:31" x14ac:dyDescent="0.2">
      <c r="A83" t="s">
        <v>301</v>
      </c>
      <c r="B83" s="13">
        <f>AVERAGE(UN_Population_Growth_ScenA!B13,UN_Population_Growth_ScenB!B13,UN_Population_Growth_ScenC!B13)</f>
        <v>109.93866666666668</v>
      </c>
      <c r="C83" s="13">
        <f>AVERAGE(UN_Population_Growth_ScenA!C13,UN_Population_Growth_ScenB!C13,UN_Population_Growth_ScenC!C13)</f>
        <v>110.39866666666667</v>
      </c>
      <c r="D83" s="13">
        <f>AVERAGE(UN_Population_Growth_ScenA!D13,UN_Population_Growth_ScenB!D13,UN_Population_Growth_ScenC!D13)</f>
        <v>110.82466666666666</v>
      </c>
      <c r="E83" s="13">
        <f>AVERAGE(UN_Population_Growth_ScenA!E13,UN_Population_Growth_ScenB!E13,UN_Population_Growth_ScenC!E13)</f>
        <v>111.211</v>
      </c>
      <c r="F83" s="13">
        <f>AVERAGE(UN_Population_Growth_ScenA!F13,UN_Population_Growth_ScenB!F13,UN_Population_Growth_ScenC!F13)</f>
        <v>111.55533333333334</v>
      </c>
      <c r="G83" s="13">
        <f>AVERAGE(UN_Population_Growth_ScenA!G13,UN_Population_Growth_ScenB!G13,UN_Population_Growth_ScenC!G13)</f>
        <v>111.85199999999999</v>
      </c>
      <c r="H83" s="13">
        <f>AVERAGE(UN_Population_Growth_ScenA!H13,UN_Population_Growth_ScenB!H13,UN_Population_Growth_ScenC!H13)</f>
        <v>112.10266666666666</v>
      </c>
      <c r="I83" s="13">
        <f>AVERAGE(UN_Population_Growth_ScenA!I13,UN_Population_Growth_ScenB!I13,UN_Population_Growth_ScenC!I13)</f>
        <v>112.315</v>
      </c>
      <c r="J83" s="13">
        <f>AVERAGE(UN_Population_Growth_ScenA!J13,UN_Population_Growth_ScenB!J13,UN_Population_Growth_ScenC!J13)</f>
        <v>112.49966666666667</v>
      </c>
      <c r="K83" s="13">
        <f>AVERAGE(UN_Population_Growth_ScenA!K13,UN_Population_Growth_ScenB!K13,UN_Population_Growth_ScenC!K13)</f>
        <v>112.66500000000001</v>
      </c>
      <c r="L83" s="13">
        <f>AVERAGE(UN_Population_Growth_ScenA!L13,UN_Population_Growth_ScenB!L13,UN_Population_Growth_ScenC!L13)</f>
        <v>112.81366666666668</v>
      </c>
      <c r="M83" s="13">
        <f>AVERAGE(UN_Population_Growth_ScenA!M13,UN_Population_Growth_ScenB!M13,UN_Population_Growth_ScenC!M13)</f>
        <v>112.94500000000001</v>
      </c>
      <c r="N83" s="13">
        <f>AVERAGE(UN_Population_Growth_ScenA!N13,UN_Population_Growth_ScenB!N13,UN_Population_Growth_ScenC!N13)</f>
        <v>113.05799999999999</v>
      </c>
      <c r="O83" s="13">
        <f>AVERAGE(UN_Population_Growth_ScenA!O13,UN_Population_Growth_ScenB!O13,UN_Population_Growth_ScenC!O13)</f>
        <v>113.15066666666667</v>
      </c>
      <c r="P83" s="13">
        <f>AVERAGE(UN_Population_Growth_ScenA!P13,UN_Population_Growth_ScenB!P13,UN_Population_Growth_ScenC!P13)</f>
        <v>113.22333333333334</v>
      </c>
      <c r="Q83" s="13">
        <f>AVERAGE(UN_Population_Growth_ScenA!Q13,UN_Population_Growth_ScenB!Q13,UN_Population_Growth_ScenC!Q13)</f>
        <v>113.27566666666667</v>
      </c>
      <c r="R83" s="13">
        <f>AVERAGE(UN_Population_Growth_ScenA!R13,UN_Population_Growth_ScenB!R13,UN_Population_Growth_ScenC!R13)</f>
        <v>113.30866666666667</v>
      </c>
      <c r="S83" s="13">
        <f>AVERAGE(UN_Population_Growth_ScenA!S13,UN_Population_Growth_ScenB!S13,UN_Population_Growth_ScenC!S13)</f>
        <v>113.324</v>
      </c>
      <c r="T83" s="13">
        <f>AVERAGE(UN_Population_Growth_ScenA!T13,UN_Population_Growth_ScenB!T13,UN_Population_Growth_ScenC!T13)</f>
        <v>113.32333333333334</v>
      </c>
      <c r="U83" s="13">
        <f>AVERAGE(UN_Population_Growth_ScenA!U13,UN_Population_Growth_ScenB!U13,UN_Population_Growth_ScenC!U13)</f>
        <v>113.307</v>
      </c>
      <c r="V83" s="13">
        <f>AVERAGE(UN_Population_Growth_ScenA!V13,UN_Population_Growth_ScenB!V13,UN_Population_Growth_ScenC!V13)</f>
        <v>113.27600000000001</v>
      </c>
      <c r="W83" s="13">
        <f>AVERAGE(UN_Population_Growth_ScenA!W13,UN_Population_Growth_ScenB!W13,UN_Population_Growth_ScenC!W13)</f>
        <v>113.22933333333333</v>
      </c>
      <c r="X83" s="13">
        <f>AVERAGE(UN_Population_Growth_ScenA!X13,UN_Population_Growth_ScenB!X13,UN_Population_Growth_ScenC!X13)</f>
        <v>113.16466666666668</v>
      </c>
      <c r="Y83" s="13">
        <f>AVERAGE(UN_Population_Growth_ScenA!Y13,UN_Population_Growth_ScenB!Y13,UN_Population_Growth_ScenC!Y13)</f>
        <v>113.07766666666667</v>
      </c>
      <c r="Z83" s="13">
        <f>AVERAGE(UN_Population_Growth_ScenA!Z13,UN_Population_Growth_ScenB!Z13,UN_Population_Growth_ScenC!Z13)</f>
        <v>112.96566666666666</v>
      </c>
      <c r="AA83" s="13">
        <f>AVERAGE(UN_Population_Growth_ScenA!AA13,UN_Population_Growth_ScenB!AA13,UN_Population_Growth_ScenC!AA13)</f>
        <v>112.82799999999999</v>
      </c>
      <c r="AB83" s="13">
        <f>AVERAGE(UN_Population_Growth_ScenA!AB13,UN_Population_Growth_ScenB!AB13,UN_Population_Growth_ScenC!AB13)</f>
        <v>112.66433333333333</v>
      </c>
      <c r="AC83" s="13">
        <f>AVERAGE(UN_Population_Growth_ScenA!AC13,UN_Population_Growth_ScenB!AC13,UN_Population_Growth_ScenC!AC13)</f>
        <v>112.47466666666666</v>
      </c>
      <c r="AD83" s="13">
        <f>AVERAGE(UN_Population_Growth_ScenA!AD13,UN_Population_Growth_ScenB!AD13,UN_Population_Growth_ScenC!AD13)</f>
        <v>112.25933333333334</v>
      </c>
      <c r="AE83" s="13">
        <f>AVERAGE(UN_Population_Growth_ScenA!AE13,UN_Population_Growth_ScenB!AE13,UN_Population_Growth_ScenC!AE13)</f>
        <v>112.01800000000001</v>
      </c>
    </row>
    <row r="84" spans="1:31" x14ac:dyDescent="0.2">
      <c r="A84" t="s">
        <v>302</v>
      </c>
      <c r="B84" s="13">
        <f>STDEV(UN_Population_Growth_ScenA!B13,UN_Population_Growth_ScenB!B13,UN_Population_Growth_ScenC!B13)</f>
        <v>1.5063904982883176</v>
      </c>
      <c r="C84" s="13">
        <f>STDEV(UN_Population_Growth_ScenA!C13,UN_Population_Growth_ScenB!C13,UN_Population_Growth_ScenC!C13)</f>
        <v>1.848054201946828</v>
      </c>
      <c r="D84" s="13">
        <f>STDEV(UN_Population_Growth_ScenA!D13,UN_Population_Growth_ScenB!D13,UN_Population_Growth_ScenC!D13)</f>
        <v>2.2067472291436907</v>
      </c>
      <c r="E84" s="13">
        <f>STDEV(UN_Population_Growth_ScenA!E13,UN_Population_Growth_ScenB!E13,UN_Population_Growth_ScenC!E13)</f>
        <v>2.5811927475490908</v>
      </c>
      <c r="F84" s="13">
        <f>STDEV(UN_Population_Growth_ScenA!F13,UN_Population_Growth_ScenB!F13,UN_Population_Growth_ScenC!F13)</f>
        <v>2.9693503217595176</v>
      </c>
      <c r="G84" s="13">
        <f>STDEV(UN_Population_Growth_ScenA!G13,UN_Population_Growth_ScenB!G13,UN_Population_Growth_ScenC!G13)</f>
        <v>3.3706974055824075</v>
      </c>
      <c r="H84" s="13">
        <f>STDEV(UN_Population_Growth_ScenA!H13,UN_Population_Growth_ScenB!H13,UN_Population_Growth_ScenC!H13)</f>
        <v>3.7812030272564439</v>
      </c>
      <c r="I84" s="13">
        <f>STDEV(UN_Population_Growth_ScenA!I13,UN_Population_Growth_ScenB!I13,UN_Population_Growth_ScenC!I13)</f>
        <v>4.1978252703036585</v>
      </c>
      <c r="J84" s="13">
        <f>STDEV(UN_Population_Growth_ScenA!J13,UN_Population_Growth_ScenB!J13,UN_Population_Growth_ScenC!J13)</f>
        <v>4.6113208881331742</v>
      </c>
      <c r="K84" s="13">
        <f>STDEV(UN_Population_Growth_ScenA!K13,UN_Population_Growth_ScenB!K13,UN_Population_Growth_ScenC!K13)</f>
        <v>5.0211489720979161</v>
      </c>
      <c r="L84" s="13">
        <f>STDEV(UN_Population_Growth_ScenA!L13,UN_Population_Growth_ScenB!L13,UN_Population_Growth_ScenC!L13)</f>
        <v>5.423616536346695</v>
      </c>
      <c r="M84" s="13">
        <f>STDEV(UN_Population_Growth_ScenA!M13,UN_Population_Growth_ScenB!M13,UN_Population_Growth_ScenC!M13)</f>
        <v>5.8198005979586602</v>
      </c>
      <c r="N84" s="13">
        <f>STDEV(UN_Population_Growth_ScenA!N13,UN_Population_Growth_ScenB!N13,UN_Population_Growth_ScenC!N13)</f>
        <v>6.2123519700673793</v>
      </c>
      <c r="O84" s="13">
        <f>STDEV(UN_Population_Growth_ScenA!O13,UN_Population_Growth_ScenB!O13,UN_Population_Growth_ScenC!O13)</f>
        <v>6.6061735772936876</v>
      </c>
      <c r="P84" s="13">
        <f>STDEV(UN_Population_Growth_ScenA!P13,UN_Population_Growth_ScenB!P13,UN_Population_Growth_ScenC!P13)</f>
        <v>7.0049758267486837</v>
      </c>
      <c r="Q84" s="13">
        <f>STDEV(UN_Population_Growth_ScenA!Q13,UN_Population_Growth_ScenB!Q13,UN_Population_Growth_ScenC!Q13)</f>
        <v>7.4096183662408279</v>
      </c>
      <c r="R84" s="13">
        <f>STDEV(UN_Population_Growth_ScenA!R13,UN_Population_Growth_ScenB!R13,UN_Population_Growth_ScenC!R13)</f>
        <v>7.8191051491416426</v>
      </c>
      <c r="S84" s="13">
        <f>STDEV(UN_Population_Growth_ScenA!S13,UN_Population_Growth_ScenB!S13,UN_Population_Growth_ScenC!S13)</f>
        <v>8.2375750679432347</v>
      </c>
      <c r="T84" s="13">
        <f>STDEV(UN_Population_Growth_ScenA!T13,UN_Population_Growth_ScenB!T13,UN_Population_Growth_ScenC!T13)</f>
        <v>8.6668950803233606</v>
      </c>
      <c r="U84" s="13">
        <f>STDEV(UN_Population_Growth_ScenA!U13,UN_Population_Growth_ScenB!U13,UN_Population_Growth_ScenC!U13)</f>
        <v>9.1094528375748247</v>
      </c>
      <c r="V84" s="13">
        <f>STDEV(UN_Population_Growth_ScenA!V13,UN_Population_Growth_ScenB!V13,UN_Population_Growth_ScenC!V13)</f>
        <v>9.5665784374560978</v>
      </c>
      <c r="W84" s="13">
        <f>STDEV(UN_Population_Growth_ScenA!W13,UN_Population_Growth_ScenB!W13,UN_Population_Growth_ScenC!W13)</f>
        <v>10.038624872627395</v>
      </c>
      <c r="X84" s="13">
        <f>STDEV(UN_Population_Growth_ScenA!X13,UN_Population_Growth_ScenB!X13,UN_Population_Growth_ScenC!X13)</f>
        <v>10.526453359671212</v>
      </c>
      <c r="Y84" s="13">
        <f>STDEV(UN_Population_Growth_ScenA!Y13,UN_Population_Growth_ScenB!Y13,UN_Population_Growth_ScenC!Y13)</f>
        <v>11.030960308755235</v>
      </c>
      <c r="Z84" s="13">
        <f>STDEV(UN_Population_Growth_ScenA!Z13,UN_Population_Growth_ScenB!Z13,UN_Population_Growth_ScenC!Z13)</f>
        <v>11.55127232530397</v>
      </c>
      <c r="AA84" s="13">
        <f>STDEV(UN_Population_Growth_ScenA!AA13,UN_Population_Growth_ScenB!AA13,UN_Population_Growth_ScenC!AA13)</f>
        <v>12.088830009558405</v>
      </c>
      <c r="AB84" s="13">
        <f>STDEV(UN_Population_Growth_ScenA!AB13,UN_Population_Growth_ScenB!AB13,UN_Population_Growth_ScenC!AB13)</f>
        <v>12.640878503226478</v>
      </c>
      <c r="AC84" s="13">
        <f>STDEV(UN_Population_Growth_ScenA!AC13,UN_Population_Growth_ScenB!AC13,UN_Population_Growth_ScenC!AC13)</f>
        <v>13.207137666176322</v>
      </c>
      <c r="AD84" s="13">
        <f>STDEV(UN_Population_Growth_ScenA!AD13,UN_Population_Growth_ScenB!AD13,UN_Population_Growth_ScenC!AD13)</f>
        <v>13.786018799252137</v>
      </c>
      <c r="AE84" s="13">
        <f>STDEV(UN_Population_Growth_ScenA!AE13,UN_Population_Growth_ScenB!AE13,UN_Population_Growth_ScenC!AE13)</f>
        <v>14.373477902024845</v>
      </c>
    </row>
    <row r="85" spans="1:31" s="4" customFormat="1" x14ac:dyDescent="0.2">
      <c r="A85" s="4" t="s">
        <v>303</v>
      </c>
      <c r="B85" s="22">
        <f>AVERAGE(B80:B82)</f>
        <v>4130.3957066666671</v>
      </c>
      <c r="C85" s="22">
        <f t="shared" ref="C85:AE85" si="9">AVERAGE(C80:C82)</f>
        <v>4147.6779066666668</v>
      </c>
      <c r="D85" s="22">
        <f t="shared" si="9"/>
        <v>4163.6827266666669</v>
      </c>
      <c r="E85" s="22">
        <f t="shared" si="9"/>
        <v>4178.1972699999997</v>
      </c>
      <c r="F85" s="22">
        <f t="shared" si="9"/>
        <v>4191.1338733333332</v>
      </c>
      <c r="G85" s="22">
        <f t="shared" si="9"/>
        <v>4202.2796400000007</v>
      </c>
      <c r="H85" s="22">
        <f t="shared" si="9"/>
        <v>4211.6971866666663</v>
      </c>
      <c r="I85" s="22">
        <f t="shared" si="9"/>
        <v>4219.6745499999997</v>
      </c>
      <c r="J85" s="22">
        <f t="shared" si="9"/>
        <v>4226.6124766666662</v>
      </c>
      <c r="K85" s="22">
        <f t="shared" si="9"/>
        <v>4232.8240500000002</v>
      </c>
      <c r="L85" s="22">
        <f t="shared" si="9"/>
        <v>4238.4094566666672</v>
      </c>
      <c r="M85" s="22">
        <f t="shared" si="9"/>
        <v>4243.3436499999998</v>
      </c>
      <c r="N85" s="22">
        <f t="shared" si="9"/>
        <v>4247.5890600000002</v>
      </c>
      <c r="O85" s="22">
        <f t="shared" si="9"/>
        <v>4251.0705466666668</v>
      </c>
      <c r="P85" s="22">
        <f t="shared" si="9"/>
        <v>4253.8006333333333</v>
      </c>
      <c r="Q85" s="22">
        <f t="shared" si="9"/>
        <v>4255.7667966666668</v>
      </c>
      <c r="R85" s="22">
        <f t="shared" si="9"/>
        <v>4257.0066066666668</v>
      </c>
      <c r="S85" s="22">
        <f t="shared" si="9"/>
        <v>4257.5826800000004</v>
      </c>
      <c r="T85" s="22">
        <f t="shared" si="9"/>
        <v>4257.5576333333329</v>
      </c>
      <c r="U85" s="22">
        <f t="shared" si="9"/>
        <v>4256.9439899999998</v>
      </c>
      <c r="V85" s="22">
        <f t="shared" si="9"/>
        <v>4255.7793200000006</v>
      </c>
      <c r="W85" s="22">
        <f t="shared" si="9"/>
        <v>4254.026053333333</v>
      </c>
      <c r="X85" s="22">
        <f t="shared" si="9"/>
        <v>4251.5965266666672</v>
      </c>
      <c r="Y85" s="22">
        <f t="shared" si="9"/>
        <v>4248.3279366666675</v>
      </c>
      <c r="Z85" s="22">
        <f t="shared" si="9"/>
        <v>4244.1200966666665</v>
      </c>
      <c r="AA85" s="22">
        <f t="shared" si="9"/>
        <v>4238.9479600000004</v>
      </c>
      <c r="AB85" s="22">
        <f t="shared" si="9"/>
        <v>4232.7990033333335</v>
      </c>
      <c r="AC85" s="22">
        <f t="shared" si="9"/>
        <v>4225.6732266666668</v>
      </c>
      <c r="AD85" s="22">
        <f t="shared" si="9"/>
        <v>4217.583153333333</v>
      </c>
      <c r="AE85" s="22">
        <f t="shared" si="9"/>
        <v>4208.5162600000003</v>
      </c>
    </row>
    <row r="86" spans="1:31" s="4" customFormat="1" x14ac:dyDescent="0.2">
      <c r="A86" s="4" t="s">
        <v>304</v>
      </c>
      <c r="B86" s="22">
        <f>B85*SQRT((B84/B83)^2+(Seafood_Consumption_Rate!$BE$13/Seafood_Consumption_Rate!$BD$13)^2)</f>
        <v>812.34521431391659</v>
      </c>
      <c r="C86" s="22">
        <f>C85*SQRT((C84/C83)^2+(Seafood_Consumption_Rate!$BE$13/Seafood_Consumption_Rate!$BD$13)^2)</f>
        <v>816.71870149521953</v>
      </c>
      <c r="D86" s="22">
        <f>D85*SQRT((D84/D83)^2+(Seafood_Consumption_Rate!$BE$13/Seafood_Consumption_Rate!$BD$13)^2)</f>
        <v>821.09854267122569</v>
      </c>
      <c r="E86" s="22">
        <f>E85*SQRT((E84/E83)^2+(Seafood_Consumption_Rate!$BE$13/Seafood_Consumption_Rate!$BD$13)^2)</f>
        <v>825.46599301513868</v>
      </c>
      <c r="F86" s="22">
        <f>F85*SQRT((F84/F83)^2+(Seafood_Consumption_Rate!$BE$13/Seafood_Consumption_Rate!$BD$13)^2)</f>
        <v>829.82098465815238</v>
      </c>
      <c r="G86" s="22">
        <f>G85*SQRT((G84/G83)^2+(Seafood_Consumption_Rate!$BE$13/Seafood_Consumption_Rate!$BD$13)^2)</f>
        <v>834.14363892797201</v>
      </c>
      <c r="H86" s="22">
        <f>H85*SQRT((H84/H83)^2+(Seafood_Consumption_Rate!$BE$13/Seafood_Consumption_Rate!$BD$13)^2)</f>
        <v>838.44487610995066</v>
      </c>
      <c r="I86" s="22">
        <f>I85*SQRT((I84/I83)^2+(Seafood_Consumption_Rate!$BE$13/Seafood_Consumption_Rate!$BD$13)^2)</f>
        <v>842.77580311085421</v>
      </c>
      <c r="J86" s="22">
        <f>J85*SQRT((J84/J83)^2+(Seafood_Consumption_Rate!$BE$13/Seafood_Consumption_Rate!$BD$13)^2)</f>
        <v>847.15300691975062</v>
      </c>
      <c r="K86" s="22">
        <f>K85*SQRT((K84/K83)^2+(Seafood_Consumption_Rate!$BE$13/Seafood_Consumption_Rate!$BD$13)^2)</f>
        <v>851.62376506120006</v>
      </c>
      <c r="L86" s="22">
        <f>L85*SQRT((L84/L83)^2+(Seafood_Consumption_Rate!$BE$13/Seafood_Consumption_Rate!$BD$13)^2)</f>
        <v>856.16462866390896</v>
      </c>
      <c r="M86" s="22">
        <f>M85*SQRT((M84/M83)^2+(Seafood_Consumption_Rate!$BE$13/Seafood_Consumption_Rate!$BD$13)^2)</f>
        <v>860.76497037647914</v>
      </c>
      <c r="N86" s="22">
        <f>N85*SQRT((N84/N83)^2+(Seafood_Consumption_Rate!$BE$13/Seafood_Consumption_Rate!$BD$13)^2)</f>
        <v>865.4309872724383</v>
      </c>
      <c r="O86" s="22">
        <f>O85*SQRT((O84/O83)^2+(Seafood_Consumption_Rate!$BE$13/Seafood_Consumption_Rate!$BD$13)^2)</f>
        <v>870.19268441395741</v>
      </c>
      <c r="P86" s="22">
        <f>P85*SQRT((P84/P83)^2+(Seafood_Consumption_Rate!$BE$13/Seafood_Consumption_Rate!$BD$13)^2)</f>
        <v>875.09482623092481</v>
      </c>
      <c r="Q86" s="22">
        <f>Q85*SQRT((Q84/Q83)^2+(Seafood_Consumption_Rate!$BE$13/Seafood_Consumption_Rate!$BD$13)^2)</f>
        <v>880.15223685105673</v>
      </c>
      <c r="R86" s="22">
        <f>R85*SQRT((R84/R83)^2+(Seafood_Consumption_Rate!$BE$13/Seafood_Consumption_Rate!$BD$13)^2)</f>
        <v>885.36789871900339</v>
      </c>
      <c r="S86" s="22">
        <f>S85*SQRT((S84/S83)^2+(Seafood_Consumption_Rate!$BE$13/Seafood_Consumption_Rate!$BD$13)^2)</f>
        <v>890.8138770538568</v>
      </c>
      <c r="T86" s="22">
        <f>T85*SQRT((T84/T83)^2+(Seafood_Consumption_Rate!$BE$13/Seafood_Consumption_Rate!$BD$13)^2)</f>
        <v>896.540600367465</v>
      </c>
      <c r="U86" s="22">
        <f>U85*SQRT((U84/U83)^2+(Seafood_Consumption_Rate!$BE$13/Seafood_Consumption_Rate!$BD$13)^2)</f>
        <v>902.60086447183323</v>
      </c>
      <c r="V86" s="22">
        <f>V85*SQRT((V84/V83)^2+(Seafood_Consumption_Rate!$BE$13/Seafood_Consumption_Rate!$BD$13)^2)</f>
        <v>909.04186259814912</v>
      </c>
      <c r="W86" s="22">
        <f>W85*SQRT((W84/W83)^2+(Seafood_Consumption_Rate!$BE$13/Seafood_Consumption_Rate!$BD$13)^2)</f>
        <v>915.88517601936258</v>
      </c>
      <c r="X86" s="22">
        <f>X85*SQRT((X84/X83)^2+(Seafood_Consumption_Rate!$BE$13/Seafood_Consumption_Rate!$BD$13)^2)</f>
        <v>923.15261432946374</v>
      </c>
      <c r="Y86" s="22">
        <f>Y85*SQRT((Y84/Y83)^2+(Seafood_Consumption_Rate!$BE$13/Seafood_Consumption_Rate!$BD$13)^2)</f>
        <v>930.85586230408762</v>
      </c>
      <c r="Z86" s="22">
        <f>Z85*SQRT((Z84/Z83)^2+(Seafood_Consumption_Rate!$BE$13/Seafood_Consumption_Rate!$BD$13)^2)</f>
        <v>938.98987997546897</v>
      </c>
      <c r="AA86" s="22">
        <f>AA85*SQRT((AA84/AA83)^2+(Seafood_Consumption_Rate!$BE$13/Seafood_Consumption_Rate!$BD$13)^2)</f>
        <v>947.6024320203378</v>
      </c>
      <c r="AB86" s="22">
        <f>AB85*SQRT((AB84/AB83)^2+(Seafood_Consumption_Rate!$BE$13/Seafood_Consumption_Rate!$BD$13)^2)</f>
        <v>956.66871199543903</v>
      </c>
      <c r="AC86" s="22">
        <f>AC85*SQRT((AC84/AC83)^2+(Seafood_Consumption_Rate!$BE$13/Seafood_Consumption_Rate!$BD$13)^2)</f>
        <v>966.20631970311592</v>
      </c>
      <c r="AD86" s="22">
        <f>AD85*SQRT((AD84/AD83)^2+(Seafood_Consumption_Rate!$BE$13/Seafood_Consumption_Rate!$BD$13)^2)</f>
        <v>976.20758202250283</v>
      </c>
      <c r="AE86" s="22">
        <f>AE85*SQRT((AE84/AE83)^2+(Seafood_Consumption_Rate!$BE$13/Seafood_Consumption_Rate!$BD$13)^2)</f>
        <v>986.60544659873449</v>
      </c>
    </row>
    <row r="87" spans="1:31" x14ac:dyDescent="0.2">
      <c r="A87" t="s">
        <v>305</v>
      </c>
      <c r="B87" s="13">
        <v>3823.6959699999998</v>
      </c>
      <c r="C87" s="13">
        <v>3917.9179899999995</v>
      </c>
      <c r="D87" s="13">
        <v>4014.1698699999993</v>
      </c>
      <c r="E87" s="13">
        <v>4112.4533999999994</v>
      </c>
      <c r="F87" s="13">
        <v>4212.7811099999999</v>
      </c>
      <c r="G87" s="13">
        <v>4315.1726899999994</v>
      </c>
      <c r="H87" s="13">
        <v>4419.6657299999997</v>
      </c>
      <c r="I87" s="13">
        <v>4526.3031899999996</v>
      </c>
      <c r="J87" s="13">
        <v>4635.1333999999997</v>
      </c>
      <c r="K87" s="13">
        <v>4746.2172199999995</v>
      </c>
      <c r="L87" s="13">
        <v>4859.6065599999993</v>
      </c>
      <c r="M87" s="13">
        <v>4975.3604899999991</v>
      </c>
      <c r="N87" s="13">
        <v>5093.5685099999992</v>
      </c>
      <c r="O87" s="13">
        <v>5214.3326499999994</v>
      </c>
      <c r="P87" s="13">
        <v>5337.7459899999994</v>
      </c>
      <c r="Q87" s="13">
        <v>5463.8819199999989</v>
      </c>
      <c r="R87" s="13">
        <v>5592.8138299999991</v>
      </c>
      <c r="S87" s="13">
        <v>5724.6383799999994</v>
      </c>
      <c r="T87" s="13">
        <v>5859.4540199999992</v>
      </c>
      <c r="U87" s="13">
        <v>5997.359199999999</v>
      </c>
      <c r="V87" s="13">
        <v>6138.4344699999992</v>
      </c>
      <c r="W87" s="13">
        <v>6282.7514299999993</v>
      </c>
      <c r="X87" s="13">
        <v>6430.3709399999989</v>
      </c>
      <c r="Y87" s="13">
        <v>6581.3502799999997</v>
      </c>
      <c r="Z87" s="13">
        <v>6735.7467299999998</v>
      </c>
      <c r="AA87" s="13">
        <v>6893.6354699999993</v>
      </c>
      <c r="AB87" s="13">
        <v>7055.0970499999994</v>
      </c>
      <c r="AC87" s="13">
        <v>7220.1976999999997</v>
      </c>
      <c r="AD87" s="13">
        <v>7389.005439999999</v>
      </c>
      <c r="AE87" s="13">
        <v>7561.590079999999</v>
      </c>
    </row>
    <row r="88" spans="1:31" x14ac:dyDescent="0.2">
      <c r="A88" t="s">
        <v>306</v>
      </c>
      <c r="B88" s="13">
        <v>3745.2599599999999</v>
      </c>
      <c r="C88" s="13">
        <v>3818.1720299999993</v>
      </c>
      <c r="D88" s="13">
        <v>3890.7099899999998</v>
      </c>
      <c r="E88" s="13">
        <v>3962.7986599999995</v>
      </c>
      <c r="F88" s="13">
        <v>4034.4040299999997</v>
      </c>
      <c r="G88" s="13">
        <v>4105.4759799999993</v>
      </c>
      <c r="H88" s="13">
        <v>4176.0932699999994</v>
      </c>
      <c r="I88" s="13">
        <v>4246.5064999999995</v>
      </c>
      <c r="J88" s="13">
        <v>4317.0575600000002</v>
      </c>
      <c r="K88" s="13">
        <v>4387.9845199999991</v>
      </c>
      <c r="L88" s="13">
        <v>4459.35898</v>
      </c>
      <c r="M88" s="13">
        <v>4531.0985999999994</v>
      </c>
      <c r="N88" s="13">
        <v>4603.0888199999999</v>
      </c>
      <c r="O88" s="13">
        <v>4675.1524299999992</v>
      </c>
      <c r="P88" s="13">
        <v>4747.1354899999997</v>
      </c>
      <c r="Q88" s="13">
        <v>4818.9717699999992</v>
      </c>
      <c r="R88" s="13">
        <v>4890.6326300000001</v>
      </c>
      <c r="S88" s="13">
        <v>4962.0267799999992</v>
      </c>
      <c r="T88" s="13">
        <v>5033.0575599999993</v>
      </c>
      <c r="U88" s="13">
        <v>5103.6193599999997</v>
      </c>
      <c r="V88" s="13">
        <v>5173.6369999999997</v>
      </c>
      <c r="W88" s="13">
        <v>5243.0156099999995</v>
      </c>
      <c r="X88" s="13">
        <v>5311.5976699999992</v>
      </c>
      <c r="Y88" s="13">
        <v>5379.2149199999994</v>
      </c>
      <c r="Z88" s="13">
        <v>5445.7241599999998</v>
      </c>
      <c r="AA88" s="13">
        <v>5511.0358900000001</v>
      </c>
      <c r="AB88" s="13">
        <v>5575.0892499999991</v>
      </c>
      <c r="AC88" s="13">
        <v>5637.8144299999994</v>
      </c>
      <c r="AD88" s="13">
        <v>5699.1451999999999</v>
      </c>
      <c r="AE88" s="13">
        <v>5759.0278599999992</v>
      </c>
    </row>
    <row r="89" spans="1:31" x14ac:dyDescent="0.2">
      <c r="A89" t="s">
        <v>307</v>
      </c>
      <c r="B89" s="13">
        <v>3823.9340399999992</v>
      </c>
      <c r="C89" s="13">
        <v>3916.5593799999997</v>
      </c>
      <c r="D89" s="13">
        <v>4010.5827099999997</v>
      </c>
      <c r="E89" s="13">
        <v>4106.0523599999997</v>
      </c>
      <c r="F89" s="13">
        <v>4202.9862299999995</v>
      </c>
      <c r="G89" s="13">
        <v>4301.3664199999994</v>
      </c>
      <c r="H89" s="13">
        <v>4401.1123799999996</v>
      </c>
      <c r="I89" s="13">
        <v>4502.1005999999988</v>
      </c>
      <c r="J89" s="13">
        <v>4604.1825099999996</v>
      </c>
      <c r="K89" s="13">
        <v>4707.2524999999996</v>
      </c>
      <c r="L89" s="13">
        <v>4811.2658199999996</v>
      </c>
      <c r="M89" s="13">
        <v>4916.2511099999992</v>
      </c>
      <c r="N89" s="13">
        <v>5022.2817599999998</v>
      </c>
      <c r="O89" s="13">
        <v>5129.4580099999994</v>
      </c>
      <c r="P89" s="13">
        <v>5237.8747299999995</v>
      </c>
      <c r="Q89" s="13">
        <v>5347.5337099999997</v>
      </c>
      <c r="R89" s="13">
        <v>5458.4367399999992</v>
      </c>
      <c r="S89" s="13">
        <v>5570.6697399999994</v>
      </c>
      <c r="T89" s="13">
        <v>5684.3347400000002</v>
      </c>
      <c r="U89" s="13">
        <v>5799.4997599999997</v>
      </c>
      <c r="V89" s="13">
        <v>5916.1844899999987</v>
      </c>
      <c r="W89" s="13">
        <v>6034.3638699999992</v>
      </c>
      <c r="X89" s="13">
        <v>6153.9931499999993</v>
      </c>
      <c r="Y89" s="13">
        <v>6275.0096799999992</v>
      </c>
      <c r="Z89" s="13">
        <v>6397.3525999999993</v>
      </c>
      <c r="AA89" s="13">
        <v>6520.9896899999994</v>
      </c>
      <c r="AB89" s="13">
        <v>6645.8851499999992</v>
      </c>
      <c r="AC89" s="13">
        <v>6771.9530599999989</v>
      </c>
      <c r="AD89" s="13">
        <v>6899.0931799999998</v>
      </c>
      <c r="AE89" s="13">
        <v>7027.2160099999992</v>
      </c>
    </row>
    <row r="90" spans="1:31" x14ac:dyDescent="0.2">
      <c r="A90" t="s">
        <v>308</v>
      </c>
      <c r="B90" s="13">
        <f>AVERAGE(UN_Population_Growth_ScenA!B14,UN_Population_Growth_ScenB!B14,UN_Population_Growth_ScenC!B14)</f>
        <v>2121.5810000000001</v>
      </c>
      <c r="C90" s="13">
        <f>AVERAGE(UN_Population_Growth_ScenA!C14,UN_Population_Growth_ScenB!C14,UN_Population_Growth_ScenC!C14)</f>
        <v>2169.9533333333334</v>
      </c>
      <c r="D90" s="13">
        <f>AVERAGE(UN_Population_Growth_ScenA!D14,UN_Population_Growth_ScenB!D14,UN_Population_Growth_ScenC!D14)</f>
        <v>2218.8943333333332</v>
      </c>
      <c r="E90" s="13">
        <f>AVERAGE(UN_Population_Growth_ScenA!E14,UN_Population_Growth_ScenB!E14,UN_Population_Growth_ScenC!E14)</f>
        <v>2268.3993333333333</v>
      </c>
      <c r="F90" s="13">
        <f>AVERAGE(UN_Population_Growth_ScenA!F14,UN_Population_Growth_ScenB!F14,UN_Population_Growth_ScenC!F14)</f>
        <v>2318.4676666666669</v>
      </c>
      <c r="G90" s="13">
        <f>AVERAGE(UN_Population_Growth_ScenA!G14,UN_Population_Growth_ScenB!G14,UN_Population_Growth_ScenC!G14)</f>
        <v>2369.0903333333331</v>
      </c>
      <c r="H90" s="13">
        <f>AVERAGE(UN_Population_Growth_ScenA!H14,UN_Population_Growth_ScenB!H14,UN_Population_Growth_ScenC!H14)</f>
        <v>2420.2739999999999</v>
      </c>
      <c r="I90" s="13">
        <f>AVERAGE(UN_Population_Growth_ScenA!I14,UN_Population_Growth_ScenB!I14,UN_Population_Growth_ScenC!I14)</f>
        <v>2472.0503333333331</v>
      </c>
      <c r="J90" s="13">
        <f>AVERAGE(UN_Population_Growth_ScenA!J14,UN_Population_Growth_ScenB!J14,UN_Population_Growth_ScenC!J14)</f>
        <v>2524.4643333333333</v>
      </c>
      <c r="K90" s="13">
        <f>AVERAGE(UN_Population_Growth_ScenA!K14,UN_Population_Growth_ScenB!K14,UN_Population_Growth_ScenC!K14)</f>
        <v>2577.5520000000001</v>
      </c>
      <c r="L90" s="13">
        <f>AVERAGE(UN_Population_Growth_ScenA!L14,UN_Population_Growth_ScenB!L14,UN_Population_Growth_ScenC!L14)</f>
        <v>2631.328</v>
      </c>
      <c r="M90" s="13">
        <f>AVERAGE(UN_Population_Growth_ScenA!M14,UN_Population_Growth_ScenB!M14,UN_Population_Growth_ScenC!M14)</f>
        <v>2685.7933333333335</v>
      </c>
      <c r="N90" s="13">
        <f>AVERAGE(UN_Population_Growth_ScenA!N14,UN_Population_Growth_ScenB!N14,UN_Population_Growth_ScenC!N14)</f>
        <v>2740.9570000000003</v>
      </c>
      <c r="O90" s="13">
        <f>AVERAGE(UN_Population_Growth_ScenA!O14,UN_Population_Growth_ScenB!O14,UN_Population_Growth_ScenC!O14)</f>
        <v>2796.8236666666667</v>
      </c>
      <c r="P90" s="13">
        <f>AVERAGE(UN_Population_Growth_ScenA!P14,UN_Population_Growth_ScenB!P14,UN_Population_Growth_ScenC!P14)</f>
        <v>2853.3996666666667</v>
      </c>
      <c r="Q90" s="13">
        <f>AVERAGE(UN_Population_Growth_ScenA!Q14,UN_Population_Growth_ScenB!Q14,UN_Population_Growth_ScenC!Q14)</f>
        <v>2910.6866666666665</v>
      </c>
      <c r="R90" s="13">
        <f>AVERAGE(UN_Population_Growth_ScenA!R14,UN_Population_Growth_ScenB!R14,UN_Population_Growth_ScenC!R14)</f>
        <v>2968.6933333333332</v>
      </c>
      <c r="S90" s="13">
        <f>AVERAGE(UN_Population_Growth_ScenA!S14,UN_Population_Growth_ScenB!S14,UN_Population_Growth_ScenC!S14)</f>
        <v>3027.4366666666665</v>
      </c>
      <c r="T90" s="13">
        <f>AVERAGE(UN_Population_Growth_ScenA!T14,UN_Population_Growth_ScenB!T14,UN_Population_Growth_ScenC!T14)</f>
        <v>3086.9360000000001</v>
      </c>
      <c r="U90" s="13">
        <f>AVERAGE(UN_Population_Growth_ScenA!U14,UN_Population_Growth_ScenB!U14,UN_Population_Growth_ScenC!U14)</f>
        <v>3147.2026666666666</v>
      </c>
      <c r="V90" s="13">
        <f>AVERAGE(UN_Population_Growth_ScenA!V14,UN_Population_Growth_ScenB!V14,UN_Population_Growth_ScenC!V14)</f>
        <v>3208.2413333333334</v>
      </c>
      <c r="W90" s="13">
        <f>AVERAGE(UN_Population_Growth_ScenA!W14,UN_Population_Growth_ScenB!W14,UN_Population_Growth_ScenC!W14)</f>
        <v>3270.0430000000001</v>
      </c>
      <c r="X90" s="13">
        <f>AVERAGE(UN_Population_Growth_ScenA!X14,UN_Population_Growth_ScenB!X14,UN_Population_Growth_ScenC!X14)</f>
        <v>3332.5813333333335</v>
      </c>
      <c r="Y90" s="13">
        <f>AVERAGE(UN_Population_Growth_ScenA!Y14,UN_Population_Growth_ScenB!Y14,UN_Population_Growth_ScenC!Y14)</f>
        <v>3395.8240000000001</v>
      </c>
      <c r="Z90" s="13">
        <f>AVERAGE(UN_Population_Growth_ScenA!Z14,UN_Population_Growth_ScenB!Z14,UN_Population_Growth_ScenC!Z14)</f>
        <v>3459.7436666666667</v>
      </c>
      <c r="AA90" s="13">
        <f>AVERAGE(UN_Population_Growth_ScenA!AA14,UN_Population_Growth_ScenB!AA14,UN_Population_Growth_ScenC!AA14)</f>
        <v>3524.3316666666669</v>
      </c>
      <c r="AB90" s="13">
        <f>AVERAGE(UN_Population_Growth_ScenA!AB14,UN_Population_Growth_ScenB!AB14,UN_Population_Growth_ScenC!AB14)</f>
        <v>3589.5849999999996</v>
      </c>
      <c r="AC90" s="13">
        <f>AVERAGE(UN_Population_Growth_ScenA!AC14,UN_Population_Growth_ScenB!AC14,UN_Population_Growth_ScenC!AC14)</f>
        <v>3655.4869999999996</v>
      </c>
      <c r="AD90" s="13">
        <f>AVERAGE(UN_Population_Growth_ScenA!AD14,UN_Population_Growth_ScenB!AD14,UN_Population_Growth_ScenC!AD14)</f>
        <v>3722.0193333333336</v>
      </c>
      <c r="AE90" s="13">
        <f>AVERAGE(UN_Population_Growth_ScenA!AE14,UN_Population_Growth_ScenB!AE14,UN_Population_Growth_ScenC!AE14)</f>
        <v>3789.1683333333331</v>
      </c>
    </row>
    <row r="91" spans="1:31" x14ac:dyDescent="0.2">
      <c r="A91" t="s">
        <v>309</v>
      </c>
      <c r="B91" s="13">
        <f>STDEV(UN_Population_Growth_ScenA!B14,UN_Population_Growth_ScenB!B14,UN_Population_Growth_ScenC!B14)</f>
        <v>25.337392505938649</v>
      </c>
      <c r="C91" s="13">
        <f>STDEV(UN_Population_Growth_ScenA!C14,UN_Population_Growth_ScenB!C14,UN_Population_Growth_ScenC!C14)</f>
        <v>31.955415508694905</v>
      </c>
      <c r="D91" s="13">
        <f>STDEV(UN_Population_Growth_ScenA!D14,UN_Population_Growth_ScenB!D14,UN_Population_Growth_ScenC!D14)</f>
        <v>39.255288017454717</v>
      </c>
      <c r="E91" s="13">
        <f>STDEV(UN_Population_Growth_ScenA!E14,UN_Population_Growth_ScenB!E14,UN_Population_Growth_ScenC!E14)</f>
        <v>47.271471156854687</v>
      </c>
      <c r="F91" s="13">
        <f>STDEV(UN_Population_Growth_ScenA!F14,UN_Population_Growth_ScenB!F14,UN_Population_Growth_ScenC!F14)</f>
        <v>56.021329699796759</v>
      </c>
      <c r="G91" s="13">
        <f>STDEV(UN_Population_Growth_ScenA!G14,UN_Population_Growth_ScenB!G14,UN_Population_Growth_ScenC!G14)</f>
        <v>65.523045139350273</v>
      </c>
      <c r="H91" s="13">
        <f>STDEV(UN_Population_Growth_ScenA!H14,UN_Population_Growth_ScenB!H14,UN_Population_Growth_ScenC!H14)</f>
        <v>75.747738560303006</v>
      </c>
      <c r="I91" s="13">
        <f>STDEV(UN_Population_Growth_ScenA!I14,UN_Population_Growth_ScenB!I14,UN_Population_Growth_ScenC!I14)</f>
        <v>86.607284395328676</v>
      </c>
      <c r="J91" s="13">
        <f>STDEV(UN_Population_Growth_ScenA!J14,UN_Population_Growth_ScenB!J14,UN_Population_Growth_ScenC!J14)</f>
        <v>97.98351147174364</v>
      </c>
      <c r="K91" s="13">
        <f>STDEV(UN_Population_Growth_ScenA!K14,UN_Population_Growth_ScenB!K14,UN_Population_Growth_ScenC!K14)</f>
        <v>109.80199282344566</v>
      </c>
      <c r="L91" s="13">
        <f>STDEV(UN_Population_Growth_ScenA!L14,UN_Population_Growth_ScenB!L14,UN_Population_Growth_ScenC!L14)</f>
        <v>122.0499663088851</v>
      </c>
      <c r="M91" s="13">
        <f>STDEV(UN_Population_Growth_ScenA!M14,UN_Population_Growth_ScenB!M14,UN_Population_Growth_ScenC!M14)</f>
        <v>134.77569237193075</v>
      </c>
      <c r="N91" s="13">
        <f>STDEV(UN_Population_Growth_ScenA!N14,UN_Population_Growth_ScenB!N14,UN_Population_Growth_ScenC!N14)</f>
        <v>148.04905794026521</v>
      </c>
      <c r="O91" s="13">
        <f>STDEV(UN_Population_Growth_ScenA!O14,UN_Population_Growth_ScenB!O14,UN_Population_Growth_ScenC!O14)</f>
        <v>161.96502491999107</v>
      </c>
      <c r="P91" s="13">
        <f>STDEV(UN_Population_Growth_ScenA!P14,UN_Population_Growth_ScenB!P14,UN_Population_Growth_ScenC!P14)</f>
        <v>176.60760896782836</v>
      </c>
      <c r="Q91" s="13">
        <f>STDEV(UN_Population_Growth_ScenA!Q14,UN_Population_Growth_ScenB!Q14,UN_Population_Growth_ScenC!Q14)</f>
        <v>192.01734861812179</v>
      </c>
      <c r="R91" s="13">
        <f>STDEV(UN_Population_Growth_ScenA!R14,UN_Population_Growth_ScenB!R14,UN_Population_Growth_ScenC!R14)</f>
        <v>208.22295867731128</v>
      </c>
      <c r="S91" s="13">
        <f>STDEV(UN_Population_Growth_ScenA!S14,UN_Population_Growth_ScenB!S14,UN_Population_Growth_ScenC!S14)</f>
        <v>225.28691130496986</v>
      </c>
      <c r="T91" s="13">
        <f>STDEV(UN_Population_Growth_ScenA!T14,UN_Population_Growth_ScenB!T14,UN_Population_Growth_ScenC!T14)</f>
        <v>243.27453061099513</v>
      </c>
      <c r="U91" s="13">
        <f>STDEV(UN_Population_Growth_ScenA!U14,UN_Population_Growth_ScenB!U14,UN_Population_Growth_ScenC!U14)</f>
        <v>262.24957594881499</v>
      </c>
      <c r="V91" s="13">
        <f>STDEV(UN_Population_Growth_ScenA!V14,UN_Population_Growth_ScenB!V14,UN_Population_Growth_ScenC!V14)</f>
        <v>282.25709759425587</v>
      </c>
      <c r="W91" s="13">
        <f>STDEV(UN_Population_Growth_ScenA!W14,UN_Population_Growth_ScenB!W14,UN_Population_Growth_ScenC!W14)</f>
        <v>303.34209750049513</v>
      </c>
      <c r="X91" s="13">
        <f>STDEV(UN_Population_Growth_ScenA!X14,UN_Population_Growth_ScenB!X14,UN_Population_Growth_ScenC!X14)</f>
        <v>325.56529644962671</v>
      </c>
      <c r="Y91" s="13">
        <f>STDEV(UN_Population_Growth_ScenA!Y14,UN_Population_Growth_ScenB!Y14,UN_Population_Growth_ScenC!Y14)</f>
        <v>348.98857808243514</v>
      </c>
      <c r="Z91" s="13">
        <f>STDEV(UN_Population_Growth_ScenA!Z14,UN_Population_Growth_ScenB!Z14,UN_Population_Growth_ScenC!Z14)</f>
        <v>373.66642681987543</v>
      </c>
      <c r="AA91" s="13">
        <f>STDEV(UN_Population_Growth_ScenA!AA14,UN_Population_Growth_ScenB!AA14,UN_Population_Growth_ScenC!AA14)</f>
        <v>399.64334164518914</v>
      </c>
      <c r="AB91" s="13">
        <f>STDEV(UN_Population_Growth_ScenA!AB14,UN_Population_Growth_ScenB!AB14,UN_Population_Growth_ScenC!AB14)</f>
        <v>426.95609622067707</v>
      </c>
      <c r="AC91" s="13">
        <f>STDEV(UN_Population_Growth_ScenA!AC14,UN_Population_Growth_ScenB!AC14,UN_Population_Growth_ScenC!AC14)</f>
        <v>455.63734036951143</v>
      </c>
      <c r="AD91" s="13">
        <f>STDEV(UN_Population_Growth_ScenA!AD14,UN_Population_Growth_ScenB!AD14,UN_Population_Growth_ScenC!AD14)</f>
        <v>485.71859957112179</v>
      </c>
      <c r="AE91" s="13">
        <f>STDEV(UN_Population_Growth_ScenA!AE14,UN_Population_Growth_ScenB!AE14,UN_Population_Growth_ScenC!AE14)</f>
        <v>517.22951057179262</v>
      </c>
    </row>
    <row r="92" spans="1:31" s="4" customFormat="1" x14ac:dyDescent="0.2">
      <c r="A92" s="4" t="s">
        <v>310</v>
      </c>
      <c r="B92" s="22">
        <f>AVERAGE(B87:B89)</f>
        <v>3797.6299899999999</v>
      </c>
      <c r="C92" s="22">
        <f t="shared" ref="C92:AE92" si="10">AVERAGE(C87:C89)</f>
        <v>3884.2164666666663</v>
      </c>
      <c r="D92" s="22">
        <f t="shared" si="10"/>
        <v>3971.8208566666667</v>
      </c>
      <c r="E92" s="22">
        <f t="shared" si="10"/>
        <v>4060.4348066666662</v>
      </c>
      <c r="F92" s="22">
        <f t="shared" si="10"/>
        <v>4150.057123333333</v>
      </c>
      <c r="G92" s="22">
        <f t="shared" si="10"/>
        <v>4240.6716966666654</v>
      </c>
      <c r="H92" s="22">
        <f t="shared" si="10"/>
        <v>4332.2904599999993</v>
      </c>
      <c r="I92" s="22">
        <f t="shared" si="10"/>
        <v>4424.9700966666651</v>
      </c>
      <c r="J92" s="22">
        <f t="shared" si="10"/>
        <v>4518.7911566666662</v>
      </c>
      <c r="K92" s="22">
        <f t="shared" si="10"/>
        <v>4613.81808</v>
      </c>
      <c r="L92" s="22">
        <f t="shared" si="10"/>
        <v>4710.077119999999</v>
      </c>
      <c r="M92" s="22">
        <f t="shared" si="10"/>
        <v>4807.5700666666662</v>
      </c>
      <c r="N92" s="22">
        <f t="shared" si="10"/>
        <v>4906.3130299999993</v>
      </c>
      <c r="O92" s="22">
        <f t="shared" si="10"/>
        <v>5006.314363333332</v>
      </c>
      <c r="P92" s="22">
        <f t="shared" si="10"/>
        <v>5107.5854033333335</v>
      </c>
      <c r="Q92" s="22">
        <f t="shared" si="10"/>
        <v>5210.1291333333329</v>
      </c>
      <c r="R92" s="22">
        <f t="shared" si="10"/>
        <v>5313.9610666666658</v>
      </c>
      <c r="S92" s="22">
        <f t="shared" si="10"/>
        <v>5419.111633333333</v>
      </c>
      <c r="T92" s="22">
        <f t="shared" si="10"/>
        <v>5525.6154399999987</v>
      </c>
      <c r="U92" s="22">
        <f t="shared" si="10"/>
        <v>5633.4927733333325</v>
      </c>
      <c r="V92" s="22">
        <f t="shared" si="10"/>
        <v>5742.7519866666662</v>
      </c>
      <c r="W92" s="22">
        <f t="shared" si="10"/>
        <v>5853.3769700000003</v>
      </c>
      <c r="X92" s="22">
        <f t="shared" si="10"/>
        <v>5965.3205866666658</v>
      </c>
      <c r="Y92" s="22">
        <f t="shared" si="10"/>
        <v>6078.5249599999997</v>
      </c>
      <c r="Z92" s="22">
        <f t="shared" si="10"/>
        <v>6192.941163333333</v>
      </c>
      <c r="AA92" s="22">
        <f t="shared" si="10"/>
        <v>6308.5536833333326</v>
      </c>
      <c r="AB92" s="22">
        <f t="shared" si="10"/>
        <v>6425.3571499999989</v>
      </c>
      <c r="AC92" s="22">
        <f t="shared" si="10"/>
        <v>6543.3217299999997</v>
      </c>
      <c r="AD92" s="22">
        <f t="shared" si="10"/>
        <v>6662.4146066666663</v>
      </c>
      <c r="AE92" s="22">
        <f t="shared" si="10"/>
        <v>6782.6113166666655</v>
      </c>
    </row>
    <row r="93" spans="1:31" s="4" customFormat="1" x14ac:dyDescent="0.2">
      <c r="A93" s="4" t="s">
        <v>311</v>
      </c>
      <c r="B93" s="22">
        <f>B92*SQRT((B91/B90)^2+(Seafood_Consumption_Rate!$BE$14/Seafood_Consumption_Rate!$BD$14)^2)</f>
        <v>1693.2988428427645</v>
      </c>
      <c r="C93" s="22">
        <f>C92*SQRT((C91/C90)^2+(Seafood_Consumption_Rate!$BE$14/Seafood_Consumption_Rate!$BD$14)^2)</f>
        <v>1732.2296023880783</v>
      </c>
      <c r="D93" s="22">
        <f>D92*SQRT((D91/D90)^2+(Seafood_Consumption_Rate!$BE$14/Seafood_Consumption_Rate!$BD$14)^2)</f>
        <v>1771.7261841393713</v>
      </c>
      <c r="E93" s="22">
        <f>E92*SQRT((E91/E90)^2+(Seafood_Consumption_Rate!$BE$14/Seafood_Consumption_Rate!$BD$14)^2)</f>
        <v>1811.8064861198291</v>
      </c>
      <c r="F93" s="22">
        <f>F92*SQRT((F91/F90)^2+(Seafood_Consumption_Rate!$BE$14/Seafood_Consumption_Rate!$BD$14)^2)</f>
        <v>1852.4923490599117</v>
      </c>
      <c r="G93" s="22">
        <f>G92*SQRT((G91/G90)^2+(Seafood_Consumption_Rate!$BE$14/Seafood_Consumption_Rate!$BD$14)^2)</f>
        <v>1893.8006173820361</v>
      </c>
      <c r="H93" s="22">
        <f>H92*SQRT((H91/H90)^2+(Seafood_Consumption_Rate!$BE$14/Seafood_Consumption_Rate!$BD$14)^2)</f>
        <v>1935.7562879100078</v>
      </c>
      <c r="I93" s="22">
        <f>I92*SQRT((I91/I90)^2+(Seafood_Consumption_Rate!$BE$14/Seafood_Consumption_Rate!$BD$14)^2)</f>
        <v>1978.3946254556101</v>
      </c>
      <c r="J93" s="22">
        <f>J92*SQRT((J91/J90)^2+(Seafood_Consumption_Rate!$BE$14/Seafood_Consumption_Rate!$BD$14)^2)</f>
        <v>2021.7516073728666</v>
      </c>
      <c r="K93" s="22">
        <f>K92*SQRT((K91/K90)^2+(Seafood_Consumption_Rate!$BE$14/Seafood_Consumption_Rate!$BD$14)^2)</f>
        <v>2065.8561442116197</v>
      </c>
      <c r="L93" s="22">
        <f>L92*SQRT((L91/L90)^2+(Seafood_Consumption_Rate!$BE$14/Seafood_Consumption_Rate!$BD$14)^2)</f>
        <v>2110.7268084032708</v>
      </c>
      <c r="M93" s="22">
        <f>M92*SQRT((M91/M90)^2+(Seafood_Consumption_Rate!$BE$14/Seafood_Consumption_Rate!$BD$14)^2)</f>
        <v>2156.3824598672909</v>
      </c>
      <c r="N93" s="22">
        <f>N92*SQRT((N91/N90)^2+(Seafood_Consumption_Rate!$BE$14/Seafood_Consumption_Rate!$BD$14)^2)</f>
        <v>2202.8555421770116</v>
      </c>
      <c r="O93" s="22">
        <f>O92*SQRT((O91/O90)^2+(Seafood_Consumption_Rate!$BE$14/Seafood_Consumption_Rate!$BD$14)^2)</f>
        <v>2250.1847397033198</v>
      </c>
      <c r="P93" s="22">
        <f>P92*SQRT((P91/P90)^2+(Seafood_Consumption_Rate!$BE$14/Seafood_Consumption_Rate!$BD$14)^2)</f>
        <v>2298.4128799044242</v>
      </c>
      <c r="Q93" s="22">
        <f>Q92*SQRT((Q91/Q90)^2+(Seafood_Consumption_Rate!$BE$14/Seafood_Consumption_Rate!$BD$14)^2)</f>
        <v>2347.572708016773</v>
      </c>
      <c r="R93" s="22">
        <f>R92*SQRT((R91/R90)^2+(Seafood_Consumption_Rate!$BE$14/Seafood_Consumption_Rate!$BD$14)^2)</f>
        <v>2397.7015706271723</v>
      </c>
      <c r="S93" s="22">
        <f>S92*SQRT((S91/S90)^2+(Seafood_Consumption_Rate!$BE$14/Seafood_Consumption_Rate!$BD$14)^2)</f>
        <v>2448.8549291043114</v>
      </c>
      <c r="T93" s="22">
        <f>T92*SQRT((T91/T90)^2+(Seafood_Consumption_Rate!$BE$14/Seafood_Consumption_Rate!$BD$14)^2)</f>
        <v>2501.0948012841959</v>
      </c>
      <c r="U93" s="22">
        <f>U92*SQRT((U91/U90)^2+(Seafood_Consumption_Rate!$BE$14/Seafood_Consumption_Rate!$BD$14)^2)</f>
        <v>2554.4805343444946</v>
      </c>
      <c r="V93" s="22">
        <f>V92*SQRT((V91/V90)^2+(Seafood_Consumption_Rate!$BE$14/Seafood_Consumption_Rate!$BD$14)^2)</f>
        <v>2609.0639343698012</v>
      </c>
      <c r="W93" s="22">
        <f>W92*SQRT((W91/W90)^2+(Seafood_Consumption_Rate!$BE$14/Seafood_Consumption_Rate!$BD$14)^2)</f>
        <v>2664.8890691090319</v>
      </c>
      <c r="X93" s="22">
        <f>X92*SQRT((X91/X90)^2+(Seafood_Consumption_Rate!$BE$14/Seafood_Consumption_Rate!$BD$14)^2)</f>
        <v>2721.9955934011114</v>
      </c>
      <c r="Y93" s="22">
        <f>Y92*SQRT((Y91/Y90)^2+(Seafood_Consumption_Rate!$BE$14/Seafood_Consumption_Rate!$BD$14)^2)</f>
        <v>2780.4233890066043</v>
      </c>
      <c r="Z93" s="22">
        <f>Z92*SQRT((Z91/Z90)^2+(Seafood_Consumption_Rate!$BE$14/Seafood_Consumption_Rate!$BD$14)^2)</f>
        <v>2840.2177690897392</v>
      </c>
      <c r="AA93" s="22">
        <f>AA92*SQRT((AA91/AA90)^2+(Seafood_Consumption_Rate!$BE$14/Seafood_Consumption_Rate!$BD$14)^2)</f>
        <v>2901.4382314709774</v>
      </c>
      <c r="AB93" s="22">
        <f>AB92*SQRT((AB91/AB90)^2+(Seafood_Consumption_Rate!$BE$14/Seafood_Consumption_Rate!$BD$14)^2)</f>
        <v>2964.1483164141191</v>
      </c>
      <c r="AC93" s="22">
        <f>AC92*SQRT((AC91/AC90)^2+(Seafood_Consumption_Rate!$BE$14/Seafood_Consumption_Rate!$BD$14)^2)</f>
        <v>3028.4016027097641</v>
      </c>
      <c r="AD93" s="22">
        <f>AD92*SQRT((AD91/AD90)^2+(Seafood_Consumption_Rate!$BE$14/Seafood_Consumption_Rate!$BD$14)^2)</f>
        <v>3094.2520861258913</v>
      </c>
      <c r="AE93" s="22">
        <f>AE92*SQRT((AE91/AE90)^2+(Seafood_Consumption_Rate!$BE$14/Seafood_Consumption_Rate!$BD$14)^2)</f>
        <v>3161.7584442275479</v>
      </c>
    </row>
    <row r="94" spans="1:31" x14ac:dyDescent="0.2">
      <c r="A94" t="s">
        <v>312</v>
      </c>
      <c r="B94" s="13">
        <v>25545.759749999997</v>
      </c>
      <c r="C94" s="13">
        <v>25718.972579999998</v>
      </c>
      <c r="D94" s="13">
        <v>25892.924399999996</v>
      </c>
      <c r="E94" s="13">
        <v>26063.213399999993</v>
      </c>
      <c r="F94" s="13">
        <v>26226.401669999996</v>
      </c>
      <c r="G94" s="13">
        <v>26380.882709999998</v>
      </c>
      <c r="H94" s="13">
        <v>26526.270959999994</v>
      </c>
      <c r="I94" s="13">
        <v>26662.116599999998</v>
      </c>
      <c r="J94" s="13">
        <v>26788.451759999996</v>
      </c>
      <c r="K94" s="13">
        <v>26905.372829999997</v>
      </c>
      <c r="L94" s="13">
        <v>27012.558509999995</v>
      </c>
      <c r="M94" s="13">
        <v>27109.783889999999</v>
      </c>
      <c r="N94" s="13">
        <v>27197.820089999997</v>
      </c>
      <c r="O94" s="13">
        <v>27277.663139999993</v>
      </c>
      <c r="P94" s="13">
        <v>27350.244809999997</v>
      </c>
      <c r="Q94" s="13">
        <v>27416.014919999994</v>
      </c>
      <c r="R94" s="13">
        <v>27475.519679999994</v>
      </c>
      <c r="S94" s="13">
        <v>27530.140679999997</v>
      </c>
      <c r="T94" s="13">
        <v>27581.548679999996</v>
      </c>
      <c r="U94" s="13">
        <v>27631.125269999997</v>
      </c>
      <c r="V94" s="13">
        <v>27679.705829999995</v>
      </c>
      <c r="W94" s="13">
        <v>27727.740179999997</v>
      </c>
      <c r="X94" s="13">
        <v>27775.870919999998</v>
      </c>
      <c r="Y94" s="13">
        <v>27824.579999999994</v>
      </c>
      <c r="Z94" s="13">
        <v>27874.381499999996</v>
      </c>
      <c r="AA94" s="13">
        <v>27925.628849999994</v>
      </c>
      <c r="AB94" s="13">
        <v>27978.707609999998</v>
      </c>
      <c r="AC94" s="13">
        <v>28034.131859999998</v>
      </c>
      <c r="AD94" s="13">
        <v>28092.287159999996</v>
      </c>
      <c r="AE94" s="13">
        <v>28153.494809999997</v>
      </c>
    </row>
    <row r="95" spans="1:31" x14ac:dyDescent="0.2">
      <c r="A95" t="s">
        <v>313</v>
      </c>
      <c r="B95" s="13">
        <v>25102.333619999998</v>
      </c>
      <c r="C95" s="13">
        <v>25162.095419999998</v>
      </c>
      <c r="D95" s="13">
        <v>25213.631939999999</v>
      </c>
      <c r="E95" s="13">
        <v>25253.922959999996</v>
      </c>
      <c r="F95" s="13">
        <v>25280.783639999994</v>
      </c>
      <c r="G95" s="13">
        <v>25292.960909999998</v>
      </c>
      <c r="H95" s="13">
        <v>25290.776069999996</v>
      </c>
      <c r="I95" s="13">
        <v>25275.546449999994</v>
      </c>
      <c r="J95" s="13">
        <v>25249.489019999997</v>
      </c>
      <c r="K95" s="13">
        <v>25214.146019999996</v>
      </c>
      <c r="L95" s="13">
        <v>25169.935139999998</v>
      </c>
      <c r="M95" s="13">
        <v>25116.213779999998</v>
      </c>
      <c r="N95" s="13">
        <v>25052.242949999996</v>
      </c>
      <c r="O95" s="13">
        <v>24976.962359999994</v>
      </c>
      <c r="P95" s="13">
        <v>24889.633019999997</v>
      </c>
      <c r="Q95" s="13">
        <v>24790.222799999996</v>
      </c>
      <c r="R95" s="13">
        <v>24679.374299999996</v>
      </c>
      <c r="S95" s="13">
        <v>24557.665859999997</v>
      </c>
      <c r="T95" s="13">
        <v>24425.964989999997</v>
      </c>
      <c r="U95" s="13">
        <v>24285.074939999995</v>
      </c>
      <c r="V95" s="13">
        <v>24135.349139999995</v>
      </c>
      <c r="W95" s="13">
        <v>23977.205279999995</v>
      </c>
      <c r="X95" s="13">
        <v>23811.318089999997</v>
      </c>
      <c r="Y95" s="13">
        <v>23638.458689999996</v>
      </c>
      <c r="Z95" s="13">
        <v>23459.333939999997</v>
      </c>
      <c r="AA95" s="13">
        <v>23274.393659999994</v>
      </c>
      <c r="AB95" s="13">
        <v>23084.119799999997</v>
      </c>
      <c r="AC95" s="13">
        <v>22889.219219999995</v>
      </c>
      <c r="AD95" s="13">
        <v>22690.591559999997</v>
      </c>
      <c r="AE95" s="13">
        <v>22488.847289999998</v>
      </c>
    </row>
    <row r="96" spans="1:31" x14ac:dyDescent="0.2">
      <c r="A96" t="s">
        <v>314</v>
      </c>
      <c r="B96" s="13">
        <v>25731.214109999997</v>
      </c>
      <c r="C96" s="13">
        <v>25946.452979999998</v>
      </c>
      <c r="D96" s="13">
        <v>26164.744199999997</v>
      </c>
      <c r="E96" s="13">
        <v>26382.039389999994</v>
      </c>
      <c r="F96" s="13">
        <v>26594.964899999995</v>
      </c>
      <c r="G96" s="13">
        <v>26801.753579999997</v>
      </c>
      <c r="H96" s="13">
        <v>27001.409399999997</v>
      </c>
      <c r="I96" s="13">
        <v>27192.357989999997</v>
      </c>
      <c r="J96" s="13">
        <v>27373.057109999998</v>
      </c>
      <c r="K96" s="13">
        <v>27542.607119999997</v>
      </c>
      <c r="L96" s="13">
        <v>27700.076249999995</v>
      </c>
      <c r="M96" s="13">
        <v>27845.464499999995</v>
      </c>
      <c r="N96" s="13">
        <v>27979.671509999996</v>
      </c>
      <c r="O96" s="13">
        <v>28104.335909999994</v>
      </c>
      <c r="P96" s="13">
        <v>28220.935679999995</v>
      </c>
      <c r="Q96" s="13">
        <v>28329.824249999998</v>
      </c>
      <c r="R96" s="13">
        <v>28431.451439999997</v>
      </c>
      <c r="S96" s="13">
        <v>28527.263099999996</v>
      </c>
      <c r="T96" s="13">
        <v>28618.929989999993</v>
      </c>
      <c r="U96" s="13">
        <v>28707.994349999997</v>
      </c>
      <c r="V96" s="13">
        <v>28795.227299999999</v>
      </c>
      <c r="W96" s="13">
        <v>28881.239309999994</v>
      </c>
      <c r="X96" s="13">
        <v>28966.994279999999</v>
      </c>
      <c r="Y96" s="13">
        <v>29053.359719999997</v>
      </c>
      <c r="Z96" s="13">
        <v>29141.171009999995</v>
      </c>
      <c r="AA96" s="13">
        <v>29230.910099999994</v>
      </c>
      <c r="AB96" s="13">
        <v>29322.898289999997</v>
      </c>
      <c r="AC96" s="13">
        <v>29417.489009999998</v>
      </c>
      <c r="AD96" s="13">
        <v>29514.907169999999</v>
      </c>
      <c r="AE96" s="13">
        <v>29615.217029999996</v>
      </c>
    </row>
    <row r="97" spans="1:31" x14ac:dyDescent="0.2">
      <c r="A97" t="s">
        <v>315</v>
      </c>
      <c r="B97" s="13">
        <f>AVERAGE(UN_Population_Growth_ScenA!B15,UN_Population_Growth_ScenB!B15,UN_Population_Growth_ScenC!B15)</f>
        <v>792.3986666666666</v>
      </c>
      <c r="C97" s="13">
        <f>AVERAGE(UN_Population_Growth_ScenA!C15,UN_Population_Growth_ScenB!C15,UN_Population_Growth_ScenC!C15)</f>
        <v>797.04866666666658</v>
      </c>
      <c r="D97" s="13">
        <f>AVERAGE(UN_Population_Growth_ScenA!D15,UN_Population_Growth_ScenB!D15,UN_Population_Growth_ScenC!D15)</f>
        <v>801.65266666666673</v>
      </c>
      <c r="E97" s="13">
        <f>AVERAGE(UN_Population_Growth_ScenA!E15,UN_Population_Growth_ScenB!E15,UN_Population_Growth_ScenC!E15)</f>
        <v>806.0916666666667</v>
      </c>
      <c r="F97" s="13">
        <f>AVERAGE(UN_Population_Growth_ScenA!F15,UN_Population_Growth_ScenB!F15,UN_Population_Growth_ScenC!F15)</f>
        <v>810.27233333333334</v>
      </c>
      <c r="G97" s="13">
        <f>AVERAGE(UN_Population_Growth_ScenA!G15,UN_Population_Growth_ScenB!G15,UN_Population_Growth_ScenC!G15)</f>
        <v>814.14666666666665</v>
      </c>
      <c r="H97" s="13">
        <f>AVERAGE(UN_Population_Growth_ScenA!H15,UN_Population_Growth_ScenB!H15,UN_Population_Growth_ScenC!H15)</f>
        <v>817.70366666666666</v>
      </c>
      <c r="I97" s="13">
        <f>AVERAGE(UN_Population_Growth_ScenA!I15,UN_Population_Growth_ScenB!I15,UN_Population_Growth_ScenC!I15)</f>
        <v>820.93600000000004</v>
      </c>
      <c r="J97" s="13">
        <f>AVERAGE(UN_Population_Growth_ScenA!J15,UN_Population_Growth_ScenB!J15,UN_Population_Growth_ScenC!J15)</f>
        <v>823.851</v>
      </c>
      <c r="K97" s="13">
        <f>AVERAGE(UN_Population_Growth_ScenA!K15,UN_Population_Growth_ScenB!K15,UN_Population_Growth_ScenC!K15)</f>
        <v>826.45633333333342</v>
      </c>
      <c r="L97" s="13">
        <f>AVERAGE(UN_Population_Growth_ScenA!L15,UN_Population_Growth_ScenB!L15,UN_Population_Growth_ScenC!L15)</f>
        <v>828.74333333333334</v>
      </c>
      <c r="M97" s="13">
        <f>AVERAGE(UN_Population_Growth_ScenA!M15,UN_Population_Growth_ScenB!M15,UN_Population_Growth_ScenC!M15)</f>
        <v>830.70299999999997</v>
      </c>
      <c r="N97" s="13">
        <f>AVERAGE(UN_Population_Growth_ScenA!N15,UN_Population_Growth_ScenB!N15,UN_Population_Growth_ScenC!N15)</f>
        <v>832.34499999999991</v>
      </c>
      <c r="O97" s="13">
        <f>AVERAGE(UN_Population_Growth_ScenA!O15,UN_Population_Growth_ScenB!O15,UN_Population_Growth_ScenC!O15)</f>
        <v>833.68566666666663</v>
      </c>
      <c r="P97" s="13">
        <f>AVERAGE(UN_Population_Growth_ScenA!P15,UN_Population_Growth_ScenB!P15,UN_Population_Growth_ScenC!P15)</f>
        <v>834.74233333333325</v>
      </c>
      <c r="Q97" s="13">
        <f>AVERAGE(UN_Population_Growth_ScenA!Q15,UN_Population_Growth_ScenB!Q15,UN_Population_Growth_ScenC!Q15)</f>
        <v>835.52300000000002</v>
      </c>
      <c r="R97" s="13">
        <f>AVERAGE(UN_Population_Growth_ScenA!R15,UN_Population_Growth_ScenB!R15,UN_Population_Growth_ScenC!R15)</f>
        <v>836.04466666666667</v>
      </c>
      <c r="S97" s="13">
        <f>AVERAGE(UN_Population_Growth_ScenA!S15,UN_Population_Growth_ScenB!S15,UN_Population_Growth_ScenC!S15)</f>
        <v>836.34266666666656</v>
      </c>
      <c r="T97" s="13">
        <f>AVERAGE(UN_Population_Growth_ScenA!T15,UN_Population_Growth_ScenB!T15,UN_Population_Growth_ScenC!T15)</f>
        <v>836.46066666666673</v>
      </c>
      <c r="U97" s="13">
        <f>AVERAGE(UN_Population_Growth_ScenA!U15,UN_Population_Growth_ScenB!U15,UN_Population_Growth_ScenC!U15)</f>
        <v>836.4373333333333</v>
      </c>
      <c r="V97" s="13">
        <f>AVERAGE(UN_Population_Growth_ScenA!V15,UN_Population_Growth_ScenB!V15,UN_Population_Growth_ScenC!V15)</f>
        <v>836.29300000000001</v>
      </c>
      <c r="W97" s="13">
        <f>AVERAGE(UN_Population_Growth_ScenA!W15,UN_Population_Growth_ScenB!W15,UN_Population_Growth_ScenC!W15)</f>
        <v>836.04300000000001</v>
      </c>
      <c r="X97" s="13">
        <f>AVERAGE(UN_Population_Growth_ScenA!X15,UN_Population_Growth_ScenB!X15,UN_Population_Growth_ScenC!X15)</f>
        <v>835.7109999999999</v>
      </c>
      <c r="Y97" s="13">
        <f>AVERAGE(UN_Population_Growth_ScenA!Y15,UN_Population_Growth_ScenB!Y15,UN_Population_Growth_ScenC!Y15)</f>
        <v>835.31899999999996</v>
      </c>
      <c r="Z97" s="13">
        <f>AVERAGE(UN_Population_Growth_ScenA!Z15,UN_Population_Growth_ScenB!Z15,UN_Population_Growth_ScenC!Z15)</f>
        <v>834.88833333333332</v>
      </c>
      <c r="AA97" s="13">
        <f>AVERAGE(UN_Population_Growth_ScenA!AA15,UN_Population_Growth_ScenB!AA15,UN_Population_Growth_ScenC!AA15)</f>
        <v>834.4323333333333</v>
      </c>
      <c r="AB97" s="13">
        <f>AVERAGE(UN_Population_Growth_ScenA!AB15,UN_Population_Growth_ScenB!AB15,UN_Population_Growth_ScenC!AB15)</f>
        <v>833.96333333333348</v>
      </c>
      <c r="AC97" s="13">
        <f>AVERAGE(UN_Population_Growth_ScenA!AC15,UN_Population_Growth_ScenB!AC15,UN_Population_Growth_ScenC!AC15)</f>
        <v>833.49766666666676</v>
      </c>
      <c r="AD97" s="13">
        <f>AVERAGE(UN_Population_Growth_ScenA!AD15,UN_Population_Growth_ScenB!AD15,UN_Population_Growth_ScenC!AD15)</f>
        <v>833.05099999999993</v>
      </c>
      <c r="AE97" s="13">
        <f>AVERAGE(UN_Population_Growth_ScenA!AE15,UN_Population_Growth_ScenB!AE15,UN_Population_Growth_ScenC!AE15)</f>
        <v>832.63366666666661</v>
      </c>
    </row>
    <row r="98" spans="1:31" x14ac:dyDescent="0.2">
      <c r="A98" t="s">
        <v>316</v>
      </c>
      <c r="B98" s="13">
        <f>STDEV(UN_Population_Growth_ScenA!B15,UN_Population_Growth_ScenB!B15,UN_Population_Growth_ScenC!B15)</f>
        <v>10.057218916446697</v>
      </c>
      <c r="C98" s="13">
        <f>STDEV(UN_Population_Growth_ScenA!C15,UN_Population_Growth_ScenB!C15,UN_Population_Growth_ScenC!C15)</f>
        <v>12.559660080325967</v>
      </c>
      <c r="D98" s="13">
        <f>STDEV(UN_Population_Growth_ScenA!D15,UN_Population_Growth_ScenB!D15,UN_Population_Growth_ScenC!D15)</f>
        <v>15.247044347457404</v>
      </c>
      <c r="E98" s="13">
        <f>STDEV(UN_Population_Growth_ScenA!E15,UN_Population_Growth_ScenB!E15,UN_Population_Growth_ScenC!E15)</f>
        <v>18.100108627666661</v>
      </c>
      <c r="F98" s="13">
        <f>STDEV(UN_Population_Growth_ScenA!F15,UN_Population_Growth_ScenB!F15,UN_Population_Growth_ScenC!F15)</f>
        <v>21.097950951060017</v>
      </c>
      <c r="G98" s="13">
        <f>STDEV(UN_Population_Growth_ScenA!G15,UN_Population_Growth_ScenB!G15,UN_Population_Growth_ScenC!G15)</f>
        <v>24.232316858553471</v>
      </c>
      <c r="H98" s="13">
        <f>STDEV(UN_Population_Growth_ScenA!H15,UN_Population_Growth_ScenB!H15,UN_Population_Growth_ScenC!H15)</f>
        <v>27.483092481257142</v>
      </c>
      <c r="I98" s="13">
        <f>STDEV(UN_Population_Growth_ScenA!I15,UN_Population_Growth_ScenB!I15,UN_Population_Growth_ScenC!I15)</f>
        <v>30.80524846515608</v>
      </c>
      <c r="J98" s="13">
        <f>STDEV(UN_Population_Growth_ScenA!J15,UN_Population_Growth_ScenB!J15,UN_Population_Growth_ScenC!J15)</f>
        <v>34.140789577864162</v>
      </c>
      <c r="K98" s="13">
        <f>STDEV(UN_Population_Growth_ScenA!K15,UN_Population_Growth_ScenB!K15,UN_Population_Growth_ScenC!K15)</f>
        <v>37.451974932349479</v>
      </c>
      <c r="L98" s="13">
        <f>STDEV(UN_Population_Growth_ScenA!L15,UN_Population_Growth_ScenB!L15,UN_Population_Growth_ScenC!L15)</f>
        <v>40.718284619238702</v>
      </c>
      <c r="M98" s="13">
        <f>STDEV(UN_Population_Growth_ScenA!M15,UN_Population_Growth_ScenB!M15,UN_Population_Growth_ScenC!M15)</f>
        <v>43.949944926017814</v>
      </c>
      <c r="N98" s="13">
        <f>STDEV(UN_Population_Growth_ScenA!N15,UN_Population_Growth_ScenB!N15,UN_Population_Growth_ScenC!N15)</f>
        <v>47.174925161572851</v>
      </c>
      <c r="O98" s="13">
        <f>STDEV(UN_Population_Growth_ScenA!O15,UN_Population_Growth_ScenB!O15,UN_Population_Growth_ScenC!O15)</f>
        <v>50.437259544243027</v>
      </c>
      <c r="P98" s="13">
        <f>STDEV(UN_Population_Growth_ScenA!P15,UN_Population_Growth_ScenB!P15,UN_Population_Growth_ScenC!P15)</f>
        <v>53.773086226599766</v>
      </c>
      <c r="Q98" s="13">
        <f>STDEV(UN_Population_Growth_ScenA!Q15,UN_Population_Growth_ScenB!Q15,UN_Population_Growth_ScenC!Q15)</f>
        <v>57.189786212225037</v>
      </c>
      <c r="R98" s="13">
        <f>STDEV(UN_Population_Growth_ScenA!R15,UN_Population_Growth_ScenB!R15,UN_Population_Growth_ScenC!R15)</f>
        <v>60.684714527905072</v>
      </c>
      <c r="S98" s="13">
        <f>STDEV(UN_Population_Growth_ScenA!S15,UN_Population_Growth_ScenB!S15,UN_Population_Growth_ScenC!S15)</f>
        <v>64.272930611053781</v>
      </c>
      <c r="T98" s="13">
        <f>STDEV(UN_Population_Growth_ScenA!T15,UN_Population_Growth_ScenB!T15,UN_Population_Growth_ScenC!T15)</f>
        <v>67.968735138542456</v>
      </c>
      <c r="U98" s="13">
        <f>STDEV(UN_Population_Growth_ScenA!U15,UN_Population_Growth_ScenB!U15,UN_Population_Growth_ScenC!U15)</f>
        <v>71.784538476842883</v>
      </c>
      <c r="V98" s="13">
        <f>STDEV(UN_Population_Growth_ScenA!V15,UN_Population_Growth_ScenB!V15,UN_Population_Growth_ScenC!V15)</f>
        <v>75.728294969581896</v>
      </c>
      <c r="W98" s="13">
        <f>STDEV(UN_Population_Growth_ScenA!W15,UN_Population_Growth_ScenB!W15,UN_Population_Growth_ScenC!W15)</f>
        <v>79.80287887664204</v>
      </c>
      <c r="X98" s="13">
        <f>STDEV(UN_Population_Growth_ScenA!X15,UN_Population_Growth_ScenB!X15,UN_Population_Growth_ScenC!X15)</f>
        <v>84.011949977369341</v>
      </c>
      <c r="Y98" s="13">
        <f>STDEV(UN_Population_Growth_ScenA!Y15,UN_Population_Growth_ScenB!Y15,UN_Population_Growth_ScenC!Y15)</f>
        <v>88.355346816137882</v>
      </c>
      <c r="Z98" s="13">
        <f>STDEV(UN_Population_Growth_ScenA!Z15,UN_Population_Growth_ScenB!Z15,UN_Population_Growth_ScenC!Z15)</f>
        <v>92.833702567189079</v>
      </c>
      <c r="AA98" s="13">
        <f>STDEV(UN_Population_Growth_ScenA!AA15,UN_Population_Growth_ScenB!AA15,UN_Population_Growth_ScenC!AA15)</f>
        <v>97.446932000619384</v>
      </c>
      <c r="AB98" s="13">
        <f>STDEV(UN_Population_Growth_ScenA!AB15,UN_Population_Growth_ScenB!AB15,UN_Population_Growth_ScenC!AB15)</f>
        <v>102.19260116238031</v>
      </c>
      <c r="AC98" s="13">
        <f>STDEV(UN_Population_Growth_ScenA!AC15,UN_Population_Growth_ScenB!AC15,UN_Population_Growth_ScenC!AC15)</f>
        <v>107.06543240623017</v>
      </c>
      <c r="AD98" s="13">
        <f>STDEV(UN_Population_Growth_ScenA!AD15,UN_Population_Growth_ScenB!AD15,UN_Population_Growth_ScenC!AD15)</f>
        <v>112.05450514370256</v>
      </c>
      <c r="AE98" s="13">
        <f>STDEV(UN_Population_Growth_ScenA!AE15,UN_Population_Growth_ScenB!AE15,UN_Population_Growth_ScenC!AE15)</f>
        <v>117.15172303185869</v>
      </c>
    </row>
    <row r="99" spans="1:31" s="4" customFormat="1" x14ac:dyDescent="0.2">
      <c r="A99" s="4" t="s">
        <v>317</v>
      </c>
      <c r="B99" s="22">
        <f>AVERAGE(B94:B96)</f>
        <v>25459.769159999996</v>
      </c>
      <c r="C99" s="22">
        <f t="shared" ref="C99:AE99" si="11">AVERAGE(C94:C96)</f>
        <v>25609.17366</v>
      </c>
      <c r="D99" s="22">
        <f t="shared" si="11"/>
        <v>25757.100179999998</v>
      </c>
      <c r="E99" s="22">
        <f t="shared" si="11"/>
        <v>25899.725249999992</v>
      </c>
      <c r="F99" s="22">
        <f t="shared" si="11"/>
        <v>26034.050069999994</v>
      </c>
      <c r="G99" s="22">
        <f t="shared" si="11"/>
        <v>26158.532399999996</v>
      </c>
      <c r="H99" s="22">
        <f t="shared" si="11"/>
        <v>26272.818809999997</v>
      </c>
      <c r="I99" s="22">
        <f t="shared" si="11"/>
        <v>26376.673679999996</v>
      </c>
      <c r="J99" s="22">
        <f t="shared" si="11"/>
        <v>26470.332629999994</v>
      </c>
      <c r="K99" s="22">
        <f t="shared" si="11"/>
        <v>26554.041989999998</v>
      </c>
      <c r="L99" s="22">
        <f t="shared" si="11"/>
        <v>26627.523299999997</v>
      </c>
      <c r="M99" s="22">
        <f t="shared" si="11"/>
        <v>26690.487389999995</v>
      </c>
      <c r="N99" s="22">
        <f t="shared" si="11"/>
        <v>26743.244849999999</v>
      </c>
      <c r="O99" s="22">
        <f t="shared" si="11"/>
        <v>26786.320469999995</v>
      </c>
      <c r="P99" s="22">
        <f t="shared" si="11"/>
        <v>26820.271169999996</v>
      </c>
      <c r="Q99" s="22">
        <f t="shared" si="11"/>
        <v>26845.353989999992</v>
      </c>
      <c r="R99" s="22">
        <f t="shared" si="11"/>
        <v>26862.115139999998</v>
      </c>
      <c r="S99" s="22">
        <f t="shared" si="11"/>
        <v>26871.689879999994</v>
      </c>
      <c r="T99" s="22">
        <f t="shared" si="11"/>
        <v>26875.481219999998</v>
      </c>
      <c r="U99" s="22">
        <f t="shared" si="11"/>
        <v>26874.731519999998</v>
      </c>
      <c r="V99" s="22">
        <f t="shared" si="11"/>
        <v>26870.094089999999</v>
      </c>
      <c r="W99" s="22">
        <f t="shared" si="11"/>
        <v>26862.061589999994</v>
      </c>
      <c r="X99" s="22">
        <f t="shared" si="11"/>
        <v>26851.394429999997</v>
      </c>
      <c r="Y99" s="22">
        <f t="shared" si="11"/>
        <v>26838.799469999994</v>
      </c>
      <c r="Z99" s="22">
        <f t="shared" si="11"/>
        <v>26824.962149999996</v>
      </c>
      <c r="AA99" s="22">
        <f t="shared" si="11"/>
        <v>26810.310869999998</v>
      </c>
      <c r="AB99" s="22">
        <f t="shared" si="11"/>
        <v>26795.241899999997</v>
      </c>
      <c r="AC99" s="22">
        <f t="shared" si="11"/>
        <v>26780.280029999994</v>
      </c>
      <c r="AD99" s="22">
        <f t="shared" si="11"/>
        <v>26765.928629999999</v>
      </c>
      <c r="AE99" s="22">
        <f t="shared" si="11"/>
        <v>26752.519709999997</v>
      </c>
    </row>
    <row r="100" spans="1:31" s="4" customFormat="1" x14ac:dyDescent="0.2">
      <c r="A100" s="4" t="s">
        <v>318</v>
      </c>
      <c r="B100" s="22">
        <f>B99*SQRT((B98/B97)^2+(Seafood_Consumption_Rate!$BE$15/Seafood_Consumption_Rate!$BD$15)^2)</f>
        <v>6816.049847536674</v>
      </c>
      <c r="C100" s="22">
        <f>C99*SQRT((C98/C97)^2+(Seafood_Consumption_Rate!$BE$15/Seafood_Consumption_Rate!$BD$15)^2)</f>
        <v>6860.2183090361259</v>
      </c>
      <c r="D100" s="22">
        <f>D99*SQRT((D98/D97)^2+(Seafood_Consumption_Rate!$BE$15/Seafood_Consumption_Rate!$BD$15)^2)</f>
        <v>6905.2964310998796</v>
      </c>
      <c r="E100" s="22">
        <f>E99*SQRT((E98/E97)^2+(Seafood_Consumption_Rate!$BE$15/Seafood_Consumption_Rate!$BD$15)^2)</f>
        <v>6950.4105168698225</v>
      </c>
      <c r="F100" s="22">
        <f>F99*SQRT((F98/F97)^2+(Seafood_Consumption_Rate!$BE$15/Seafood_Consumption_Rate!$BD$15)^2)</f>
        <v>6994.8826825188225</v>
      </c>
      <c r="G100" s="22">
        <f>G99*SQRT((G98/G97)^2+(Seafood_Consumption_Rate!$BE$15/Seafood_Consumption_Rate!$BD$15)^2)</f>
        <v>7038.4428470847333</v>
      </c>
      <c r="H100" s="22">
        <f>H99*SQRT((H98/H97)^2+(Seafood_Consumption_Rate!$BE$15/Seafood_Consumption_Rate!$BD$15)^2)</f>
        <v>7081.0834794584553</v>
      </c>
      <c r="I100" s="22">
        <f>I99*SQRT((I98/I97)^2+(Seafood_Consumption_Rate!$BE$15/Seafood_Consumption_Rate!$BD$15)^2)</f>
        <v>7122.6869469404801</v>
      </c>
      <c r="J100" s="22">
        <f>J99*SQRT((J98/J97)^2+(Seafood_Consumption_Rate!$BE$15/Seafood_Consumption_Rate!$BD$15)^2)</f>
        <v>7163.1180709571317</v>
      </c>
      <c r="K100" s="22">
        <f>K99*SQRT((K98/K97)^2+(Seafood_Consumption_Rate!$BE$15/Seafood_Consumption_Rate!$BD$15)^2)</f>
        <v>7202.2495936115092</v>
      </c>
      <c r="L100" s="22">
        <f>L99*SQRT((L98/L97)^2+(Seafood_Consumption_Rate!$BE$15/Seafood_Consumption_Rate!$BD$15)^2)</f>
        <v>7239.8510037215237</v>
      </c>
      <c r="M100" s="22">
        <f>M99*SQRT((M98/M97)^2+(Seafood_Consumption_Rate!$BE$15/Seafood_Consumption_Rate!$BD$15)^2)</f>
        <v>7275.8493748952478</v>
      </c>
      <c r="N100" s="22">
        <f>N99*SQRT((N98/N97)^2+(Seafood_Consumption_Rate!$BE$15/Seafood_Consumption_Rate!$BD$15)^2)</f>
        <v>7310.4690419152794</v>
      </c>
      <c r="O100" s="22">
        <f>O99*SQRT((O98/O97)^2+(Seafood_Consumption_Rate!$BE$15/Seafood_Consumption_Rate!$BD$15)^2)</f>
        <v>7344.1536338795222</v>
      </c>
      <c r="P100" s="22">
        <f>P99*SQRT((P98/P97)^2+(Seafood_Consumption_Rate!$BE$15/Seafood_Consumption_Rate!$BD$15)^2)</f>
        <v>7377.3716250237021</v>
      </c>
      <c r="Q100" s="22">
        <f>Q99*SQRT((Q98/Q97)^2+(Seafood_Consumption_Rate!$BE$15/Seafood_Consumption_Rate!$BD$15)^2)</f>
        <v>7410.3481749799557</v>
      </c>
      <c r="R100" s="22">
        <f>R99*SQRT((R98/R97)^2+(Seafood_Consumption_Rate!$BE$15/Seafood_Consumption_Rate!$BD$15)^2)</f>
        <v>7443.313758328025</v>
      </c>
      <c r="S100" s="22">
        <f>S99*SQRT((S98/S97)^2+(Seafood_Consumption_Rate!$BE$15/Seafood_Consumption_Rate!$BD$15)^2)</f>
        <v>7476.8031834778394</v>
      </c>
      <c r="T100" s="22">
        <f>T99*SQRT((T98/T97)^2+(Seafood_Consumption_Rate!$BE$15/Seafood_Consumption_Rate!$BD$15)^2)</f>
        <v>7511.4380643418044</v>
      </c>
      <c r="U100" s="22">
        <f>U99*SQRT((U98/U97)^2+(Seafood_Consumption_Rate!$BE$15/Seafood_Consumption_Rate!$BD$15)^2)</f>
        <v>7547.8033522897867</v>
      </c>
      <c r="V100" s="22">
        <f>V99*SQRT((V98/V97)^2+(Seafood_Consumption_Rate!$BE$15/Seafood_Consumption_Rate!$BD$15)^2)</f>
        <v>7586.3086389533964</v>
      </c>
      <c r="W100" s="22">
        <f>W99*SQRT((W98/W97)^2+(Seafood_Consumption_Rate!$BE$15/Seafood_Consumption_Rate!$BD$15)^2)</f>
        <v>7627.2820463151365</v>
      </c>
      <c r="X100" s="22">
        <f>X99*SQRT((X98/X97)^2+(Seafood_Consumption_Rate!$BE$15/Seafood_Consumption_Rate!$BD$15)^2)</f>
        <v>7671.1317260930082</v>
      </c>
      <c r="Y100" s="22">
        <f>Y99*SQRT((Y98/Y97)^2+(Seafood_Consumption_Rate!$BE$15/Seafood_Consumption_Rate!$BD$15)^2)</f>
        <v>7718.2104497307555</v>
      </c>
      <c r="Z100" s="22">
        <f>Z99*SQRT((Z98/Z97)^2+(Seafood_Consumption_Rate!$BE$15/Seafood_Consumption_Rate!$BD$15)^2)</f>
        <v>7768.8698322338978</v>
      </c>
      <c r="AA100" s="22">
        <f>AA99*SQRT((AA98/AA97)^2+(Seafood_Consumption_Rate!$BE$15/Seafood_Consumption_Rate!$BD$15)^2)</f>
        <v>7823.3839407561672</v>
      </c>
      <c r="AB100" s="22">
        <f>AB99*SQRT((AB98/AB97)^2+(Seafood_Consumption_Rate!$BE$15/Seafood_Consumption_Rate!$BD$15)^2)</f>
        <v>7881.9813581558474</v>
      </c>
      <c r="AC100" s="22">
        <f>AC99*SQRT((AC98/AC97)^2+(Seafood_Consumption_Rate!$BE$15/Seafood_Consumption_Rate!$BD$15)^2)</f>
        <v>7944.8699869630791</v>
      </c>
      <c r="AD100" s="22">
        <f>AD99*SQRT((AD98/AD97)^2+(Seafood_Consumption_Rate!$BE$15/Seafood_Consumption_Rate!$BD$15)^2)</f>
        <v>8012.1508284538822</v>
      </c>
      <c r="AE100" s="22">
        <f>AE99*SQRT((AE98/AE97)^2+(Seafood_Consumption_Rate!$BE$15/Seafood_Consumption_Rate!$BD$15)^2)</f>
        <v>8083.8936048868536</v>
      </c>
    </row>
    <row r="101" spans="1:31" x14ac:dyDescent="0.2">
      <c r="A101" t="s">
        <v>319</v>
      </c>
      <c r="B101" s="13">
        <v>36448.316159999995</v>
      </c>
      <c r="C101" s="13">
        <v>36930.237079999999</v>
      </c>
      <c r="D101" s="13">
        <v>37414.22726</v>
      </c>
      <c r="E101" s="13">
        <v>37898.996159999995</v>
      </c>
      <c r="F101" s="13">
        <v>38383.460479999994</v>
      </c>
      <c r="G101" s="13">
        <v>38867.136659999996</v>
      </c>
      <c r="H101" s="13">
        <v>39349.735820000002</v>
      </c>
      <c r="I101" s="13">
        <v>39830.636239999993</v>
      </c>
      <c r="J101" s="13">
        <v>40309.228759999998</v>
      </c>
      <c r="K101" s="13">
        <v>40785.026679999995</v>
      </c>
      <c r="L101" s="13">
        <v>41257.722279999994</v>
      </c>
      <c r="M101" s="13">
        <v>41727.202519999992</v>
      </c>
      <c r="N101" s="13">
        <v>42193.454839999999</v>
      </c>
      <c r="O101" s="13">
        <v>42656.617399999996</v>
      </c>
      <c r="P101" s="13">
        <v>43116.840919999995</v>
      </c>
      <c r="Q101" s="13">
        <v>43574.100279999999</v>
      </c>
      <c r="R101" s="13">
        <v>44028.499099999994</v>
      </c>
      <c r="S101" s="13">
        <v>44480.514659999993</v>
      </c>
      <c r="T101" s="13">
        <v>44930.784379999997</v>
      </c>
      <c r="U101" s="13">
        <v>45379.813799999996</v>
      </c>
      <c r="V101" s="13">
        <v>45827.891799999998</v>
      </c>
      <c r="W101" s="13">
        <v>46275.131419999998</v>
      </c>
      <c r="X101" s="13">
        <v>46721.664539999998</v>
      </c>
      <c r="Y101" s="13">
        <v>47167.569659999994</v>
      </c>
      <c r="Z101" s="13">
        <v>47612.966099999998</v>
      </c>
      <c r="AA101" s="13">
        <v>48057.951199999996</v>
      </c>
      <c r="AB101" s="13">
        <v>48502.76045999999</v>
      </c>
      <c r="AC101" s="13">
        <v>48947.808359999995</v>
      </c>
      <c r="AD101" s="13">
        <v>49393.587879999992</v>
      </c>
      <c r="AE101" s="13">
        <v>49840.450699999994</v>
      </c>
    </row>
    <row r="102" spans="1:31" x14ac:dyDescent="0.2">
      <c r="A102" t="s">
        <v>320</v>
      </c>
      <c r="B102" s="13">
        <v>35691.475679999996</v>
      </c>
      <c r="C102" s="13">
        <v>35983.800259999996</v>
      </c>
      <c r="D102" s="13">
        <v>36262.5726</v>
      </c>
      <c r="E102" s="13">
        <v>36526.913499999995</v>
      </c>
      <c r="F102" s="13">
        <v>36776.386500000001</v>
      </c>
      <c r="G102" s="13">
        <v>37010.925659999994</v>
      </c>
      <c r="H102" s="13">
        <v>37231.504379999991</v>
      </c>
      <c r="I102" s="13">
        <v>37439.950139999994</v>
      </c>
      <c r="J102" s="13">
        <v>37638.661899999992</v>
      </c>
      <c r="K102" s="13">
        <v>37829.366659999992</v>
      </c>
      <c r="L102" s="13">
        <v>38012.698699999994</v>
      </c>
      <c r="M102" s="13">
        <v>38188.224699999992</v>
      </c>
      <c r="N102" s="13">
        <v>38355.253859999997</v>
      </c>
      <c r="O102" s="13">
        <v>38512.596119999995</v>
      </c>
      <c r="P102" s="13">
        <v>38659.274939999996</v>
      </c>
      <c r="Q102" s="13">
        <v>38795.070519999994</v>
      </c>
      <c r="R102" s="13">
        <v>38919.938899999994</v>
      </c>
      <c r="S102" s="13">
        <v>39033.223819999992</v>
      </c>
      <c r="T102" s="13">
        <v>39134.171679999992</v>
      </c>
      <c r="U102" s="13">
        <v>39222.135639999993</v>
      </c>
      <c r="V102" s="13">
        <v>39296.814259999992</v>
      </c>
      <c r="W102" s="13">
        <v>39357.937499999993</v>
      </c>
      <c r="X102" s="13">
        <v>39404.96841999999</v>
      </c>
      <c r="Y102" s="13">
        <v>39437.338679999993</v>
      </c>
      <c r="Z102" s="13">
        <v>39454.633799999996</v>
      </c>
      <c r="AA102" s="13">
        <v>39456.627699999997</v>
      </c>
      <c r="AB102" s="13">
        <v>39443.376899999996</v>
      </c>
      <c r="AC102" s="13">
        <v>39415.148299999993</v>
      </c>
      <c r="AD102" s="13">
        <v>39372.403479999994</v>
      </c>
      <c r="AE102" s="13">
        <v>39315.541219999992</v>
      </c>
    </row>
    <row r="103" spans="1:31" x14ac:dyDescent="0.2">
      <c r="A103" t="s">
        <v>321</v>
      </c>
      <c r="B103" s="13">
        <v>36573.065219999997</v>
      </c>
      <c r="C103" s="13">
        <v>37079.421619999994</v>
      </c>
      <c r="D103" s="13">
        <v>37588.503539999998</v>
      </c>
      <c r="E103" s="13">
        <v>38099.918479999993</v>
      </c>
      <c r="F103" s="13">
        <v>38613.041579999997</v>
      </c>
      <c r="G103" s="13">
        <v>39127.543139999994</v>
      </c>
      <c r="H103" s="13">
        <v>39642.280199999994</v>
      </c>
      <c r="I103" s="13">
        <v>40154.860079999999</v>
      </c>
      <c r="J103" s="13">
        <v>40662.312339999997</v>
      </c>
      <c r="K103" s="13">
        <v>41162.457819999996</v>
      </c>
      <c r="L103" s="13">
        <v>41654.235199999996</v>
      </c>
      <c r="M103" s="13">
        <v>42137.870559999996</v>
      </c>
      <c r="N103" s="13">
        <v>42614.130059999996</v>
      </c>
      <c r="O103" s="13">
        <v>43084.423559999996</v>
      </c>
      <c r="P103" s="13">
        <v>43549.846919999996</v>
      </c>
      <c r="Q103" s="13">
        <v>44010.491199999997</v>
      </c>
      <c r="R103" s="13">
        <v>44466.11462</v>
      </c>
      <c r="S103" s="13">
        <v>44917.159919999991</v>
      </c>
      <c r="T103" s="13">
        <v>45364.145199999999</v>
      </c>
      <c r="U103" s="13">
        <v>45807.484939999995</v>
      </c>
      <c r="V103" s="13">
        <v>46247.446039999995</v>
      </c>
      <c r="W103" s="13">
        <v>46684.172939999997</v>
      </c>
      <c r="X103" s="13">
        <v>47117.794379999992</v>
      </c>
      <c r="Y103" s="13">
        <v>47548.404559999995</v>
      </c>
      <c r="Z103" s="13">
        <v>47976.081979999995</v>
      </c>
      <c r="AA103" s="13">
        <v>48400.842339999996</v>
      </c>
      <c r="AB103" s="13">
        <v>48822.782979999989</v>
      </c>
      <c r="AC103" s="13">
        <v>49242.129979999998</v>
      </c>
      <c r="AD103" s="13">
        <v>49659.156519999997</v>
      </c>
      <c r="AE103" s="13">
        <v>50073.988199999993</v>
      </c>
    </row>
    <row r="104" spans="1:31" x14ac:dyDescent="0.2">
      <c r="A104" t="s">
        <v>322</v>
      </c>
      <c r="B104" s="13">
        <f>AVERAGE(UN_Population_Growth_ScenA!B16,UN_Population_Growth_ScenB!B16,UN_Population_Growth_ScenC!B16)</f>
        <v>11540.642999999998</v>
      </c>
      <c r="C104" s="13">
        <f>AVERAGE(UN_Population_Growth_ScenA!C16,UN_Population_Growth_ScenB!C16,UN_Population_Growth_ScenC!C16)</f>
        <v>11676.587999999998</v>
      </c>
      <c r="D104" s="13">
        <f>AVERAGE(UN_Population_Growth_ScenA!D16,UN_Population_Growth_ScenB!D16,UN_Population_Growth_ScenC!D16)</f>
        <v>11811.603333333333</v>
      </c>
      <c r="E104" s="13">
        <f>AVERAGE(UN_Population_Growth_ScenA!E16,UN_Population_Growth_ScenB!E16,UN_Population_Growth_ScenC!E16)</f>
        <v>11945.417000000001</v>
      </c>
      <c r="F104" s="13">
        <f>AVERAGE(UN_Population_Growth_ScenA!F16,UN_Population_Growth_ScenB!F16,UN_Population_Growth_ScenC!F16)</f>
        <v>12077.801333333331</v>
      </c>
      <c r="G104" s="13">
        <f>AVERAGE(UN_Population_Growth_ScenA!G16,UN_Population_Growth_ScenB!G16,UN_Population_Growth_ScenC!G16)</f>
        <v>12208.663</v>
      </c>
      <c r="H104" s="13">
        <f>AVERAGE(UN_Population_Growth_ScenA!H16,UN_Population_Growth_ScenB!H16,UN_Population_Growth_ScenC!H16)</f>
        <v>12337.953333333333</v>
      </c>
      <c r="I104" s="13">
        <f>AVERAGE(UN_Population_Growth_ScenA!I16,UN_Population_Growth_ScenB!I16,UN_Population_Growth_ScenC!I16)</f>
        <v>12465.546333333332</v>
      </c>
      <c r="J104" s="13">
        <f>AVERAGE(UN_Population_Growth_ScenA!J16,UN_Population_Growth_ScenB!J16,UN_Population_Growth_ScenC!J16)</f>
        <v>12591.316666666668</v>
      </c>
      <c r="K104" s="13">
        <f>AVERAGE(UN_Population_Growth_ScenA!K16,UN_Population_Growth_ScenB!K16,UN_Population_Growth_ScenC!K16)</f>
        <v>12715.164666666666</v>
      </c>
      <c r="L104" s="13">
        <f>AVERAGE(UN_Population_Growth_ScenA!L16,UN_Population_Growth_ScenB!L16,UN_Population_Growth_ScenC!L16)</f>
        <v>12837.012333333332</v>
      </c>
      <c r="M104" s="13">
        <f>AVERAGE(UN_Population_Growth_ScenA!M16,UN_Population_Growth_ScenB!M16,UN_Population_Growth_ScenC!M16)</f>
        <v>12956.825666666666</v>
      </c>
      <c r="N104" s="13">
        <f>AVERAGE(UN_Population_Growth_ScenA!N16,UN_Population_Growth_ScenB!N16,UN_Population_Growth_ScenC!N16)</f>
        <v>13074.611333333334</v>
      </c>
      <c r="O104" s="13">
        <f>AVERAGE(UN_Population_Growth_ScenA!O16,UN_Population_Growth_ScenB!O16,UN_Population_Growth_ScenC!O16)</f>
        <v>13190.407333333334</v>
      </c>
      <c r="P104" s="13">
        <f>AVERAGE(UN_Population_Growth_ScenA!P16,UN_Population_Growth_ScenB!P16,UN_Population_Growth_ScenC!P16)</f>
        <v>13304.242333333334</v>
      </c>
      <c r="Q104" s="13">
        <f>AVERAGE(UN_Population_Growth_ScenA!Q16,UN_Population_Growth_ScenB!Q16,UN_Population_Growth_ScenC!Q16)</f>
        <v>13416.1</v>
      </c>
      <c r="R104" s="13">
        <f>AVERAGE(UN_Population_Growth_ScenA!R16,UN_Population_Growth_ScenB!R16,UN_Population_Growth_ScenC!R16)</f>
        <v>13525.961000000001</v>
      </c>
      <c r="S104" s="13">
        <f>AVERAGE(UN_Population_Growth_ScenA!S16,UN_Population_Growth_ScenB!S16,UN_Population_Growth_ScenC!S16)</f>
        <v>13633.853333333333</v>
      </c>
      <c r="T104" s="13">
        <f>AVERAGE(UN_Population_Growth_ScenA!T16,UN_Population_Growth_ScenB!T16,UN_Population_Growth_ScenC!T16)</f>
        <v>13739.819666666668</v>
      </c>
      <c r="U104" s="13">
        <f>AVERAGE(UN_Population_Growth_ScenA!U16,UN_Population_Growth_ScenB!U16,UN_Population_Growth_ScenC!U16)</f>
        <v>13843.889000000001</v>
      </c>
      <c r="V104" s="13">
        <f>AVERAGE(UN_Population_Growth_ScenA!V16,UN_Population_Growth_ScenB!V16,UN_Population_Growth_ScenC!V16)</f>
        <v>13946.088333333333</v>
      </c>
      <c r="W104" s="13">
        <f>AVERAGE(UN_Population_Growth_ScenA!W16,UN_Population_Growth_ScenB!W16,UN_Population_Growth_ScenC!W16)</f>
        <v>14046.416333333333</v>
      </c>
      <c r="X104" s="13">
        <f>AVERAGE(UN_Population_Growth_ScenA!X16,UN_Population_Growth_ScenB!X16,UN_Population_Growth_ScenC!X16)</f>
        <v>14144.843666666668</v>
      </c>
      <c r="Y104" s="13">
        <f>AVERAGE(UN_Population_Growth_ScenA!Y16,UN_Population_Growth_ScenB!Y16,UN_Population_Growth_ScenC!Y16)</f>
        <v>14241.328333333333</v>
      </c>
      <c r="Z104" s="13">
        <f>AVERAGE(UN_Population_Growth_ScenA!Z16,UN_Population_Growth_ScenB!Z16,UN_Population_Growth_ScenC!Z16)</f>
        <v>14335.847333333333</v>
      </c>
      <c r="AA104" s="13">
        <f>AVERAGE(UN_Population_Growth_ScenA!AA16,UN_Population_Growth_ScenB!AA16,UN_Population_Growth_ScenC!AA16)</f>
        <v>14428.388666666668</v>
      </c>
      <c r="AB104" s="13">
        <f>AVERAGE(UN_Population_Growth_ScenA!AB16,UN_Population_Growth_ScenB!AB16,UN_Population_Growth_ScenC!AB16)</f>
        <v>14518.993666666667</v>
      </c>
      <c r="AC104" s="13">
        <f>AVERAGE(UN_Population_Growth_ScenA!AC16,UN_Population_Growth_ScenB!AC16,UN_Population_Growth_ScenC!AC16)</f>
        <v>14607.758666666667</v>
      </c>
      <c r="AD104" s="13">
        <f>AVERAGE(UN_Population_Growth_ScenA!AD16,UN_Population_Growth_ScenB!AD16,UN_Population_Growth_ScenC!AD16)</f>
        <v>14694.813999999998</v>
      </c>
      <c r="AE104" s="13">
        <f>AVERAGE(UN_Population_Growth_ScenA!AE16,UN_Population_Growth_ScenB!AE16,UN_Population_Growth_ScenC!AE16)</f>
        <v>14780.252666666665</v>
      </c>
    </row>
    <row r="105" spans="1:31" x14ac:dyDescent="0.2">
      <c r="A105" t="s">
        <v>323</v>
      </c>
      <c r="B105" s="13">
        <f>STDEV(UN_Population_Growth_ScenA!B16,UN_Population_Growth_ScenB!B16,UN_Population_Growth_ScenC!B16)</f>
        <v>151.93285665385258</v>
      </c>
      <c r="C105" s="13">
        <f>STDEV(UN_Population_Growth_ScenA!C16,UN_Population_Growth_ScenB!C16,UN_Population_Growth_ScenC!C16)</f>
        <v>189.2331231867195</v>
      </c>
      <c r="D105" s="13">
        <f>STDEV(UN_Population_Growth_ScenA!D16,UN_Population_Growth_ScenB!D16,UN_Population_Growth_ScenC!D16)</f>
        <v>229.46051541459906</v>
      </c>
      <c r="E105" s="13">
        <f>STDEV(UN_Population_Growth_ScenA!E16,UN_Population_Growth_ScenB!E16,UN_Population_Growth_ScenC!E16)</f>
        <v>272.63965441402723</v>
      </c>
      <c r="F105" s="13">
        <f>STDEV(UN_Population_Growth_ScenA!F16,UN_Population_Growth_ScenB!F16,UN_Population_Growth_ScenC!F16)</f>
        <v>318.70204333567312</v>
      </c>
      <c r="G105" s="13">
        <f>STDEV(UN_Population_Growth_ScenA!G16,UN_Population_Growth_ScenB!G16,UN_Population_Growth_ScenC!G16)</f>
        <v>367.58730977551443</v>
      </c>
      <c r="H105" s="13">
        <f>STDEV(UN_Population_Growth_ScenA!H16,UN_Population_Growth_ScenB!H16,UN_Population_Growth_ScenC!H16)</f>
        <v>418.97093719294401</v>
      </c>
      <c r="I105" s="13">
        <f>STDEV(UN_Population_Growth_ScenA!I16,UN_Population_Growth_ScenB!I16,UN_Population_Growth_ScenC!I16)</f>
        <v>472.21251190574526</v>
      </c>
      <c r="J105" s="13">
        <f>STDEV(UN_Population_Growth_ScenA!J16,UN_Population_Growth_ScenB!J16,UN_Population_Growth_ScenC!J16)</f>
        <v>526.50702365147447</v>
      </c>
      <c r="K105" s="13">
        <f>STDEV(UN_Population_Growth_ScenA!K16,UN_Population_Growth_ScenB!K16,UN_Population_Growth_ScenC!K16)</f>
        <v>581.27020456439482</v>
      </c>
      <c r="L105" s="13">
        <f>STDEV(UN_Population_Growth_ScenA!L16,UN_Population_Growth_ScenB!L16,UN_Population_Growth_ScenC!L16)</f>
        <v>636.25478527578366</v>
      </c>
      <c r="M105" s="13">
        <f>STDEV(UN_Population_Growth_ScenA!M16,UN_Population_Growth_ScenB!M16,UN_Population_Growth_ScenC!M16)</f>
        <v>691.56345702642022</v>
      </c>
      <c r="N105" s="13">
        <f>STDEV(UN_Population_Growth_ScenA!N16,UN_Population_Growth_ScenB!N16,UN_Population_Growth_ScenC!N16)</f>
        <v>747.41069355899185</v>
      </c>
      <c r="O105" s="13">
        <f>STDEV(UN_Population_Growth_ScenA!O16,UN_Population_Growth_ScenB!O16,UN_Population_Growth_ScenC!O16)</f>
        <v>804.17992607956467</v>
      </c>
      <c r="P105" s="13">
        <f>STDEV(UN_Population_Growth_ScenA!P16,UN_Population_Growth_ScenB!P16,UN_Population_Growth_ScenC!P16)</f>
        <v>862.18023052975082</v>
      </c>
      <c r="Q105" s="13">
        <f>STDEV(UN_Population_Growth_ScenA!Q16,UN_Population_Growth_ScenB!Q16,UN_Population_Growth_ScenC!Q16)</f>
        <v>921.46124409222978</v>
      </c>
      <c r="R105" s="13">
        <f>STDEV(UN_Population_Growth_ScenA!R16,UN_Population_Growth_ScenB!R16,UN_Population_Growth_ScenC!R16)</f>
        <v>982.01606310080308</v>
      </c>
      <c r="S105" s="13">
        <f>STDEV(UN_Population_Growth_ScenA!S16,UN_Population_Growth_ScenB!S16,UN_Population_Growth_ScenC!S16)</f>
        <v>1044.0513478226699</v>
      </c>
      <c r="T105" s="13">
        <f>STDEV(UN_Population_Growth_ScenA!T16,UN_Population_Growth_ScenB!T16,UN_Population_Growth_ScenC!T16)</f>
        <v>1107.8125954493992</v>
      </c>
      <c r="U105" s="13">
        <f>STDEV(UN_Population_Growth_ScenA!U16,UN_Population_Growth_ScenB!U16,UN_Population_Growth_ScenC!U16)</f>
        <v>1173.5047842795525</v>
      </c>
      <c r="V105" s="13">
        <f>STDEV(UN_Population_Growth_ScenA!V16,UN_Population_Growth_ScenB!V16,UN_Population_Growth_ScenC!V16)</f>
        <v>1241.2368919687874</v>
      </c>
      <c r="W105" s="13">
        <f>STDEV(UN_Population_Growth_ScenA!W16,UN_Population_Growth_ScenB!W16,UN_Population_Growth_ScenC!W16)</f>
        <v>1311.0851167019375</v>
      </c>
      <c r="X105" s="13">
        <f>STDEV(UN_Population_Growth_ScenA!X16,UN_Population_Growth_ScenB!X16,UN_Population_Growth_ScenC!X16)</f>
        <v>1383.1744953726318</v>
      </c>
      <c r="Y105" s="13">
        <f>STDEV(UN_Population_Growth_ScenA!Y16,UN_Population_Growth_ScenB!Y16,UN_Population_Growth_ScenC!Y16)</f>
        <v>1457.6277835257988</v>
      </c>
      <c r="Z105" s="13">
        <f>STDEV(UN_Population_Growth_ScenA!Z16,UN_Population_Growth_ScenB!Z16,UN_Population_Growth_ScenC!Z16)</f>
        <v>1534.5412774266883</v>
      </c>
      <c r="AA105" s="13">
        <f>STDEV(UN_Population_Growth_ScenA!AA16,UN_Population_Growth_ScenB!AA16,UN_Population_Growth_ScenC!AA16)</f>
        <v>1613.9686028855497</v>
      </c>
      <c r="AB105" s="13">
        <f>STDEV(UN_Population_Growth_ScenA!AB16,UN_Population_Growth_ScenB!AB16,UN_Population_Growth_ScenC!AB16)</f>
        <v>1695.9314066132906</v>
      </c>
      <c r="AC105" s="13">
        <f>STDEV(UN_Population_Growth_ScenA!AC16,UN_Population_Growth_ScenB!AC16,UN_Population_Growth_ScenC!AC16)</f>
        <v>1780.440883998212</v>
      </c>
      <c r="AD105" s="13">
        <f>STDEV(UN_Population_Growth_ScenA!AD16,UN_Population_Growth_ScenB!AD16,UN_Population_Growth_ScenC!AD16)</f>
        <v>1867.4841322249633</v>
      </c>
      <c r="AE105" s="13">
        <f>STDEV(UN_Population_Growth_ScenA!AE16,UN_Population_Growth_ScenB!AE16,UN_Population_Growth_ScenC!AE16)</f>
        <v>1957.0335379769053</v>
      </c>
    </row>
    <row r="106" spans="1:31" s="4" customFormat="1" x14ac:dyDescent="0.2">
      <c r="A106" s="4" t="s">
        <v>324</v>
      </c>
      <c r="B106" s="22">
        <f>AVERAGE(B101:B103)</f>
        <v>36237.619019999991</v>
      </c>
      <c r="C106" s="22">
        <f t="shared" ref="C106:AE106" si="12">AVERAGE(C101:C103)</f>
        <v>36664.486319999996</v>
      </c>
      <c r="D106" s="22">
        <f t="shared" si="12"/>
        <v>37088.434466666666</v>
      </c>
      <c r="E106" s="22">
        <f t="shared" si="12"/>
        <v>37508.609379999994</v>
      </c>
      <c r="F106" s="22">
        <f t="shared" si="12"/>
        <v>37924.296186666666</v>
      </c>
      <c r="G106" s="22">
        <f t="shared" si="12"/>
        <v>38335.201819999995</v>
      </c>
      <c r="H106" s="22">
        <f t="shared" si="12"/>
        <v>38741.173466666667</v>
      </c>
      <c r="I106" s="22">
        <f t="shared" si="12"/>
        <v>39141.815486666666</v>
      </c>
      <c r="J106" s="22">
        <f t="shared" si="12"/>
        <v>39536.734333333327</v>
      </c>
      <c r="K106" s="22">
        <f t="shared" si="12"/>
        <v>39925.617053333328</v>
      </c>
      <c r="L106" s="22">
        <f t="shared" si="12"/>
        <v>40308.218726666666</v>
      </c>
      <c r="M106" s="22">
        <f t="shared" si="12"/>
        <v>40684.432593333324</v>
      </c>
      <c r="N106" s="22">
        <f t="shared" si="12"/>
        <v>41054.279586666664</v>
      </c>
      <c r="O106" s="22">
        <f t="shared" si="12"/>
        <v>41417.879026666662</v>
      </c>
      <c r="P106" s="22">
        <f t="shared" si="12"/>
        <v>41775.32092666666</v>
      </c>
      <c r="Q106" s="22">
        <f t="shared" si="12"/>
        <v>42126.553999999996</v>
      </c>
      <c r="R106" s="22">
        <f t="shared" si="12"/>
        <v>42471.517540000001</v>
      </c>
      <c r="S106" s="22">
        <f t="shared" si="12"/>
        <v>42810.299466666656</v>
      </c>
      <c r="T106" s="22">
        <f t="shared" si="12"/>
        <v>43143.03375333333</v>
      </c>
      <c r="U106" s="22">
        <f t="shared" si="12"/>
        <v>43469.811459999997</v>
      </c>
      <c r="V106" s="22">
        <f t="shared" si="12"/>
        <v>43790.717366666671</v>
      </c>
      <c r="W106" s="22">
        <f t="shared" si="12"/>
        <v>44105.747286666658</v>
      </c>
      <c r="X106" s="22">
        <f t="shared" si="12"/>
        <v>44414.809113333329</v>
      </c>
      <c r="Y106" s="22">
        <f t="shared" si="12"/>
        <v>44717.770966666663</v>
      </c>
      <c r="Z106" s="22">
        <f t="shared" si="12"/>
        <v>45014.560626666665</v>
      </c>
      <c r="AA106" s="22">
        <f t="shared" si="12"/>
        <v>45305.140413333334</v>
      </c>
      <c r="AB106" s="22">
        <f t="shared" si="12"/>
        <v>45589.640113333327</v>
      </c>
      <c r="AC106" s="22">
        <f t="shared" si="12"/>
        <v>45868.362213333334</v>
      </c>
      <c r="AD106" s="22">
        <f t="shared" si="12"/>
        <v>46141.715959999994</v>
      </c>
      <c r="AE106" s="22">
        <f t="shared" si="12"/>
        <v>46409.993373333324</v>
      </c>
    </row>
    <row r="107" spans="1:31" s="4" customFormat="1" x14ac:dyDescent="0.2">
      <c r="A107" s="4" t="s">
        <v>325</v>
      </c>
      <c r="B107" s="22">
        <f>B106*SQRT((B105/B104)^2+(Seafood_Consumption_Rate!$BE$16/Seafood_Consumption_Rate!$BD$16)^2)</f>
        <v>9070.3055383259943</v>
      </c>
      <c r="C107" s="22">
        <f>C106*SQRT((C105/C104)^2+(Seafood_Consumption_Rate!$BE$16/Seafood_Consumption_Rate!$BD$16)^2)</f>
        <v>9183.6905354626888</v>
      </c>
      <c r="D107" s="22">
        <f>D106*SQRT((D105/D104)^2+(Seafood_Consumption_Rate!$BE$16/Seafood_Consumption_Rate!$BD$16)^2)</f>
        <v>9298.3727865591791</v>
      </c>
      <c r="E107" s="22">
        <f>E106*SQRT((E105/E104)^2+(Seafood_Consumption_Rate!$BE$16/Seafood_Consumption_Rate!$BD$16)^2)</f>
        <v>9414.4446317598104</v>
      </c>
      <c r="F107" s="22">
        <f>F106*SQRT((F105/F104)^2+(Seafood_Consumption_Rate!$BE$16/Seafood_Consumption_Rate!$BD$16)^2)</f>
        <v>9532.0193530105389</v>
      </c>
      <c r="G107" s="22">
        <f>G106*SQRT((G105/G104)^2+(Seafood_Consumption_Rate!$BE$16/Seafood_Consumption_Rate!$BD$16)^2)</f>
        <v>9651.3174219464709</v>
      </c>
      <c r="H107" s="22">
        <f>H106*SQRT((H105/H104)^2+(Seafood_Consumption_Rate!$BE$16/Seafood_Consumption_Rate!$BD$16)^2)</f>
        <v>9772.4806507657086</v>
      </c>
      <c r="I107" s="22">
        <f>I106*SQRT((I105/I104)^2+(Seafood_Consumption_Rate!$BE$16/Seafood_Consumption_Rate!$BD$16)^2)</f>
        <v>9895.3870200992496</v>
      </c>
      <c r="J107" s="22">
        <f>J106*SQRT((J105/J104)^2+(Seafood_Consumption_Rate!$BE$16/Seafood_Consumption_Rate!$BD$16)^2)</f>
        <v>10019.710053281116</v>
      </c>
      <c r="K107" s="22">
        <f>K106*SQRT((K105/K104)^2+(Seafood_Consumption_Rate!$BE$16/Seafood_Consumption_Rate!$BD$16)^2)</f>
        <v>10145.115423212272</v>
      </c>
      <c r="L107" s="22">
        <f>L106*SQRT((L105/L104)^2+(Seafood_Consumption_Rate!$BE$16/Seafood_Consumption_Rate!$BD$16)^2)</f>
        <v>10271.383467020521</v>
      </c>
      <c r="M107" s="22">
        <f>M106*SQRT((M105/M104)^2+(Seafood_Consumption_Rate!$BE$16/Seafood_Consumption_Rate!$BD$16)^2)</f>
        <v>10398.515305579052</v>
      </c>
      <c r="N107" s="22">
        <f>N106*SQRT((N105/N104)^2+(Seafood_Consumption_Rate!$BE$16/Seafood_Consumption_Rate!$BD$16)^2)</f>
        <v>10526.642442393864</v>
      </c>
      <c r="O107" s="22">
        <f>O106*SQRT((O105/O104)^2+(Seafood_Consumption_Rate!$BE$16/Seafood_Consumption_Rate!$BD$16)^2)</f>
        <v>10656.085257021979</v>
      </c>
      <c r="P107" s="22">
        <f>P106*SQRT((P105/P104)^2+(Seafood_Consumption_Rate!$BE$16/Seafood_Consumption_Rate!$BD$16)^2)</f>
        <v>10787.165742480065</v>
      </c>
      <c r="Q107" s="22">
        <f>Q106*SQRT((Q105/Q104)^2+(Seafood_Consumption_Rate!$BE$16/Seafood_Consumption_Rate!$BD$16)^2)</f>
        <v>10920.009489247688</v>
      </c>
      <c r="R107" s="22">
        <f>R106*SQRT((R105/R104)^2+(Seafood_Consumption_Rate!$BE$16/Seafood_Consumption_Rate!$BD$16)^2)</f>
        <v>11054.698479949764</v>
      </c>
      <c r="S107" s="22">
        <f>S106*SQRT((S105/S104)^2+(Seafood_Consumption_Rate!$BE$16/Seafood_Consumption_Rate!$BD$16)^2)</f>
        <v>11191.544819085359</v>
      </c>
      <c r="T107" s="22">
        <f>T106*SQRT((T105/T104)^2+(Seafood_Consumption_Rate!$BE$16/Seafood_Consumption_Rate!$BD$16)^2)</f>
        <v>11330.943947324437</v>
      </c>
      <c r="U107" s="22">
        <f>U106*SQRT((U105/U104)^2+(Seafood_Consumption_Rate!$BE$16/Seafood_Consumption_Rate!$BD$16)^2)</f>
        <v>11473.281912502574</v>
      </c>
      <c r="V107" s="22">
        <f>V106*SQRT((V105/V104)^2+(Seafood_Consumption_Rate!$BE$16/Seafood_Consumption_Rate!$BD$16)^2)</f>
        <v>11618.876978721177</v>
      </c>
      <c r="W107" s="22">
        <f>W106*SQRT((W105/W104)^2+(Seafood_Consumption_Rate!$BE$16/Seafood_Consumption_Rate!$BD$16)^2)</f>
        <v>11768.008248790298</v>
      </c>
      <c r="X107" s="22">
        <f>X106*SQRT((X105/X104)^2+(Seafood_Consumption_Rate!$BE$16/Seafood_Consumption_Rate!$BD$16)^2)</f>
        <v>11921.002247810542</v>
      </c>
      <c r="Y107" s="22">
        <f>Y106*SQRT((Y105/Y104)^2+(Seafood_Consumption_Rate!$BE$16/Seafood_Consumption_Rate!$BD$16)^2)</f>
        <v>12078.194782237333</v>
      </c>
      <c r="Z107" s="22">
        <f>Z106*SQRT((Z105/Z104)^2+(Seafood_Consumption_Rate!$BE$16/Seafood_Consumption_Rate!$BD$16)^2)</f>
        <v>12239.923552988868</v>
      </c>
      <c r="AA107" s="22">
        <f>AA106*SQRT((AA105/AA104)^2+(Seafood_Consumption_Rate!$BE$16/Seafood_Consumption_Rate!$BD$16)^2)</f>
        <v>12406.494807321225</v>
      </c>
      <c r="AB107" s="22">
        <f>AB106*SQRT((AB105/AB104)^2+(Seafood_Consumption_Rate!$BE$16/Seafood_Consumption_Rate!$BD$16)^2)</f>
        <v>12578.216976508054</v>
      </c>
      <c r="AC107" s="22">
        <f>AC106*SQRT((AC105/AC104)^2+(Seafood_Consumption_Rate!$BE$16/Seafood_Consumption_Rate!$BD$16)^2)</f>
        <v>12755.421883763454</v>
      </c>
      <c r="AD107" s="22">
        <f>AD106*SQRT((AD105/AD104)^2+(Seafood_Consumption_Rate!$BE$16/Seafood_Consumption_Rate!$BD$16)^2)</f>
        <v>12938.425765804059</v>
      </c>
      <c r="AE107" s="22">
        <f>AE106*SQRT((AE105/AE104)^2+(Seafood_Consumption_Rate!$BE$16/Seafood_Consumption_Rate!$BD$16)^2)</f>
        <v>13127.486000544121</v>
      </c>
    </row>
    <row r="108" spans="1:31" x14ac:dyDescent="0.2">
      <c r="A108" t="s">
        <v>326</v>
      </c>
      <c r="B108" s="13">
        <v>75518.902650000004</v>
      </c>
      <c r="C108" s="13">
        <v>75739.601450000002</v>
      </c>
      <c r="D108" s="13">
        <v>75937.262300000002</v>
      </c>
      <c r="E108" s="13">
        <v>76107.997050000005</v>
      </c>
      <c r="F108" s="13">
        <v>76249.081349999993</v>
      </c>
      <c r="G108" s="13">
        <v>76358.690149999995</v>
      </c>
      <c r="H108" s="13">
        <v>76437.193749999991</v>
      </c>
      <c r="I108" s="13">
        <v>76487.290049999996</v>
      </c>
      <c r="J108" s="13">
        <v>76513.131699999998</v>
      </c>
      <c r="K108" s="13">
        <v>76518.077850000001</v>
      </c>
      <c r="L108" s="13">
        <v>76503.133600000001</v>
      </c>
      <c r="M108" s="13">
        <v>76468.325400000002</v>
      </c>
      <c r="N108" s="13">
        <v>76415.002200000003</v>
      </c>
      <c r="O108" s="13">
        <v>76344.380699999994</v>
      </c>
      <c r="P108" s="13">
        <v>76257.730500000005</v>
      </c>
      <c r="Q108" s="13">
        <v>76155.871549999996</v>
      </c>
      <c r="R108" s="13">
        <v>76039.808950000006</v>
      </c>
      <c r="S108" s="13">
        <v>75911.235499999995</v>
      </c>
      <c r="T108" s="13">
        <v>75772.002699999997</v>
      </c>
      <c r="U108" s="13">
        <v>75623.485949999987</v>
      </c>
      <c r="V108" s="13">
        <v>75466.425849999985</v>
      </c>
      <c r="W108" s="13">
        <v>75300.82239999999</v>
      </c>
      <c r="X108" s="13">
        <v>75126.331749999998</v>
      </c>
      <c r="Y108" s="13">
        <v>74942.160399999993</v>
      </c>
      <c r="Z108" s="13">
        <v>74747.594200000007</v>
      </c>
      <c r="AA108" s="13">
        <v>74542.765400000004</v>
      </c>
      <c r="AB108" s="13">
        <v>74327.621099999989</v>
      </c>
      <c r="AC108" s="13">
        <v>74100.785900000003</v>
      </c>
      <c r="AD108" s="13">
        <v>73860.619899999991</v>
      </c>
      <c r="AE108" s="13">
        <v>73605.906399999993</v>
      </c>
    </row>
    <row r="109" spans="1:31" x14ac:dyDescent="0.2">
      <c r="A109" t="s">
        <v>327</v>
      </c>
      <c r="B109" s="13">
        <v>74329.102299999999</v>
      </c>
      <c r="C109" s="13">
        <v>74274.77399999999</v>
      </c>
      <c r="D109" s="13">
        <v>74183.124750000003</v>
      </c>
      <c r="E109" s="13">
        <v>74052.488199999993</v>
      </c>
      <c r="F109" s="13">
        <v>73882.256000000008</v>
      </c>
      <c r="G109" s="13">
        <v>73671.978499999997</v>
      </c>
      <c r="H109" s="13">
        <v>73424.406499999997</v>
      </c>
      <c r="I109" s="13">
        <v>73146.311199999996</v>
      </c>
      <c r="J109" s="13">
        <v>72846.606249999997</v>
      </c>
      <c r="K109" s="13">
        <v>72531.983500000002</v>
      </c>
      <c r="L109" s="13">
        <v>72205.378899999996</v>
      </c>
      <c r="M109" s="13">
        <v>71866.210550000003</v>
      </c>
      <c r="N109" s="13">
        <v>71512.864999999991</v>
      </c>
      <c r="O109" s="13">
        <v>71142.353399999993</v>
      </c>
      <c r="P109" s="13">
        <v>70752.4804</v>
      </c>
      <c r="Q109" s="13">
        <v>70343.431150000004</v>
      </c>
      <c r="R109" s="13">
        <v>69916.554600000003</v>
      </c>
      <c r="S109" s="13">
        <v>69472.168149999998</v>
      </c>
      <c r="T109" s="13">
        <v>69010.747899999988</v>
      </c>
      <c r="U109" s="13">
        <v>68532.637699999992</v>
      </c>
      <c r="V109" s="13">
        <v>68037.943350000001</v>
      </c>
      <c r="W109" s="13">
        <v>67526.585499999986</v>
      </c>
      <c r="X109" s="13">
        <v>66998.643500000006</v>
      </c>
      <c r="Y109" s="13">
        <v>66454.064449999991</v>
      </c>
      <c r="Z109" s="13">
        <v>65892.84835</v>
      </c>
      <c r="AA109" s="13">
        <v>65315.233250000005</v>
      </c>
      <c r="AB109" s="13">
        <v>64721.298499999997</v>
      </c>
      <c r="AC109" s="13">
        <v>64110.647349999992</v>
      </c>
      <c r="AD109" s="13">
        <v>63482.697899999992</v>
      </c>
      <c r="AE109" s="13">
        <v>62837.159199999995</v>
      </c>
    </row>
    <row r="110" spans="1:31" x14ac:dyDescent="0.2">
      <c r="A110" t="s">
        <v>328</v>
      </c>
      <c r="B110" s="13">
        <v>76299.997600000002</v>
      </c>
      <c r="C110" s="13">
        <v>76694.975449999998</v>
      </c>
      <c r="D110" s="13">
        <v>77075.3</v>
      </c>
      <c r="E110" s="13">
        <v>77437.321149999989</v>
      </c>
      <c r="F110" s="13">
        <v>77778.076499999996</v>
      </c>
      <c r="G110" s="13">
        <v>78095.31779999999</v>
      </c>
      <c r="H110" s="13">
        <v>78387.590299999996</v>
      </c>
      <c r="I110" s="13">
        <v>78654.02115</v>
      </c>
      <c r="J110" s="13">
        <v>78894.478099999993</v>
      </c>
      <c r="K110" s="13">
        <v>79109.199200000003</v>
      </c>
      <c r="L110" s="13">
        <v>79298.025750000001</v>
      </c>
      <c r="M110" s="13">
        <v>79462.068650000001</v>
      </c>
      <c r="N110" s="13">
        <v>79604.792849999998</v>
      </c>
      <c r="O110" s="13">
        <v>79731.01225</v>
      </c>
      <c r="P110" s="13">
        <v>79844.8266</v>
      </c>
      <c r="Q110" s="13">
        <v>79947.717099999994</v>
      </c>
      <c r="R110" s="13">
        <v>80040.979799999986</v>
      </c>
      <c r="S110" s="13">
        <v>80128.264800000004</v>
      </c>
      <c r="T110" s="13">
        <v>80213.645399999994</v>
      </c>
      <c r="U110" s="13">
        <v>80300.269150000007</v>
      </c>
      <c r="V110" s="13">
        <v>80389.723050000001</v>
      </c>
      <c r="W110" s="13">
        <v>80482.324500000002</v>
      </c>
      <c r="X110" s="13">
        <v>80578.205749999994</v>
      </c>
      <c r="Y110" s="13">
        <v>80676.917149999994</v>
      </c>
      <c r="Z110" s="13">
        <v>80777.744549999989</v>
      </c>
      <c r="AA110" s="13">
        <v>80880.952449999997</v>
      </c>
      <c r="AB110" s="13">
        <v>80986.064750000005</v>
      </c>
      <c r="AC110" s="13">
        <v>81090.912549999994</v>
      </c>
      <c r="AD110" s="13">
        <v>81192.480550000007</v>
      </c>
      <c r="AE110" s="13">
        <v>81288.335349999994</v>
      </c>
    </row>
    <row r="111" spans="1:31" x14ac:dyDescent="0.2">
      <c r="A111" t="s">
        <v>329</v>
      </c>
      <c r="B111" s="13">
        <f>AVERAGE(UN_Population_Growth_ScenA!B17,UN_Population_Growth_ScenB!B17,UN_Population_Growth_ScenC!B17)</f>
        <v>2850.0063333333333</v>
      </c>
      <c r="C111" s="13">
        <f>AVERAGE(UN_Population_Growth_ScenA!C17,UN_Population_Growth_ScenB!C17,UN_Population_Growth_ScenC!C17)</f>
        <v>2857.0806666666667</v>
      </c>
      <c r="D111" s="13">
        <f>AVERAGE(UN_Population_Growth_ScenA!D17,UN_Population_Growth_ScenB!D17,UN_Population_Growth_ScenC!D17)</f>
        <v>2863.2096666666671</v>
      </c>
      <c r="E111" s="13">
        <f>AVERAGE(UN_Population_Growth_ScenA!E17,UN_Population_Growth_ScenB!E17,UN_Population_Growth_ScenC!E17)</f>
        <v>2868.2773333333334</v>
      </c>
      <c r="F111" s="13">
        <f>AVERAGE(UN_Population_Growth_ScenA!F17,UN_Population_Growth_ScenB!F17,UN_Population_Growth_ScenC!F17)</f>
        <v>2872.2043333333331</v>
      </c>
      <c r="G111" s="13">
        <f>AVERAGE(UN_Population_Growth_ScenA!G17,UN_Population_Growth_ScenB!G17,UN_Population_Growth_ScenC!G17)</f>
        <v>2874.9336666666663</v>
      </c>
      <c r="H111" s="13">
        <f>AVERAGE(UN_Population_Growth_ScenA!H17,UN_Population_Growth_ScenB!H17,UN_Population_Growth_ScenC!H17)</f>
        <v>2876.4863333333328</v>
      </c>
      <c r="I111" s="13">
        <f>AVERAGE(UN_Population_Growth_ScenA!I17,UN_Population_Growth_ScenB!I17,UN_Population_Growth_ScenC!I17)</f>
        <v>2876.9706666666666</v>
      </c>
      <c r="J111" s="13">
        <f>AVERAGE(UN_Population_Growth_ScenA!J17,UN_Population_Growth_ScenB!J17,UN_Population_Growth_ScenC!J17)</f>
        <v>2876.5496666666663</v>
      </c>
      <c r="K111" s="13">
        <f>AVERAGE(UN_Population_Growth_ScenA!K17,UN_Population_Growth_ScenB!K17,UN_Population_Growth_ScenC!K17)</f>
        <v>2875.3530000000005</v>
      </c>
      <c r="L111" s="13">
        <f>AVERAGE(UN_Population_Growth_ScenA!L17,UN_Population_Growth_ScenB!L17,UN_Population_Growth_ScenC!L17)</f>
        <v>2873.4283333333333</v>
      </c>
      <c r="M111" s="13">
        <f>AVERAGE(UN_Population_Growth_ScenA!M17,UN_Population_Growth_ScenB!M17,UN_Population_Growth_ScenC!M17)</f>
        <v>2870.7826666666674</v>
      </c>
      <c r="N111" s="13">
        <f>AVERAGE(UN_Population_Growth_ScenA!N17,UN_Population_Growth_ScenB!N17,UN_Population_Growth_ScenC!N17)</f>
        <v>2867.4563333333331</v>
      </c>
      <c r="O111" s="13">
        <f>AVERAGE(UN_Population_Growth_ScenA!O17,UN_Population_Growth_ScenB!O17,UN_Population_Growth_ScenC!O17)</f>
        <v>2863.4876666666664</v>
      </c>
      <c r="P111" s="13">
        <f>AVERAGE(UN_Population_Growth_ScenA!P17,UN_Population_Growth_ScenB!P17,UN_Population_Growth_ScenC!P17)</f>
        <v>2858.9166666666665</v>
      </c>
      <c r="Q111" s="13">
        <f>AVERAGE(UN_Population_Growth_ScenA!Q17,UN_Population_Growth_ScenB!Q17,UN_Population_Growth_ScenC!Q17)</f>
        <v>2853.7746666666667</v>
      </c>
      <c r="R111" s="13">
        <f>AVERAGE(UN_Population_Growth_ScenA!R17,UN_Population_Growth_ScenB!R17,UN_Population_Growth_ScenC!R17)</f>
        <v>2848.1076666666668</v>
      </c>
      <c r="S111" s="13">
        <f>AVERAGE(UN_Population_Growth_ScenA!S17,UN_Population_Growth_ScenB!S17,UN_Population_Growth_ScenC!S17)</f>
        <v>2841.9869999999996</v>
      </c>
      <c r="T111" s="13">
        <f>AVERAGE(UN_Population_Growth_ScenA!T17,UN_Population_Growth_ScenB!T17,UN_Population_Growth_ScenC!T17)</f>
        <v>2835.4933333333333</v>
      </c>
      <c r="U111" s="13">
        <f>AVERAGE(UN_Population_Growth_ScenA!U17,UN_Population_Growth_ScenB!U17,UN_Population_Growth_ScenC!U17)</f>
        <v>2828.6880000000001</v>
      </c>
      <c r="V111" s="13">
        <f>AVERAGE(UN_Population_Growth_ScenA!V17,UN_Population_Growth_ScenB!V17,UN_Population_Growth_ScenC!V17)</f>
        <v>2821.6016666666669</v>
      </c>
      <c r="W111" s="13">
        <f>AVERAGE(UN_Population_Growth_ScenA!W17,UN_Population_Growth_ScenB!W17,UN_Population_Growth_ScenC!W17)</f>
        <v>2814.237333333333</v>
      </c>
      <c r="X111" s="13">
        <f>AVERAGE(UN_Population_Growth_ScenA!X17,UN_Population_Growth_ScenB!X17,UN_Population_Growth_ScenC!X17)</f>
        <v>2806.5933333333337</v>
      </c>
      <c r="Y111" s="13">
        <f>AVERAGE(UN_Population_Growth_ScenA!Y17,UN_Population_Growth_ScenB!Y17,UN_Population_Growth_ScenC!Y17)</f>
        <v>2798.6533333333332</v>
      </c>
      <c r="Z111" s="13">
        <f>AVERAGE(UN_Population_Growth_ScenA!Z17,UN_Population_Growth_ScenB!Z17,UN_Population_Growth_ScenC!Z17)</f>
        <v>2790.3993333333333</v>
      </c>
      <c r="AA111" s="13">
        <f>AVERAGE(UN_Population_Growth_ScenA!AA17,UN_Population_Growth_ScenB!AA17,UN_Population_Growth_ScenC!AA17)</f>
        <v>2781.8393333333333</v>
      </c>
      <c r="AB111" s="13">
        <f>AVERAGE(UN_Population_Growth_ScenA!AB17,UN_Population_Growth_ScenB!AB17,UN_Population_Growth_ScenC!AB17)</f>
        <v>2772.9676666666669</v>
      </c>
      <c r="AC111" s="13">
        <f>AVERAGE(UN_Population_Growth_ScenA!AC17,UN_Population_Growth_ScenB!AC17,UN_Population_Growth_ScenC!AC17)</f>
        <v>2763.7346666666667</v>
      </c>
      <c r="AD111" s="13">
        <f>AVERAGE(UN_Population_Growth_ScenA!AD17,UN_Population_Growth_ScenB!AD17,UN_Population_Growth_ScenC!AD17)</f>
        <v>2754.0743333333335</v>
      </c>
      <c r="AE111" s="13">
        <f>AVERAGE(UN_Population_Growth_ScenA!AE17,UN_Population_Growth_ScenB!AE17,UN_Population_Growth_ScenC!AE17)</f>
        <v>2743.9369999999999</v>
      </c>
    </row>
    <row r="112" spans="1:31" x14ac:dyDescent="0.2">
      <c r="A112" t="s">
        <v>330</v>
      </c>
      <c r="B112" s="13">
        <f>STDEV(UN_Population_Growth_ScenA!B17,UN_Population_Growth_ScenB!B17,UN_Population_Growth_ScenC!B17)</f>
        <v>37.523073892384389</v>
      </c>
      <c r="C112" s="13">
        <f>STDEV(UN_Population_Growth_ScenA!C17,UN_Population_Growth_ScenB!C17,UN_Population_Growth_ScenC!C17)</f>
        <v>46.087132264150952</v>
      </c>
      <c r="D112" s="13">
        <f>STDEV(UN_Population_Growth_ScenA!D17,UN_Population_Growth_ScenB!D17,UN_Population_Growth_ScenC!D17)</f>
        <v>55.084443451244226</v>
      </c>
      <c r="E112" s="13">
        <f>STDEV(UN_Population_Growth_ScenA!E17,UN_Population_Growth_ScenB!E17,UN_Population_Growth_ScenC!E17)</f>
        <v>64.47448303269546</v>
      </c>
      <c r="F112" s="13">
        <f>STDEV(UN_Population_Growth_ScenA!F17,UN_Population_Growth_ScenB!F17,UN_Population_Growth_ScenC!F17)</f>
        <v>74.210512101273949</v>
      </c>
      <c r="G112" s="13">
        <f>STDEV(UN_Population_Growth_ScenA!G17,UN_Population_Growth_ScenB!G17,UN_Population_Growth_ScenC!G17)</f>
        <v>84.257481699451063</v>
      </c>
      <c r="H112" s="13">
        <f>STDEV(UN_Population_Growth_ScenA!H17,UN_Population_Growth_ScenB!H17,UN_Population_Growth_ScenC!H17)</f>
        <v>94.535760325568631</v>
      </c>
      <c r="I112" s="13">
        <f>STDEV(UN_Population_Growth_ScenA!I17,UN_Population_Growth_ScenB!I17,UN_Population_Growth_ScenC!I17)</f>
        <v>104.90128856374123</v>
      </c>
      <c r="J112" s="13">
        <f>STDEV(UN_Population_Growth_ScenA!J17,UN_Population_Growth_ScenB!J17,UN_Population_Growth_ScenC!J17)</f>
        <v>115.18372069148189</v>
      </c>
      <c r="K112" s="13">
        <f>STDEV(UN_Population_Growth_ScenA!K17,UN_Population_Growth_ScenB!K17,UN_Population_Growth_ScenC!K17)</f>
        <v>125.26167486106843</v>
      </c>
      <c r="L112" s="13">
        <f>STDEV(UN_Population_Growth_ScenA!L17,UN_Population_Growth_ScenB!L17,UN_Population_Growth_ScenC!L17)</f>
        <v>135.07605665821501</v>
      </c>
      <c r="M112" s="13">
        <f>STDEV(UN_Population_Growth_ScenA!M17,UN_Population_Growth_ScenB!M17,UN_Population_Growth_ScenC!M17)</f>
        <v>144.65799433952247</v>
      </c>
      <c r="N112" s="13">
        <f>STDEV(UN_Population_Growth_ScenA!N17,UN_Population_Growth_ScenB!N17,UN_Population_Growth_ScenC!N17)</f>
        <v>154.10389882262336</v>
      </c>
      <c r="O112" s="13">
        <f>STDEV(UN_Population_Growth_ScenA!O17,UN_Population_Growth_ScenB!O17,UN_Population_Growth_ScenC!O17)</f>
        <v>163.56098769062677</v>
      </c>
      <c r="P112" s="13">
        <f>STDEV(UN_Population_Growth_ScenA!P17,UN_Population_Growth_ScenB!P17,UN_Population_Growth_ScenC!P17)</f>
        <v>173.14822961073932</v>
      </c>
      <c r="Q112" s="13">
        <f>STDEV(UN_Population_Growth_ScenA!Q17,UN_Population_Growth_ScenB!Q17,UN_Population_Growth_ScenC!Q17)</f>
        <v>182.88992258824243</v>
      </c>
      <c r="R112" s="13">
        <f>STDEV(UN_Population_Growth_ScenA!R17,UN_Population_Growth_ScenB!R17,UN_Population_Growth_ScenC!R17)</f>
        <v>192.78426012601057</v>
      </c>
      <c r="S112" s="13">
        <f>STDEV(UN_Population_Growth_ScenA!S17,UN_Population_Growth_ScenB!S17,UN_Population_Growth_ScenC!S17)</f>
        <v>202.89306367887491</v>
      </c>
      <c r="T112" s="13">
        <f>STDEV(UN_Population_Growth_ScenA!T17,UN_Population_Growth_ScenB!T17,UN_Population_Growth_ScenC!T17)</f>
        <v>213.28282215249632</v>
      </c>
      <c r="U112" s="13">
        <f>STDEV(UN_Population_Growth_ScenA!U17,UN_Population_Growth_ScenB!U17,UN_Population_Growth_ScenC!U17)</f>
        <v>224.00534401437849</v>
      </c>
      <c r="V112" s="13">
        <f>STDEV(UN_Population_Growth_ScenA!V17,UN_Population_Growth_ScenB!V17,UN_Population_Growth_ScenC!V17)</f>
        <v>235.08837245881259</v>
      </c>
      <c r="W112" s="13">
        <f>STDEV(UN_Population_Growth_ScenA!W17,UN_Population_Growth_ScenB!W17,UN_Population_Growth_ScenC!W17)</f>
        <v>246.53931427124024</v>
      </c>
      <c r="X112" s="13">
        <f>STDEV(UN_Population_Growth_ScenA!X17,UN_Population_Growth_ScenB!X17,UN_Population_Growth_ScenC!X17)</f>
        <v>258.35834921351636</v>
      </c>
      <c r="Y112" s="13">
        <f>STDEV(UN_Population_Growth_ScenA!Y17,UN_Population_Growth_ScenB!Y17,UN_Population_Growth_ScenC!Y17)</f>
        <v>270.53707854993439</v>
      </c>
      <c r="Z112" s="13">
        <f>STDEV(UN_Population_Growth_ScenA!Z17,UN_Population_Growth_ScenB!Z17,UN_Population_Growth_ScenC!Z17)</f>
        <v>283.06169096565026</v>
      </c>
      <c r="AA112" s="13">
        <f>STDEV(UN_Population_Growth_ScenA!AA17,UN_Population_Growth_ScenB!AA17,UN_Population_Growth_ScenC!AA17)</f>
        <v>295.93292690123758</v>
      </c>
      <c r="AB112" s="13">
        <f>STDEV(UN_Population_Growth_ScenA!AB17,UN_Population_Growth_ScenB!AB17,UN_Population_Growth_ScenC!AB17)</f>
        <v>309.14122881998998</v>
      </c>
      <c r="AC112" s="13">
        <f>STDEV(UN_Population_Growth_ScenA!AC17,UN_Population_Growth_ScenB!AC17,UN_Population_Growth_ScenC!AC17)</f>
        <v>322.65359440789342</v>
      </c>
      <c r="AD112" s="13">
        <f>STDEV(UN_Population_Growth_ScenA!AD17,UN_Population_Growth_ScenB!AD17,UN_Population_Growth_ScenC!AD17)</f>
        <v>336.4251087186172</v>
      </c>
      <c r="AE112" s="13">
        <f>STDEV(UN_Population_Growth_ScenA!AE17,UN_Population_Growth_ScenB!AE17,UN_Population_Growth_ScenC!AE17)</f>
        <v>350.41621168404839</v>
      </c>
    </row>
    <row r="113" spans="1:31" s="4" customFormat="1" x14ac:dyDescent="0.2">
      <c r="A113" s="4" t="s">
        <v>331</v>
      </c>
      <c r="B113" s="22">
        <f>AVERAGE(B108:B110)</f>
        <v>75382.667516666668</v>
      </c>
      <c r="C113" s="22">
        <f t="shared" ref="C113:AE113" si="13">AVERAGE(C108:C110)</f>
        <v>75569.783633333325</v>
      </c>
      <c r="D113" s="22">
        <f t="shared" si="13"/>
        <v>75731.895683333336</v>
      </c>
      <c r="E113" s="22">
        <f t="shared" si="13"/>
        <v>75865.935466666662</v>
      </c>
      <c r="F113" s="22">
        <f t="shared" si="13"/>
        <v>75969.804616666661</v>
      </c>
      <c r="G113" s="22">
        <f t="shared" si="13"/>
        <v>76041.995483333332</v>
      </c>
      <c r="H113" s="22">
        <f t="shared" si="13"/>
        <v>76083.063516666662</v>
      </c>
      <c r="I113" s="22">
        <f t="shared" si="13"/>
        <v>76095.874133333331</v>
      </c>
      <c r="J113" s="22">
        <f t="shared" si="13"/>
        <v>76084.738683333329</v>
      </c>
      <c r="K113" s="22">
        <f t="shared" si="13"/>
        <v>76053.086850000007</v>
      </c>
      <c r="L113" s="22">
        <f t="shared" si="13"/>
        <v>76002.179416666666</v>
      </c>
      <c r="M113" s="22">
        <f t="shared" si="13"/>
        <v>75932.201533333326</v>
      </c>
      <c r="N113" s="22">
        <f t="shared" si="13"/>
        <v>75844.220016666659</v>
      </c>
      <c r="O113" s="22">
        <f t="shared" si="13"/>
        <v>75739.248783333329</v>
      </c>
      <c r="P113" s="22">
        <f t="shared" si="13"/>
        <v>75618.34583333334</v>
      </c>
      <c r="Q113" s="22">
        <f t="shared" si="13"/>
        <v>75482.339933333336</v>
      </c>
      <c r="R113" s="22">
        <f t="shared" si="13"/>
        <v>75332.447783333322</v>
      </c>
      <c r="S113" s="22">
        <f t="shared" si="13"/>
        <v>75170.556150000004</v>
      </c>
      <c r="T113" s="22">
        <f t="shared" si="13"/>
        <v>74998.798666666655</v>
      </c>
      <c r="U113" s="22">
        <f t="shared" si="13"/>
        <v>74818.797599999991</v>
      </c>
      <c r="V113" s="22">
        <f t="shared" si="13"/>
        <v>74631.364083333334</v>
      </c>
      <c r="W113" s="22">
        <f t="shared" si="13"/>
        <v>74436.577466666655</v>
      </c>
      <c r="X113" s="22">
        <f t="shared" si="13"/>
        <v>74234.39366666667</v>
      </c>
      <c r="Y113" s="22">
        <f t="shared" si="13"/>
        <v>74024.380666666664</v>
      </c>
      <c r="Z113" s="22">
        <f t="shared" si="13"/>
        <v>73806.062366666665</v>
      </c>
      <c r="AA113" s="22">
        <f t="shared" si="13"/>
        <v>73579.650366666669</v>
      </c>
      <c r="AB113" s="22">
        <f t="shared" si="13"/>
        <v>73344.994783333328</v>
      </c>
      <c r="AC113" s="22">
        <f t="shared" si="13"/>
        <v>73100.781933333332</v>
      </c>
      <c r="AD113" s="22">
        <f t="shared" si="13"/>
        <v>72845.266116666666</v>
      </c>
      <c r="AE113" s="22">
        <f t="shared" si="13"/>
        <v>72577.133649999989</v>
      </c>
    </row>
    <row r="114" spans="1:31" s="4" customFormat="1" x14ac:dyDescent="0.2">
      <c r="A114" s="4" t="s">
        <v>332</v>
      </c>
      <c r="B114" s="22">
        <f>B113*SQRT((B112/B111)^2+(Seafood_Consumption_Rate!$BE$17/Seafood_Consumption_Rate!$BD$17)^2)</f>
        <v>10172.408520202882</v>
      </c>
      <c r="C114" s="22">
        <f>C113*SQRT((C112/C111)^2+(Seafood_Consumption_Rate!$BE$17/Seafood_Consumption_Rate!$BD$17)^2)</f>
        <v>10221.951421974298</v>
      </c>
      <c r="D114" s="22">
        <f>D113*SQRT((D112/D111)^2+(Seafood_Consumption_Rate!$BE$17/Seafood_Consumption_Rate!$BD$17)^2)</f>
        <v>10274.605297263435</v>
      </c>
      <c r="E114" s="22">
        <f>E113*SQRT((E112/E111)^2+(Seafood_Consumption_Rate!$BE$17/Seafood_Consumption_Rate!$BD$17)^2)</f>
        <v>10330.509897180451</v>
      </c>
      <c r="F114" s="22">
        <f>F113*SQRT((F112/F111)^2+(Seafood_Consumption_Rate!$BE$17/Seafood_Consumption_Rate!$BD$17)^2)</f>
        <v>10389.827731133422</v>
      </c>
      <c r="G114" s="22">
        <f>G113*SQRT((G112/G111)^2+(Seafood_Consumption_Rate!$BE$17/Seafood_Consumption_Rate!$BD$17)^2)</f>
        <v>10452.765325303606</v>
      </c>
      <c r="H114" s="22">
        <f>H113*SQRT((H112/H111)^2+(Seafood_Consumption_Rate!$BE$17/Seafood_Consumption_Rate!$BD$17)^2)</f>
        <v>10519.440830845555</v>
      </c>
      <c r="I114" s="22">
        <f>I113*SQRT((I112/I111)^2+(Seafood_Consumption_Rate!$BE$17/Seafood_Consumption_Rate!$BD$17)^2)</f>
        <v>10589.62062782618</v>
      </c>
      <c r="J114" s="22">
        <f>J113*SQRT((J112/J111)^2+(Seafood_Consumption_Rate!$BE$17/Seafood_Consumption_Rate!$BD$17)^2)</f>
        <v>10662.678246228228</v>
      </c>
      <c r="K114" s="22">
        <f>K113*SQRT((K112/K111)^2+(Seafood_Consumption_Rate!$BE$17/Seafood_Consumption_Rate!$BD$17)^2)</f>
        <v>10737.836334961406</v>
      </c>
      <c r="L114" s="22">
        <f>L113*SQRT((L112/L111)^2+(Seafood_Consumption_Rate!$BE$17/Seafood_Consumption_Rate!$BD$17)^2)</f>
        <v>10814.297751242406</v>
      </c>
      <c r="M114" s="22">
        <f>M113*SQRT((M112/M111)^2+(Seafood_Consumption_Rate!$BE$17/Seafood_Consumption_Rate!$BD$17)^2)</f>
        <v>10891.853936712199</v>
      </c>
      <c r="N114" s="22">
        <f>N113*SQRT((N112/N111)^2+(Seafood_Consumption_Rate!$BE$17/Seafood_Consumption_Rate!$BD$17)^2)</f>
        <v>10971.14232696247</v>
      </c>
      <c r="O114" s="22">
        <f>O113*SQRT((O112/O111)^2+(Seafood_Consumption_Rate!$BE$17/Seafood_Consumption_Rate!$BD$17)^2)</f>
        <v>11053.538137640764</v>
      </c>
      <c r="P114" s="22">
        <f>P113*SQRT((P112/P111)^2+(Seafood_Consumption_Rate!$BE$17/Seafood_Consumption_Rate!$BD$17)^2)</f>
        <v>11140.423778112499</v>
      </c>
      <c r="Q114" s="22">
        <f>Q113*SQRT((Q112/Q111)^2+(Seafood_Consumption_Rate!$BE$17/Seafood_Consumption_Rate!$BD$17)^2)</f>
        <v>11232.314724996708</v>
      </c>
      <c r="R114" s="22">
        <f>R113*SQRT((R112/R111)^2+(Seafood_Consumption_Rate!$BE$17/Seafood_Consumption_Rate!$BD$17)^2)</f>
        <v>11329.502143923084</v>
      </c>
      <c r="S114" s="22">
        <f>S113*SQRT((S112/S111)^2+(Seafood_Consumption_Rate!$BE$17/Seafood_Consumption_Rate!$BD$17)^2)</f>
        <v>11433.129276788233</v>
      </c>
      <c r="T114" s="22">
        <f>T113*SQRT((T112/T111)^2+(Seafood_Consumption_Rate!$BE$17/Seafood_Consumption_Rate!$BD$17)^2)</f>
        <v>11544.535272360299</v>
      </c>
      <c r="U114" s="22">
        <f>U113*SQRT((U112/U111)^2+(Seafood_Consumption_Rate!$BE$17/Seafood_Consumption_Rate!$BD$17)^2)</f>
        <v>11664.914007877898</v>
      </c>
      <c r="V114" s="22">
        <f>V113*SQRT((V112/V111)^2+(Seafood_Consumption_Rate!$BE$17/Seafood_Consumption_Rate!$BD$17)^2)</f>
        <v>11795.111884909966</v>
      </c>
      <c r="W114" s="22">
        <f>W113*SQRT((W112/W111)^2+(Seafood_Consumption_Rate!$BE$17/Seafood_Consumption_Rate!$BD$17)^2)</f>
        <v>11935.632441041093</v>
      </c>
      <c r="X114" s="22">
        <f>X113*SQRT((X112/X111)^2+(Seafood_Consumption_Rate!$BE$17/Seafood_Consumption_Rate!$BD$17)^2)</f>
        <v>12086.851421169133</v>
      </c>
      <c r="Y114" s="22">
        <f>Y113*SQRT((Y112/Y111)^2+(Seafood_Consumption_Rate!$BE$17/Seafood_Consumption_Rate!$BD$17)^2)</f>
        <v>12248.947776021665</v>
      </c>
      <c r="Z114" s="22">
        <f>Z113*SQRT((Z112/Z111)^2+(Seafood_Consumption_Rate!$BE$17/Seafood_Consumption_Rate!$BD$17)^2)</f>
        <v>12421.971786237809</v>
      </c>
      <c r="AA114" s="22">
        <f>AA113*SQRT((AA112/AA111)^2+(Seafood_Consumption_Rate!$BE$17/Seafood_Consumption_Rate!$BD$17)^2)</f>
        <v>12606.23696141224</v>
      </c>
      <c r="AB114" s="22">
        <f>AB113*SQRT((AB112/AB111)^2+(Seafood_Consumption_Rate!$BE$17/Seafood_Consumption_Rate!$BD$17)^2)</f>
        <v>12801.820125826605</v>
      </c>
      <c r="AC114" s="22">
        <f>AC113*SQRT((AC112/AC111)^2+(Seafood_Consumption_Rate!$BE$17/Seafood_Consumption_Rate!$BD$17)^2)</f>
        <v>13008.231278580211</v>
      </c>
      <c r="AD114" s="22">
        <f>AD113*SQRT((AD112/AD111)^2+(Seafood_Consumption_Rate!$BE$17/Seafood_Consumption_Rate!$BD$17)^2)</f>
        <v>13224.652180124041</v>
      </c>
      <c r="AE114" s="22">
        <f>AE113*SQRT((AE112/AE111)^2+(Seafood_Consumption_Rate!$BE$17/Seafood_Consumption_Rate!$BD$17)^2)</f>
        <v>13450.319244847493</v>
      </c>
    </row>
    <row r="115" spans="1:31" x14ac:dyDescent="0.2">
      <c r="A115" t="s">
        <v>333</v>
      </c>
      <c r="B115" s="13">
        <v>9315.5559100000009</v>
      </c>
      <c r="C115" s="13">
        <v>9480.568510000001</v>
      </c>
      <c r="D115" s="13">
        <v>9646.2500800000016</v>
      </c>
      <c r="E115" s="13">
        <v>9812.4519600000021</v>
      </c>
      <c r="F115" s="13">
        <v>9978.7281700000021</v>
      </c>
      <c r="G115" s="13">
        <v>10145.153040000001</v>
      </c>
      <c r="H115" s="13">
        <v>10311.652240000003</v>
      </c>
      <c r="I115" s="13">
        <v>10478.448760000003</v>
      </c>
      <c r="J115" s="13">
        <v>10645.83992</v>
      </c>
      <c r="K115" s="13">
        <v>10813.900050000002</v>
      </c>
      <c r="L115" s="13">
        <v>10982.852140000003</v>
      </c>
      <c r="M115" s="13">
        <v>11152.844850000001</v>
      </c>
      <c r="N115" s="13">
        <v>11324.398490000003</v>
      </c>
      <c r="O115" s="13">
        <v>11498.107700000002</v>
      </c>
      <c r="P115" s="13">
        <v>11674.567120000002</v>
      </c>
      <c r="Q115" s="13">
        <v>11853.925410000002</v>
      </c>
      <c r="R115" s="13">
        <v>12036.479890000002</v>
      </c>
      <c r="S115" s="13">
        <v>12222.527880000003</v>
      </c>
      <c r="T115" s="13">
        <v>12412.441030000004</v>
      </c>
      <c r="U115" s="13">
        <v>12606.516660000003</v>
      </c>
      <c r="V115" s="13">
        <v>12805.052090000001</v>
      </c>
      <c r="W115" s="13">
        <v>13007.972990000002</v>
      </c>
      <c r="X115" s="13">
        <v>13215.353690000004</v>
      </c>
      <c r="Y115" s="13">
        <v>13426.896870000002</v>
      </c>
      <c r="Z115" s="13">
        <v>13642.676860000003</v>
      </c>
      <c r="AA115" s="13">
        <v>13862.545000000002</v>
      </c>
      <c r="AB115" s="13">
        <v>14086.575620000003</v>
      </c>
      <c r="AC115" s="13">
        <v>14314.768720000002</v>
      </c>
      <c r="AD115" s="13">
        <v>14546.901310000001</v>
      </c>
      <c r="AE115" s="13">
        <v>14783.047720000002</v>
      </c>
    </row>
    <row r="116" spans="1:31" x14ac:dyDescent="0.2">
      <c r="A116" t="s">
        <v>334</v>
      </c>
      <c r="B116" s="13">
        <v>9145.5632000000023</v>
      </c>
      <c r="C116" s="13">
        <v>9268.0590400000019</v>
      </c>
      <c r="D116" s="13">
        <v>9387.6560100000006</v>
      </c>
      <c r="E116" s="13">
        <v>9503.8338000000022</v>
      </c>
      <c r="F116" s="13">
        <v>9616.2950900000014</v>
      </c>
      <c r="G116" s="13">
        <v>9724.9655500000026</v>
      </c>
      <c r="H116" s="13">
        <v>9830.1425000000017</v>
      </c>
      <c r="I116" s="13">
        <v>9932.1975900000016</v>
      </c>
      <c r="J116" s="13">
        <v>10031.799790000001</v>
      </c>
      <c r="K116" s="13">
        <v>10129.469410000002</v>
      </c>
      <c r="L116" s="13">
        <v>10225.280780000003</v>
      </c>
      <c r="M116" s="13">
        <v>10319.531220000003</v>
      </c>
      <c r="N116" s="13">
        <v>10412.518050000002</v>
      </c>
      <c r="O116" s="13">
        <v>10504.910240000003</v>
      </c>
      <c r="P116" s="13">
        <v>10597.005110000002</v>
      </c>
      <c r="Q116" s="13">
        <v>10688.951320000002</v>
      </c>
      <c r="R116" s="13">
        <v>10780.971860000001</v>
      </c>
      <c r="S116" s="13">
        <v>10872.843740000002</v>
      </c>
      <c r="T116" s="13">
        <v>10964.938610000001</v>
      </c>
      <c r="U116" s="13">
        <v>11057.182140000003</v>
      </c>
      <c r="V116" s="13">
        <v>11149.574330000003</v>
      </c>
      <c r="W116" s="13">
        <v>11241.892190000002</v>
      </c>
      <c r="X116" s="13">
        <v>11333.392420000002</v>
      </c>
      <c r="Y116" s="13">
        <v>11423.406050000001</v>
      </c>
      <c r="Z116" s="13">
        <v>11510.966790000002</v>
      </c>
      <c r="AA116" s="13">
        <v>11595.925980000002</v>
      </c>
      <c r="AB116" s="13">
        <v>11678.134960000001</v>
      </c>
      <c r="AC116" s="13">
        <v>11757.370740000002</v>
      </c>
      <c r="AD116" s="13">
        <v>11833.336000000001</v>
      </c>
      <c r="AE116" s="13">
        <v>11905.882080000001</v>
      </c>
    </row>
    <row r="117" spans="1:31" x14ac:dyDescent="0.2">
      <c r="A117" t="s">
        <v>335</v>
      </c>
      <c r="B117" s="13">
        <v>9352.4979200000016</v>
      </c>
      <c r="C117" s="13">
        <v>9525.6124900000013</v>
      </c>
      <c r="D117" s="13">
        <v>9699.6933500000014</v>
      </c>
      <c r="E117" s="13">
        <v>9874.3688500000007</v>
      </c>
      <c r="F117" s="13">
        <v>10049.118680000001</v>
      </c>
      <c r="G117" s="13">
        <v>10224.017170000003</v>
      </c>
      <c r="H117" s="13">
        <v>10398.767000000002</v>
      </c>
      <c r="I117" s="13">
        <v>10572.773530000002</v>
      </c>
      <c r="J117" s="13">
        <v>10745.442120000002</v>
      </c>
      <c r="K117" s="13">
        <v>10916.326790000001</v>
      </c>
      <c r="L117" s="13">
        <v>11085.278880000002</v>
      </c>
      <c r="M117" s="13">
        <v>11252.521380000002</v>
      </c>
      <c r="N117" s="13">
        <v>11419.169240000001</v>
      </c>
      <c r="O117" s="13">
        <v>11586.114420000002</v>
      </c>
      <c r="P117" s="13">
        <v>11754.546200000001</v>
      </c>
      <c r="Q117" s="13">
        <v>11924.687570000002</v>
      </c>
      <c r="R117" s="13">
        <v>12096.538530000003</v>
      </c>
      <c r="S117" s="13">
        <v>12270.768050000002</v>
      </c>
      <c r="T117" s="13">
        <v>12447.970770000002</v>
      </c>
      <c r="U117" s="13">
        <v>12628.444010000001</v>
      </c>
      <c r="V117" s="13">
        <v>12812.633750000003</v>
      </c>
      <c r="W117" s="13">
        <v>13000.539990000001</v>
      </c>
      <c r="X117" s="13">
        <v>13191.939740000003</v>
      </c>
      <c r="Y117" s="13">
        <v>13386.461350000001</v>
      </c>
      <c r="Z117" s="13">
        <v>13584.030490000001</v>
      </c>
      <c r="AA117" s="13">
        <v>13784.349840000003</v>
      </c>
      <c r="AB117" s="13">
        <v>13987.493730000004</v>
      </c>
      <c r="AC117" s="13">
        <v>14193.313500000002</v>
      </c>
      <c r="AD117" s="13">
        <v>14401.734820000001</v>
      </c>
      <c r="AE117" s="13">
        <v>14612.609030000003</v>
      </c>
    </row>
    <row r="118" spans="1:31" x14ac:dyDescent="0.2">
      <c r="A118" t="s">
        <v>336</v>
      </c>
      <c r="B118" s="13">
        <f>AVERAGE(UN_Population_Growth_ScenA!B18,UN_Population_Growth_ScenB!B18,UN_Population_Growth_ScenC!B18)</f>
        <v>124.73033333333335</v>
      </c>
      <c r="C118" s="13">
        <f>AVERAGE(UN_Population_Growth_ScenA!C18,UN_Population_Growth_ScenB!C18,UN_Population_Growth_ScenC!C18)</f>
        <v>126.79600000000001</v>
      </c>
      <c r="D118" s="13">
        <f>AVERAGE(UN_Population_Growth_ScenA!D18,UN_Population_Growth_ScenB!D18,UN_Population_Growth_ScenC!D18)</f>
        <v>128.85599999999999</v>
      </c>
      <c r="E118" s="13">
        <f>AVERAGE(UN_Population_Growth_ScenA!E18,UN_Population_Growth_ScenB!E18,UN_Population_Growth_ScenC!E18)</f>
        <v>130.90566666666666</v>
      </c>
      <c r="F118" s="13">
        <f>AVERAGE(UN_Population_Growth_ScenA!F18,UN_Population_Growth_ScenB!F18,UN_Population_Growth_ScenC!F18)</f>
        <v>132.93933333333334</v>
      </c>
      <c r="G118" s="13">
        <f>AVERAGE(UN_Population_Growth_ScenA!G18,UN_Population_Growth_ScenB!G18,UN_Population_Growth_ScenC!G18)</f>
        <v>134.95733333333331</v>
      </c>
      <c r="H118" s="13">
        <f>AVERAGE(UN_Population_Growth_ScenA!H18,UN_Population_Growth_ScenB!H18,UN_Population_Growth_ScenC!H18)</f>
        <v>136.95933333333335</v>
      </c>
      <c r="I118" s="13">
        <f>AVERAGE(UN_Population_Growth_ScenA!I18,UN_Population_Growth_ScenB!I18,UN_Population_Growth_ScenC!I18)</f>
        <v>138.94533333333334</v>
      </c>
      <c r="J118" s="13">
        <f>AVERAGE(UN_Population_Growth_ScenA!J18,UN_Population_Growth_ScenB!J18,UN_Population_Growth_ScenC!J18)</f>
        <v>140.917</v>
      </c>
      <c r="K118" s="13">
        <f>AVERAGE(UN_Population_Growth_ScenA!K18,UN_Population_Growth_ScenB!K18,UN_Population_Growth_ScenC!K18)</f>
        <v>142.875</v>
      </c>
      <c r="L118" s="13">
        <f>AVERAGE(UN_Population_Growth_ScenA!L18,UN_Population_Growth_ScenB!L18,UN_Population_Growth_ScenC!L18)</f>
        <v>144.82000000000002</v>
      </c>
      <c r="M118" s="13">
        <f>AVERAGE(UN_Population_Growth_ScenA!M18,UN_Population_Growth_ScenB!M18,UN_Population_Growth_ScenC!M18)</f>
        <v>146.755</v>
      </c>
      <c r="N118" s="13">
        <f>AVERAGE(UN_Population_Growth_ScenA!N18,UN_Population_Growth_ScenB!N18,UN_Population_Growth_ScenC!N18)</f>
        <v>148.68866666666665</v>
      </c>
      <c r="O118" s="13">
        <f>AVERAGE(UN_Population_Growth_ScenA!O18,UN_Population_Growth_ScenB!O18,UN_Population_Growth_ScenC!O18)</f>
        <v>150.63066666666668</v>
      </c>
      <c r="P118" s="13">
        <f>AVERAGE(UN_Population_Growth_ScenA!P18,UN_Population_Growth_ScenB!P18,UN_Population_Growth_ScenC!P18)</f>
        <v>152.59033333333332</v>
      </c>
      <c r="Q118" s="13">
        <f>AVERAGE(UN_Population_Growth_ScenA!Q18,UN_Population_Growth_ScenB!Q18,UN_Population_Growth_ScenC!Q18)</f>
        <v>154.57000000000002</v>
      </c>
      <c r="R118" s="13">
        <f>AVERAGE(UN_Population_Growth_ScenA!R18,UN_Population_Growth_ScenB!R18,UN_Population_Growth_ScenC!R18)</f>
        <v>156.572</v>
      </c>
      <c r="S118" s="13">
        <f>AVERAGE(UN_Population_Growth_ScenA!S18,UN_Population_Growth_ScenB!S18,UN_Population_Growth_ScenC!S18)</f>
        <v>158.59966666666665</v>
      </c>
      <c r="T118" s="13">
        <f>AVERAGE(UN_Population_Growth_ScenA!T18,UN_Population_Growth_ScenB!T18,UN_Population_Growth_ScenC!T18)</f>
        <v>160.65900000000002</v>
      </c>
      <c r="U118" s="13">
        <f>AVERAGE(UN_Population_Growth_ScenA!U18,UN_Population_Growth_ScenB!U18,UN_Population_Growth_ScenC!U18)</f>
        <v>162.75233333333333</v>
      </c>
      <c r="V118" s="13">
        <f>AVERAGE(UN_Population_Growth_ScenA!V18,UN_Population_Growth_ScenB!V18,UN_Population_Growth_ScenC!V18)</f>
        <v>164.88300000000001</v>
      </c>
      <c r="W118" s="13">
        <f>AVERAGE(UN_Population_Growth_ScenA!W18,UN_Population_Growth_ScenB!W18,UN_Population_Growth_ScenC!W18)</f>
        <v>167.04966666666667</v>
      </c>
      <c r="X118" s="13">
        <f>AVERAGE(UN_Population_Growth_ScenA!X18,UN_Population_Growth_ScenB!X18,UN_Population_Growth_ScenC!X18)</f>
        <v>169.24833333333333</v>
      </c>
      <c r="Y118" s="13">
        <f>AVERAGE(UN_Population_Growth_ScenA!Y18,UN_Population_Growth_ScenB!Y18,UN_Population_Growth_ScenC!Y18)</f>
        <v>171.47299999999998</v>
      </c>
      <c r="Z118" s="13">
        <f>AVERAGE(UN_Population_Growth_ScenA!Z18,UN_Population_Growth_ScenB!Z18,UN_Population_Growth_ScenC!Z18)</f>
        <v>173.71933333333331</v>
      </c>
      <c r="AA118" s="13">
        <f>AVERAGE(UN_Population_Growth_ScenA!AA18,UN_Population_Growth_ScenB!AA18,UN_Population_Growth_ScenC!AA18)</f>
        <v>175.98466666666664</v>
      </c>
      <c r="AB118" s="13">
        <f>AVERAGE(UN_Population_Growth_ScenA!AB18,UN_Population_Growth_ScenB!AB18,UN_Population_Growth_ScenC!AB18)</f>
        <v>178.26900000000001</v>
      </c>
      <c r="AC118" s="13">
        <f>AVERAGE(UN_Population_Growth_ScenA!AC18,UN_Population_Growth_ScenB!AC18,UN_Population_Growth_ScenC!AC18)</f>
        <v>180.57066666666665</v>
      </c>
      <c r="AD118" s="13">
        <f>AVERAGE(UN_Population_Growth_ScenA!AD18,UN_Population_Growth_ScenB!AD18,UN_Population_Growth_ScenC!AD18)</f>
        <v>182.88699999999997</v>
      </c>
      <c r="AE118" s="13">
        <f>AVERAGE(UN_Population_Growth_ScenA!AE18,UN_Population_Growth_ScenB!AE18,UN_Population_Growth_ScenC!AE18)</f>
        <v>185.21699999999998</v>
      </c>
    </row>
    <row r="119" spans="1:31" x14ac:dyDescent="0.2">
      <c r="A119" t="s">
        <v>337</v>
      </c>
      <c r="B119" s="13">
        <f>STDEV(UN_Population_Growth_ScenA!B18,UN_Population_Growth_ScenB!B18,UN_Population_Growth_ScenC!B18)</f>
        <v>1.4848139052868947</v>
      </c>
      <c r="C119" s="13">
        <f>STDEV(UN_Population_Growth_ScenA!C18,UN_Population_Growth_ScenB!C18,UN_Population_Growth_ScenC!C18)</f>
        <v>1.8505558624370089</v>
      </c>
      <c r="D119" s="13">
        <f>STDEV(UN_Population_Growth_ScenA!D18,UN_Population_Growth_ScenB!D18,UN_Population_Growth_ScenC!D18)</f>
        <v>2.2451282814128963</v>
      </c>
      <c r="E119" s="13">
        <f>STDEV(UN_Population_Growth_ScenA!E18,UN_Population_Growth_ScenB!E18,UN_Population_Growth_ScenC!E18)</f>
        <v>2.6703064118811035</v>
      </c>
      <c r="F119" s="13">
        <f>STDEV(UN_Population_Growth_ScenA!F18,UN_Population_Growth_ScenB!F18,UN_Population_Growth_ScenC!F18)</f>
        <v>3.1246203502719108</v>
      </c>
      <c r="G119" s="13">
        <f>STDEV(UN_Population_Growth_ScenA!G18,UN_Population_Growth_ScenB!G18,UN_Population_Growth_ScenC!G18)</f>
        <v>3.6092456737292511</v>
      </c>
      <c r="H119" s="13">
        <f>STDEV(UN_Population_Growth_ScenA!H18,UN_Population_Growth_ScenB!H18,UN_Population_Growth_ScenC!H18)</f>
        <v>4.1202865596137075</v>
      </c>
      <c r="I119" s="13">
        <f>STDEV(UN_Population_Growth_ScenA!I18,UN_Population_Growth_ScenB!I18,UN_Population_Growth_ScenC!I18)</f>
        <v>4.6527426678609087</v>
      </c>
      <c r="J119" s="13">
        <f>STDEV(UN_Population_Growth_ScenA!J18,UN_Population_Growth_ScenB!J18,UN_Population_Growth_ScenC!J18)</f>
        <v>5.1996622005664932</v>
      </c>
      <c r="K119" s="13">
        <f>STDEV(UN_Population_Growth_ScenA!K18,UN_Population_Growth_ScenB!K18,UN_Population_Growth_ScenC!K18)</f>
        <v>5.7554256141488027</v>
      </c>
      <c r="L119" s="13">
        <f>STDEV(UN_Population_Growth_ScenA!L18,UN_Population_Growth_ScenB!L18,UN_Population_Growth_ScenC!L18)</f>
        <v>6.3198186682847153</v>
      </c>
      <c r="M119" s="13">
        <f>STDEV(UN_Population_Growth_ScenA!M18,UN_Population_Growth_ScenB!M18,UN_Population_Growth_ScenC!M18)</f>
        <v>6.8924778563300375</v>
      </c>
      <c r="N119" s="13">
        <f>STDEV(UN_Population_Growth_ScenA!N18,UN_Population_Growth_ScenB!N18,UN_Population_Growth_ScenC!N18)</f>
        <v>7.4782161197262296</v>
      </c>
      <c r="O119" s="13">
        <f>STDEV(UN_Population_Growth_ScenA!O18,UN_Population_Growth_ScenB!O18,UN_Population_Growth_ScenC!O18)</f>
        <v>8.0780671780651385</v>
      </c>
      <c r="P119" s="13">
        <f>STDEV(UN_Population_Growth_ScenA!P18,UN_Population_Growth_ScenB!P18,UN_Population_Growth_ScenC!P18)</f>
        <v>8.6971174726649032</v>
      </c>
      <c r="Q119" s="13">
        <f>STDEV(UN_Population_Growth_ScenA!Q18,UN_Population_Growth_ScenB!Q18,UN_Population_Growth_ScenC!Q18)</f>
        <v>9.335772223014013</v>
      </c>
      <c r="R119" s="13">
        <f>STDEV(UN_Population_Growth_ScenA!R18,UN_Population_Growth_ScenB!R18,UN_Population_Growth_ScenC!R18)</f>
        <v>9.9934423998940431</v>
      </c>
      <c r="S119" s="13">
        <f>STDEV(UN_Population_Growth_ScenA!S18,UN_Population_Growth_ScenB!S18,UN_Population_Growth_ScenC!S18)</f>
        <v>10.675809212108163</v>
      </c>
      <c r="T119" s="13">
        <f>STDEV(UN_Population_Growth_ScenA!T18,UN_Population_Growth_ScenB!T18,UN_Population_Growth_ScenC!T18)</f>
        <v>11.383815002010534</v>
      </c>
      <c r="U119" s="13">
        <f>STDEV(UN_Population_Growth_ScenA!U18,UN_Population_Growth_ScenB!U18,UN_Population_Growth_ScenC!U18)</f>
        <v>12.120345718391583</v>
      </c>
      <c r="V119" s="13">
        <f>STDEV(UN_Population_Growth_ScenA!V18,UN_Population_Growth_ScenB!V18,UN_Population_Growth_ScenC!V18)</f>
        <v>12.888290965058165</v>
      </c>
      <c r="W119" s="13">
        <f>STDEV(UN_Population_Growth_ScenA!W18,UN_Population_Growth_ScenB!W18,UN_Population_Growth_ScenC!W18)</f>
        <v>13.689066196542891</v>
      </c>
      <c r="X119" s="13">
        <f>STDEV(UN_Population_Growth_ScenA!X18,UN_Population_Growth_ScenB!X18,UN_Population_Growth_ScenC!X18)</f>
        <v>14.527852571296751</v>
      </c>
      <c r="Y119" s="13">
        <f>STDEV(UN_Population_Growth_ScenA!Y18,UN_Population_Growth_ScenB!Y18,UN_Population_Growth_ScenC!Y18)</f>
        <v>15.40726101550824</v>
      </c>
      <c r="Z119" s="13">
        <f>STDEV(UN_Population_Growth_ScenA!Z18,UN_Population_Growth_ScenB!Z18,UN_Population_Growth_ScenC!Z18)</f>
        <v>16.334828139081637</v>
      </c>
      <c r="AA119" s="13">
        <f>STDEV(UN_Population_Growth_ScenA!AA18,UN_Population_Growth_ScenB!AA18,UN_Population_Growth_ScenC!AA18)</f>
        <v>17.310026497187501</v>
      </c>
      <c r="AB119" s="13">
        <f>STDEV(UN_Population_Growth_ScenA!AB18,UN_Population_Growth_ScenB!AB18,UN_Population_Growth_ScenC!AB18)</f>
        <v>18.334617776217762</v>
      </c>
      <c r="AC119" s="13">
        <f>STDEV(UN_Population_Growth_ScenA!AC18,UN_Population_Growth_ScenB!AC18,UN_Population_Growth_ScenC!AC18)</f>
        <v>19.40982043537068</v>
      </c>
      <c r="AD119" s="13">
        <f>STDEV(UN_Population_Growth_ScenA!AD18,UN_Population_Growth_ScenB!AD18,UN_Population_Growth_ScenC!AD18)</f>
        <v>20.536772604282302</v>
      </c>
      <c r="AE119" s="13">
        <f>STDEV(UN_Population_Growth_ScenA!AE18,UN_Population_Growth_ScenB!AE18,UN_Population_Growth_ScenC!AE18)</f>
        <v>21.716427491647888</v>
      </c>
    </row>
    <row r="120" spans="1:31" s="4" customFormat="1" x14ac:dyDescent="0.2">
      <c r="A120" s="4" t="s">
        <v>338</v>
      </c>
      <c r="B120" s="22">
        <f>AVERAGE(B115:B117)</f>
        <v>9271.2056766666683</v>
      </c>
      <c r="C120" s="22">
        <f t="shared" ref="C120:AE120" si="14">AVERAGE(C115:C117)</f>
        <v>9424.746680000002</v>
      </c>
      <c r="D120" s="22">
        <f t="shared" si="14"/>
        <v>9577.8664800000024</v>
      </c>
      <c r="E120" s="22">
        <f t="shared" si="14"/>
        <v>9730.2182033333356</v>
      </c>
      <c r="F120" s="22">
        <f t="shared" si="14"/>
        <v>9881.3806466666665</v>
      </c>
      <c r="G120" s="22">
        <f t="shared" si="14"/>
        <v>10031.378586666669</v>
      </c>
      <c r="H120" s="22">
        <f t="shared" si="14"/>
        <v>10180.187246666668</v>
      </c>
      <c r="I120" s="22">
        <f t="shared" si="14"/>
        <v>10327.806626666668</v>
      </c>
      <c r="J120" s="22">
        <f t="shared" si="14"/>
        <v>10474.360610000002</v>
      </c>
      <c r="K120" s="22">
        <f t="shared" si="14"/>
        <v>10619.89875</v>
      </c>
      <c r="L120" s="22">
        <f t="shared" si="14"/>
        <v>10764.470600000002</v>
      </c>
      <c r="M120" s="22">
        <f t="shared" si="14"/>
        <v>10908.299150000003</v>
      </c>
      <c r="N120" s="22">
        <f t="shared" si="14"/>
        <v>11052.028593333336</v>
      </c>
      <c r="O120" s="22">
        <f t="shared" si="14"/>
        <v>11196.377453333334</v>
      </c>
      <c r="P120" s="22">
        <f t="shared" si="14"/>
        <v>11342.039476666667</v>
      </c>
      <c r="Q120" s="22">
        <f t="shared" si="14"/>
        <v>11489.188100000001</v>
      </c>
      <c r="R120" s="22">
        <f t="shared" si="14"/>
        <v>11637.996760000002</v>
      </c>
      <c r="S120" s="22">
        <f t="shared" si="14"/>
        <v>11788.713223333334</v>
      </c>
      <c r="T120" s="22">
        <f t="shared" si="14"/>
        <v>11941.783470000002</v>
      </c>
      <c r="U120" s="22">
        <f t="shared" si="14"/>
        <v>12097.380936666668</v>
      </c>
      <c r="V120" s="22">
        <f t="shared" si="14"/>
        <v>12255.753390000003</v>
      </c>
      <c r="W120" s="22">
        <f t="shared" si="14"/>
        <v>12416.801723333336</v>
      </c>
      <c r="X120" s="22">
        <f t="shared" si="14"/>
        <v>12580.228616666669</v>
      </c>
      <c r="Y120" s="22">
        <f t="shared" si="14"/>
        <v>12745.588089999999</v>
      </c>
      <c r="Z120" s="22">
        <f t="shared" si="14"/>
        <v>12912.558046666667</v>
      </c>
      <c r="AA120" s="22">
        <f t="shared" si="14"/>
        <v>13080.940273333335</v>
      </c>
      <c r="AB120" s="22">
        <f t="shared" si="14"/>
        <v>13250.734770000003</v>
      </c>
      <c r="AC120" s="22">
        <f t="shared" si="14"/>
        <v>13421.817653333337</v>
      </c>
      <c r="AD120" s="22">
        <f t="shared" si="14"/>
        <v>13593.990710000004</v>
      </c>
      <c r="AE120" s="22">
        <f t="shared" si="14"/>
        <v>13767.179610000001</v>
      </c>
    </row>
    <row r="121" spans="1:31" s="4" customFormat="1" x14ac:dyDescent="0.2">
      <c r="A121" s="4" t="s">
        <v>339</v>
      </c>
      <c r="B121" s="22">
        <f>B120*SQRT((B119/B118)^2+(Seafood_Consumption_Rate!$BE$18/Seafood_Consumption_Rate!$BD$18)^2)</f>
        <v>160.52865859829788</v>
      </c>
      <c r="C121" s="22">
        <f>C120*SQRT((C119/C118)^2+(Seafood_Consumption_Rate!$BE$18/Seafood_Consumption_Rate!$BD$18)^2)</f>
        <v>181.55733481881776</v>
      </c>
      <c r="D121" s="22">
        <f>D120*SQRT((D119/D118)^2+(Seafood_Consumption_Rate!$BE$18/Seafood_Consumption_Rate!$BD$18)^2)</f>
        <v>205.79509190948417</v>
      </c>
      <c r="E121" s="22">
        <f>E120*SQRT((E119/E118)^2+(Seafood_Consumption_Rate!$BE$18/Seafood_Consumption_Rate!$BD$18)^2)</f>
        <v>233.15970767773442</v>
      </c>
      <c r="F121" s="22">
        <f>F120*SQRT((F119/F118)^2+(Seafood_Consumption_Rate!$BE$18/Seafood_Consumption_Rate!$BD$18)^2)</f>
        <v>263.3965397794093</v>
      </c>
      <c r="G121" s="22">
        <f>G120*SQRT((G119/G118)^2+(Seafood_Consumption_Rate!$BE$18/Seafood_Consumption_Rate!$BD$18)^2)</f>
        <v>296.44571853829711</v>
      </c>
      <c r="H121" s="22">
        <f>H120*SQRT((H119/H118)^2+(Seafood_Consumption_Rate!$BE$18/Seafood_Consumption_Rate!$BD$18)^2)</f>
        <v>331.93325620691752</v>
      </c>
      <c r="I121" s="22">
        <f>I120*SQRT((I119/I118)^2+(Seafood_Consumption_Rate!$BE$18/Seafood_Consumption_Rate!$BD$18)^2)</f>
        <v>369.41402473798388</v>
      </c>
      <c r="J121" s="22">
        <f>J120*SQRT((J119/J118)^2+(Seafood_Consumption_Rate!$BE$18/Seafood_Consumption_Rate!$BD$18)^2)</f>
        <v>408.31326244319615</v>
      </c>
      <c r="K121" s="22">
        <f>K120*SQRT((K119/K118)^2+(Seafood_Consumption_Rate!$BE$18/Seafood_Consumption_Rate!$BD$18)^2)</f>
        <v>448.15551527288972</v>
      </c>
      <c r="L121" s="22">
        <f>L120*SQRT((L119/L118)^2+(Seafood_Consumption_Rate!$BE$18/Seafood_Consumption_Rate!$BD$18)^2)</f>
        <v>488.86159565313125</v>
      </c>
      <c r="M121" s="22">
        <f>M120*SQRT((M119/M118)^2+(Seafood_Consumption_Rate!$BE$18/Seafood_Consumption_Rate!$BD$18)^2)</f>
        <v>530.35932011301827</v>
      </c>
      <c r="N121" s="22">
        <f>N120*SQRT((N119/N118)^2+(Seafood_Consumption_Rate!$BE$18/Seafood_Consumption_Rate!$BD$18)^2)</f>
        <v>572.96253277689436</v>
      </c>
      <c r="O121" s="22">
        <f>O120*SQRT((O119/O118)^2+(Seafood_Consumption_Rate!$BE$18/Seafood_Consumption_Rate!$BD$18)^2)</f>
        <v>616.7248812238596</v>
      </c>
      <c r="P121" s="22">
        <f>P120*SQRT((P119/P118)^2+(Seafood_Consumption_Rate!$BE$18/Seafood_Consumption_Rate!$BD$18)^2)</f>
        <v>661.99957196656226</v>
      </c>
      <c r="Q121" s="22">
        <f>Q120*SQRT((Q119/Q118)^2+(Seafood_Consumption_Rate!$BE$18/Seafood_Consumption_Rate!$BD$18)^2)</f>
        <v>708.80479188825598</v>
      </c>
      <c r="R121" s="22">
        <f>R120*SQRT((R119/R118)^2+(Seafood_Consumption_Rate!$BE$18/Seafood_Consumption_Rate!$BD$18)^2)</f>
        <v>757.08838826193244</v>
      </c>
      <c r="S121" s="22">
        <f>S120*SQRT((S119/S118)^2+(Seafood_Consumption_Rate!$BE$18/Seafood_Consumption_Rate!$BD$18)^2)</f>
        <v>807.25767611218214</v>
      </c>
      <c r="T121" s="22">
        <f>T120*SQRT((T119/T118)^2+(Seafood_Consumption_Rate!$BE$18/Seafood_Consumption_Rate!$BD$18)^2)</f>
        <v>859.37753638897311</v>
      </c>
      <c r="U121" s="22">
        <f>U120*SQRT((U119/U118)^2+(Seafood_Consumption_Rate!$BE$18/Seafood_Consumption_Rate!$BD$18)^2)</f>
        <v>913.65553263136428</v>
      </c>
      <c r="V121" s="22">
        <f>V120*SQRT((V119/V118)^2+(Seafood_Consumption_Rate!$BE$18/Seafood_Consumption_Rate!$BD$18)^2)</f>
        <v>970.30112245917383</v>
      </c>
      <c r="W121" s="22">
        <f>W120*SQRT((W119/W118)^2+(Seafood_Consumption_Rate!$BE$18/Seafood_Consumption_Rate!$BD$18)^2)</f>
        <v>1029.4159045569768</v>
      </c>
      <c r="X121" s="22">
        <f>X120*SQRT((X119/X118)^2+(Seafood_Consumption_Rate!$BE$18/Seafood_Consumption_Rate!$BD$18)^2)</f>
        <v>1091.3785978798091</v>
      </c>
      <c r="Y121" s="22">
        <f>Y120*SQRT((Y119/Y118)^2+(Seafood_Consumption_Rate!$BE$18/Seafood_Consumption_Rate!$BD$18)^2)</f>
        <v>1156.3799747583798</v>
      </c>
      <c r="Z121" s="22">
        <f>Z120*SQRT((Z119/Z118)^2+(Seafood_Consumption_Rate!$BE$18/Seafood_Consumption_Rate!$BD$18)^2)</f>
        <v>1224.9745095268797</v>
      </c>
      <c r="AA121" s="22">
        <f>AA120*SQRT((AA119/AA118)^2+(Seafood_Consumption_Rate!$BE$18/Seafood_Consumption_Rate!$BD$18)^2)</f>
        <v>1297.1238608401031</v>
      </c>
      <c r="AB121" s="22">
        <f>AB120*SQRT((AB119/AB118)^2+(Seafood_Consumption_Rate!$BE$18/Seafood_Consumption_Rate!$BD$18)^2)</f>
        <v>1372.9584292888812</v>
      </c>
      <c r="AC121" s="22">
        <f>AC120*SQRT((AC119/AC118)^2+(Seafood_Consumption_Rate!$BE$18/Seafood_Consumption_Rate!$BD$18)^2)</f>
        <v>1452.5683505322329</v>
      </c>
      <c r="AD121" s="22">
        <f>AD120*SQRT((AD119/AD118)^2+(Seafood_Consumption_Rate!$BE$18/Seafood_Consumption_Rate!$BD$18)^2)</f>
        <v>1536.0376790874302</v>
      </c>
      <c r="AE121" s="22">
        <f>AE120*SQRT((AE119/AE118)^2+(Seafood_Consumption_Rate!$BE$18/Seafood_Consumption_Rate!$BD$18)^2)</f>
        <v>1623.4369449552046</v>
      </c>
    </row>
    <row r="122" spans="1:31" x14ac:dyDescent="0.2">
      <c r="A122" t="s">
        <v>340</v>
      </c>
      <c r="B122" s="13">
        <v>60086.146319999993</v>
      </c>
      <c r="C122" s="13">
        <v>60978.898559999994</v>
      </c>
      <c r="D122" s="13">
        <v>61850.102639999997</v>
      </c>
      <c r="E122" s="13">
        <v>62698.262159999998</v>
      </c>
      <c r="F122" s="13">
        <v>63522.179999999993</v>
      </c>
      <c r="G122" s="13">
        <v>64321.107959999994</v>
      </c>
      <c r="H122" s="13">
        <v>65095.046040000001</v>
      </c>
      <c r="I122" s="13">
        <v>65846.089199999988</v>
      </c>
      <c r="J122" s="13">
        <v>66576.930959999998</v>
      </c>
      <c r="K122" s="13">
        <v>67290.564119999995</v>
      </c>
      <c r="L122" s="13">
        <v>67987.43759999999</v>
      </c>
      <c r="M122" s="13">
        <v>68668.000319999992</v>
      </c>
      <c r="N122" s="13">
        <v>69335.394719999997</v>
      </c>
      <c r="O122" s="13">
        <v>69992.763239999986</v>
      </c>
      <c r="P122" s="13">
        <v>70642.799399999989</v>
      </c>
      <c r="Q122" s="13">
        <v>71286.10175999999</v>
      </c>
      <c r="R122" s="13">
        <v>71922.969599999997</v>
      </c>
      <c r="S122" s="13">
        <v>72553.7022</v>
      </c>
      <c r="T122" s="13">
        <v>73178.149919999996</v>
      </c>
      <c r="U122" s="13">
        <v>73796.163119999997</v>
      </c>
      <c r="V122" s="13">
        <v>74407.59216</v>
      </c>
      <c r="W122" s="13">
        <v>75011.539199999985</v>
      </c>
      <c r="X122" s="13">
        <v>75605.759639999989</v>
      </c>
      <c r="Y122" s="13">
        <v>76187.410319999995</v>
      </c>
      <c r="Z122" s="13">
        <v>76753.947359999991</v>
      </c>
      <c r="AA122" s="13">
        <v>77304.323279999982</v>
      </c>
      <c r="AB122" s="13">
        <v>77837.191319999998</v>
      </c>
      <c r="AC122" s="13">
        <v>78350.606159999996</v>
      </c>
      <c r="AD122" s="13">
        <v>78841.425359999994</v>
      </c>
      <c r="AE122" s="13">
        <v>79307.703599999993</v>
      </c>
    </row>
    <row r="123" spans="1:31" x14ac:dyDescent="0.2">
      <c r="A123" t="s">
        <v>341</v>
      </c>
      <c r="B123" s="13">
        <v>58746.868320000001</v>
      </c>
      <c r="C123" s="13">
        <v>59311.011119999996</v>
      </c>
      <c r="D123" s="13">
        <v>59831.010119999999</v>
      </c>
      <c r="E123" s="13">
        <v>60308.21207999999</v>
      </c>
      <c r="F123" s="13">
        <v>60745.460159999995</v>
      </c>
      <c r="G123" s="13">
        <v>61143.053639999991</v>
      </c>
      <c r="H123" s="13">
        <v>61503.686040000001</v>
      </c>
      <c r="I123" s="13">
        <v>61833.94152</v>
      </c>
      <c r="J123" s="13">
        <v>62141.750999999989</v>
      </c>
      <c r="K123" s="13">
        <v>62433.997919999994</v>
      </c>
      <c r="L123" s="13">
        <v>62713.076519999995</v>
      </c>
      <c r="M123" s="13">
        <v>62980.183919999989</v>
      </c>
      <c r="N123" s="13">
        <v>63236.217959999994</v>
      </c>
      <c r="O123" s="13">
        <v>63482.076479999996</v>
      </c>
      <c r="P123" s="13">
        <v>63718.657319999991</v>
      </c>
      <c r="Q123" s="13">
        <v>63946.259759999994</v>
      </c>
      <c r="R123" s="13">
        <v>64165.482359999995</v>
      </c>
      <c r="S123" s="13">
        <v>64375.12799999999</v>
      </c>
      <c r="T123" s="13">
        <v>64574.149199999993</v>
      </c>
      <c r="U123" s="13">
        <v>64760.750279999993</v>
      </c>
      <c r="V123" s="13">
        <v>64934.482319999996</v>
      </c>
      <c r="W123" s="13">
        <v>65094.148199999996</v>
      </c>
      <c r="X123" s="13">
        <v>65236.605479999991</v>
      </c>
      <c r="Y123" s="13">
        <v>65357.813879999994</v>
      </c>
      <c r="Z123" s="13">
        <v>65454.182039999992</v>
      </c>
      <c r="AA123" s="13">
        <v>65524.512839999989</v>
      </c>
      <c r="AB123" s="13">
        <v>65568.058080000003</v>
      </c>
      <c r="AC123" s="13">
        <v>65583.620639999994</v>
      </c>
      <c r="AD123" s="13">
        <v>65569.853759999998</v>
      </c>
      <c r="AE123" s="13">
        <v>65526.009239999999</v>
      </c>
    </row>
    <row r="124" spans="1:31" x14ac:dyDescent="0.2">
      <c r="A124" t="s">
        <v>342</v>
      </c>
      <c r="B124" s="13">
        <v>60488.528279999991</v>
      </c>
      <c r="C124" s="13">
        <v>61451.162400000001</v>
      </c>
      <c r="D124" s="13">
        <v>62390.303039999992</v>
      </c>
      <c r="E124" s="13">
        <v>63305.650919999993</v>
      </c>
      <c r="F124" s="13">
        <v>64197.654959999993</v>
      </c>
      <c r="G124" s="13">
        <v>65065.267679999997</v>
      </c>
      <c r="H124" s="13">
        <v>65907.740879999998</v>
      </c>
      <c r="I124" s="13">
        <v>66725.972399999999</v>
      </c>
      <c r="J124" s="13">
        <v>67521.159359999991</v>
      </c>
      <c r="K124" s="13">
        <v>68294.947799999994</v>
      </c>
      <c r="L124" s="13">
        <v>69047.936279999994</v>
      </c>
      <c r="M124" s="13">
        <v>69782.070120000004</v>
      </c>
      <c r="N124" s="13">
        <v>70503.185279999991</v>
      </c>
      <c r="O124" s="13">
        <v>71218.763760000002</v>
      </c>
      <c r="P124" s="13">
        <v>71934.342239999998</v>
      </c>
      <c r="Q124" s="13">
        <v>72651.866039999994</v>
      </c>
      <c r="R124" s="13">
        <v>73371.933719999986</v>
      </c>
      <c r="S124" s="13">
        <v>74096.340959999987</v>
      </c>
      <c r="T124" s="13">
        <v>74826.284879999992</v>
      </c>
      <c r="U124" s="13">
        <v>75562.812959999996</v>
      </c>
      <c r="V124" s="13">
        <v>76306.374119999993</v>
      </c>
      <c r="W124" s="13">
        <v>77056.220159999983</v>
      </c>
      <c r="X124" s="13">
        <v>77809.807199999996</v>
      </c>
      <c r="Y124" s="13">
        <v>78563.094959999988</v>
      </c>
      <c r="Z124" s="13">
        <v>79312.64172</v>
      </c>
      <c r="AA124" s="13">
        <v>80056.951079999984</v>
      </c>
      <c r="AB124" s="13">
        <v>80794.975559999992</v>
      </c>
      <c r="AC124" s="13">
        <v>81522.674879999991</v>
      </c>
      <c r="AD124" s="13">
        <v>82236.008759999982</v>
      </c>
      <c r="AE124" s="13">
        <v>82931.535479999991</v>
      </c>
    </row>
    <row r="125" spans="1:31" x14ac:dyDescent="0.2">
      <c r="A125" t="s">
        <v>343</v>
      </c>
      <c r="B125" s="13">
        <f>AVERAGE(UN_Population_Growth_ScenA!B19,UN_Population_Growth_ScenB!B19,UN_Population_Growth_ScenC!B19)</f>
        <v>399.45100000000002</v>
      </c>
      <c r="C125" s="13">
        <f>AVERAGE(UN_Population_Growth_ScenA!C19,UN_Population_Growth_ScenB!C19,UN_Population_Growth_ScenC!C19)</f>
        <v>404.84066666666672</v>
      </c>
      <c r="D125" s="13">
        <f>AVERAGE(UN_Population_Growth_ScenA!D19,UN_Population_Growth_ScenB!D19,UN_Population_Growth_ScenC!D19)</f>
        <v>410.03166666666669</v>
      </c>
      <c r="E125" s="13">
        <f>AVERAGE(UN_Population_Growth_ScenA!E19,UN_Population_Growth_ScenB!E19,UN_Population_Growth_ScenC!E19)</f>
        <v>415.02299999999997</v>
      </c>
      <c r="F125" s="13">
        <f>AVERAGE(UN_Population_Growth_ScenA!F19,UN_Population_Growth_ScenB!F19,UN_Population_Growth_ScenC!F19)</f>
        <v>419.81933333333336</v>
      </c>
      <c r="G125" s="13">
        <f>AVERAGE(UN_Population_Growth_ScenA!G19,UN_Population_Growth_ScenB!G19,UN_Population_Growth_ScenC!G19)</f>
        <v>424.41733333333332</v>
      </c>
      <c r="H125" s="13">
        <f>AVERAGE(UN_Population_Growth_ScenA!H19,UN_Population_Growth_ScenB!H19,UN_Population_Growth_ScenC!H19)</f>
        <v>428.82133333333331</v>
      </c>
      <c r="I125" s="13">
        <f>AVERAGE(UN_Population_Growth_ScenA!I19,UN_Population_Growth_ScenB!I19,UN_Population_Growth_ScenC!I19)</f>
        <v>433.05266666666671</v>
      </c>
      <c r="J125" s="13">
        <f>AVERAGE(UN_Population_Growth_ScenA!J19,UN_Population_Growth_ScenB!J19,UN_Population_Growth_ScenC!J19)</f>
        <v>437.13766666666669</v>
      </c>
      <c r="K125" s="13">
        <f>AVERAGE(UN_Population_Growth_ScenA!K19,UN_Population_Growth_ScenB!K19,UN_Population_Growth_ScenC!K19)</f>
        <v>441.10200000000003</v>
      </c>
      <c r="L125" s="13">
        <f>AVERAGE(UN_Population_Growth_ScenA!L19,UN_Population_Growth_ScenB!L19,UN_Population_Growth_ScenC!L19)</f>
        <v>444.95333333333338</v>
      </c>
      <c r="M125" s="13">
        <f>AVERAGE(UN_Population_Growth_ScenA!M19,UN_Population_Growth_ScenB!M19,UN_Population_Growth_ScenC!M19)</f>
        <v>448.69966666666664</v>
      </c>
      <c r="N125" s="13">
        <f>AVERAGE(UN_Population_Growth_ScenA!N19,UN_Population_Growth_ScenB!N19,UN_Population_Growth_ScenC!N19)</f>
        <v>452.363</v>
      </c>
      <c r="O125" s="13">
        <f>AVERAGE(UN_Population_Growth_ScenA!O19,UN_Population_Growth_ScenB!O19,UN_Population_Growth_ScenC!O19)</f>
        <v>455.96899999999999</v>
      </c>
      <c r="P125" s="13">
        <f>AVERAGE(UN_Population_Growth_ScenA!P19,UN_Population_Growth_ScenB!P19,UN_Population_Growth_ScenC!P19)</f>
        <v>459.53800000000001</v>
      </c>
      <c r="Q125" s="13">
        <f>AVERAGE(UN_Population_Growth_ScenA!Q19,UN_Population_Growth_ScenB!Q19,UN_Population_Growth_ScenC!Q19)</f>
        <v>463.07633333333337</v>
      </c>
      <c r="R125" s="13">
        <f>AVERAGE(UN_Population_Growth_ScenA!R19,UN_Population_Growth_ScenB!R19,UN_Population_Growth_ScenC!R19)</f>
        <v>466.58733333333333</v>
      </c>
      <c r="S125" s="13">
        <f>AVERAGE(UN_Population_Growth_ScenA!S19,UN_Population_Growth_ScenB!S19,UN_Population_Growth_ScenC!S19)</f>
        <v>470.07300000000004</v>
      </c>
      <c r="T125" s="13">
        <f>AVERAGE(UN_Population_Growth_ScenA!T19,UN_Population_Growth_ScenB!T19,UN_Population_Growth_ScenC!T19)</f>
        <v>473.5333333333333</v>
      </c>
      <c r="U125" s="13">
        <f>AVERAGE(UN_Population_Growth_ScenA!U19,UN_Population_Growth_ScenB!U19,UN_Population_Growth_ScenC!U19)</f>
        <v>476.9663333333333</v>
      </c>
      <c r="V125" s="13">
        <f>AVERAGE(UN_Population_Growth_ScenA!V19,UN_Population_Growth_ScenB!V19,UN_Population_Growth_ScenC!V19)</f>
        <v>480.37166666666667</v>
      </c>
      <c r="W125" s="13">
        <f>AVERAGE(UN_Population_Growth_ScenA!W19,UN_Population_Growth_ScenB!W19,UN_Population_Growth_ScenC!W19)</f>
        <v>483.74299999999994</v>
      </c>
      <c r="X125" s="13">
        <f>AVERAGE(UN_Population_Growth_ScenA!X19,UN_Population_Growth_ScenB!X19,UN_Population_Growth_ScenC!X19)</f>
        <v>487.0626666666667</v>
      </c>
      <c r="Y125" s="13">
        <f>AVERAGE(UN_Population_Growth_ScenA!Y19,UN_Population_Growth_ScenB!Y19,UN_Population_Growth_ScenC!Y19)</f>
        <v>490.30633333333327</v>
      </c>
      <c r="Z125" s="13">
        <f>AVERAGE(UN_Population_Growth_ScenA!Z19,UN_Population_Growth_ScenB!Z19,UN_Population_Growth_ScenC!Z19)</f>
        <v>493.45266666666674</v>
      </c>
      <c r="AA125" s="13">
        <f>AVERAGE(UN_Population_Growth_ScenA!AA19,UN_Population_Growth_ScenB!AA19,UN_Population_Growth_ScenC!AA19)</f>
        <v>496.49333333333334</v>
      </c>
      <c r="AB125" s="13">
        <f>AVERAGE(UN_Population_Growth_ScenA!AB19,UN_Population_Growth_ScenB!AB19,UN_Population_Growth_ScenC!AB19)</f>
        <v>499.42133333333339</v>
      </c>
      <c r="AC125" s="13">
        <f>AVERAGE(UN_Population_Growth_ScenA!AC19,UN_Population_Growth_ScenB!AC19,UN_Population_Growth_ScenC!AC19)</f>
        <v>502.22066666666677</v>
      </c>
      <c r="AD125" s="13">
        <f>AVERAGE(UN_Population_Growth_ScenA!AD19,UN_Population_Growth_ScenB!AD19,UN_Population_Growth_ScenC!AD19)</f>
        <v>504.8723333333333</v>
      </c>
      <c r="AE125" s="13">
        <f>AVERAGE(UN_Population_Growth_ScenA!AE19,UN_Population_Growth_ScenB!AE19,UN_Population_Growth_ScenC!AE19)</f>
        <v>507.36266666666671</v>
      </c>
    </row>
    <row r="126" spans="1:31" x14ac:dyDescent="0.2">
      <c r="A126" t="s">
        <v>344</v>
      </c>
      <c r="B126" s="13">
        <f>STDEV(UN_Population_Growth_ScenA!B19,UN_Population_Growth_ScenB!B19,UN_Population_Growth_ScenC!B19)</f>
        <v>6.0937063434333423</v>
      </c>
      <c r="C126" s="13">
        <f>STDEV(UN_Population_Growth_ScenA!C19,UN_Population_Growth_ScenB!C19,UN_Population_Growth_ScenC!C19)</f>
        <v>7.5137746395093252</v>
      </c>
      <c r="D126" s="13">
        <f>STDEV(UN_Population_Growth_ScenA!D19,UN_Population_Growth_ScenB!D19,UN_Population_Growth_ScenC!D19)</f>
        <v>9.014855868694351</v>
      </c>
      <c r="E126" s="13">
        <f>STDEV(UN_Population_Growth_ScenA!E19,UN_Population_Growth_ScenB!E19,UN_Population_Growth_ScenC!E19)</f>
        <v>10.589469816756655</v>
      </c>
      <c r="F126" s="13">
        <f>STDEV(UN_Population_Growth_ScenA!F19,UN_Population_Growth_ScenB!F19,UN_Population_Growth_ScenC!F19)</f>
        <v>12.226516483992208</v>
      </c>
      <c r="G126" s="13">
        <f>STDEV(UN_Population_Growth_ScenA!G19,UN_Population_Growth_ScenB!G19,UN_Population_Growth_ScenC!G19)</f>
        <v>13.921206209712341</v>
      </c>
      <c r="H126" s="13">
        <f>STDEV(UN_Population_Growth_ScenA!H19,UN_Population_Growth_ScenB!H19,UN_Population_Growth_ScenC!H19)</f>
        <v>15.661415016955942</v>
      </c>
      <c r="I126" s="13">
        <f>STDEV(UN_Population_Growth_ScenA!I19,UN_Population_Growth_ScenB!I19,UN_Population_Growth_ScenC!I19)</f>
        <v>17.427108232100156</v>
      </c>
      <c r="J126" s="13">
        <f>STDEV(UN_Population_Growth_ScenA!J19,UN_Population_Growth_ScenB!J19,UN_Population_Growth_ScenC!J19)</f>
        <v>19.194691201822799</v>
      </c>
      <c r="K126" s="13">
        <f>STDEV(UN_Population_Growth_ScenA!K19,UN_Population_Growth_ScenB!K19,UN_Population_Growth_ScenC!K19)</f>
        <v>20.946088966678229</v>
      </c>
      <c r="L126" s="13">
        <f>STDEV(UN_Population_Growth_ScenA!L19,UN_Population_Growth_ScenB!L19,UN_Population_Growth_ScenC!L19)</f>
        <v>22.674303127843487</v>
      </c>
      <c r="M126" s="13">
        <f>STDEV(UN_Population_Growth_ScenA!M19,UN_Population_Growth_ScenB!M19,UN_Population_Growth_ScenC!M19)</f>
        <v>24.380132451103169</v>
      </c>
      <c r="N126" s="13">
        <f>STDEV(UN_Population_Growth_ScenA!N19,UN_Population_Growth_ScenB!N19,UN_Population_Growth_ScenC!N19)</f>
        <v>26.078610219871763</v>
      </c>
      <c r="O126" s="13">
        <f>STDEV(UN_Population_Growth_ScenA!O19,UN_Population_Growth_ScenB!O19,UN_Population_Growth_ScenC!O19)</f>
        <v>27.788652162348562</v>
      </c>
      <c r="P126" s="13">
        <f>STDEV(UN_Population_Growth_ScenA!P19,UN_Population_Growth_ScenB!P19,UN_Population_Growth_ScenC!P19)</f>
        <v>29.523808341743454</v>
      </c>
      <c r="Q126" s="13">
        <f>STDEV(UN_Population_Growth_ScenA!Q19,UN_Population_Growth_ScenB!Q19,UN_Population_Growth_ScenC!Q19)</f>
        <v>31.288357680347076</v>
      </c>
      <c r="R126" s="13">
        <f>STDEV(UN_Population_Growth_ScenA!R19,UN_Population_Growth_ScenB!R19,UN_Population_Growth_ScenC!R19)</f>
        <v>33.081848865100227</v>
      </c>
      <c r="S126" s="13">
        <f>STDEV(UN_Population_Growth_ScenA!S19,UN_Population_Growth_ScenB!S19,UN_Population_Growth_ScenC!S19)</f>
        <v>34.913621510808646</v>
      </c>
      <c r="T126" s="13">
        <f>STDEV(UN_Population_Growth_ScenA!T19,UN_Population_Growth_ScenB!T19,UN_Population_Growth_ScenC!T19)</f>
        <v>36.790447908843596</v>
      </c>
      <c r="U126" s="13">
        <f>STDEV(UN_Population_Growth_ScenA!U19,UN_Population_Growth_ScenB!U19,UN_Population_Growth_ScenC!U19)</f>
        <v>38.721677318181015</v>
      </c>
      <c r="V126" s="13">
        <f>STDEV(UN_Population_Growth_ScenA!V19,UN_Population_Growth_ScenB!V19,UN_Population_Growth_ScenC!V19)</f>
        <v>40.710155125390202</v>
      </c>
      <c r="W126" s="13">
        <f>STDEV(UN_Population_Growth_ScenA!W19,UN_Population_Growth_ScenB!W19,UN_Population_Growth_ScenC!W19)</f>
        <v>42.757697634461081</v>
      </c>
      <c r="X126" s="13">
        <f>STDEV(UN_Population_Growth_ScenA!X19,UN_Population_Growth_ScenB!X19,UN_Population_Growth_ScenC!X19)</f>
        <v>44.867334825386429</v>
      </c>
      <c r="Y126" s="13">
        <f>STDEV(UN_Population_Growth_ScenA!Y19,UN_Population_Growth_ScenB!Y19,UN_Population_Growth_ScenC!Y19)</f>
        <v>47.041014065741962</v>
      </c>
      <c r="Z126" s="13">
        <f>STDEV(UN_Population_Growth_ScenA!Z19,UN_Population_Growth_ScenB!Z19,UN_Population_Growth_ScenC!Z19)</f>
        <v>49.280779745589804</v>
      </c>
      <c r="AA126" s="13">
        <f>STDEV(UN_Population_Growth_ScenA!AA19,UN_Population_Growth_ScenB!AA19,UN_Population_Growth_ScenC!AA19)</f>
        <v>51.586318150584582</v>
      </c>
      <c r="AB126" s="13">
        <f>STDEV(UN_Population_Growth_ScenA!AB19,UN_Population_Growth_ScenB!AB19,UN_Population_Growth_ScenC!AB19)</f>
        <v>53.956318576542365</v>
      </c>
      <c r="AC126" s="13">
        <f>STDEV(UN_Population_Growth_ScenA!AC19,UN_Population_Growth_ScenB!AC19,UN_Population_Growth_ScenC!AC19)</f>
        <v>56.382879470042461</v>
      </c>
      <c r="AD126" s="13">
        <f>STDEV(UN_Population_Growth_ScenA!AD19,UN_Population_Growth_ScenB!AD19,UN_Population_Growth_ScenC!AD19)</f>
        <v>58.857052749295313</v>
      </c>
      <c r="AE126" s="13">
        <f>STDEV(UN_Population_Growth_ScenA!AE19,UN_Population_Growth_ScenB!AE19,UN_Population_Growth_ScenC!AE19)</f>
        <v>61.370596577948717</v>
      </c>
    </row>
    <row r="127" spans="1:31" s="4" customFormat="1" x14ac:dyDescent="0.2">
      <c r="A127" s="4" t="s">
        <v>345</v>
      </c>
      <c r="B127" s="22">
        <f>AVERAGE(B122:B124)</f>
        <v>59773.847639999993</v>
      </c>
      <c r="C127" s="22">
        <f t="shared" ref="C127:AE127" si="15">AVERAGE(C122:C124)</f>
        <v>60580.357359999995</v>
      </c>
      <c r="D127" s="22">
        <f t="shared" si="15"/>
        <v>61357.138599999998</v>
      </c>
      <c r="E127" s="22">
        <f t="shared" si="15"/>
        <v>62104.041719999987</v>
      </c>
      <c r="F127" s="22">
        <f t="shared" si="15"/>
        <v>62821.765039999991</v>
      </c>
      <c r="G127" s="22">
        <f t="shared" si="15"/>
        <v>63509.809759999996</v>
      </c>
      <c r="H127" s="22">
        <f t="shared" si="15"/>
        <v>64168.824319999992</v>
      </c>
      <c r="I127" s="22">
        <f t="shared" si="15"/>
        <v>64802.001039999996</v>
      </c>
      <c r="J127" s="22">
        <f t="shared" si="15"/>
        <v>65413.280439999995</v>
      </c>
      <c r="K127" s="22">
        <f t="shared" si="15"/>
        <v>66006.50327999999</v>
      </c>
      <c r="L127" s="22">
        <f t="shared" si="15"/>
        <v>66582.816799999986</v>
      </c>
      <c r="M127" s="22">
        <f t="shared" si="15"/>
        <v>67143.418119999988</v>
      </c>
      <c r="N127" s="22">
        <f t="shared" si="15"/>
        <v>67691.599319999994</v>
      </c>
      <c r="O127" s="22">
        <f t="shared" si="15"/>
        <v>68231.201159999997</v>
      </c>
      <c r="P127" s="22">
        <f t="shared" si="15"/>
        <v>68765.266319999995</v>
      </c>
      <c r="Q127" s="22">
        <f t="shared" si="15"/>
        <v>69294.742519999985</v>
      </c>
      <c r="R127" s="22">
        <f t="shared" si="15"/>
        <v>69820.128559999983</v>
      </c>
      <c r="S127" s="22">
        <f t="shared" si="15"/>
        <v>70341.723719999995</v>
      </c>
      <c r="T127" s="22">
        <f t="shared" si="15"/>
        <v>70859.527999999991</v>
      </c>
      <c r="U127" s="22">
        <f t="shared" si="15"/>
        <v>71373.242119999995</v>
      </c>
      <c r="V127" s="22">
        <f t="shared" si="15"/>
        <v>71882.816200000001</v>
      </c>
      <c r="W127" s="22">
        <f t="shared" si="15"/>
        <v>72387.302519999983</v>
      </c>
      <c r="X127" s="22">
        <f t="shared" si="15"/>
        <v>72884.05743999999</v>
      </c>
      <c r="Y127" s="22">
        <f t="shared" si="15"/>
        <v>73369.439719999995</v>
      </c>
      <c r="Z127" s="22">
        <f t="shared" si="15"/>
        <v>73840.257039999997</v>
      </c>
      <c r="AA127" s="22">
        <f t="shared" si="15"/>
        <v>74295.262399999992</v>
      </c>
      <c r="AB127" s="22">
        <f t="shared" si="15"/>
        <v>74733.408320000002</v>
      </c>
      <c r="AC127" s="22">
        <f t="shared" si="15"/>
        <v>75152.300560000003</v>
      </c>
      <c r="AD127" s="22">
        <f t="shared" si="15"/>
        <v>75549.095959999991</v>
      </c>
      <c r="AE127" s="22">
        <f t="shared" si="15"/>
        <v>75921.74944</v>
      </c>
    </row>
    <row r="128" spans="1:31" s="4" customFormat="1" x14ac:dyDescent="0.2">
      <c r="A128" s="4" t="s">
        <v>346</v>
      </c>
      <c r="B128" s="22">
        <f>B127*SQRT((B126/B125)^2+(Seafood_Consumption_Rate!$BE$19/Seafood_Consumption_Rate!$BD$19)^2)</f>
        <v>12562.241147936775</v>
      </c>
      <c r="C128" s="22">
        <f>C127*SQRT((C126/C125)^2+(Seafood_Consumption_Rate!$BE$19/Seafood_Consumption_Rate!$BD$19)^2)</f>
        <v>12747.834995065834</v>
      </c>
      <c r="D128" s="22">
        <f>D127*SQRT((D126/D125)^2+(Seafood_Consumption_Rate!$BE$19/Seafood_Consumption_Rate!$BD$19)^2)</f>
        <v>12931.527311828329</v>
      </c>
      <c r="E128" s="22">
        <f>E127*SQRT((E126/E125)^2+(Seafood_Consumption_Rate!$BE$19/Seafood_Consumption_Rate!$BD$19)^2)</f>
        <v>13113.622411507982</v>
      </c>
      <c r="F128" s="22">
        <f>F127*SQRT((F126/F125)^2+(Seafood_Consumption_Rate!$BE$19/Seafood_Consumption_Rate!$BD$19)^2)</f>
        <v>13294.46602931592</v>
      </c>
      <c r="G128" s="22">
        <f>G127*SQRT((G126/G125)^2+(Seafood_Consumption_Rate!$BE$19/Seafood_Consumption_Rate!$BD$19)^2)</f>
        <v>13474.199114117022</v>
      </c>
      <c r="H128" s="22">
        <f>H127*SQRT((H126/H125)^2+(Seafood_Consumption_Rate!$BE$19/Seafood_Consumption_Rate!$BD$19)^2)</f>
        <v>13652.97139558233</v>
      </c>
      <c r="I128" s="22">
        <f>I127*SQRT((I126/I125)^2+(Seafood_Consumption_Rate!$BE$19/Seafood_Consumption_Rate!$BD$19)^2)</f>
        <v>13831.114083771261</v>
      </c>
      <c r="J128" s="22">
        <f>J127*SQRT((J126/J125)^2+(Seafood_Consumption_Rate!$BE$19/Seafood_Consumption_Rate!$BD$19)^2)</f>
        <v>14008.797078223501</v>
      </c>
      <c r="K128" s="22">
        <f>K127*SQRT((K126/K125)^2+(Seafood_Consumption_Rate!$BE$19/Seafood_Consumption_Rate!$BD$19)^2)</f>
        <v>14186.116379364994</v>
      </c>
      <c r="L128" s="22">
        <f>L127*SQRT((L126/L125)^2+(Seafood_Consumption_Rate!$BE$19/Seafood_Consumption_Rate!$BD$19)^2)</f>
        <v>14362.840810924705</v>
      </c>
      <c r="M128" s="22">
        <f>M127*SQRT((M126/M125)^2+(Seafood_Consumption_Rate!$BE$19/Seafood_Consumption_Rate!$BD$19)^2)</f>
        <v>14538.991483825672</v>
      </c>
      <c r="N128" s="22">
        <f>N127*SQRT((N126/N125)^2+(Seafood_Consumption_Rate!$BE$19/Seafood_Consumption_Rate!$BD$19)^2)</f>
        <v>14715.597546323363</v>
      </c>
      <c r="O128" s="22">
        <f>O127*SQRT((O126/O125)^2+(Seafood_Consumption_Rate!$BE$19/Seafood_Consumption_Rate!$BD$19)^2)</f>
        <v>14894.089314111145</v>
      </c>
      <c r="P128" s="22">
        <f>P127*SQRT((P126/P125)^2+(Seafood_Consumption_Rate!$BE$19/Seafood_Consumption_Rate!$BD$19)^2)</f>
        <v>15075.651318761318</v>
      </c>
      <c r="Q128" s="22">
        <f>Q127*SQRT((Q126/Q125)^2+(Seafood_Consumption_Rate!$BE$19/Seafood_Consumption_Rate!$BD$19)^2)</f>
        <v>15260.725765916184</v>
      </c>
      <c r="R128" s="22">
        <f>R127*SQRT((R126/R125)^2+(Seafood_Consumption_Rate!$BE$19/Seafood_Consumption_Rate!$BD$19)^2)</f>
        <v>15449.4686157661</v>
      </c>
      <c r="S128" s="22">
        <f>S127*SQRT((S126/S125)^2+(Seafood_Consumption_Rate!$BE$19/Seafood_Consumption_Rate!$BD$19)^2)</f>
        <v>15642.477745091805</v>
      </c>
      <c r="T128" s="22">
        <f>T127*SQRT((T126/T125)^2+(Seafood_Consumption_Rate!$BE$19/Seafood_Consumption_Rate!$BD$19)^2)</f>
        <v>15840.230319654487</v>
      </c>
      <c r="U128" s="22">
        <f>U127*SQRT((U126/U125)^2+(Seafood_Consumption_Rate!$BE$19/Seafood_Consumption_Rate!$BD$19)^2)</f>
        <v>16043.335600585928</v>
      </c>
      <c r="V128" s="22">
        <f>V127*SQRT((V126/V125)^2+(Seafood_Consumption_Rate!$BE$19/Seafood_Consumption_Rate!$BD$19)^2)</f>
        <v>16252.160043206382</v>
      </c>
      <c r="W128" s="22">
        <f>W127*SQRT((W126/W125)^2+(Seafood_Consumption_Rate!$BE$19/Seafood_Consumption_Rate!$BD$19)^2)</f>
        <v>16466.856137684441</v>
      </c>
      <c r="X128" s="22">
        <f>X127*SQRT((X126/X125)^2+(Seafood_Consumption_Rate!$BE$19/Seafood_Consumption_Rate!$BD$19)^2)</f>
        <v>16687.338931563761</v>
      </c>
      <c r="Y128" s="22">
        <f>Y127*SQRT((Y126/Y125)^2+(Seafood_Consumption_Rate!$BE$19/Seafood_Consumption_Rate!$BD$19)^2)</f>
        <v>16913.299756339304</v>
      </c>
      <c r="Z128" s="22">
        <f>Z127*SQRT((Z126/Z125)^2+(Seafood_Consumption_Rate!$BE$19/Seafood_Consumption_Rate!$BD$19)^2)</f>
        <v>17144.552518199591</v>
      </c>
      <c r="AA128" s="22">
        <f>AA127*SQRT((AA126/AA125)^2+(Seafood_Consumption_Rate!$BE$19/Seafood_Consumption_Rate!$BD$19)^2)</f>
        <v>17381.151025522759</v>
      </c>
      <c r="AB128" s="22">
        <f>AB127*SQRT((AB126/AB125)^2+(Seafood_Consumption_Rate!$BE$19/Seafood_Consumption_Rate!$BD$19)^2)</f>
        <v>17623.119170825277</v>
      </c>
      <c r="AC128" s="22">
        <f>AC127*SQRT((AC126/AC125)^2+(Seafood_Consumption_Rate!$BE$19/Seafood_Consumption_Rate!$BD$19)^2)</f>
        <v>17869.757972534826</v>
      </c>
      <c r="AD128" s="22">
        <f>AD127*SQRT((AD126/AD125)^2+(Seafood_Consumption_Rate!$BE$19/Seafood_Consumption_Rate!$BD$19)^2)</f>
        <v>18120.155180473481</v>
      </c>
      <c r="AE128" s="22">
        <f>AE127*SQRT((AE126/AE125)^2+(Seafood_Consumption_Rate!$BE$19/Seafood_Consumption_Rate!$BD$19)^2)</f>
        <v>18373.537190185474</v>
      </c>
    </row>
    <row r="129" spans="1:31" x14ac:dyDescent="0.2">
      <c r="A129" t="s">
        <v>347</v>
      </c>
      <c r="B129" s="13">
        <v>1027.3679999999999</v>
      </c>
      <c r="C129" s="13">
        <v>1032.46</v>
      </c>
      <c r="D129" s="13">
        <v>1038.578</v>
      </c>
      <c r="E129" s="13">
        <v>1046.2349999999999</v>
      </c>
      <c r="F129" s="13">
        <v>1055.7349999999999</v>
      </c>
      <c r="G129" s="13">
        <v>1067.287</v>
      </c>
      <c r="H129" s="13">
        <v>1080.739</v>
      </c>
      <c r="I129" s="13">
        <v>1095.9959999999999</v>
      </c>
      <c r="J129" s="13">
        <v>1112.7729999999999</v>
      </c>
      <c r="K129" s="13">
        <v>1130.7850000000001</v>
      </c>
      <c r="L129" s="13">
        <v>1150.0129999999999</v>
      </c>
      <c r="M129" s="13">
        <v>1170.4189999999999</v>
      </c>
      <c r="N129" s="13">
        <v>1191.9079999999999</v>
      </c>
      <c r="O129" s="13">
        <v>1214.385</v>
      </c>
      <c r="P129" s="13">
        <v>1237.6979999999999</v>
      </c>
      <c r="Q129" s="13">
        <v>1261.79</v>
      </c>
      <c r="R129" s="13">
        <v>1286.566</v>
      </c>
      <c r="S129" s="13">
        <v>1311.779</v>
      </c>
      <c r="T129" s="13">
        <v>1337.201</v>
      </c>
      <c r="U129" s="13">
        <v>1362.623</v>
      </c>
      <c r="V129" s="13">
        <v>1388.0070000000001</v>
      </c>
      <c r="W129" s="13">
        <v>1413.3339999999998</v>
      </c>
      <c r="X129" s="13">
        <v>1438.5469999999998</v>
      </c>
      <c r="Y129" s="13">
        <v>1463.6460000000002</v>
      </c>
      <c r="Z129" s="13">
        <v>1488.5929999999998</v>
      </c>
      <c r="AA129" s="13">
        <v>1513.4259999999999</v>
      </c>
      <c r="AB129" s="13">
        <v>1538.202</v>
      </c>
      <c r="AC129" s="13">
        <v>1563.1490000000001</v>
      </c>
      <c r="AD129" s="13">
        <v>1588.5139999999999</v>
      </c>
      <c r="AE129" s="13">
        <v>1614.5060000000001</v>
      </c>
    </row>
    <row r="130" spans="1:31" x14ac:dyDescent="0.2">
      <c r="A130" t="s">
        <v>348</v>
      </c>
      <c r="B130" s="13">
        <v>1004.2449999999999</v>
      </c>
      <c r="C130" s="13">
        <v>1003.124</v>
      </c>
      <c r="D130" s="13">
        <v>1002.288</v>
      </c>
      <c r="E130" s="13">
        <v>1002.1740000000001</v>
      </c>
      <c r="F130" s="13">
        <v>1003.067</v>
      </c>
      <c r="G130" s="13">
        <v>1005.1</v>
      </c>
      <c r="H130" s="13">
        <v>1008.2349999999999</v>
      </c>
      <c r="I130" s="13">
        <v>1012.3579999999999</v>
      </c>
      <c r="J130" s="13">
        <v>1017.374</v>
      </c>
      <c r="K130" s="13">
        <v>1023.131</v>
      </c>
      <c r="L130" s="13">
        <v>1029.5720000000001</v>
      </c>
      <c r="M130" s="13">
        <v>1036.6970000000001</v>
      </c>
      <c r="N130" s="13">
        <v>1044.354</v>
      </c>
      <c r="O130" s="13">
        <v>1052.4289999999999</v>
      </c>
      <c r="P130" s="13">
        <v>1060.732</v>
      </c>
      <c r="Q130" s="13">
        <v>1069.2060000000001</v>
      </c>
      <c r="R130" s="13">
        <v>1077.7370000000001</v>
      </c>
      <c r="S130" s="13">
        <v>1086.154</v>
      </c>
      <c r="T130" s="13">
        <v>1094.191</v>
      </c>
      <c r="U130" s="13">
        <v>1101.6960000000001</v>
      </c>
      <c r="V130" s="13">
        <v>1108.5930000000001</v>
      </c>
      <c r="W130" s="13">
        <v>1114.806</v>
      </c>
      <c r="X130" s="13">
        <v>1120.221</v>
      </c>
      <c r="Y130" s="13">
        <v>1124.7049999999999</v>
      </c>
      <c r="Z130" s="13">
        <v>1128.182</v>
      </c>
      <c r="AA130" s="13">
        <v>1130.614</v>
      </c>
      <c r="AB130" s="13">
        <v>1132.02</v>
      </c>
      <c r="AC130" s="13">
        <v>1132.5140000000001</v>
      </c>
      <c r="AD130" s="13">
        <v>1132.248</v>
      </c>
      <c r="AE130" s="13">
        <v>1131.336</v>
      </c>
    </row>
    <row r="131" spans="1:31" x14ac:dyDescent="0.2">
      <c r="A131" t="s">
        <v>349</v>
      </c>
      <c r="B131" s="13">
        <v>1021.1170000000001</v>
      </c>
      <c r="C131" s="13">
        <v>1023.7009999999999</v>
      </c>
      <c r="D131" s="13">
        <v>1026.874</v>
      </c>
      <c r="E131" s="13">
        <v>1031.1300000000001</v>
      </c>
      <c r="F131" s="13">
        <v>1036.9059999999999</v>
      </c>
      <c r="G131" s="13">
        <v>1044.335</v>
      </c>
      <c r="H131" s="13">
        <v>1053.3029999999999</v>
      </c>
      <c r="I131" s="13">
        <v>1063.81</v>
      </c>
      <c r="J131" s="13">
        <v>1075.6659999999999</v>
      </c>
      <c r="K131" s="13">
        <v>1088.7570000000001</v>
      </c>
      <c r="L131" s="13">
        <v>1103.0070000000001</v>
      </c>
      <c r="M131" s="13">
        <v>1118.4159999999999</v>
      </c>
      <c r="N131" s="13">
        <v>1134.7750000000001</v>
      </c>
      <c r="O131" s="13">
        <v>1151.932</v>
      </c>
      <c r="P131" s="13">
        <v>1169.6590000000001</v>
      </c>
      <c r="Q131" s="13">
        <v>1187.8800000000001</v>
      </c>
      <c r="R131" s="13">
        <v>1206.481</v>
      </c>
      <c r="S131" s="13">
        <v>1225.1579999999999</v>
      </c>
      <c r="T131" s="13">
        <v>1243.645</v>
      </c>
      <c r="U131" s="13">
        <v>1261.6759999999999</v>
      </c>
      <c r="V131" s="13">
        <v>1279.175</v>
      </c>
      <c r="W131" s="13">
        <v>1296.066</v>
      </c>
      <c r="X131" s="13">
        <v>1312.1970000000001</v>
      </c>
      <c r="Y131" s="13">
        <v>1327.4730000000002</v>
      </c>
      <c r="Z131" s="13">
        <v>1341.742</v>
      </c>
      <c r="AA131" s="13">
        <v>1355.0229999999999</v>
      </c>
      <c r="AB131" s="13">
        <v>1367.335</v>
      </c>
      <c r="AC131" s="13">
        <v>1378.8110000000001</v>
      </c>
      <c r="AD131" s="13">
        <v>1389.66</v>
      </c>
      <c r="AE131" s="13">
        <v>1400.0720000000001</v>
      </c>
    </row>
    <row r="132" spans="1:31" x14ac:dyDescent="0.2">
      <c r="A132" t="s">
        <v>350</v>
      </c>
      <c r="B132" s="13">
        <f>AVERAGE(UN_Population_Growth_ScenA!B20,UN_Population_Growth_ScenB!B20,UN_Population_Growth_ScenC!B20)</f>
        <v>53.556666666666665</v>
      </c>
      <c r="C132" s="13">
        <f>AVERAGE(UN_Population_Growth_ScenA!C20,UN_Population_Growth_ScenB!C20,UN_Population_Growth_ScenC!C20)</f>
        <v>53.67166666666666</v>
      </c>
      <c r="D132" s="13">
        <f>AVERAGE(UN_Population_Growth_ScenA!D20,UN_Population_Growth_ScenB!D20,UN_Population_Growth_ScenC!D20)</f>
        <v>53.82</v>
      </c>
      <c r="E132" s="13">
        <f>AVERAGE(UN_Population_Growth_ScenA!E20,UN_Population_Growth_ScenB!E20,UN_Population_Growth_ScenC!E20)</f>
        <v>54.027000000000008</v>
      </c>
      <c r="F132" s="13">
        <f>AVERAGE(UN_Population_Growth_ScenA!F20,UN_Population_Growth_ScenB!F20,UN_Population_Growth_ScenC!F20)</f>
        <v>54.31066666666667</v>
      </c>
      <c r="G132" s="13">
        <f>AVERAGE(UN_Population_Growth_ScenA!G20,UN_Population_Growth_ScenB!G20,UN_Population_Growth_ScenC!G20)</f>
        <v>54.679333333333339</v>
      </c>
      <c r="H132" s="13">
        <f>AVERAGE(UN_Population_Growth_ScenA!H20,UN_Population_Growth_ScenB!H20,UN_Population_Growth_ScenC!H20)</f>
        <v>55.127666666666663</v>
      </c>
      <c r="I132" s="13">
        <f>AVERAGE(UN_Population_Growth_ScenA!I20,UN_Population_Growth_ScenB!I20,UN_Population_Growth_ScenC!I20)</f>
        <v>55.651999999999994</v>
      </c>
      <c r="J132" s="13">
        <f>AVERAGE(UN_Population_Growth_ScenA!J20,UN_Population_Growth_ScenB!J20,UN_Population_Growth_ScenC!J20)</f>
        <v>56.242333333333335</v>
      </c>
      <c r="K132" s="13">
        <f>AVERAGE(UN_Population_Growth_ScenA!K20,UN_Population_Growth_ScenB!K20,UN_Population_Growth_ScenC!K20)</f>
        <v>56.889000000000003</v>
      </c>
      <c r="L132" s="13">
        <f>AVERAGE(UN_Population_Growth_ScenA!L20,UN_Population_Growth_ScenB!L20,UN_Population_Growth_ScenC!L20)</f>
        <v>57.589333333333336</v>
      </c>
      <c r="M132" s="13">
        <f>AVERAGE(UN_Population_Growth_ScenA!M20,UN_Population_Growth_ScenB!M20,UN_Population_Growth_ScenC!M20)</f>
        <v>58.342666666666666</v>
      </c>
      <c r="N132" s="13">
        <f>AVERAGE(UN_Population_Growth_ScenA!N20,UN_Population_Growth_ScenB!N20,UN_Population_Growth_ScenC!N20)</f>
        <v>59.140999999999998</v>
      </c>
      <c r="O132" s="13">
        <f>AVERAGE(UN_Population_Growth_ScenA!O20,UN_Population_Growth_ScenB!O20,UN_Population_Growth_ScenC!O20)</f>
        <v>59.978000000000002</v>
      </c>
      <c r="P132" s="13">
        <f>AVERAGE(UN_Population_Growth_ScenA!P20,UN_Population_Growth_ScenB!P20,UN_Population_Growth_ScenC!P20)</f>
        <v>60.843666666666671</v>
      </c>
      <c r="Q132" s="13">
        <f>AVERAGE(UN_Population_Growth_ScenA!Q20,UN_Population_Growth_ScenB!Q20,UN_Population_Growth_ScenC!Q20)</f>
        <v>61.734666666666669</v>
      </c>
      <c r="R132" s="13">
        <f>AVERAGE(UN_Population_Growth_ScenA!R20,UN_Population_Growth_ScenB!R20,UN_Population_Growth_ScenC!R20)</f>
        <v>62.645333333333333</v>
      </c>
      <c r="S132" s="13">
        <f>AVERAGE(UN_Population_Growth_ScenA!S20,UN_Population_Growth_ScenB!S20,UN_Population_Growth_ScenC!S20)</f>
        <v>63.562999999999995</v>
      </c>
      <c r="T132" s="13">
        <f>AVERAGE(UN_Population_Growth_ScenA!T20,UN_Population_Growth_ScenB!T20,UN_Population_Growth_ScenC!T20)</f>
        <v>64.474333333333334</v>
      </c>
      <c r="U132" s="13">
        <f>AVERAGE(UN_Population_Growth_ScenA!U20,UN_Population_Growth_ScenB!U20,UN_Population_Growth_ScenC!U20)</f>
        <v>65.368333333333325</v>
      </c>
      <c r="V132" s="13">
        <f>AVERAGE(UN_Population_Growth_ScenA!V20,UN_Population_Growth_ScenB!V20,UN_Population_Growth_ScenC!V20)</f>
        <v>66.241666666666674</v>
      </c>
      <c r="W132" s="13">
        <f>AVERAGE(UN_Population_Growth_ScenA!W20,UN_Population_Growth_ScenB!W20,UN_Population_Growth_ScenC!W20)</f>
        <v>67.091333333333338</v>
      </c>
      <c r="X132" s="13">
        <f>AVERAGE(UN_Population_Growth_ScenA!X20,UN_Population_Growth_ScenB!X20,UN_Population_Growth_ScenC!X20)</f>
        <v>67.911666666666676</v>
      </c>
      <c r="Y132" s="13">
        <f>AVERAGE(UN_Population_Growth_ScenA!Y20,UN_Population_Growth_ScenB!Y20,UN_Population_Growth_ScenC!Y20)</f>
        <v>68.698666666666668</v>
      </c>
      <c r="Z132" s="13">
        <f>AVERAGE(UN_Population_Growth_ScenA!Z20,UN_Population_Growth_ScenB!Z20,UN_Population_Growth_ScenC!Z20)</f>
        <v>69.447666666666663</v>
      </c>
      <c r="AA132" s="13">
        <f>AVERAGE(UN_Population_Growth_ScenA!AA20,UN_Population_Growth_ScenB!AA20,UN_Population_Growth_ScenC!AA20)</f>
        <v>70.158999999999992</v>
      </c>
      <c r="AB132" s="13">
        <f>AVERAGE(UN_Population_Growth_ScenA!AB20,UN_Population_Growth_ScenB!AB20,UN_Population_Growth_ScenC!AB20)</f>
        <v>70.834333333333333</v>
      </c>
      <c r="AC132" s="13">
        <f>AVERAGE(UN_Population_Growth_ScenA!AC20,UN_Population_Growth_ScenB!AC20,UN_Population_Growth_ScenC!AC20)</f>
        <v>71.482000000000014</v>
      </c>
      <c r="AD132" s="13">
        <f>AVERAGE(UN_Population_Growth_ScenA!AD20,UN_Population_Growth_ScenB!AD20,UN_Population_Growth_ScenC!AD20)</f>
        <v>72.112666666666655</v>
      </c>
      <c r="AE132" s="13">
        <f>AVERAGE(UN_Population_Growth_ScenA!AE20,UN_Population_Growth_ScenB!AE20,UN_Population_Growth_ScenC!AE20)</f>
        <v>72.735333333333344</v>
      </c>
    </row>
    <row r="133" spans="1:31" x14ac:dyDescent="0.2">
      <c r="A133" t="s">
        <v>351</v>
      </c>
      <c r="B133" s="13">
        <f>STDEV(UN_Population_Growth_ScenA!B20,UN_Population_Growth_ScenB!B20,UN_Population_Growth_ScenC!B20)</f>
        <v>0.62953342511207244</v>
      </c>
      <c r="C133" s="13">
        <f>STDEV(UN_Population_Growth_ScenA!C20,UN_Population_Growth_ScenB!C20,UN_Population_Growth_ScenC!C20)</f>
        <v>0.7926060391728893</v>
      </c>
      <c r="D133" s="13">
        <f>STDEV(UN_Population_Growth_ScenA!D20,UN_Population_Growth_ScenB!D20,UN_Population_Growth_ScenC!D20)</f>
        <v>0.97484973201001424</v>
      </c>
      <c r="E133" s="13">
        <f>STDEV(UN_Population_Growth_ScenA!E20,UN_Population_Growth_ScenB!E20,UN_Population_Growth_ScenC!E20)</f>
        <v>1.1784426163373403</v>
      </c>
      <c r="F133" s="13">
        <f>STDEV(UN_Population_Growth_ScenA!F20,UN_Population_Growth_ScenB!F20,UN_Population_Growth_ScenC!F20)</f>
        <v>1.4046367264646511</v>
      </c>
      <c r="G133" s="13">
        <f>STDEV(UN_Population_Growth_ScenA!G20,UN_Population_Growth_ScenB!G20,UN_Population_Growth_ScenC!G20)</f>
        <v>1.6550940557362108</v>
      </c>
      <c r="H133" s="13">
        <f>STDEV(UN_Population_Growth_ScenA!H20,UN_Population_Growth_ScenB!H20,UN_Population_Growth_ScenC!H20)</f>
        <v>1.9267146476147778</v>
      </c>
      <c r="I133" s="13">
        <f>STDEV(UN_Population_Growth_ScenA!I20,UN_Population_Growth_ScenB!I20,UN_Population_Growth_ScenC!I20)</f>
        <v>2.2203792468855412</v>
      </c>
      <c r="J133" s="13">
        <f>STDEV(UN_Population_Growth_ScenA!J20,UN_Population_Growth_ScenB!J20,UN_Population_Growth_ScenC!J20)</f>
        <v>2.5310496505073412</v>
      </c>
      <c r="K133" s="13">
        <f>STDEV(UN_Population_Growth_ScenA!K20,UN_Population_Growth_ScenB!K20,UN_Population_Growth_ScenC!K20)</f>
        <v>2.8555973105464307</v>
      </c>
      <c r="L133" s="13">
        <f>STDEV(UN_Population_Growth_ScenA!L20,UN_Population_Growth_ScenB!L20,UN_Population_Growth_ScenC!L20)</f>
        <v>3.1948349461800571</v>
      </c>
      <c r="M133" s="13">
        <f>STDEV(UN_Population_Growth_ScenA!M20,UN_Population_Growth_ScenB!M20,UN_Population_Growth_ScenC!M20)</f>
        <v>3.5478447448180872</v>
      </c>
      <c r="N133" s="13">
        <f>STDEV(UN_Population_Growth_ScenA!N20,UN_Population_Growth_ScenB!N20,UN_Population_Growth_ScenC!N20)</f>
        <v>3.9157988967770034</v>
      </c>
      <c r="O133" s="13">
        <f>STDEV(UN_Population_Growth_ScenA!O20,UN_Population_Growth_ScenB!O20,UN_Population_Growth_ScenC!O20)</f>
        <v>4.2990137240999831</v>
      </c>
      <c r="P133" s="13">
        <f>STDEV(UN_Population_Growth_ScenA!P20,UN_Population_Growth_ScenB!P20,UN_Population_Growth_ScenC!P20)</f>
        <v>4.6982522636969275</v>
      </c>
      <c r="Q133" s="13">
        <f>STDEV(UN_Population_Growth_ScenA!Q20,UN_Population_Growth_ScenB!Q20,UN_Population_Growth_ScenC!Q20)</f>
        <v>5.1134318547657713</v>
      </c>
      <c r="R133" s="13">
        <f>STDEV(UN_Population_Growth_ScenA!R20,UN_Population_Growth_ScenB!R20,UN_Population_Growth_ScenC!R20)</f>
        <v>5.5450049894777669</v>
      </c>
      <c r="S133" s="13">
        <f>STDEV(UN_Population_Growth_ScenA!S20,UN_Population_Growth_ScenB!S20,UN_Population_Growth_ScenC!S20)</f>
        <v>5.9906032250517152</v>
      </c>
      <c r="T133" s="13">
        <f>STDEV(UN_Population_Growth_ScenA!T20,UN_Population_Growth_ScenB!T20,UN_Population_Growth_ScenC!T20)</f>
        <v>6.4511475981668083</v>
      </c>
      <c r="U133" s="13">
        <f>STDEV(UN_Population_Growth_ScenA!U20,UN_Population_Growth_ScenB!U20,UN_Population_Growth_ScenC!U20)</f>
        <v>6.9248304191029328</v>
      </c>
      <c r="V133" s="13">
        <f>STDEV(UN_Population_Growth_ScenA!V20,UN_Population_Growth_ScenB!V20,UN_Population_Growth_ScenC!V20)</f>
        <v>7.4126120452464868</v>
      </c>
      <c r="W133" s="13">
        <f>STDEV(UN_Population_Growth_ScenA!W20,UN_Population_Growth_ScenB!W20,UN_Population_Growth_ScenC!W20)</f>
        <v>7.9159346468584051</v>
      </c>
      <c r="X133" s="13">
        <f>STDEV(UN_Population_Growth_ScenA!X20,UN_Population_Growth_ScenB!X20,UN_Population_Growth_ScenC!X20)</f>
        <v>8.436130945719885</v>
      </c>
      <c r="Y133" s="13">
        <f>STDEV(UN_Population_Growth_ScenA!Y20,UN_Population_Growth_ScenB!Y20,UN_Population_Growth_ScenC!Y20)</f>
        <v>8.9767049819704443</v>
      </c>
      <c r="Z133" s="13">
        <f>STDEV(UN_Population_Growth_ScenA!Z20,UN_Population_Growth_ScenB!Z20,UN_Population_Growth_ScenC!Z20)</f>
        <v>9.5385009479128122</v>
      </c>
      <c r="AA133" s="13">
        <f>STDEV(UN_Population_Growth_ScenA!AA20,UN_Population_Growth_ScenB!AA20,UN_Population_Growth_ScenC!AA20)</f>
        <v>10.123793705918748</v>
      </c>
      <c r="AB133" s="13">
        <f>STDEV(UN_Population_Growth_ScenA!AB20,UN_Population_Growth_ScenB!AB20,UN_Population_Growth_ScenC!AB20)</f>
        <v>10.733756394353888</v>
      </c>
      <c r="AC133" s="13">
        <f>STDEV(UN_Population_Growth_ScenA!AC20,UN_Population_Growth_ScenB!AC20,UN_Population_Growth_ScenC!AC20)</f>
        <v>11.37153169102552</v>
      </c>
      <c r="AD133" s="13">
        <f>STDEV(UN_Population_Growth_ScenA!AD20,UN_Population_Growth_ScenB!AD20,UN_Population_Growth_ScenC!AD20)</f>
        <v>12.039917330834744</v>
      </c>
      <c r="AE133" s="13">
        <f>STDEV(UN_Population_Growth_ScenA!AE20,UN_Population_Growth_ScenB!AE20,UN_Population_Growth_ScenC!AE20)</f>
        <v>12.741738709192367</v>
      </c>
    </row>
    <row r="134" spans="1:31" s="4" customFormat="1" x14ac:dyDescent="0.2">
      <c r="A134" s="4" t="s">
        <v>352</v>
      </c>
      <c r="B134" s="22">
        <f>AVERAGE(B129:B131)</f>
        <v>1017.5766666666667</v>
      </c>
      <c r="C134" s="22">
        <f t="shared" ref="C134:AE134" si="16">AVERAGE(C129:C131)</f>
        <v>1019.7616666666667</v>
      </c>
      <c r="D134" s="22">
        <f t="shared" si="16"/>
        <v>1022.5799999999999</v>
      </c>
      <c r="E134" s="22">
        <f t="shared" si="16"/>
        <v>1026.5130000000001</v>
      </c>
      <c r="F134" s="22">
        <f t="shared" si="16"/>
        <v>1031.9026666666666</v>
      </c>
      <c r="G134" s="22">
        <f t="shared" si="16"/>
        <v>1038.9073333333333</v>
      </c>
      <c r="H134" s="22">
        <f t="shared" si="16"/>
        <v>1047.4256666666668</v>
      </c>
      <c r="I134" s="22">
        <f t="shared" si="16"/>
        <v>1057.3879999999999</v>
      </c>
      <c r="J134" s="22">
        <f t="shared" si="16"/>
        <v>1068.6043333333334</v>
      </c>
      <c r="K134" s="22">
        <f t="shared" si="16"/>
        <v>1080.8910000000001</v>
      </c>
      <c r="L134" s="22">
        <f t="shared" si="16"/>
        <v>1094.1973333333333</v>
      </c>
      <c r="M134" s="22">
        <f t="shared" si="16"/>
        <v>1108.5106666666668</v>
      </c>
      <c r="N134" s="22">
        <f t="shared" si="16"/>
        <v>1123.6789999999999</v>
      </c>
      <c r="O134" s="22">
        <f t="shared" si="16"/>
        <v>1139.5820000000001</v>
      </c>
      <c r="P134" s="22">
        <f t="shared" si="16"/>
        <v>1156.0296666666666</v>
      </c>
      <c r="Q134" s="22">
        <f t="shared" si="16"/>
        <v>1172.9586666666667</v>
      </c>
      <c r="R134" s="22">
        <f t="shared" si="16"/>
        <v>1190.2613333333331</v>
      </c>
      <c r="S134" s="22">
        <f t="shared" si="16"/>
        <v>1207.6969999999999</v>
      </c>
      <c r="T134" s="22">
        <f t="shared" si="16"/>
        <v>1225.0123333333333</v>
      </c>
      <c r="U134" s="22">
        <f t="shared" si="16"/>
        <v>1241.9983333333334</v>
      </c>
      <c r="V134" s="22">
        <f t="shared" si="16"/>
        <v>1258.5916666666669</v>
      </c>
      <c r="W134" s="22">
        <f t="shared" si="16"/>
        <v>1274.7353333333333</v>
      </c>
      <c r="X134" s="22">
        <f t="shared" si="16"/>
        <v>1290.3216666666667</v>
      </c>
      <c r="Y134" s="22">
        <f t="shared" si="16"/>
        <v>1305.2746666666669</v>
      </c>
      <c r="Z134" s="22">
        <f t="shared" si="16"/>
        <v>1319.5056666666667</v>
      </c>
      <c r="AA134" s="22">
        <f t="shared" si="16"/>
        <v>1333.021</v>
      </c>
      <c r="AB134" s="22">
        <f t="shared" si="16"/>
        <v>1345.8523333333333</v>
      </c>
      <c r="AC134" s="22">
        <f t="shared" si="16"/>
        <v>1358.1580000000001</v>
      </c>
      <c r="AD134" s="22">
        <f t="shared" si="16"/>
        <v>1370.1406666666664</v>
      </c>
      <c r="AE134" s="22">
        <f t="shared" si="16"/>
        <v>1381.9713333333336</v>
      </c>
    </row>
    <row r="135" spans="1:31" s="4" customFormat="1" x14ac:dyDescent="0.2">
      <c r="A135" s="4" t="s">
        <v>353</v>
      </c>
      <c r="B135" s="22">
        <f>B134*SQRT((B133/B132)^2+(Seafood_Consumption_Rate!$BE$20/Seafood_Consumption_Rate!$BD$20)^2)</f>
        <v>11.961135077129377</v>
      </c>
      <c r="C135" s="22">
        <f>C134*SQRT((C133/C132)^2+(Seafood_Consumption_Rate!$BE$20/Seafood_Consumption_Rate!$BD$20)^2)</f>
        <v>15.059514744284899</v>
      </c>
      <c r="D135" s="22">
        <f>D134*SQRT((D133/D132)^2+(Seafood_Consumption_Rate!$BE$20/Seafood_Consumption_Rate!$BD$20)^2)</f>
        <v>18.522144908190267</v>
      </c>
      <c r="E135" s="22">
        <f>E134*SQRT((E133/E132)^2+(Seafood_Consumption_Rate!$BE$20/Seafood_Consumption_Rate!$BD$20)^2)</f>
        <v>22.390409710409465</v>
      </c>
      <c r="F135" s="22">
        <f>F134*SQRT((F133/F132)^2+(Seafood_Consumption_Rate!$BE$20/Seafood_Consumption_Rate!$BD$20)^2)</f>
        <v>26.688097802828366</v>
      </c>
      <c r="G135" s="22">
        <f>G134*SQRT((G133/G132)^2+(Seafood_Consumption_Rate!$BE$20/Seafood_Consumption_Rate!$BD$20)^2)</f>
        <v>31.446787058988001</v>
      </c>
      <c r="H135" s="22">
        <f>H134*SQRT((H133/H132)^2+(Seafood_Consumption_Rate!$BE$20/Seafood_Consumption_Rate!$BD$20)^2)</f>
        <v>36.607578304680786</v>
      </c>
      <c r="I135" s="22">
        <f>I134*SQRT((I133/I132)^2+(Seafood_Consumption_Rate!$BE$20/Seafood_Consumption_Rate!$BD$20)^2)</f>
        <v>42.187205690825287</v>
      </c>
      <c r="J135" s="22">
        <f>J134*SQRT((J133/J132)^2+(Seafood_Consumption_Rate!$BE$20/Seafood_Consumption_Rate!$BD$20)^2)</f>
        <v>48.089943359639484</v>
      </c>
      <c r="K135" s="22">
        <f>K134*SQRT((K133/K132)^2+(Seafood_Consumption_Rate!$BE$20/Seafood_Consumption_Rate!$BD$20)^2)</f>
        <v>54.256348900382186</v>
      </c>
      <c r="L135" s="22">
        <f>L134*SQRT((L133/L132)^2+(Seafood_Consumption_Rate!$BE$20/Seafood_Consumption_Rate!$BD$20)^2)</f>
        <v>60.701863977421077</v>
      </c>
      <c r="M135" s="22">
        <f>M134*SQRT((M133/M132)^2+(Seafood_Consumption_Rate!$BE$20/Seafood_Consumption_Rate!$BD$20)^2)</f>
        <v>67.409050151543667</v>
      </c>
      <c r="N135" s="22">
        <f>N134*SQRT((N133/N132)^2+(Seafood_Consumption_Rate!$BE$20/Seafood_Consumption_Rate!$BD$20)^2)</f>
        <v>74.400179038763071</v>
      </c>
      <c r="O135" s="22">
        <f>O134*SQRT((O133/O132)^2+(Seafood_Consumption_Rate!$BE$20/Seafood_Consumption_Rate!$BD$20)^2)</f>
        <v>81.681260757899693</v>
      </c>
      <c r="P135" s="22">
        <f>P134*SQRT((P133/P132)^2+(Seafood_Consumption_Rate!$BE$20/Seafood_Consumption_Rate!$BD$20)^2)</f>
        <v>89.266793010241599</v>
      </c>
      <c r="Q135" s="22">
        <f>Q134*SQRT((Q133/Q132)^2+(Seafood_Consumption_Rate!$BE$20/Seafood_Consumption_Rate!$BD$20)^2)</f>
        <v>97.155205240549648</v>
      </c>
      <c r="R135" s="22">
        <f>R134*SQRT((R133/R132)^2+(Seafood_Consumption_Rate!$BE$20/Seafood_Consumption_Rate!$BD$20)^2)</f>
        <v>105.35509480007755</v>
      </c>
      <c r="S135" s="22">
        <f>S134*SQRT((S133/S132)^2+(Seafood_Consumption_Rate!$BE$20/Seafood_Consumption_Rate!$BD$20)^2)</f>
        <v>113.82146127598259</v>
      </c>
      <c r="T135" s="22">
        <f>T134*SQRT((T133/T132)^2+(Seafood_Consumption_Rate!$BE$20/Seafood_Consumption_Rate!$BD$20)^2)</f>
        <v>122.57180436516936</v>
      </c>
      <c r="U135" s="22">
        <f>U134*SQRT((U133/U132)^2+(Seafood_Consumption_Rate!$BE$20/Seafood_Consumption_Rate!$BD$20)^2)</f>
        <v>131.57177796295576</v>
      </c>
      <c r="V135" s="22">
        <f>V134*SQRT((V133/V132)^2+(Seafood_Consumption_Rate!$BE$20/Seafood_Consumption_Rate!$BD$20)^2)</f>
        <v>140.83962885968324</v>
      </c>
      <c r="W135" s="22">
        <f>W134*SQRT((W133/W132)^2+(Seafood_Consumption_Rate!$BE$20/Seafood_Consumption_Rate!$BD$20)^2)</f>
        <v>150.40275829030969</v>
      </c>
      <c r="X135" s="22">
        <f>X134*SQRT((X133/X132)^2+(Seafood_Consumption_Rate!$BE$20/Seafood_Consumption_Rate!$BD$20)^2)</f>
        <v>160.28648796867779</v>
      </c>
      <c r="Y135" s="22">
        <f>Y134*SQRT((Y133/Y132)^2+(Seafood_Consumption_Rate!$BE$20/Seafood_Consumption_Rate!$BD$20)^2)</f>
        <v>170.55739465743846</v>
      </c>
      <c r="Z135" s="22">
        <f>Z134*SQRT((Z133/Z132)^2+(Seafood_Consumption_Rate!$BE$20/Seafood_Consumption_Rate!$BD$20)^2)</f>
        <v>181.23151801034345</v>
      </c>
      <c r="AA135" s="22">
        <f>AA134*SQRT((AA133/AA132)^2+(Seafood_Consumption_Rate!$BE$20/Seafood_Consumption_Rate!$BD$20)^2)</f>
        <v>192.35208041245625</v>
      </c>
      <c r="AB135" s="22">
        <f>AB134*SQRT((AB133/AB132)^2+(Seafood_Consumption_Rate!$BE$20/Seafood_Consumption_Rate!$BD$20)^2)</f>
        <v>203.94137149272387</v>
      </c>
      <c r="AC135" s="22">
        <f>AC134*SQRT((AC133/AC132)^2+(Seafood_Consumption_Rate!$BE$20/Seafood_Consumption_Rate!$BD$20)^2)</f>
        <v>216.05910212948487</v>
      </c>
      <c r="AD135" s="22">
        <f>AD134*SQRT((AD133/AD132)^2+(Seafood_Consumption_Rate!$BE$20/Seafood_Consumption_Rate!$BD$20)^2)</f>
        <v>228.75842928586013</v>
      </c>
      <c r="AE135" s="22">
        <f>AE134*SQRT((AE133/AE132)^2+(Seafood_Consumption_Rate!$BE$20/Seafood_Consumption_Rate!$BD$20)^2)</f>
        <v>242.09303547465498</v>
      </c>
    </row>
    <row r="136" spans="1:31" x14ac:dyDescent="0.2">
      <c r="A136" t="s">
        <v>354</v>
      </c>
      <c r="B136" s="13">
        <v>27165.027110000003</v>
      </c>
      <c r="C136" s="13">
        <v>27213.891830000004</v>
      </c>
      <c r="D136" s="13">
        <v>27254.570449999999</v>
      </c>
      <c r="E136" s="13">
        <v>27286.286339999999</v>
      </c>
      <c r="F136" s="13">
        <v>27308.451779999999</v>
      </c>
      <c r="G136" s="13">
        <v>27320.730930000002</v>
      </c>
      <c r="H136" s="13">
        <v>27322.934880000001</v>
      </c>
      <c r="I136" s="13">
        <v>27314.475910000001</v>
      </c>
      <c r="J136" s="13">
        <v>27294.808280000005</v>
      </c>
      <c r="K136" s="13">
        <v>27263.575160000004</v>
      </c>
      <c r="L136" s="13">
        <v>27220.608630000002</v>
      </c>
      <c r="M136" s="13">
        <v>27165.99265</v>
      </c>
      <c r="N136" s="13">
        <v>27099.853160000002</v>
      </c>
      <c r="O136" s="13">
        <v>27022.379070000003</v>
      </c>
      <c r="P136" s="13">
        <v>26933.927210000005</v>
      </c>
      <c r="Q136" s="13">
        <v>26834.665500000003</v>
      </c>
      <c r="R136" s="13">
        <v>26724.97176</v>
      </c>
      <c r="S136" s="13">
        <v>26605.475690000003</v>
      </c>
      <c r="T136" s="13">
        <v>26477.058870000004</v>
      </c>
      <c r="U136" s="13">
        <v>26340.47694</v>
      </c>
      <c r="V136" s="13">
        <v>26196.19168</v>
      </c>
      <c r="W136" s="13">
        <v>26044.664870000004</v>
      </c>
      <c r="X136" s="13">
        <v>25886.631160000004</v>
      </c>
      <c r="Y136" s="13">
        <v>25722.951140000005</v>
      </c>
      <c r="Z136" s="13">
        <v>25554.317480000002</v>
      </c>
      <c r="AA136" s="13">
        <v>25381.212950000001</v>
      </c>
      <c r="AB136" s="13">
        <v>25204.036360000002</v>
      </c>
      <c r="AC136" s="13">
        <v>25023.270480000003</v>
      </c>
      <c r="AD136" s="13">
        <v>24839.356100000005</v>
      </c>
      <c r="AE136" s="13">
        <v>24652.671040000005</v>
      </c>
    </row>
    <row r="137" spans="1:31" x14ac:dyDescent="0.2">
      <c r="A137" t="s">
        <v>355</v>
      </c>
      <c r="B137" s="13">
        <v>26846.251980000001</v>
      </c>
      <c r="C137" s="13">
        <v>26827.046130000002</v>
      </c>
      <c r="D137" s="13">
        <v>26798.289830000005</v>
      </c>
      <c r="E137" s="13">
        <v>26760.046050000001</v>
      </c>
      <c r="F137" s="13">
        <v>26712.545680000003</v>
      </c>
      <c r="G137" s="13">
        <v>26656.061590000005</v>
      </c>
      <c r="H137" s="13">
        <v>26591.181500000002</v>
      </c>
      <c r="I137" s="13">
        <v>26518.828970000002</v>
      </c>
      <c r="J137" s="13">
        <v>26440.095480000004</v>
      </c>
      <c r="K137" s="13">
        <v>26355.715680000005</v>
      </c>
      <c r="L137" s="13">
        <v>26266.193330000002</v>
      </c>
      <c r="M137" s="13">
        <v>26171.3815</v>
      </c>
      <c r="N137" s="13">
        <v>26070.692470000005</v>
      </c>
      <c r="O137" s="13">
        <v>25963.160700000004</v>
      </c>
      <c r="P137" s="13">
        <v>25848.072530000001</v>
      </c>
      <c r="Q137" s="13">
        <v>25725.344000000001</v>
      </c>
      <c r="R137" s="13">
        <v>25595.247980000004</v>
      </c>
      <c r="S137" s="13">
        <v>25457.742490000004</v>
      </c>
      <c r="T137" s="13">
        <v>25312.890500000005</v>
      </c>
      <c r="U137" s="13">
        <v>25160.79696</v>
      </c>
      <c r="V137" s="13">
        <v>25001.524840000002</v>
      </c>
      <c r="W137" s="13">
        <v>24835.221070000003</v>
      </c>
      <c r="X137" s="13">
        <v>24662.116539999999</v>
      </c>
      <c r="Y137" s="13">
        <v>24482.484120000001</v>
      </c>
      <c r="Z137" s="13">
        <v>24296.61767</v>
      </c>
      <c r="AA137" s="13">
        <v>24104.790060000003</v>
      </c>
      <c r="AB137" s="13">
        <v>23907.25317</v>
      </c>
      <c r="AC137" s="13">
        <v>23704.594720000001</v>
      </c>
      <c r="AD137" s="13">
        <v>23497.297480000001</v>
      </c>
      <c r="AE137" s="13">
        <v>23285.949170000004</v>
      </c>
    </row>
    <row r="138" spans="1:31" x14ac:dyDescent="0.2">
      <c r="A138" t="s">
        <v>356</v>
      </c>
      <c r="B138" s="13">
        <v>27486.803810000001</v>
      </c>
      <c r="C138" s="13">
        <v>27617.970320000004</v>
      </c>
      <c r="D138" s="13">
        <v>27748.989900000004</v>
      </c>
      <c r="E138" s="13">
        <v>27879.862550000002</v>
      </c>
      <c r="F138" s="13">
        <v>28010.23144</v>
      </c>
      <c r="G138" s="13">
        <v>28139.844690000005</v>
      </c>
      <c r="H138" s="13">
        <v>28267.652800000003</v>
      </c>
      <c r="I138" s="13">
        <v>28391.556770000003</v>
      </c>
      <c r="J138" s="13">
        <v>28508.995820000004</v>
      </c>
      <c r="K138" s="13">
        <v>28618.017880000003</v>
      </c>
      <c r="L138" s="13">
        <v>28717.804340000002</v>
      </c>
      <c r="M138" s="13">
        <v>28808.397180000004</v>
      </c>
      <c r="N138" s="13">
        <v>28889.754420000001</v>
      </c>
      <c r="O138" s="13">
        <v>28962.169920000004</v>
      </c>
      <c r="P138" s="13">
        <v>29025.958530000004</v>
      </c>
      <c r="Q138" s="13">
        <v>29081.225200000004</v>
      </c>
      <c r="R138" s="13">
        <v>29128.053890000003</v>
      </c>
      <c r="S138" s="13">
        <v>29167.053310000003</v>
      </c>
      <c r="T138" s="13">
        <v>29198.937120000002</v>
      </c>
      <c r="U138" s="13">
        <v>29224.523930000003</v>
      </c>
      <c r="V138" s="13">
        <v>29244.254530000006</v>
      </c>
      <c r="W138" s="13">
        <v>29258.863570000001</v>
      </c>
      <c r="X138" s="13">
        <v>29269.715400000005</v>
      </c>
      <c r="Y138" s="13">
        <v>29278.426250000004</v>
      </c>
      <c r="Z138" s="13">
        <v>29286.36047</v>
      </c>
      <c r="AA138" s="13">
        <v>29294.252710000001</v>
      </c>
      <c r="AB138" s="13">
        <v>29302.585740000006</v>
      </c>
      <c r="AC138" s="13">
        <v>29312.367080000004</v>
      </c>
      <c r="AD138" s="13">
        <v>29324.625240000005</v>
      </c>
      <c r="AE138" s="13">
        <v>29340.115860000005</v>
      </c>
    </row>
    <row r="139" spans="1:31" x14ac:dyDescent="0.2">
      <c r="A139" t="s">
        <v>357</v>
      </c>
      <c r="B139" s="13">
        <f>AVERAGE(UN_Population_Growth_ScenA!B21,UN_Population_Growth_ScenB!B21,UN_Population_Growth_ScenC!B21)</f>
        <v>1294.2366666666667</v>
      </c>
      <c r="C139" s="13">
        <f>AVERAGE(UN_Population_Growth_ScenA!C21,UN_Population_Growth_ScenB!C21,UN_Population_Growth_ScenC!C21)</f>
        <v>1296.7906666666668</v>
      </c>
      <c r="D139" s="13">
        <f>AVERAGE(UN_Population_Growth_ScenA!D21,UN_Population_Growth_ScenB!D21,UN_Population_Growth_ScenC!D21)</f>
        <v>1299.0606666666665</v>
      </c>
      <c r="E139" s="13">
        <f>AVERAGE(UN_Population_Growth_ScenA!E21,UN_Population_Growth_ScenB!E21,UN_Population_Growth_ScenC!E21)</f>
        <v>1301.0353333333333</v>
      </c>
      <c r="F139" s="13">
        <f>AVERAGE(UN_Population_Growth_ScenA!F21,UN_Population_Growth_ScenB!F21,UN_Population_Growth_ScenC!F21)</f>
        <v>1302.7033333333331</v>
      </c>
      <c r="G139" s="13">
        <f>AVERAGE(UN_Population_Growth_ScenA!G21,UN_Population_Growth_ScenB!G21,UN_Population_Growth_ScenC!G21)</f>
        <v>1304.0596666666668</v>
      </c>
      <c r="H139" s="13">
        <f>AVERAGE(UN_Population_Growth_ScenA!H21,UN_Population_Growth_ScenB!H21,UN_Population_Growth_ScenC!H21)</f>
        <v>1305.0940000000001</v>
      </c>
      <c r="I139" s="13">
        <f>AVERAGE(UN_Population_Growth_ScenA!I21,UN_Population_Growth_ScenB!I21,UN_Population_Growth_ScenC!I21)</f>
        <v>1305.7783333333334</v>
      </c>
      <c r="J139" s="13">
        <f>AVERAGE(UN_Population_Growth_ScenA!J21,UN_Population_Growth_ScenB!J21,UN_Population_Growth_ScenC!J21)</f>
        <v>1306.0806666666667</v>
      </c>
      <c r="K139" s="13">
        <f>AVERAGE(UN_Population_Growth_ScenA!K21,UN_Population_Growth_ScenB!K21,UN_Population_Growth_ScenC!K21)</f>
        <v>1305.9759999999999</v>
      </c>
      <c r="L139" s="13">
        <f>AVERAGE(UN_Population_Growth_ScenA!L21,UN_Population_Growth_ScenB!L21,UN_Population_Growth_ScenC!L21)</f>
        <v>1305.4566666666667</v>
      </c>
      <c r="M139" s="13">
        <f>AVERAGE(UN_Population_Growth_ScenA!M21,UN_Population_Growth_ScenB!M21,UN_Population_Growth_ScenC!M21)</f>
        <v>1304.5223333333333</v>
      </c>
      <c r="N139" s="13">
        <f>AVERAGE(UN_Population_Growth_ScenA!N21,UN_Population_Growth_ScenB!N21,UN_Population_Growth_ScenC!N21)</f>
        <v>1303.165</v>
      </c>
      <c r="O139" s="13">
        <f>AVERAGE(UN_Population_Growth_ScenA!O21,UN_Population_Growth_ScenB!O21,UN_Population_Growth_ScenC!O21)</f>
        <v>1301.3770000000002</v>
      </c>
      <c r="P139" s="13">
        <f>AVERAGE(UN_Population_Growth_ScenA!P21,UN_Population_Growth_ScenB!P21,UN_Population_Growth_ScenC!P21)</f>
        <v>1299.1576666666667</v>
      </c>
      <c r="Q139" s="13">
        <f>AVERAGE(UN_Population_Growth_ScenA!Q21,UN_Population_Growth_ScenB!Q21,UN_Population_Growth_ScenC!Q21)</f>
        <v>1296.51</v>
      </c>
      <c r="R139" s="13">
        <f>AVERAGE(UN_Population_Growth_ScenA!R21,UN_Population_Growth_ScenB!R21,UN_Population_Growth_ScenC!R21)</f>
        <v>1293.4456666666667</v>
      </c>
      <c r="S139" s="13">
        <f>AVERAGE(UN_Population_Growth_ScenA!S21,UN_Population_Growth_ScenB!S21,UN_Population_Growth_ScenC!S21)</f>
        <v>1289.9836666666667</v>
      </c>
      <c r="T139" s="13">
        <f>AVERAGE(UN_Population_Growth_ScenA!T21,UN_Population_Growth_ScenB!T21,UN_Population_Growth_ScenC!T21)</f>
        <v>1286.1503333333333</v>
      </c>
      <c r="U139" s="13">
        <f>AVERAGE(UN_Population_Growth_ScenA!U21,UN_Population_Growth_ScenB!U21,UN_Population_Growth_ScenC!U21)</f>
        <v>1281.9723333333332</v>
      </c>
      <c r="V139" s="13">
        <f>AVERAGE(UN_Population_Growth_ScenA!V21,UN_Population_Growth_ScenB!V21,UN_Population_Growth_ScenC!V21)</f>
        <v>1277.4650000000001</v>
      </c>
      <c r="W139" s="13">
        <f>AVERAGE(UN_Population_Growth_ScenA!W21,UN_Population_Growth_ScenB!W21,UN_Population_Growth_ScenC!W21)</f>
        <v>1272.6496666666669</v>
      </c>
      <c r="X139" s="13">
        <f>AVERAGE(UN_Population_Growth_ScenA!X21,UN_Population_Growth_ScenB!X21,UN_Population_Growth_ScenC!X21)</f>
        <v>1267.5633333333333</v>
      </c>
      <c r="Y139" s="13">
        <f>AVERAGE(UN_Population_Growth_ScenA!Y21,UN_Population_Growth_ScenB!Y21,UN_Population_Growth_ScenC!Y21)</f>
        <v>1262.2496666666666</v>
      </c>
      <c r="Z139" s="13">
        <f>AVERAGE(UN_Population_Growth_ScenA!Z21,UN_Population_Growth_ScenB!Z21,UN_Population_Growth_ScenC!Z21)</f>
        <v>1256.7459999999999</v>
      </c>
      <c r="AA139" s="13">
        <f>AVERAGE(UN_Population_Growth_ScenA!AA21,UN_Population_Growth_ScenB!AA21,UN_Population_Growth_ScenC!AA21)</f>
        <v>1251.076</v>
      </c>
      <c r="AB139" s="13">
        <f>AVERAGE(UN_Population_Growth_ScenA!AB21,UN_Population_Growth_ScenB!AB21,UN_Population_Growth_ScenC!AB21)</f>
        <v>1245.2576666666666</v>
      </c>
      <c r="AC139" s="13">
        <f>AVERAGE(UN_Population_Growth_ScenA!AC21,UN_Population_Growth_ScenB!AC21,UN_Population_Growth_ScenC!AC21)</f>
        <v>1239.3239999999998</v>
      </c>
      <c r="AD139" s="13">
        <f>AVERAGE(UN_Population_Growth_ScenA!AD21,UN_Population_Growth_ScenB!AD21,UN_Population_Growth_ScenC!AD21)</f>
        <v>1233.306</v>
      </c>
      <c r="AE139" s="13">
        <f>AVERAGE(UN_Population_Growth_ScenA!AE21,UN_Population_Growth_ScenB!AE21,UN_Population_Growth_ScenC!AE21)</f>
        <v>1227.231</v>
      </c>
    </row>
    <row r="140" spans="1:31" x14ac:dyDescent="0.2">
      <c r="A140" t="s">
        <v>358</v>
      </c>
      <c r="B140" s="13">
        <f>STDEV(UN_Population_Growth_ScenA!B21,UN_Population_Growth_ScenB!B21,UN_Population_Growth_ScenC!B21)</f>
        <v>15.258555840358358</v>
      </c>
      <c r="C140" s="13">
        <f>STDEV(UN_Population_Growth_ScenA!C21,UN_Population_Growth_ScenB!C21,UN_Population_Growth_ScenC!C21)</f>
        <v>18.841990614935941</v>
      </c>
      <c r="D140" s="13">
        <f>STDEV(UN_Population_Growth_ScenA!D21,UN_Population_Growth_ScenB!D21,UN_Population_Growth_ScenC!D21)</f>
        <v>22.65257350354107</v>
      </c>
      <c r="E140" s="13">
        <f>STDEV(UN_Population_Growth_ScenA!E21,UN_Population_Growth_ScenB!E21,UN_Population_Growth_ScenC!E21)</f>
        <v>26.691070235817278</v>
      </c>
      <c r="F140" s="13">
        <f>STDEV(UN_Population_Growth_ScenA!F21,UN_Population_Growth_ScenB!F21,UN_Population_Growth_ScenC!F21)</f>
        <v>30.946274498448574</v>
      </c>
      <c r="G140" s="13">
        <f>STDEV(UN_Population_Growth_ScenA!G21,UN_Population_Growth_ScenB!G21,UN_Population_Growth_ScenC!G21)</f>
        <v>35.408765939147543</v>
      </c>
      <c r="H140" s="13">
        <f>STDEV(UN_Population_Growth_ScenA!H21,UN_Population_Growth_ScenB!H21,UN_Population_Growth_ScenC!H21)</f>
        <v>40.042261025072058</v>
      </c>
      <c r="I140" s="13">
        <f>STDEV(UN_Population_Growth_ScenA!I21,UN_Population_Growth_ScenB!I21,UN_Population_Growth_ScenC!I21)</f>
        <v>44.777598253293299</v>
      </c>
      <c r="J140" s="13">
        <f>STDEV(UN_Population_Growth_ScenA!J21,UN_Population_Growth_ScenB!J21,UN_Population_Growth_ScenC!J21)</f>
        <v>49.530351758627098</v>
      </c>
      <c r="K140" s="13">
        <f>STDEV(UN_Population_Growth_ScenA!K21,UN_Population_Growth_ScenB!K21,UN_Population_Growth_ScenC!K21)</f>
        <v>54.238864737381803</v>
      </c>
      <c r="L140" s="13">
        <f>STDEV(UN_Population_Growth_ScenA!L21,UN_Population_Growth_ScenB!L21,UN_Population_Growth_ScenC!L21)</f>
        <v>58.874660001849115</v>
      </c>
      <c r="M140" s="13">
        <f>STDEV(UN_Population_Growth_ScenA!M21,UN_Population_Growth_ScenB!M21,UN_Population_Growth_ScenC!M21)</f>
        <v>63.444635520533474</v>
      </c>
      <c r="N140" s="13">
        <f>STDEV(UN_Population_Growth_ScenA!N21,UN_Population_Growth_ScenB!N21,UN_Population_Growth_ScenC!N21)</f>
        <v>67.962645453219295</v>
      </c>
      <c r="O140" s="13">
        <f>STDEV(UN_Population_Growth_ScenA!O21,UN_Population_Growth_ScenB!O21,UN_Population_Growth_ScenC!O21)</f>
        <v>72.458228745947096</v>
      </c>
      <c r="P140" s="13">
        <f>STDEV(UN_Population_Growth_ScenA!P21,UN_Population_Growth_ScenB!P21,UN_Population_Growth_ScenC!P21)</f>
        <v>76.954391306366247</v>
      </c>
      <c r="Q140" s="13">
        <f>STDEV(UN_Population_Growth_ScenA!Q21,UN_Population_Growth_ScenB!Q21,UN_Population_Growth_ScenC!Q21)</f>
        <v>81.455670766374553</v>
      </c>
      <c r="R140" s="13">
        <f>STDEV(UN_Population_Growth_ScenA!R21,UN_Population_Growth_ScenB!R21,UN_Population_Growth_ScenC!R21)</f>
        <v>85.957354091045232</v>
      </c>
      <c r="S140" s="13">
        <f>STDEV(UN_Population_Growth_ScenA!S21,UN_Population_Growth_ScenB!S21,UN_Population_Growth_ScenC!S21)</f>
        <v>90.473225660044434</v>
      </c>
      <c r="T140" s="13">
        <f>STDEV(UN_Population_Growth_ScenA!T21,UN_Population_Growth_ScenB!T21,UN_Population_Growth_ScenC!T21)</f>
        <v>95.015638219891599</v>
      </c>
      <c r="U140" s="13">
        <f>STDEV(UN_Population_Growth_ScenA!U21,UN_Population_Growth_ScenB!U21,UN_Population_Growth_ScenC!U21)</f>
        <v>99.599047195911169</v>
      </c>
      <c r="V140" s="13">
        <f>STDEV(UN_Population_Growth_ScenA!V21,UN_Population_Growth_ScenB!V21,UN_Population_Growth_ScenC!V21)</f>
        <v>104.23032863327262</v>
      </c>
      <c r="W140" s="13">
        <f>STDEV(UN_Population_Growth_ScenA!W21,UN_Population_Growth_ScenB!W21,UN_Population_Growth_ScenC!W21)</f>
        <v>108.92231467120651</v>
      </c>
      <c r="X140" s="13">
        <f>STDEV(UN_Population_Growth_ScenA!X21,UN_Population_Growth_ScenB!X21,UN_Population_Growth_ScenC!X21)</f>
        <v>113.70093917524756</v>
      </c>
      <c r="Y140" s="13">
        <f>STDEV(UN_Population_Growth_ScenA!Y21,UN_Population_Growth_ScenB!Y21,UN_Population_Growth_ScenC!Y21)</f>
        <v>118.59701801619354</v>
      </c>
      <c r="Z140" s="13">
        <f>STDEV(UN_Population_Growth_ScenA!Z21,UN_Population_Growth_ScenB!Z21,UN_Population_Growth_ScenC!Z21)</f>
        <v>123.63540523248184</v>
      </c>
      <c r="AA140" s="13">
        <f>STDEV(UN_Population_Growth_ScenA!AA21,UN_Population_Growth_ScenB!AA21,UN_Population_Growth_ScenC!AA21)</f>
        <v>128.82613006296506</v>
      </c>
      <c r="AB140" s="13">
        <f>STDEV(UN_Population_Growth_ScenA!AB21,UN_Population_Growth_ScenB!AB21,UN_Population_Growth_ScenC!AB21)</f>
        <v>134.17354710349338</v>
      </c>
      <c r="AC140" s="13">
        <f>STDEV(UN_Population_Growth_ScenA!AC21,UN_Population_Growth_ScenB!AC21,UN_Population_Growth_ScenC!AC21)</f>
        <v>139.6891152237711</v>
      </c>
      <c r="AD140" s="13">
        <f>STDEV(UN_Population_Growth_ScenA!AD21,UN_Population_Growth_ScenB!AD21,UN_Population_Growth_ScenC!AD21)</f>
        <v>145.38733313463041</v>
      </c>
      <c r="AE140" s="13">
        <f>STDEV(UN_Population_Growth_ScenA!AE21,UN_Population_Growth_ScenB!AE21,UN_Population_Growth_ScenC!AE21)</f>
        <v>151.27407447741979</v>
      </c>
    </row>
    <row r="141" spans="1:31" s="4" customFormat="1" x14ac:dyDescent="0.2">
      <c r="A141" s="4" t="s">
        <v>359</v>
      </c>
      <c r="B141" s="22">
        <f>AVERAGE(B136:B138)</f>
        <v>27166.027633333335</v>
      </c>
      <c r="C141" s="22">
        <f t="shared" ref="C141:AE141" si="17">AVERAGE(C136:C138)</f>
        <v>27219.636093333338</v>
      </c>
      <c r="D141" s="22">
        <f t="shared" si="17"/>
        <v>27267.283393333335</v>
      </c>
      <c r="E141" s="22">
        <f t="shared" si="17"/>
        <v>27308.731646666667</v>
      </c>
      <c r="F141" s="22">
        <f t="shared" si="17"/>
        <v>27343.742966666669</v>
      </c>
      <c r="G141" s="22">
        <f t="shared" si="17"/>
        <v>27372.212403333338</v>
      </c>
      <c r="H141" s="22">
        <f t="shared" si="17"/>
        <v>27393.923060000001</v>
      </c>
      <c r="I141" s="22">
        <f t="shared" si="17"/>
        <v>27408.287216666668</v>
      </c>
      <c r="J141" s="22">
        <f t="shared" si="17"/>
        <v>27414.633193333339</v>
      </c>
      <c r="K141" s="22">
        <f t="shared" si="17"/>
        <v>27412.436240000006</v>
      </c>
      <c r="L141" s="22">
        <f t="shared" si="17"/>
        <v>27401.535433333338</v>
      </c>
      <c r="M141" s="22">
        <f t="shared" si="17"/>
        <v>27381.923776666667</v>
      </c>
      <c r="N141" s="22">
        <f t="shared" si="17"/>
        <v>27353.433350000003</v>
      </c>
      <c r="O141" s="22">
        <f t="shared" si="17"/>
        <v>27315.90323</v>
      </c>
      <c r="P141" s="22">
        <f t="shared" si="17"/>
        <v>27269.319423333334</v>
      </c>
      <c r="Q141" s="22">
        <f t="shared" si="17"/>
        <v>27213.744900000002</v>
      </c>
      <c r="R141" s="22">
        <f t="shared" si="17"/>
        <v>27149.424543333338</v>
      </c>
      <c r="S141" s="22">
        <f t="shared" si="17"/>
        <v>27076.757163333339</v>
      </c>
      <c r="T141" s="22">
        <f t="shared" si="17"/>
        <v>26996.295496666669</v>
      </c>
      <c r="U141" s="22">
        <f t="shared" si="17"/>
        <v>26908.599276666664</v>
      </c>
      <c r="V141" s="22">
        <f t="shared" si="17"/>
        <v>26813.990350000004</v>
      </c>
      <c r="W141" s="22">
        <f t="shared" si="17"/>
        <v>26712.916503333337</v>
      </c>
      <c r="X141" s="22">
        <f t="shared" si="17"/>
        <v>26606.154366666669</v>
      </c>
      <c r="Y141" s="22">
        <f t="shared" si="17"/>
        <v>26494.620503333339</v>
      </c>
      <c r="Z141" s="22">
        <f t="shared" si="17"/>
        <v>26379.098540000003</v>
      </c>
      <c r="AA141" s="22">
        <f t="shared" si="17"/>
        <v>26260.08524</v>
      </c>
      <c r="AB141" s="22">
        <f t="shared" si="17"/>
        <v>26137.958423333333</v>
      </c>
      <c r="AC141" s="22">
        <f t="shared" si="17"/>
        <v>26013.410759999999</v>
      </c>
      <c r="AD141" s="22">
        <f t="shared" si="17"/>
        <v>25887.092940000002</v>
      </c>
      <c r="AE141" s="22">
        <f t="shared" si="17"/>
        <v>25759.578690000006</v>
      </c>
    </row>
    <row r="142" spans="1:31" s="4" customFormat="1" x14ac:dyDescent="0.2">
      <c r="A142" s="4" t="s">
        <v>360</v>
      </c>
      <c r="B142" s="22">
        <f>B141*SQRT((B140/B139)^2+(Seafood_Consumption_Rate!$BE$21/Seafood_Consumption_Rate!$BD$21)^2)</f>
        <v>2624.183286444339</v>
      </c>
      <c r="C142" s="22">
        <f>C141*SQRT((C140/C139)^2+(Seafood_Consumption_Rate!$BE$21/Seafood_Consumption_Rate!$BD$21)^2)</f>
        <v>2639.5029074608087</v>
      </c>
      <c r="D142" s="22">
        <f>D141*SQRT((D140/D139)^2+(Seafood_Consumption_Rate!$BE$21/Seafood_Consumption_Rate!$BD$21)^2)</f>
        <v>2657.1608451434768</v>
      </c>
      <c r="E142" s="22">
        <f>E141*SQRT((E140/E139)^2+(Seafood_Consumption_Rate!$BE$21/Seafood_Consumption_Rate!$BD$21)^2)</f>
        <v>2677.5162775461527</v>
      </c>
      <c r="F142" s="22">
        <f>F141*SQRT((F140/F139)^2+(Seafood_Consumption_Rate!$BE$21/Seafood_Consumption_Rate!$BD$21)^2)</f>
        <v>2700.8773244468562</v>
      </c>
      <c r="G142" s="22">
        <f>G141*SQRT((G140/G139)^2+(Seafood_Consumption_Rate!$BE$21/Seafood_Consumption_Rate!$BD$21)^2)</f>
        <v>2727.5477839536934</v>
      </c>
      <c r="H142" s="22">
        <f>H141*SQRT((H140/H139)^2+(Seafood_Consumption_Rate!$BE$21/Seafood_Consumption_Rate!$BD$21)^2)</f>
        <v>2757.6211046353933</v>
      </c>
      <c r="I142" s="22">
        <f>I141*SQRT((I140/I139)^2+(Seafood_Consumption_Rate!$BE$21/Seafood_Consumption_Rate!$BD$21)^2)</f>
        <v>2790.8187686384013</v>
      </c>
      <c r="J142" s="22">
        <f>J141*SQRT((J140/J139)^2+(Seafood_Consumption_Rate!$BE$21/Seafood_Consumption_Rate!$BD$21)^2)</f>
        <v>2826.5429927448909</v>
      </c>
      <c r="K142" s="22">
        <f>K141*SQRT((K140/K139)^2+(Seafood_Consumption_Rate!$BE$21/Seafood_Consumption_Rate!$BD$21)^2)</f>
        <v>2864.176135413506</v>
      </c>
      <c r="L142" s="22">
        <f>L141*SQRT((L140/L139)^2+(Seafood_Consumption_Rate!$BE$21/Seafood_Consumption_Rate!$BD$21)^2)</f>
        <v>2903.2808939818615</v>
      </c>
      <c r="M142" s="22">
        <f>M141*SQRT((M140/M139)^2+(Seafood_Consumption_Rate!$BE$21/Seafood_Consumption_Rate!$BD$21)^2)</f>
        <v>2943.7130506907688</v>
      </c>
      <c r="N142" s="22">
        <f>N141*SQRT((N140/N139)^2+(Seafood_Consumption_Rate!$BE$21/Seafood_Consumption_Rate!$BD$21)^2)</f>
        <v>2985.4118778808211</v>
      </c>
      <c r="O142" s="22">
        <f>O141*SQRT((O140/O139)^2+(Seafood_Consumption_Rate!$BE$21/Seafood_Consumption_Rate!$BD$21)^2)</f>
        <v>3028.5228599637512</v>
      </c>
      <c r="P142" s="22">
        <f>P141*SQRT((P140/P139)^2+(Seafood_Consumption_Rate!$BE$21/Seafood_Consumption_Rate!$BD$21)^2)</f>
        <v>3073.1988837178524</v>
      </c>
      <c r="Q142" s="22">
        <f>Q141*SQRT((Q140/Q139)^2+(Seafood_Consumption_Rate!$BE$21/Seafood_Consumption_Rate!$BD$21)^2)</f>
        <v>3119.4347900305165</v>
      </c>
      <c r="R142" s="22">
        <f>R141*SQRT((R140/R139)^2+(Seafood_Consumption_Rate!$BE$21/Seafood_Consumption_Rate!$BD$21)^2)</f>
        <v>3167.1391648333652</v>
      </c>
      <c r="S142" s="22">
        <f>S141*SQRT((S140/S139)^2+(Seafood_Consumption_Rate!$BE$21/Seafood_Consumption_Rate!$BD$21)^2)</f>
        <v>3216.4539168057945</v>
      </c>
      <c r="T142" s="22">
        <f>T141*SQRT((T140/T139)^2+(Seafood_Consumption_Rate!$BE$21/Seafood_Consumption_Rate!$BD$21)^2)</f>
        <v>3267.5373975996649</v>
      </c>
      <c r="U142" s="22">
        <f>U141*SQRT((U140/U139)^2+(Seafood_Consumption_Rate!$BE$21/Seafood_Consumption_Rate!$BD$21)^2)</f>
        <v>3320.593887355868</v>
      </c>
      <c r="V142" s="22">
        <f>V141*SQRT((V140/V139)^2+(Seafood_Consumption_Rate!$BE$21/Seafood_Consumption_Rate!$BD$21)^2)</f>
        <v>3375.7261478401433</v>
      </c>
      <c r="W142" s="22">
        <f>W141*SQRT((W140/W139)^2+(Seafood_Consumption_Rate!$BE$21/Seafood_Consumption_Rate!$BD$21)^2)</f>
        <v>3433.1361786747557</v>
      </c>
      <c r="X142" s="22">
        <f>X141*SQRT((X140/X139)^2+(Seafood_Consumption_Rate!$BE$21/Seafood_Consumption_Rate!$BD$21)^2)</f>
        <v>3493.25086123555</v>
      </c>
      <c r="Y142" s="22">
        <f>Y141*SQRT((Y140/Y139)^2+(Seafood_Consumption_Rate!$BE$21/Seafood_Consumption_Rate!$BD$21)^2)</f>
        <v>3556.6070907381863</v>
      </c>
      <c r="Z142" s="22">
        <f>Z141*SQRT((Z140/Z139)^2+(Seafood_Consumption_Rate!$BE$21/Seafood_Consumption_Rate!$BD$21)^2)</f>
        <v>3623.6746845808748</v>
      </c>
      <c r="AA142" s="22">
        <f>AA141*SQRT((AA140/AA139)^2+(Seafood_Consumption_Rate!$BE$21/Seafood_Consumption_Rate!$BD$21)^2)</f>
        <v>3694.6979990789227</v>
      </c>
      <c r="AB142" s="22">
        <f>AB141*SQRT((AB140/AB139)^2+(Seafood_Consumption_Rate!$BE$21/Seafood_Consumption_Rate!$BD$21)^2)</f>
        <v>3769.8261050881647</v>
      </c>
      <c r="AC142" s="22">
        <f>AC141*SQRT((AC140/AC139)^2+(Seafood_Consumption_Rate!$BE$21/Seafood_Consumption_Rate!$BD$21)^2)</f>
        <v>3849.3353308703813</v>
      </c>
      <c r="AD142" s="22">
        <f>AD141*SQRT((AD140/AD139)^2+(Seafood_Consumption_Rate!$BE$21/Seafood_Consumption_Rate!$BD$21)^2)</f>
        <v>3933.5492253444522</v>
      </c>
      <c r="AE142" s="22">
        <f>AE141*SQRT((AE140/AE139)^2+(Seafood_Consumption_Rate!$BE$21/Seafood_Consumption_Rate!$BD$21)^2)</f>
        <v>4022.6469082704593</v>
      </c>
    </row>
    <row r="143" spans="1:31" x14ac:dyDescent="0.2">
      <c r="A143" t="s">
        <v>361</v>
      </c>
      <c r="B143" s="13">
        <v>4835.116</v>
      </c>
      <c r="C143" s="13">
        <v>4887.6080000000002</v>
      </c>
      <c r="D143" s="13">
        <v>4942.9160000000002</v>
      </c>
      <c r="E143" s="13">
        <v>5001.26</v>
      </c>
      <c r="F143" s="13">
        <v>5062.6400000000003</v>
      </c>
      <c r="G143" s="13">
        <v>5126.924</v>
      </c>
      <c r="H143" s="13">
        <v>5193.4960000000001</v>
      </c>
      <c r="I143" s="13">
        <v>5261.3879999999999</v>
      </c>
      <c r="J143" s="13">
        <v>5329.2359999999999</v>
      </c>
      <c r="K143" s="13">
        <v>5396.16</v>
      </c>
      <c r="L143" s="13">
        <v>5461.6760000000004</v>
      </c>
      <c r="M143" s="13">
        <v>5525.74</v>
      </c>
      <c r="N143" s="13">
        <v>5588.4839999999995</v>
      </c>
      <c r="O143" s="13">
        <v>5649.9519999999993</v>
      </c>
      <c r="P143" s="13">
        <v>5710.32</v>
      </c>
      <c r="Q143" s="13">
        <v>5769.5439999999999</v>
      </c>
      <c r="R143" s="13">
        <v>5827.6679999999997</v>
      </c>
      <c r="S143" s="13">
        <v>5884.8680000000004</v>
      </c>
      <c r="T143" s="13">
        <v>5941.6720000000005</v>
      </c>
      <c r="U143" s="13">
        <v>5998.2999999999993</v>
      </c>
      <c r="V143" s="13">
        <v>6055.0160000000005</v>
      </c>
      <c r="W143" s="13">
        <v>6111.9080000000004</v>
      </c>
      <c r="X143" s="13">
        <v>6169.3719999999994</v>
      </c>
      <c r="Y143" s="13">
        <v>6227.7159999999994</v>
      </c>
      <c r="Z143" s="13">
        <v>6287.3360000000002</v>
      </c>
      <c r="AA143" s="13">
        <v>6348.32</v>
      </c>
      <c r="AB143" s="13">
        <v>6410.7999999999993</v>
      </c>
      <c r="AC143" s="13">
        <v>6474.9959999999992</v>
      </c>
      <c r="AD143" s="13">
        <v>6541.1280000000006</v>
      </c>
      <c r="AE143" s="13">
        <v>6609.46</v>
      </c>
    </row>
    <row r="144" spans="1:31" x14ac:dyDescent="0.2">
      <c r="A144" t="s">
        <v>362</v>
      </c>
      <c r="B144" s="13">
        <v>4723.3559999999998</v>
      </c>
      <c r="C144" s="13">
        <v>4747.6000000000004</v>
      </c>
      <c r="D144" s="13">
        <v>4772.3280000000004</v>
      </c>
      <c r="E144" s="13">
        <v>4797.6719999999996</v>
      </c>
      <c r="F144" s="13">
        <v>4823.808</v>
      </c>
      <c r="G144" s="13">
        <v>4850.6040000000003</v>
      </c>
      <c r="H144" s="13">
        <v>4877.6639999999998</v>
      </c>
      <c r="I144" s="13">
        <v>4904.3719999999994</v>
      </c>
      <c r="J144" s="13">
        <v>4929.848</v>
      </c>
      <c r="K144" s="13">
        <v>4953.5640000000003</v>
      </c>
      <c r="L144" s="13">
        <v>4975.1679999999997</v>
      </c>
      <c r="M144" s="13">
        <v>4994.7479999999996</v>
      </c>
      <c r="N144" s="13">
        <v>5012.1280000000006</v>
      </c>
      <c r="O144" s="13">
        <v>5027.3959999999997</v>
      </c>
      <c r="P144" s="13">
        <v>5040.6400000000003</v>
      </c>
      <c r="Q144" s="13">
        <v>5051.7719999999999</v>
      </c>
      <c r="R144" s="13">
        <v>5060.7040000000006</v>
      </c>
      <c r="S144" s="13">
        <v>5067.5680000000002</v>
      </c>
      <c r="T144" s="13">
        <v>5072.54</v>
      </c>
      <c r="U144" s="13">
        <v>5075.7959999999994</v>
      </c>
      <c r="V144" s="13">
        <v>5077.38</v>
      </c>
      <c r="W144" s="13">
        <v>5077.3360000000002</v>
      </c>
      <c r="X144" s="13">
        <v>5075.6639999999998</v>
      </c>
      <c r="Y144" s="13">
        <v>5072.4079999999994</v>
      </c>
      <c r="Z144" s="13">
        <v>5067.7</v>
      </c>
      <c r="AA144" s="13">
        <v>5061.4960000000001</v>
      </c>
      <c r="AB144" s="13">
        <v>5053.884</v>
      </c>
      <c r="AC144" s="13">
        <v>5044.9520000000002</v>
      </c>
      <c r="AD144" s="13">
        <v>5034.92</v>
      </c>
      <c r="AE144" s="13">
        <v>5023.7880000000005</v>
      </c>
    </row>
    <row r="145" spans="1:31" x14ac:dyDescent="0.2">
      <c r="A145" t="s">
        <v>363</v>
      </c>
      <c r="B145" s="13">
        <v>4836.4359999999997</v>
      </c>
      <c r="C145" s="13">
        <v>4889.1040000000003</v>
      </c>
      <c r="D145" s="13">
        <v>4944.5879999999997</v>
      </c>
      <c r="E145" s="13">
        <v>5003.24</v>
      </c>
      <c r="F145" s="13">
        <v>5065.1040000000003</v>
      </c>
      <c r="G145" s="13">
        <v>5130.0479999999998</v>
      </c>
      <c r="H145" s="13">
        <v>5197.3239999999996</v>
      </c>
      <c r="I145" s="13">
        <v>5265.5680000000002</v>
      </c>
      <c r="J145" s="13">
        <v>5333.1959999999999</v>
      </c>
      <c r="K145" s="13">
        <v>5398.7560000000003</v>
      </c>
      <c r="L145" s="13">
        <v>5461.8519999999999</v>
      </c>
      <c r="M145" s="13">
        <v>5522.3959999999997</v>
      </c>
      <c r="N145" s="13">
        <v>5580.3879999999999</v>
      </c>
      <c r="O145" s="13">
        <v>5636.0040000000008</v>
      </c>
      <c r="P145" s="13">
        <v>5689.3760000000002</v>
      </c>
      <c r="Q145" s="13">
        <v>5740.46</v>
      </c>
      <c r="R145" s="13">
        <v>5789.1679999999997</v>
      </c>
      <c r="S145" s="13">
        <v>5835.808</v>
      </c>
      <c r="T145" s="13">
        <v>5880.7759999999998</v>
      </c>
      <c r="U145" s="13">
        <v>5924.5119999999997</v>
      </c>
      <c r="V145" s="13">
        <v>5967.1040000000003</v>
      </c>
      <c r="W145" s="13">
        <v>6008.728000000001</v>
      </c>
      <c r="X145" s="13">
        <v>6049.8680000000004</v>
      </c>
      <c r="Y145" s="13">
        <v>6091.0519999999997</v>
      </c>
      <c r="Z145" s="13">
        <v>6132.808</v>
      </c>
      <c r="AA145" s="13">
        <v>6175.18</v>
      </c>
      <c r="AB145" s="13">
        <v>6218.3879999999999</v>
      </c>
      <c r="AC145" s="13">
        <v>6262.6959999999999</v>
      </c>
      <c r="AD145" s="13">
        <v>6308.4560000000001</v>
      </c>
      <c r="AE145" s="13">
        <v>6355.9760000000006</v>
      </c>
    </row>
    <row r="146" spans="1:31" x14ac:dyDescent="0.2">
      <c r="A146" t="s">
        <v>364</v>
      </c>
      <c r="B146" s="13">
        <f>AVERAGE(UN_Population_Growth_ScenA!B22,UN_Population_Growth_ScenB!B22,UN_Population_Growth_ScenC!B22)</f>
        <v>109.05233333333332</v>
      </c>
      <c r="C146" s="13">
        <f>AVERAGE(UN_Population_Growth_ScenA!C22,UN_Population_Growth_ScenB!C22,UN_Population_Growth_ScenC!C22)</f>
        <v>110.03266666666667</v>
      </c>
      <c r="D146" s="13">
        <f>AVERAGE(UN_Population_Growth_ScenA!D22,UN_Population_Growth_ScenB!D22,UN_Population_Growth_ScenC!D22)</f>
        <v>111.05933333333333</v>
      </c>
      <c r="E146" s="13">
        <f>AVERAGE(UN_Population_Growth_ScenA!E22,UN_Population_Growth_ScenB!E22,UN_Population_Growth_ScenC!E22)</f>
        <v>112.13766666666668</v>
      </c>
      <c r="F146" s="13">
        <f>AVERAGE(UN_Population_Growth_ScenA!F22,UN_Population_Growth_ScenB!F22,UN_Population_Growth_ScenC!F22)</f>
        <v>113.26933333333334</v>
      </c>
      <c r="G146" s="13">
        <f>AVERAGE(UN_Population_Growth_ScenA!G22,UN_Population_Growth_ScenB!G22,UN_Population_Growth_ScenC!G22)</f>
        <v>114.45133333333332</v>
      </c>
      <c r="H146" s="13">
        <f>AVERAGE(UN_Population_Growth_ScenA!H22,UN_Population_Growth_ScenB!H22,UN_Population_Growth_ScenC!H22)</f>
        <v>115.67033333333332</v>
      </c>
      <c r="I146" s="13">
        <f>AVERAGE(UN_Population_Growth_ScenA!I22,UN_Population_Growth_ScenB!I22,UN_Population_Growth_ScenC!I22)</f>
        <v>116.904</v>
      </c>
      <c r="J146" s="13">
        <f>AVERAGE(UN_Population_Growth_ScenA!J22,UN_Population_Growth_ScenB!J22,UN_Population_Growth_ScenC!J22)</f>
        <v>118.12333333333333</v>
      </c>
      <c r="K146" s="13">
        <f>AVERAGE(UN_Population_Growth_ScenA!K22,UN_Population_Growth_ScenB!K22,UN_Population_Growth_ScenC!K22)</f>
        <v>119.30666666666667</v>
      </c>
      <c r="L146" s="13">
        <f>AVERAGE(UN_Population_Growth_ScenA!L22,UN_Population_Growth_ScenB!L22,UN_Population_Growth_ScenC!L22)</f>
        <v>120.44466666666666</v>
      </c>
      <c r="M146" s="13">
        <f>AVERAGE(UN_Population_Growth_ScenA!M22,UN_Population_Growth_ScenB!M22,UN_Population_Growth_ScenC!M22)</f>
        <v>121.53699999999999</v>
      </c>
      <c r="N146" s="13">
        <f>AVERAGE(UN_Population_Growth_ScenA!N22,UN_Population_Growth_ScenB!N22,UN_Population_Growth_ScenC!N22)</f>
        <v>122.58333333333333</v>
      </c>
      <c r="O146" s="13">
        <f>AVERAGE(UN_Population_Growth_ScenA!O22,UN_Population_Growth_ScenB!O22,UN_Population_Growth_ScenC!O22)</f>
        <v>123.586</v>
      </c>
      <c r="P146" s="13">
        <f>AVERAGE(UN_Population_Growth_ScenA!P22,UN_Population_Growth_ScenB!P22,UN_Population_Growth_ScenC!P22)</f>
        <v>124.548</v>
      </c>
      <c r="Q146" s="13">
        <f>AVERAGE(UN_Population_Growth_ScenA!Q22,UN_Population_Growth_ScenB!Q22,UN_Population_Growth_ScenC!Q22)</f>
        <v>125.468</v>
      </c>
      <c r="R146" s="13">
        <f>AVERAGE(UN_Population_Growth_ScenA!R22,UN_Population_Growth_ScenB!R22,UN_Population_Growth_ScenC!R22)</f>
        <v>126.34500000000001</v>
      </c>
      <c r="S146" s="13">
        <f>AVERAGE(UN_Population_Growth_ScenA!S22,UN_Population_Growth_ScenB!S22,UN_Population_Growth_ScenC!S22)</f>
        <v>127.18366666666668</v>
      </c>
      <c r="T146" s="13">
        <f>AVERAGE(UN_Population_Growth_ScenA!T22,UN_Population_Growth_ScenB!T22,UN_Population_Growth_ScenC!T22)</f>
        <v>127.99233333333332</v>
      </c>
      <c r="U146" s="13">
        <f>AVERAGE(UN_Population_Growth_ScenA!U22,UN_Population_Growth_ScenB!U22,UN_Population_Growth_ScenC!U22)</f>
        <v>128.77733333333333</v>
      </c>
      <c r="V146" s="13">
        <f>AVERAGE(UN_Population_Growth_ScenA!V22,UN_Population_Growth_ScenB!V22,UN_Population_Growth_ScenC!V22)</f>
        <v>129.54166666666666</v>
      </c>
      <c r="W146" s="13">
        <f>AVERAGE(UN_Population_Growth_ScenA!W22,UN_Population_Growth_ScenB!W22,UN_Population_Growth_ScenC!W22)</f>
        <v>130.28766666666669</v>
      </c>
      <c r="X146" s="13">
        <f>AVERAGE(UN_Population_Growth_ScenA!X22,UN_Population_Growth_ScenB!X22,UN_Population_Growth_ScenC!X22)</f>
        <v>131.02200000000002</v>
      </c>
      <c r="Y146" s="13">
        <f>AVERAGE(UN_Population_Growth_ScenA!Y22,UN_Population_Growth_ScenB!Y22,UN_Population_Growth_ScenC!Y22)</f>
        <v>131.75133333333332</v>
      </c>
      <c r="Z146" s="13">
        <f>AVERAGE(UN_Population_Growth_ScenA!Z22,UN_Population_Growth_ScenB!Z22,UN_Population_Growth_ScenC!Z22)</f>
        <v>132.48366666666666</v>
      </c>
      <c r="AA146" s="13">
        <f>AVERAGE(UN_Population_Growth_ScenA!AA22,UN_Population_Growth_ScenB!AA22,UN_Population_Growth_ScenC!AA22)</f>
        <v>133.21966666666665</v>
      </c>
      <c r="AB146" s="13">
        <f>AVERAGE(UN_Population_Growth_ScenA!AB22,UN_Population_Growth_ScenB!AB22,UN_Population_Growth_ScenC!AB22)</f>
        <v>133.96266666666665</v>
      </c>
      <c r="AC146" s="13">
        <f>AVERAGE(UN_Population_Growth_ScenA!AC22,UN_Population_Growth_ScenB!AC22,UN_Population_Growth_ScenC!AC22)</f>
        <v>134.71700000000001</v>
      </c>
      <c r="AD146" s="13">
        <f>AVERAGE(UN_Population_Growth_ScenA!AD22,UN_Population_Growth_ScenB!AD22,UN_Population_Growth_ScenC!AD22)</f>
        <v>135.48866666666666</v>
      </c>
      <c r="AE146" s="13">
        <f>AVERAGE(UN_Population_Growth_ScenA!AE22,UN_Population_Growth_ScenB!AE22,UN_Population_Growth_ScenC!AE22)</f>
        <v>136.28200000000001</v>
      </c>
    </row>
    <row r="147" spans="1:31" x14ac:dyDescent="0.2">
      <c r="A147" t="s">
        <v>365</v>
      </c>
      <c r="B147" s="13">
        <f>STDEV(UN_Population_Growth_ScenA!B22,UN_Population_Growth_ScenB!B22,UN_Population_Growth_ScenC!B22)</f>
        <v>1.4752062002761921</v>
      </c>
      <c r="C147" s="13">
        <f>STDEV(UN_Population_Growth_ScenA!C22,UN_Population_Growth_ScenB!C22,UN_Population_Growth_ScenC!C22)</f>
        <v>1.8470217468490493</v>
      </c>
      <c r="D147" s="13">
        <f>STDEV(UN_Population_Growth_ScenA!D22,UN_Population_Growth_ScenB!D22,UN_Population_Growth_ScenC!D22)</f>
        <v>2.249436892498502</v>
      </c>
      <c r="E147" s="13">
        <f>STDEV(UN_Population_Growth_ScenA!E22,UN_Population_Growth_ScenB!E22,UN_Population_Growth_ScenC!E22)</f>
        <v>2.6844843701041254</v>
      </c>
      <c r="F147" s="13">
        <f>STDEV(UN_Population_Growth_ScenA!F22,UN_Population_Growth_ScenB!F22,UN_Population_Growth_ScenC!F22)</f>
        <v>3.1501475097736802</v>
      </c>
      <c r="G147" s="13">
        <f>STDEV(UN_Population_Growth_ScenA!G22,UN_Population_Growth_ScenB!G22,UN_Population_Growth_ScenC!G22)</f>
        <v>3.6464284352408911</v>
      </c>
      <c r="H147" s="13">
        <f>STDEV(UN_Population_Growth_ScenA!H22,UN_Population_Growth_ScenB!H22,UN_Population_Growth_ScenC!H22)</f>
        <v>4.1695618874569256</v>
      </c>
      <c r="I147" s="13">
        <f>STDEV(UN_Population_Growth_ScenA!I22,UN_Population_Growth_ScenB!I22,UN_Population_Growth_ScenC!I22)</f>
        <v>4.7122836289849976</v>
      </c>
      <c r="J147" s="13">
        <f>STDEV(UN_Population_Growth_ScenA!J22,UN_Population_Growth_ScenB!J22,UN_Population_Growth_ScenC!J22)</f>
        <v>5.2667814017038275</v>
      </c>
      <c r="K147" s="13">
        <f>STDEV(UN_Population_Growth_ScenA!K22,UN_Population_Growth_ScenB!K22,UN_Population_Growth_ScenC!K22)</f>
        <v>5.8246728949644302</v>
      </c>
      <c r="L147" s="13">
        <f>STDEV(UN_Population_Growth_ScenA!L22,UN_Population_Growth_ScenB!L22,UN_Population_Growth_ScenC!L22)</f>
        <v>6.3849169402062946</v>
      </c>
      <c r="M147" s="13">
        <f>STDEV(UN_Population_Growth_ScenA!M22,UN_Population_Growth_ScenB!M22,UN_Population_Growth_ScenC!M22)</f>
        <v>6.9456276894172788</v>
      </c>
      <c r="N147" s="13">
        <f>STDEV(UN_Population_Growth_ScenA!N22,UN_Population_Growth_ScenB!N22,UN_Population_Growth_ScenC!N22)</f>
        <v>7.5101584759133582</v>
      </c>
      <c r="O147" s="13">
        <f>STDEV(UN_Population_Growth_ScenA!O22,UN_Population_Growth_ScenB!O22,UN_Population_Growth_ScenC!O22)</f>
        <v>8.0789738828640836</v>
      </c>
      <c r="P147" s="13">
        <f>STDEV(UN_Population_Growth_ScenA!P22,UN_Population_Growth_ScenB!P22,UN_Population_Growth_ScenC!P22)</f>
        <v>8.6531353855120052</v>
      </c>
      <c r="Q147" s="13">
        <f>STDEV(UN_Population_Growth_ScenA!Q22,UN_Population_Growth_ScenB!Q22,UN_Population_Growth_ScenC!Q22)</f>
        <v>9.2334175146583739</v>
      </c>
      <c r="R147" s="13">
        <f>STDEV(UN_Population_Growth_ScenA!R22,UN_Population_Growth_ScenB!R22,UN_Population_Growth_ScenC!R22)</f>
        <v>9.8209514304877796</v>
      </c>
      <c r="S147" s="13">
        <f>STDEV(UN_Population_Growth_ScenA!S22,UN_Population_Growth_ScenB!S22,UN_Population_Growth_ScenC!S22)</f>
        <v>10.417336911770374</v>
      </c>
      <c r="T147" s="13">
        <f>STDEV(UN_Population_Growth_ScenA!T22,UN_Population_Growth_ScenB!T22,UN_Population_Growth_ScenC!T22)</f>
        <v>11.026608922662192</v>
      </c>
      <c r="U147" s="13">
        <f>STDEV(UN_Population_Growth_ScenA!U22,UN_Population_Growth_ScenB!U22,UN_Population_Growth_ScenC!U22)</f>
        <v>11.650829770163723</v>
      </c>
      <c r="V147" s="13">
        <f>STDEV(UN_Population_Growth_ScenA!V22,UN_Population_Growth_ScenB!V22,UN_Population_Growth_ScenC!V22)</f>
        <v>12.29203540237879</v>
      </c>
      <c r="W147" s="13">
        <f>STDEV(UN_Population_Growth_ScenA!W22,UN_Population_Growth_ScenB!W22,UN_Population_Growth_ScenC!W22)</f>
        <v>12.951476222166082</v>
      </c>
      <c r="X147" s="13">
        <f>STDEV(UN_Population_Growth_ScenA!X22,UN_Population_Growth_ScenB!X22,UN_Population_Growth_ScenC!X22)</f>
        <v>13.634948881459003</v>
      </c>
      <c r="Y147" s="13">
        <f>STDEV(UN_Population_Growth_ScenA!Y22,UN_Population_Growth_ScenB!Y22,UN_Population_Growth_ScenC!Y22)</f>
        <v>14.347160497231959</v>
      </c>
      <c r="Z147" s="13">
        <f>STDEV(UN_Population_Growth_ScenA!Z22,UN_Population_Growth_ScenB!Z22,UN_Population_Growth_ScenC!Z22)</f>
        <v>15.092249412640035</v>
      </c>
      <c r="AA147" s="13">
        <f>STDEV(UN_Population_Growth_ScenA!AA22,UN_Population_Growth_ScenB!AA22,UN_Population_Growth_ScenC!AA22)</f>
        <v>15.871670054954306</v>
      </c>
      <c r="AB147" s="13">
        <f>STDEV(UN_Population_Growth_ScenA!AB22,UN_Population_Growth_ScenB!AB22,UN_Population_Growth_ScenC!AB22)</f>
        <v>16.686402678029065</v>
      </c>
      <c r="AC147" s="13">
        <f>STDEV(UN_Population_Growth_ScenA!AC22,UN_Population_Growth_ScenB!AC22,UN_Population_Growth_ScenC!AC22)</f>
        <v>17.538322810348618</v>
      </c>
      <c r="AD147" s="13">
        <f>STDEV(UN_Population_Growth_ScenA!AD22,UN_Population_Growth_ScenB!AD22,UN_Population_Growth_ScenC!AD22)</f>
        <v>18.428003617682844</v>
      </c>
      <c r="AE147" s="13">
        <f>STDEV(UN_Population_Growth_ScenA!AE22,UN_Population_Growth_ScenB!AE22,UN_Population_Growth_ScenC!AE22)</f>
        <v>19.358991425175041</v>
      </c>
    </row>
    <row r="148" spans="1:31" s="4" customFormat="1" x14ac:dyDescent="0.2">
      <c r="A148" s="4" t="s">
        <v>366</v>
      </c>
      <c r="B148" s="22">
        <f>AVERAGE(B143:B145)</f>
        <v>4798.3026666666665</v>
      </c>
      <c r="C148" s="22">
        <f t="shared" ref="C148:AE148" si="18">AVERAGE(C143:C145)</f>
        <v>4841.4373333333342</v>
      </c>
      <c r="D148" s="22">
        <f t="shared" si="18"/>
        <v>4886.6106666666665</v>
      </c>
      <c r="E148" s="22">
        <f t="shared" si="18"/>
        <v>4934.0573333333332</v>
      </c>
      <c r="F148" s="22">
        <f t="shared" si="18"/>
        <v>4983.8506666666663</v>
      </c>
      <c r="G148" s="22">
        <f t="shared" si="18"/>
        <v>5035.858666666667</v>
      </c>
      <c r="H148" s="22">
        <f t="shared" si="18"/>
        <v>5089.4946666666665</v>
      </c>
      <c r="I148" s="22">
        <f t="shared" si="18"/>
        <v>5143.7759999999989</v>
      </c>
      <c r="J148" s="22">
        <f t="shared" si="18"/>
        <v>5197.4266666666663</v>
      </c>
      <c r="K148" s="22">
        <f t="shared" si="18"/>
        <v>5249.4933333333329</v>
      </c>
      <c r="L148" s="22">
        <f t="shared" si="18"/>
        <v>5299.565333333333</v>
      </c>
      <c r="M148" s="22">
        <f t="shared" si="18"/>
        <v>5347.6279999999997</v>
      </c>
      <c r="N148" s="22">
        <f t="shared" si="18"/>
        <v>5393.666666666667</v>
      </c>
      <c r="O148" s="22">
        <f t="shared" si="18"/>
        <v>5437.7839999999997</v>
      </c>
      <c r="P148" s="22">
        <f t="shared" si="18"/>
        <v>5480.1120000000001</v>
      </c>
      <c r="Q148" s="22">
        <f t="shared" si="18"/>
        <v>5520.5919999999996</v>
      </c>
      <c r="R148" s="22">
        <f t="shared" si="18"/>
        <v>5559.18</v>
      </c>
      <c r="S148" s="22">
        <f t="shared" si="18"/>
        <v>5596.0813333333344</v>
      </c>
      <c r="T148" s="22">
        <f t="shared" si="18"/>
        <v>5631.6626666666662</v>
      </c>
      <c r="U148" s="22">
        <f t="shared" si="18"/>
        <v>5666.2026666666652</v>
      </c>
      <c r="V148" s="22">
        <f t="shared" si="18"/>
        <v>5699.833333333333</v>
      </c>
      <c r="W148" s="22">
        <f t="shared" si="18"/>
        <v>5732.6573333333336</v>
      </c>
      <c r="X148" s="22">
        <f t="shared" si="18"/>
        <v>5764.9680000000008</v>
      </c>
      <c r="Y148" s="22">
        <f t="shared" si="18"/>
        <v>5797.0586666666668</v>
      </c>
      <c r="Z148" s="22">
        <f t="shared" si="18"/>
        <v>5829.2813333333334</v>
      </c>
      <c r="AA148" s="22">
        <f t="shared" si="18"/>
        <v>5861.6653333333334</v>
      </c>
      <c r="AB148" s="22">
        <f t="shared" si="18"/>
        <v>5894.3573333333334</v>
      </c>
      <c r="AC148" s="22">
        <f t="shared" si="18"/>
        <v>5927.5479999999998</v>
      </c>
      <c r="AD148" s="22">
        <f t="shared" si="18"/>
        <v>5961.5013333333336</v>
      </c>
      <c r="AE148" s="22">
        <f t="shared" si="18"/>
        <v>5996.4080000000004</v>
      </c>
    </row>
    <row r="149" spans="1:31" s="4" customFormat="1" x14ac:dyDescent="0.2">
      <c r="A149" s="4" t="s">
        <v>367</v>
      </c>
      <c r="B149" s="22">
        <f>B148*SQRT((B147/B146)^2+(Seafood_Consumption_Rate!$BE$22/Seafood_Consumption_Rate!$BD$22)^2)</f>
        <v>64.909072812152459</v>
      </c>
      <c r="C149" s="22">
        <f>C148*SQRT((C147/C146)^2+(Seafood_Consumption_Rate!$BE$22/Seafood_Consumption_Rate!$BD$22)^2)</f>
        <v>81.268956861358177</v>
      </c>
      <c r="D149" s="22">
        <f>D148*SQRT((D147/D146)^2+(Seafood_Consumption_Rate!$BE$22/Seafood_Consumption_Rate!$BD$22)^2)</f>
        <v>98.975223269934091</v>
      </c>
      <c r="E149" s="22">
        <f>E148*SQRT((E147/E146)^2+(Seafood_Consumption_Rate!$BE$22/Seafood_Consumption_Rate!$BD$22)^2)</f>
        <v>118.11731228458152</v>
      </c>
      <c r="F149" s="22">
        <f>F148*SQRT((F147/F146)^2+(Seafood_Consumption_Rate!$BE$22/Seafood_Consumption_Rate!$BD$22)^2)</f>
        <v>138.6064904300419</v>
      </c>
      <c r="G149" s="22">
        <f>G148*SQRT((G147/G146)^2+(Seafood_Consumption_Rate!$BE$22/Seafood_Consumption_Rate!$BD$22)^2)</f>
        <v>160.44285115059924</v>
      </c>
      <c r="H149" s="22">
        <f>H148*SQRT((H147/H146)^2+(Seafood_Consumption_Rate!$BE$22/Seafood_Consumption_Rate!$BD$22)^2)</f>
        <v>183.46072304810474</v>
      </c>
      <c r="I149" s="22">
        <f>I148*SQRT((I147/I146)^2+(Seafood_Consumption_Rate!$BE$22/Seafood_Consumption_Rate!$BD$22)^2)</f>
        <v>207.34047967533988</v>
      </c>
      <c r="J149" s="22">
        <f>J148*SQRT((J147/J146)^2+(Seafood_Consumption_Rate!$BE$22/Seafood_Consumption_Rate!$BD$22)^2)</f>
        <v>231.73838167496839</v>
      </c>
      <c r="K149" s="22">
        <f>K148*SQRT((K147/K146)^2+(Seafood_Consumption_Rate!$BE$22/Seafood_Consumption_Rate!$BD$22)^2)</f>
        <v>256.28560737843492</v>
      </c>
      <c r="L149" s="22">
        <f>L148*SQRT((L147/L146)^2+(Seafood_Consumption_Rate!$BE$22/Seafood_Consumption_Rate!$BD$22)^2)</f>
        <v>280.93634536907695</v>
      </c>
      <c r="M149" s="22">
        <f>M148*SQRT((M147/M146)^2+(Seafood_Consumption_Rate!$BE$22/Seafood_Consumption_Rate!$BD$22)^2)</f>
        <v>305.60761833436027</v>
      </c>
      <c r="N149" s="22">
        <f>N148*SQRT((N147/N146)^2+(Seafood_Consumption_Rate!$BE$22/Seafood_Consumption_Rate!$BD$22)^2)</f>
        <v>330.44697294018778</v>
      </c>
      <c r="O149" s="22">
        <f>O148*SQRT((O147/O146)^2+(Seafood_Consumption_Rate!$BE$22/Seafood_Consumption_Rate!$BD$22)^2)</f>
        <v>355.47485084601965</v>
      </c>
      <c r="P149" s="22">
        <f>P148*SQRT((P147/P146)^2+(Seafood_Consumption_Rate!$BE$22/Seafood_Consumption_Rate!$BD$22)^2)</f>
        <v>380.73795696252824</v>
      </c>
      <c r="Q149" s="22">
        <f>Q148*SQRT((Q147/Q146)^2+(Seafood_Consumption_Rate!$BE$22/Seafood_Consumption_Rate!$BD$22)^2)</f>
        <v>406.27037064496841</v>
      </c>
      <c r="R149" s="22">
        <f>R148*SQRT((R147/R146)^2+(Seafood_Consumption_Rate!$BE$22/Seafood_Consumption_Rate!$BD$22)^2)</f>
        <v>432.12186294146233</v>
      </c>
      <c r="S149" s="22">
        <f>S148*SQRT((S147/S146)^2+(Seafood_Consumption_Rate!$BE$22/Seafood_Consumption_Rate!$BD$22)^2)</f>
        <v>458.36282411789648</v>
      </c>
      <c r="T149" s="22">
        <f>T148*SQRT((T147/T146)^2+(Seafood_Consumption_Rate!$BE$22/Seafood_Consumption_Rate!$BD$22)^2)</f>
        <v>485.17079259713637</v>
      </c>
      <c r="U149" s="22">
        <f>U148*SQRT((U147/U146)^2+(Seafood_Consumption_Rate!$BE$22/Seafood_Consumption_Rate!$BD$22)^2)</f>
        <v>512.63650988720372</v>
      </c>
      <c r="V149" s="22">
        <f>V148*SQRT((V147/V146)^2+(Seafood_Consumption_Rate!$BE$22/Seafood_Consumption_Rate!$BD$22)^2)</f>
        <v>540.84955770466672</v>
      </c>
      <c r="W149" s="22">
        <f>W148*SQRT((W147/W146)^2+(Seafood_Consumption_Rate!$BE$22/Seafood_Consumption_Rate!$BD$22)^2)</f>
        <v>569.86495377530753</v>
      </c>
      <c r="X149" s="22">
        <f>X148*SQRT((X147/X146)^2+(Seafood_Consumption_Rate!$BE$22/Seafood_Consumption_Rate!$BD$22)^2)</f>
        <v>599.93775078419606</v>
      </c>
      <c r="Y149" s="22">
        <f>Y148*SQRT((Y147/Y146)^2+(Seafood_Consumption_Rate!$BE$22/Seafood_Consumption_Rate!$BD$22)^2)</f>
        <v>631.27506187820632</v>
      </c>
      <c r="Z149" s="22">
        <f>Z148*SQRT((Z147/Z146)^2+(Seafood_Consumption_Rate!$BE$22/Seafood_Consumption_Rate!$BD$22)^2)</f>
        <v>664.05897415616153</v>
      </c>
      <c r="AA149" s="22">
        <f>AA148*SQRT((AA147/AA146)^2+(Seafood_Consumption_Rate!$BE$22/Seafood_Consumption_Rate!$BD$22)^2)</f>
        <v>698.35348241798954</v>
      </c>
      <c r="AB149" s="22">
        <f>AB148*SQRT((AB147/AB146)^2+(Seafood_Consumption_Rate!$BE$22/Seafood_Consumption_Rate!$BD$22)^2)</f>
        <v>734.20171783327896</v>
      </c>
      <c r="AC149" s="22">
        <f>AC148*SQRT((AC147/AC146)^2+(Seafood_Consumption_Rate!$BE$22/Seafood_Consumption_Rate!$BD$22)^2)</f>
        <v>771.686203655339</v>
      </c>
      <c r="AD149" s="22">
        <f>AD148*SQRT((AD147/AD146)^2+(Seafood_Consumption_Rate!$BE$22/Seafood_Consumption_Rate!$BD$22)^2)</f>
        <v>810.83215917804523</v>
      </c>
      <c r="AE149" s="22">
        <f>AE148*SQRT((AE147/AE146)^2+(Seafood_Consumption_Rate!$BE$22/Seafood_Consumption_Rate!$BD$22)^2)</f>
        <v>851.7956227077018</v>
      </c>
    </row>
    <row r="150" spans="1:31" x14ac:dyDescent="0.2">
      <c r="A150" t="s">
        <v>368</v>
      </c>
      <c r="B150" s="13">
        <v>250.488</v>
      </c>
      <c r="C150" s="13">
        <v>251.35200000000003</v>
      </c>
      <c r="D150" s="13">
        <v>252.16800000000001</v>
      </c>
      <c r="E150" s="13">
        <v>252.93599999999998</v>
      </c>
      <c r="F150" s="13">
        <v>253.63200000000001</v>
      </c>
      <c r="G150" s="13">
        <v>254.25599999999997</v>
      </c>
      <c r="H150" s="13">
        <v>254.78399999999999</v>
      </c>
      <c r="I150" s="13">
        <v>255.26399999999998</v>
      </c>
      <c r="J150" s="13">
        <v>255.64799999999997</v>
      </c>
      <c r="K150" s="13">
        <v>255.98400000000001</v>
      </c>
      <c r="L150" s="13">
        <v>256.27200000000005</v>
      </c>
      <c r="M150" s="13">
        <v>256.464</v>
      </c>
      <c r="N150" s="13">
        <v>256.608</v>
      </c>
      <c r="O150" s="13">
        <v>256.68</v>
      </c>
      <c r="P150" s="13">
        <v>256.68</v>
      </c>
      <c r="Q150" s="13">
        <v>256.63200000000001</v>
      </c>
      <c r="R150" s="13">
        <v>256.512</v>
      </c>
      <c r="S150" s="13">
        <v>256.34399999999999</v>
      </c>
      <c r="T150" s="13">
        <v>256.10399999999998</v>
      </c>
      <c r="U150" s="13">
        <v>255.81600000000003</v>
      </c>
      <c r="V150" s="13">
        <v>255.48</v>
      </c>
      <c r="W150" s="13">
        <v>255.096</v>
      </c>
      <c r="X150" s="13">
        <v>254.64</v>
      </c>
      <c r="Y150" s="13">
        <v>254.16</v>
      </c>
      <c r="Z150" s="13">
        <v>253.63200000000001</v>
      </c>
      <c r="AA150" s="13">
        <v>253.05600000000001</v>
      </c>
      <c r="AB150" s="13">
        <v>252.45600000000002</v>
      </c>
      <c r="AC150" s="13">
        <v>251.83199999999999</v>
      </c>
      <c r="AD150" s="13">
        <v>251.16</v>
      </c>
      <c r="AE150" s="13">
        <v>250.512</v>
      </c>
    </row>
    <row r="151" spans="1:31" x14ac:dyDescent="0.2">
      <c r="A151" t="s">
        <v>369</v>
      </c>
      <c r="B151" s="13">
        <v>247.99200000000002</v>
      </c>
      <c r="C151" s="13">
        <v>248.25599999999997</v>
      </c>
      <c r="D151" s="13">
        <v>248.49599999999998</v>
      </c>
      <c r="E151" s="13">
        <v>248.59200000000001</v>
      </c>
      <c r="F151" s="13">
        <v>248.61599999999999</v>
      </c>
      <c r="G151" s="13">
        <v>248.52</v>
      </c>
      <c r="H151" s="13">
        <v>248.304</v>
      </c>
      <c r="I151" s="13">
        <v>248.01599999999999</v>
      </c>
      <c r="J151" s="13">
        <v>247.65600000000001</v>
      </c>
      <c r="K151" s="13">
        <v>247.24799999999999</v>
      </c>
      <c r="L151" s="13">
        <v>246.79199999999997</v>
      </c>
      <c r="M151" s="13">
        <v>246.33599999999998</v>
      </c>
      <c r="N151" s="13">
        <v>245.78399999999999</v>
      </c>
      <c r="O151" s="13">
        <v>245.18399999999997</v>
      </c>
      <c r="P151" s="13">
        <v>244.536</v>
      </c>
      <c r="Q151" s="13">
        <v>243.84</v>
      </c>
      <c r="R151" s="13">
        <v>243.048</v>
      </c>
      <c r="S151" s="13">
        <v>242.232</v>
      </c>
      <c r="T151" s="13">
        <v>241.29599999999999</v>
      </c>
      <c r="U151" s="13">
        <v>240.33599999999998</v>
      </c>
      <c r="V151" s="13">
        <v>239.304</v>
      </c>
      <c r="W151" s="13">
        <v>238.20000000000002</v>
      </c>
      <c r="X151" s="13">
        <v>237</v>
      </c>
      <c r="Y151" s="13">
        <v>235.75200000000001</v>
      </c>
      <c r="Z151" s="13">
        <v>234.40799999999999</v>
      </c>
      <c r="AA151" s="13">
        <v>232.99200000000002</v>
      </c>
      <c r="AB151" s="13">
        <v>231.50400000000002</v>
      </c>
      <c r="AC151" s="13">
        <v>229.96800000000002</v>
      </c>
      <c r="AD151" s="13">
        <v>228.31200000000001</v>
      </c>
      <c r="AE151" s="13">
        <v>226.65600000000001</v>
      </c>
    </row>
    <row r="152" spans="1:31" x14ac:dyDescent="0.2">
      <c r="A152" t="s">
        <v>370</v>
      </c>
      <c r="B152" s="13">
        <v>253.34399999999999</v>
      </c>
      <c r="C152" s="13">
        <v>254.85599999999999</v>
      </c>
      <c r="D152" s="13">
        <v>256.392</v>
      </c>
      <c r="E152" s="13">
        <v>257.928</v>
      </c>
      <c r="F152" s="13">
        <v>259.44</v>
      </c>
      <c r="G152" s="13">
        <v>260.928</v>
      </c>
      <c r="H152" s="13">
        <v>262.34399999999999</v>
      </c>
      <c r="I152" s="13">
        <v>263.73599999999999</v>
      </c>
      <c r="J152" s="13">
        <v>265.05600000000004</v>
      </c>
      <c r="K152" s="13">
        <v>266.32799999999997</v>
      </c>
      <c r="L152" s="13">
        <v>267.52800000000002</v>
      </c>
      <c r="M152" s="13">
        <v>268.68</v>
      </c>
      <c r="N152" s="13">
        <v>269.76</v>
      </c>
      <c r="O152" s="13">
        <v>270.76800000000003</v>
      </c>
      <c r="P152" s="13">
        <v>271.72799999999995</v>
      </c>
      <c r="Q152" s="13">
        <v>272.64</v>
      </c>
      <c r="R152" s="13">
        <v>273.45600000000002</v>
      </c>
      <c r="S152" s="13">
        <v>274.22399999999999</v>
      </c>
      <c r="T152" s="13">
        <v>274.96800000000002</v>
      </c>
      <c r="U152" s="13">
        <v>275.64</v>
      </c>
      <c r="V152" s="13">
        <v>276.28800000000001</v>
      </c>
      <c r="W152" s="13">
        <v>276.86399999999998</v>
      </c>
      <c r="X152" s="13">
        <v>277.464</v>
      </c>
      <c r="Y152" s="13">
        <v>277.99200000000002</v>
      </c>
      <c r="Z152" s="13">
        <v>278.52</v>
      </c>
      <c r="AA152" s="13">
        <v>279.024</v>
      </c>
      <c r="AB152" s="13">
        <v>279.55200000000002</v>
      </c>
      <c r="AC152" s="13">
        <v>280.05600000000004</v>
      </c>
      <c r="AD152" s="13">
        <v>280.584</v>
      </c>
      <c r="AE152" s="13">
        <v>281.11199999999997</v>
      </c>
    </row>
    <row r="153" spans="1:31" x14ac:dyDescent="0.2">
      <c r="A153" t="s">
        <v>371</v>
      </c>
      <c r="B153" s="13">
        <f>AVERAGE(UN_Population_Growth_ScenA!B23,UN_Population_Growth_ScenB!B23,UN_Population_Growth_ScenC!B23)</f>
        <v>10.442</v>
      </c>
      <c r="C153" s="13">
        <f>AVERAGE(UN_Population_Growth_ScenA!C23,UN_Population_Growth_ScenB!C23,UN_Population_Growth_ScenC!C23)</f>
        <v>10.478666666666667</v>
      </c>
      <c r="D153" s="13">
        <f>AVERAGE(UN_Population_Growth_ScenA!D23,UN_Population_Growth_ScenB!D23,UN_Population_Growth_ScenC!D23)</f>
        <v>10.514666666666665</v>
      </c>
      <c r="E153" s="13">
        <f>AVERAGE(UN_Population_Growth_ScenA!E23,UN_Population_Growth_ScenB!E23,UN_Population_Growth_ScenC!E23)</f>
        <v>10.548</v>
      </c>
      <c r="F153" s="13">
        <f>AVERAGE(UN_Population_Growth_ScenA!F23,UN_Population_Growth_ScenB!F23,UN_Population_Growth_ScenC!F23)</f>
        <v>10.579000000000001</v>
      </c>
      <c r="G153" s="13">
        <f>AVERAGE(UN_Population_Growth_ScenA!G23,UN_Population_Growth_ScenB!G23,UN_Population_Growth_ScenC!G23)</f>
        <v>10.606999999999999</v>
      </c>
      <c r="H153" s="13">
        <f>AVERAGE(UN_Population_Growth_ScenA!H23,UN_Population_Growth_ScenB!H23,UN_Population_Growth_ScenC!H23)</f>
        <v>10.631</v>
      </c>
      <c r="I153" s="13">
        <f>AVERAGE(UN_Population_Growth_ScenA!I23,UN_Population_Growth_ScenB!I23,UN_Population_Growth_ScenC!I23)</f>
        <v>10.653</v>
      </c>
      <c r="J153" s="13">
        <f>AVERAGE(UN_Population_Growth_ScenA!J23,UN_Population_Growth_ScenB!J23,UN_Population_Growth_ScenC!J23)</f>
        <v>10.671666666666667</v>
      </c>
      <c r="K153" s="13">
        <f>AVERAGE(UN_Population_Growth_ScenA!K23,UN_Population_Growth_ScenB!K23,UN_Population_Growth_ScenC!K23)</f>
        <v>10.688333333333333</v>
      </c>
      <c r="L153" s="13">
        <f>AVERAGE(UN_Population_Growth_ScenA!L23,UN_Population_Growth_ScenB!L23,UN_Population_Growth_ScenC!L23)</f>
        <v>10.702666666666666</v>
      </c>
      <c r="M153" s="13">
        <f>AVERAGE(UN_Population_Growth_ScenA!M23,UN_Population_Growth_ScenB!M23,UN_Population_Growth_ScenC!M23)</f>
        <v>10.714999999999998</v>
      </c>
      <c r="N153" s="13">
        <f>AVERAGE(UN_Population_Growth_ScenA!N23,UN_Population_Growth_ScenB!N23,UN_Population_Growth_ScenC!N23)</f>
        <v>10.724333333333334</v>
      </c>
      <c r="O153" s="13">
        <f>AVERAGE(UN_Population_Growth_ScenA!O23,UN_Population_Growth_ScenB!O23,UN_Population_Growth_ScenC!O23)</f>
        <v>10.731</v>
      </c>
      <c r="P153" s="13">
        <f>AVERAGE(UN_Population_Growth_ScenA!P23,UN_Population_Growth_ScenB!P23,UN_Population_Growth_ScenC!P23)</f>
        <v>10.735333333333335</v>
      </c>
      <c r="Q153" s="13">
        <f>AVERAGE(UN_Population_Growth_ScenA!Q23,UN_Population_Growth_ScenB!Q23,UN_Population_Growth_ScenC!Q23)</f>
        <v>10.737666666666668</v>
      </c>
      <c r="R153" s="13">
        <f>AVERAGE(UN_Population_Growth_ScenA!R23,UN_Population_Growth_ScenB!R23,UN_Population_Growth_ScenC!R23)</f>
        <v>10.736333333333334</v>
      </c>
      <c r="S153" s="13">
        <f>AVERAGE(UN_Population_Growth_ScenA!S23,UN_Population_Growth_ScenB!S23,UN_Population_Growth_ScenC!S23)</f>
        <v>10.733333333333334</v>
      </c>
      <c r="T153" s="13">
        <f>AVERAGE(UN_Population_Growth_ScenA!T23,UN_Population_Growth_ScenB!T23,UN_Population_Growth_ScenC!T23)</f>
        <v>10.727333333333334</v>
      </c>
      <c r="U153" s="13">
        <f>AVERAGE(UN_Population_Growth_ScenA!U23,UN_Population_Growth_ScenB!U23,UN_Population_Growth_ScenC!U23)</f>
        <v>10.719333333333333</v>
      </c>
      <c r="V153" s="13">
        <f>AVERAGE(UN_Population_Growth_ScenA!V23,UN_Population_Growth_ScenB!V23,UN_Population_Growth_ScenC!V23)</f>
        <v>10.709333333333333</v>
      </c>
      <c r="W153" s="13">
        <f>AVERAGE(UN_Population_Growth_ScenA!W23,UN_Population_Growth_ScenB!W23,UN_Population_Growth_ScenC!W23)</f>
        <v>10.696666666666667</v>
      </c>
      <c r="X153" s="13">
        <f>AVERAGE(UN_Population_Growth_ScenA!X23,UN_Population_Growth_ScenB!X23,UN_Population_Growth_ScenC!X23)</f>
        <v>10.682</v>
      </c>
      <c r="Y153" s="13">
        <f>AVERAGE(UN_Population_Growth_ScenA!Y23,UN_Population_Growth_ScenB!Y23,UN_Population_Growth_ScenC!Y23)</f>
        <v>10.665333333333335</v>
      </c>
      <c r="Z153" s="13">
        <f>AVERAGE(UN_Population_Growth_ScenA!Z23,UN_Population_Growth_ScenB!Z23,UN_Population_Growth_ScenC!Z23)</f>
        <v>10.646666666666667</v>
      </c>
      <c r="AA153" s="13">
        <f>AVERAGE(UN_Population_Growth_ScenA!AA23,UN_Population_Growth_ScenB!AA23,UN_Population_Growth_ScenC!AA23)</f>
        <v>10.625999999999999</v>
      </c>
      <c r="AB153" s="13">
        <f>AVERAGE(UN_Population_Growth_ScenA!AB23,UN_Population_Growth_ScenB!AB23,UN_Population_Growth_ScenC!AB23)</f>
        <v>10.604333333333333</v>
      </c>
      <c r="AC153" s="13">
        <f>AVERAGE(UN_Population_Growth_ScenA!AC23,UN_Population_Growth_ScenB!AC23,UN_Population_Growth_ScenC!AC23)</f>
        <v>10.581333333333335</v>
      </c>
      <c r="AD153" s="13">
        <f>AVERAGE(UN_Population_Growth_ScenA!AD23,UN_Population_Growth_ScenB!AD23,UN_Population_Growth_ScenC!AD23)</f>
        <v>10.556333333333335</v>
      </c>
      <c r="AE153" s="13">
        <f>AVERAGE(UN_Population_Growth_ScenA!AE23,UN_Population_Growth_ScenB!AE23,UN_Population_Growth_ScenC!AE23)</f>
        <v>10.531666666666666</v>
      </c>
    </row>
    <row r="154" spans="1:31" x14ac:dyDescent="0.2">
      <c r="A154" t="s">
        <v>372</v>
      </c>
      <c r="B154" s="13">
        <f>STDEV(UN_Population_Growth_ScenA!B23,UN_Population_Growth_ScenB!B23,UN_Population_Growth_ScenC!B23)</f>
        <v>0.1115840490392775</v>
      </c>
      <c r="C154" s="13">
        <f>STDEV(UN_Population_Growth_ScenA!C23,UN_Population_Growth_ScenB!C23,UN_Population_Growth_ScenC!C23)</f>
        <v>0.13758754788618546</v>
      </c>
      <c r="D154" s="13">
        <f>STDEV(UN_Population_Growth_ScenA!D23,UN_Population_Growth_ScenB!D23,UN_Population_Growth_ScenC!D23)</f>
        <v>0.16463393736813026</v>
      </c>
      <c r="E154" s="13">
        <f>STDEV(UN_Population_Growth_ScenA!E23,UN_Population_Growth_ScenB!E23,UN_Population_Growth_ScenC!E23)</f>
        <v>0.19465610701953298</v>
      </c>
      <c r="F154" s="13">
        <f>STDEV(UN_Population_Growth_ScenA!F23,UN_Population_Growth_ScenB!F23,UN_Population_Growth_ScenC!F23)</f>
        <v>0.22570112981551538</v>
      </c>
      <c r="G154" s="13">
        <f>STDEV(UN_Population_Growth_ScenA!G23,UN_Population_Growth_ScenB!G23,UN_Population_Growth_ScenC!G23)</f>
        <v>0.25874504826179739</v>
      </c>
      <c r="H154" s="13">
        <f>STDEV(UN_Population_Growth_ScenA!H23,UN_Population_Growth_ScenB!H23,UN_Population_Growth_ScenC!H23)</f>
        <v>0.29278831943914657</v>
      </c>
      <c r="I154" s="13">
        <f>STDEV(UN_Population_Growth_ScenA!I23,UN_Population_Growth_ScenB!I23,UN_Population_Growth_ScenC!I23)</f>
        <v>0.32783074901540338</v>
      </c>
      <c r="J154" s="13">
        <f>STDEV(UN_Population_Growth_ScenA!J23,UN_Population_Growth_ScenB!J23,UN_Population_Growth_ScenC!J23)</f>
        <v>0.36289989436941589</v>
      </c>
      <c r="K154" s="13">
        <f>STDEV(UN_Population_Growth_ScenA!K23,UN_Population_Growth_ScenB!K23,UN_Population_Growth_ScenC!K23)</f>
        <v>0.39797026689607518</v>
      </c>
      <c r="L154" s="13">
        <f>STDEV(UN_Population_Growth_ScenA!L23,UN_Population_Growth_ScenB!L23,UN_Population_Growth_ScenC!L23)</f>
        <v>0.432527841107753</v>
      </c>
      <c r="M154" s="13">
        <f>STDEV(UN_Population_Growth_ScenA!M23,UN_Population_Growth_ScenB!M23,UN_Population_Growth_ScenC!M23)</f>
        <v>0.46617700500990011</v>
      </c>
      <c r="N154" s="13">
        <f>STDEV(UN_Population_Growth_ScenA!N23,UN_Population_Growth_ScenB!N23,UN_Population_Growth_ScenC!N23)</f>
        <v>0.50028425253383058</v>
      </c>
      <c r="O154" s="13">
        <f>STDEV(UN_Population_Growth_ScenA!O23,UN_Population_Growth_ScenB!O23,UN_Population_Growth_ScenC!O23)</f>
        <v>0.53391104127935052</v>
      </c>
      <c r="P154" s="13">
        <f>STDEV(UN_Population_Growth_ScenA!P23,UN_Population_Growth_ScenB!P23,UN_Population_Growth_ScenC!P23)</f>
        <v>0.56757583927906308</v>
      </c>
      <c r="Q154" s="13">
        <f>STDEV(UN_Population_Growth_ScenA!Q23,UN_Population_Growth_ScenB!Q23,UN_Population_Growth_ScenC!Q23)</f>
        <v>0.60124565140492525</v>
      </c>
      <c r="R154" s="13">
        <f>STDEV(UN_Population_Growth_ScenA!R23,UN_Population_Growth_ScenB!R23,UN_Population_Growth_ScenC!R23)</f>
        <v>0.63488135374519628</v>
      </c>
      <c r="S154" s="13">
        <f>STDEV(UN_Population_Growth_ScenA!S23,UN_Population_Growth_ScenB!S23,UN_Population_Growth_ScenC!S23)</f>
        <v>0.66803917050823713</v>
      </c>
      <c r="T154" s="13">
        <f>STDEV(UN_Population_Growth_ScenA!T23,UN_Population_Growth_ScenB!T23,UN_Population_Growth_ScenC!T23)</f>
        <v>0.70319437805868001</v>
      </c>
      <c r="U154" s="13">
        <f>STDEV(UN_Population_Growth_ScenA!U23,UN_Population_Growth_ScenB!U23,UN_Population_Growth_ScenC!U23)</f>
        <v>0.73735360128864447</v>
      </c>
      <c r="V154" s="13">
        <f>STDEV(UN_Population_Growth_ScenA!V23,UN_Population_Growth_ScenB!V23,UN_Population_Growth_ScenC!V23)</f>
        <v>0.77251170433420213</v>
      </c>
      <c r="W154" s="13">
        <f>STDEV(UN_Population_Growth_ScenA!W23,UN_Population_Growth_ScenB!W23,UN_Population_Growth_ScenC!W23)</f>
        <v>0.80762883389174045</v>
      </c>
      <c r="X154" s="13">
        <f>STDEV(UN_Population_Growth_ScenA!X23,UN_Population_Growth_ScenB!X23,UN_Population_Growth_ScenC!X23)</f>
        <v>0.84530290428934407</v>
      </c>
      <c r="Y154" s="13">
        <f>STDEV(UN_Population_Growth_ScenA!Y23,UN_Population_Growth_ScenB!Y23,UN_Population_Growth_ScenC!Y23)</f>
        <v>0.88241505729069081</v>
      </c>
      <c r="Z154" s="13">
        <f>STDEV(UN_Population_Growth_ScenA!Z23,UN_Population_Growth_ScenB!Z23,UN_Population_Growth_ScenC!Z23)</f>
        <v>0.92152174870337933</v>
      </c>
      <c r="AA154" s="13">
        <f>STDEV(UN_Population_Growth_ScenA!AA23,UN_Population_Growth_ScenB!AA23,UN_Population_Growth_ScenC!AA23)</f>
        <v>0.9616257068111268</v>
      </c>
      <c r="AB154" s="13">
        <f>STDEV(UN_Population_Growth_ScenA!AB23,UN_Population_Growth_ScenB!AB23,UN_Population_Growth_ScenC!AB23)</f>
        <v>1.0037242317157298</v>
      </c>
      <c r="AC154" s="13">
        <f>STDEV(UN_Population_Growth_ScenA!AC23,UN_Population_Growth_ScenB!AC23,UN_Population_Growth_ScenC!AC23)</f>
        <v>1.0463003074324948</v>
      </c>
      <c r="AD154" s="13">
        <f>STDEV(UN_Population_Growth_ScenA!AD23,UN_Population_Growth_ScenB!AD23,UN_Population_Growth_ScenC!AD23)</f>
        <v>1.091868734479257</v>
      </c>
      <c r="AE154" s="13">
        <f>STDEV(UN_Population_Growth_ScenA!AE23,UN_Population_Growth_ScenB!AE23,UN_Population_Growth_ScenC!AE23)</f>
        <v>1.1373962956390054</v>
      </c>
    </row>
    <row r="155" spans="1:31" s="4" customFormat="1" x14ac:dyDescent="0.2">
      <c r="A155" s="4" t="s">
        <v>373</v>
      </c>
      <c r="B155" s="22">
        <f>AVERAGE(B150:B152)</f>
        <v>250.60800000000003</v>
      </c>
      <c r="C155" s="22">
        <f t="shared" ref="C155:AE155" si="19">AVERAGE(C150:C152)</f>
        <v>251.48799999999997</v>
      </c>
      <c r="D155" s="22">
        <f t="shared" si="19"/>
        <v>252.352</v>
      </c>
      <c r="E155" s="22">
        <f t="shared" si="19"/>
        <v>253.15200000000002</v>
      </c>
      <c r="F155" s="22">
        <f t="shared" si="19"/>
        <v>253.89599999999999</v>
      </c>
      <c r="G155" s="22">
        <f t="shared" si="19"/>
        <v>254.56799999999998</v>
      </c>
      <c r="H155" s="22">
        <f t="shared" si="19"/>
        <v>255.14400000000001</v>
      </c>
      <c r="I155" s="22">
        <f t="shared" si="19"/>
        <v>255.672</v>
      </c>
      <c r="J155" s="22">
        <f t="shared" si="19"/>
        <v>256.12</v>
      </c>
      <c r="K155" s="22">
        <f t="shared" si="19"/>
        <v>256.52</v>
      </c>
      <c r="L155" s="22">
        <f t="shared" si="19"/>
        <v>256.86400000000003</v>
      </c>
      <c r="M155" s="22">
        <f t="shared" si="19"/>
        <v>257.16000000000003</v>
      </c>
      <c r="N155" s="22">
        <f t="shared" si="19"/>
        <v>257.38400000000001</v>
      </c>
      <c r="O155" s="22">
        <f t="shared" si="19"/>
        <v>257.54400000000004</v>
      </c>
      <c r="P155" s="22">
        <f t="shared" si="19"/>
        <v>257.64799999999997</v>
      </c>
      <c r="Q155" s="22">
        <f t="shared" si="19"/>
        <v>257.70400000000001</v>
      </c>
      <c r="R155" s="22">
        <f t="shared" si="19"/>
        <v>257.67200000000003</v>
      </c>
      <c r="S155" s="22">
        <f t="shared" si="19"/>
        <v>257.59999999999997</v>
      </c>
      <c r="T155" s="22">
        <f t="shared" si="19"/>
        <v>257.45599999999996</v>
      </c>
      <c r="U155" s="22">
        <f t="shared" si="19"/>
        <v>257.26400000000001</v>
      </c>
      <c r="V155" s="22">
        <f t="shared" si="19"/>
        <v>257.024</v>
      </c>
      <c r="W155" s="22">
        <f t="shared" si="19"/>
        <v>256.72000000000003</v>
      </c>
      <c r="X155" s="22">
        <f t="shared" si="19"/>
        <v>256.36799999999999</v>
      </c>
      <c r="Y155" s="22">
        <f t="shared" si="19"/>
        <v>255.96799999999999</v>
      </c>
      <c r="Z155" s="22">
        <f t="shared" si="19"/>
        <v>255.51999999999998</v>
      </c>
      <c r="AA155" s="22">
        <f t="shared" si="19"/>
        <v>255.024</v>
      </c>
      <c r="AB155" s="22">
        <f t="shared" si="19"/>
        <v>254.50400000000002</v>
      </c>
      <c r="AC155" s="22">
        <f t="shared" si="19"/>
        <v>253.952</v>
      </c>
      <c r="AD155" s="22">
        <f t="shared" si="19"/>
        <v>253.352</v>
      </c>
      <c r="AE155" s="22">
        <f t="shared" si="19"/>
        <v>252.76</v>
      </c>
    </row>
    <row r="156" spans="1:31" s="4" customFormat="1" x14ac:dyDescent="0.2">
      <c r="A156" s="4" t="s">
        <v>374</v>
      </c>
      <c r="B156" s="22">
        <f>B155*SQRT((B154/B153)^2+(Seafood_Consumption_Rate!$BE$23/Seafood_Consumption_Rate!$BD$23)^2)</f>
        <v>2.6780171769426602</v>
      </c>
      <c r="C156" s="22">
        <f>C155*SQRT((C154/C153)^2+(Seafood_Consumption_Rate!$BE$23/Seafood_Consumption_Rate!$BD$23)^2)</f>
        <v>3.3021011492684504</v>
      </c>
      <c r="D156" s="22">
        <f>D155*SQRT((D154/D153)^2+(Seafood_Consumption_Rate!$BE$23/Seafood_Consumption_Rate!$BD$23)^2)</f>
        <v>3.9512144968351266</v>
      </c>
      <c r="E156" s="22">
        <f>E155*SQRT((E154/E153)^2+(Seafood_Consumption_Rate!$BE$23/Seafood_Consumption_Rate!$BD$23)^2)</f>
        <v>4.6717465684687918</v>
      </c>
      <c r="F156" s="22">
        <f>F155*SQRT((F154/F153)^2+(Seafood_Consumption_Rate!$BE$23/Seafood_Consumption_Rate!$BD$23)^2)</f>
        <v>5.4168271155723682</v>
      </c>
      <c r="G156" s="22">
        <f>G155*SQRT((G154/G153)^2+(Seafood_Consumption_Rate!$BE$23/Seafood_Consumption_Rate!$BD$23)^2)</f>
        <v>6.209881158283137</v>
      </c>
      <c r="H156" s="22">
        <f>H155*SQRT((H154/H153)^2+(Seafood_Consumption_Rate!$BE$23/Seafood_Consumption_Rate!$BD$23)^2)</f>
        <v>7.0269196665395182</v>
      </c>
      <c r="I156" s="22">
        <f>I155*SQRT((I154/I153)^2+(Seafood_Consumption_Rate!$BE$23/Seafood_Consumption_Rate!$BD$23)^2)</f>
        <v>7.8679379763696806</v>
      </c>
      <c r="J156" s="22">
        <f>J155*SQRT((J154/J153)^2+(Seafood_Consumption_Rate!$BE$23/Seafood_Consumption_Rate!$BD$23)^2)</f>
        <v>8.7095974648659826</v>
      </c>
      <c r="K156" s="22">
        <f>K155*SQRT((K154/K153)^2+(Seafood_Consumption_Rate!$BE$23/Seafood_Consumption_Rate!$BD$23)^2)</f>
        <v>9.5512864055058042</v>
      </c>
      <c r="L156" s="22">
        <f>L155*SQRT((L154/L153)^2+(Seafood_Consumption_Rate!$BE$23/Seafood_Consumption_Rate!$BD$23)^2)</f>
        <v>10.380668186586075</v>
      </c>
      <c r="M156" s="22">
        <f>M155*SQRT((M154/M153)^2+(Seafood_Consumption_Rate!$BE$23/Seafood_Consumption_Rate!$BD$23)^2)</f>
        <v>11.188248120237606</v>
      </c>
      <c r="N156" s="22">
        <f>N155*SQRT((N154/N153)^2+(Seafood_Consumption_Rate!$BE$23/Seafood_Consumption_Rate!$BD$23)^2)</f>
        <v>12.006822060811933</v>
      </c>
      <c r="O156" s="22">
        <f>O155*SQRT((O154/O153)^2+(Seafood_Consumption_Rate!$BE$23/Seafood_Consumption_Rate!$BD$23)^2)</f>
        <v>12.813864990704413</v>
      </c>
      <c r="P156" s="22">
        <f>P155*SQRT((P154/P153)^2+(Seafood_Consumption_Rate!$BE$23/Seafood_Consumption_Rate!$BD$23)^2)</f>
        <v>13.62182014269751</v>
      </c>
      <c r="Q156" s="22">
        <f>Q155*SQRT((Q154/Q153)^2+(Seafood_Consumption_Rate!$BE$23/Seafood_Consumption_Rate!$BD$23)^2)</f>
        <v>14.429895633718205</v>
      </c>
      <c r="R156" s="22">
        <f>R155*SQRT((R154/R153)^2+(Seafood_Consumption_Rate!$BE$23/Seafood_Consumption_Rate!$BD$23)^2)</f>
        <v>15.237152489884711</v>
      </c>
      <c r="S156" s="22">
        <f>S155*SQRT((S154/S153)^2+(Seafood_Consumption_Rate!$BE$23/Seafood_Consumption_Rate!$BD$23)^2)</f>
        <v>16.032940092197688</v>
      </c>
      <c r="T156" s="22">
        <f>T155*SQRT((T154/T153)^2+(Seafood_Consumption_Rate!$BE$23/Seafood_Consumption_Rate!$BD$23)^2)</f>
        <v>16.876665073408315</v>
      </c>
      <c r="U156" s="22">
        <f>U155*SQRT((U154/U153)^2+(Seafood_Consumption_Rate!$BE$23/Seafood_Consumption_Rate!$BD$23)^2)</f>
        <v>17.696486430927468</v>
      </c>
      <c r="V156" s="22">
        <f>V155*SQRT((V154/V153)^2+(Seafood_Consumption_Rate!$BE$23/Seafood_Consumption_Rate!$BD$23)^2)</f>
        <v>18.540280904020854</v>
      </c>
      <c r="W156" s="22">
        <f>W155*SQRT((W154/W153)^2+(Seafood_Consumption_Rate!$BE$23/Seafood_Consumption_Rate!$BD$23)^2)</f>
        <v>19.383092013401772</v>
      </c>
      <c r="X156" s="22">
        <f>X155*SQRT((X154/X153)^2+(Seafood_Consumption_Rate!$BE$23/Seafood_Consumption_Rate!$BD$23)^2)</f>
        <v>20.287269702944258</v>
      </c>
      <c r="Y156" s="22">
        <f>Y155*SQRT((Y154/Y153)^2+(Seafood_Consumption_Rate!$BE$23/Seafood_Consumption_Rate!$BD$23)^2)</f>
        <v>21.177961374976576</v>
      </c>
      <c r="Z156" s="22">
        <f>Z155*SQRT((Z154/Z153)^2+(Seafood_Consumption_Rate!$BE$23/Seafood_Consumption_Rate!$BD$23)^2)</f>
        <v>22.116521968881102</v>
      </c>
      <c r="AA156" s="22">
        <f>AA155*SQRT((AA154/AA153)^2+(Seafood_Consumption_Rate!$BE$23/Seafood_Consumption_Rate!$BD$23)^2)</f>
        <v>23.079016963467044</v>
      </c>
      <c r="AB156" s="22">
        <f>AB155*SQRT((AB154/AB153)^2+(Seafood_Consumption_Rate!$BE$23/Seafood_Consumption_Rate!$BD$23)^2)</f>
        <v>24.089381561177518</v>
      </c>
      <c r="AC156" s="22">
        <f>AC155*SQRT((AC154/AC153)^2+(Seafood_Consumption_Rate!$BE$23/Seafood_Consumption_Rate!$BD$23)^2)</f>
        <v>25.11120737837987</v>
      </c>
      <c r="AD156" s="22">
        <f>AD155*SQRT((AD154/AD153)^2+(Seafood_Consumption_Rate!$BE$23/Seafood_Consumption_Rate!$BD$23)^2)</f>
        <v>26.204849627502163</v>
      </c>
      <c r="AE156" s="22">
        <f>AE155*SQRT((AE154/AE153)^2+(Seafood_Consumption_Rate!$BE$23/Seafood_Consumption_Rate!$BD$23)^2)</f>
        <v>27.297511095336127</v>
      </c>
    </row>
    <row r="157" spans="1:31" x14ac:dyDescent="0.2">
      <c r="A157" t="s">
        <v>375</v>
      </c>
      <c r="B157" s="13">
        <v>136.75199999999998</v>
      </c>
      <c r="C157" s="13">
        <v>136.83600000000001</v>
      </c>
      <c r="D157" s="13">
        <v>136.91999999999999</v>
      </c>
      <c r="E157" s="13">
        <v>137.08799999999999</v>
      </c>
      <c r="F157" s="13">
        <v>137.50800000000001</v>
      </c>
      <c r="G157" s="13">
        <v>138.18</v>
      </c>
      <c r="H157" s="13">
        <v>139.10399999999998</v>
      </c>
      <c r="I157" s="13">
        <v>140.11199999999999</v>
      </c>
      <c r="J157" s="13">
        <v>141.12</v>
      </c>
      <c r="K157" s="13">
        <v>142.21200000000002</v>
      </c>
      <c r="L157" s="13">
        <v>143.22</v>
      </c>
      <c r="M157" s="13">
        <v>144.22800000000001</v>
      </c>
      <c r="N157" s="13">
        <v>145.15199999999999</v>
      </c>
      <c r="O157" s="13">
        <v>146.07600000000002</v>
      </c>
      <c r="P157" s="13">
        <v>147</v>
      </c>
      <c r="Q157" s="13">
        <v>147.84</v>
      </c>
      <c r="R157" s="13">
        <v>148.76399999999998</v>
      </c>
      <c r="S157" s="13">
        <v>149.60399999999998</v>
      </c>
      <c r="T157" s="13">
        <v>150.36000000000001</v>
      </c>
      <c r="U157" s="13">
        <v>151.20000000000002</v>
      </c>
      <c r="V157" s="13">
        <v>152.04</v>
      </c>
      <c r="W157" s="13">
        <v>152.964</v>
      </c>
      <c r="X157" s="13">
        <v>153.72</v>
      </c>
      <c r="Y157" s="13">
        <v>154.64400000000001</v>
      </c>
      <c r="Z157" s="13">
        <v>155.56800000000001</v>
      </c>
      <c r="AA157" s="13">
        <v>156.49199999999999</v>
      </c>
      <c r="AB157" s="13">
        <v>157.416</v>
      </c>
      <c r="AC157" s="13">
        <v>158.42399999999998</v>
      </c>
      <c r="AD157" s="13">
        <v>159.34800000000001</v>
      </c>
      <c r="AE157" s="13">
        <v>160.35599999999999</v>
      </c>
    </row>
    <row r="158" spans="1:31" x14ac:dyDescent="0.2">
      <c r="A158" t="s">
        <v>376</v>
      </c>
      <c r="B158" s="13">
        <v>134.65199999999999</v>
      </c>
      <c r="C158" s="13">
        <v>134.148</v>
      </c>
      <c r="D158" s="13">
        <v>133.72800000000001</v>
      </c>
      <c r="E158" s="13">
        <v>133.22400000000002</v>
      </c>
      <c r="F158" s="13">
        <v>133.05600000000001</v>
      </c>
      <c r="G158" s="13">
        <v>133.05600000000001</v>
      </c>
      <c r="H158" s="13">
        <v>133.22400000000002</v>
      </c>
      <c r="I158" s="13">
        <v>133.476</v>
      </c>
      <c r="J158" s="13">
        <v>133.81200000000001</v>
      </c>
      <c r="K158" s="13">
        <v>134.06400000000002</v>
      </c>
      <c r="L158" s="13">
        <v>134.148</v>
      </c>
      <c r="M158" s="13">
        <v>134.232</v>
      </c>
      <c r="N158" s="13">
        <v>134.316</v>
      </c>
      <c r="O158" s="13">
        <v>134.232</v>
      </c>
      <c r="P158" s="13">
        <v>134.316</v>
      </c>
      <c r="Q158" s="13">
        <v>134.4</v>
      </c>
      <c r="R158" s="13">
        <v>134.48400000000001</v>
      </c>
      <c r="S158" s="13">
        <v>134.4</v>
      </c>
      <c r="T158" s="13">
        <v>134.48400000000001</v>
      </c>
      <c r="U158" s="13">
        <v>134.4</v>
      </c>
      <c r="V158" s="13">
        <v>134.316</v>
      </c>
      <c r="W158" s="13">
        <v>134.06400000000002</v>
      </c>
      <c r="X158" s="13">
        <v>133.89600000000002</v>
      </c>
      <c r="Y158" s="13">
        <v>133.64400000000001</v>
      </c>
      <c r="Z158" s="13">
        <v>133.392</v>
      </c>
      <c r="AA158" s="13">
        <v>133.13999999999999</v>
      </c>
      <c r="AB158" s="13">
        <v>132.97200000000001</v>
      </c>
      <c r="AC158" s="13">
        <v>132.636</v>
      </c>
      <c r="AD158" s="13">
        <v>132.38400000000001</v>
      </c>
      <c r="AE158" s="13">
        <v>132.048</v>
      </c>
    </row>
    <row r="159" spans="1:31" x14ac:dyDescent="0.2">
      <c r="A159" t="s">
        <v>377</v>
      </c>
      <c r="B159" s="13">
        <v>137.76</v>
      </c>
      <c r="C159" s="13">
        <v>138.012</v>
      </c>
      <c r="D159" s="13">
        <v>138.26399999999998</v>
      </c>
      <c r="E159" s="13">
        <v>138.684</v>
      </c>
      <c r="F159" s="13">
        <v>139.27199999999999</v>
      </c>
      <c r="G159" s="13">
        <v>140.11199999999999</v>
      </c>
      <c r="H159" s="13">
        <v>141.20400000000001</v>
      </c>
      <c r="I159" s="13">
        <v>142.464</v>
      </c>
      <c r="J159" s="13">
        <v>143.63999999999999</v>
      </c>
      <c r="K159" s="13">
        <v>144.9</v>
      </c>
      <c r="L159" s="13">
        <v>145.99199999999999</v>
      </c>
      <c r="M159" s="13">
        <v>147.16800000000001</v>
      </c>
      <c r="N159" s="13">
        <v>148.17599999999999</v>
      </c>
      <c r="O159" s="13">
        <v>149.184</v>
      </c>
      <c r="P159" s="13">
        <v>150.27599999999998</v>
      </c>
      <c r="Q159" s="13">
        <v>151.36799999999999</v>
      </c>
      <c r="R159" s="13">
        <v>152.46</v>
      </c>
      <c r="S159" s="13">
        <v>153.636</v>
      </c>
      <c r="T159" s="13">
        <v>154.64400000000001</v>
      </c>
      <c r="U159" s="13">
        <v>155.73600000000002</v>
      </c>
      <c r="V159" s="13">
        <v>156.744</v>
      </c>
      <c r="W159" s="13">
        <v>157.83600000000001</v>
      </c>
      <c r="X159" s="13">
        <v>158.84399999999999</v>
      </c>
      <c r="Y159" s="13">
        <v>159.852</v>
      </c>
      <c r="Z159" s="13">
        <v>160.86000000000001</v>
      </c>
      <c r="AA159" s="13">
        <v>161.952</v>
      </c>
      <c r="AB159" s="13">
        <v>163.04400000000001</v>
      </c>
      <c r="AC159" s="13">
        <v>164.136</v>
      </c>
      <c r="AD159" s="13">
        <v>165.31200000000001</v>
      </c>
      <c r="AE159" s="13">
        <v>166.488</v>
      </c>
    </row>
    <row r="160" spans="1:31" x14ac:dyDescent="0.2">
      <c r="A160" t="s">
        <v>378</v>
      </c>
      <c r="B160" s="13">
        <f>AVERAGE(UN_Population_Growth_ScenA!B24,UN_Population_Growth_ScenB!B24,UN_Population_Growth_ScenC!B24)</f>
        <v>1.6236666666666666</v>
      </c>
      <c r="C160" s="13">
        <f>AVERAGE(UN_Population_Growth_ScenA!C24,UN_Population_Growth_ScenB!C24,UN_Population_Growth_ScenC!C24)</f>
        <v>1.623</v>
      </c>
      <c r="D160" s="13">
        <f>AVERAGE(UN_Population_Growth_ScenA!D24,UN_Population_Growth_ScenB!D24,UN_Population_Growth_ScenC!D24)</f>
        <v>1.6226666666666667</v>
      </c>
      <c r="E160" s="13">
        <f>AVERAGE(UN_Population_Growth_ScenA!E24,UN_Population_Growth_ScenB!E24,UN_Population_Growth_ScenC!E24)</f>
        <v>1.623</v>
      </c>
      <c r="F160" s="13">
        <f>AVERAGE(UN_Population_Growth_ScenA!F24,UN_Population_Growth_ScenB!F24,UN_Population_Growth_ScenC!F24)</f>
        <v>1.6263333333333332</v>
      </c>
      <c r="G160" s="13">
        <f>AVERAGE(UN_Population_Growth_ScenA!G24,UN_Population_Growth_ScenB!G24,UN_Population_Growth_ScenC!G24)</f>
        <v>1.6323333333333334</v>
      </c>
      <c r="H160" s="13">
        <f>AVERAGE(UN_Population_Growth_ScenA!H24,UN_Population_Growth_ScenB!H24,UN_Population_Growth_ScenC!H24)</f>
        <v>1.641</v>
      </c>
      <c r="I160" s="13">
        <f>AVERAGE(UN_Population_Growth_ScenA!I24,UN_Population_Growth_ScenB!I24,UN_Population_Growth_ScenC!I24)</f>
        <v>1.6509999999999998</v>
      </c>
      <c r="J160" s="13">
        <f>AVERAGE(UN_Population_Growth_ScenA!J24,UN_Population_Growth_ScenB!J24,UN_Population_Growth_ScenC!J24)</f>
        <v>1.6609999999999998</v>
      </c>
      <c r="K160" s="13">
        <f>AVERAGE(UN_Population_Growth_ScenA!K24,UN_Population_Growth_ScenB!K24,UN_Population_Growth_ScenC!K24)</f>
        <v>1.6713333333333333</v>
      </c>
      <c r="L160" s="13">
        <f>AVERAGE(UN_Population_Growth_ScenA!L24,UN_Population_Growth_ScenB!L24,UN_Population_Growth_ScenC!L24)</f>
        <v>1.68</v>
      </c>
      <c r="M160" s="13">
        <f>AVERAGE(UN_Population_Growth_ScenA!M24,UN_Population_Growth_ScenB!M24,UN_Population_Growth_ScenC!M24)</f>
        <v>1.6890000000000001</v>
      </c>
      <c r="N160" s="13">
        <f>AVERAGE(UN_Population_Growth_ScenA!N24,UN_Population_Growth_ScenB!N24,UN_Population_Growth_ScenC!N24)</f>
        <v>1.6970000000000001</v>
      </c>
      <c r="O160" s="13">
        <f>AVERAGE(UN_Population_Growth_ScenA!O24,UN_Population_Growth_ScenB!O24,UN_Population_Growth_ScenC!O24)</f>
        <v>1.7043333333333335</v>
      </c>
      <c r="P160" s="13">
        <f>AVERAGE(UN_Population_Growth_ScenA!P24,UN_Population_Growth_ScenB!P24,UN_Population_Growth_ScenC!P24)</f>
        <v>1.7126666666666666</v>
      </c>
      <c r="Q160" s="13">
        <f>AVERAGE(UN_Population_Growth_ScenA!Q24,UN_Population_Growth_ScenB!Q24,UN_Population_Growth_ScenC!Q24)</f>
        <v>1.720666666666667</v>
      </c>
      <c r="R160" s="13">
        <f>AVERAGE(UN_Population_Growth_ScenA!R24,UN_Population_Growth_ScenB!R24,UN_Population_Growth_ScenC!R24)</f>
        <v>1.7289999999999999</v>
      </c>
      <c r="S160" s="13">
        <f>AVERAGE(UN_Population_Growth_ScenA!S24,UN_Population_Growth_ScenB!S24,UN_Population_Growth_ScenC!S24)</f>
        <v>1.7366666666666666</v>
      </c>
      <c r="T160" s="13">
        <f>AVERAGE(UN_Population_Growth_ScenA!T24,UN_Population_Growth_ScenB!T24,UN_Population_Growth_ScenC!T24)</f>
        <v>1.744</v>
      </c>
      <c r="U160" s="13">
        <f>AVERAGE(UN_Population_Growth_ScenA!U24,UN_Population_Growth_ScenB!U24,UN_Population_Growth_ScenC!U24)</f>
        <v>1.7513333333333334</v>
      </c>
      <c r="V160" s="13">
        <f>AVERAGE(UN_Population_Growth_ScenA!V24,UN_Population_Growth_ScenB!V24,UN_Population_Growth_ScenC!V24)</f>
        <v>1.7583333333333335</v>
      </c>
      <c r="W160" s="13">
        <f>AVERAGE(UN_Population_Growth_ScenA!W24,UN_Population_Growth_ScenB!W24,UN_Population_Growth_ScenC!W24)</f>
        <v>1.7653333333333332</v>
      </c>
      <c r="X160" s="13">
        <f>AVERAGE(UN_Population_Growth_ScenA!X24,UN_Population_Growth_ScenB!X24,UN_Population_Growth_ScenC!X24)</f>
        <v>1.7716666666666667</v>
      </c>
      <c r="Y160" s="13">
        <f>AVERAGE(UN_Population_Growth_ScenA!Y24,UN_Population_Growth_ScenB!Y24,UN_Population_Growth_ScenC!Y24)</f>
        <v>1.7783333333333333</v>
      </c>
      <c r="Z160" s="13">
        <f>AVERAGE(UN_Population_Growth_ScenA!Z24,UN_Population_Growth_ScenB!Z24,UN_Population_Growth_ScenC!Z24)</f>
        <v>1.7850000000000001</v>
      </c>
      <c r="AA160" s="13">
        <f>AVERAGE(UN_Population_Growth_ScenA!AA24,UN_Population_Growth_ScenB!AA24,UN_Population_Growth_ScenC!AA24)</f>
        <v>1.7919999999999998</v>
      </c>
      <c r="AB160" s="13">
        <f>AVERAGE(UN_Population_Growth_ScenA!AB24,UN_Population_Growth_ScenB!AB24,UN_Population_Growth_ScenC!AB24)</f>
        <v>1.7993333333333332</v>
      </c>
      <c r="AC160" s="13">
        <f>AVERAGE(UN_Population_Growth_ScenA!AC24,UN_Population_Growth_ScenB!AC24,UN_Population_Growth_ScenC!AC24)</f>
        <v>1.8063333333333331</v>
      </c>
      <c r="AD160" s="13">
        <f>AVERAGE(UN_Population_Growth_ScenA!AD24,UN_Population_Growth_ScenB!AD24,UN_Population_Growth_ScenC!AD24)</f>
        <v>1.8136666666666665</v>
      </c>
      <c r="AE160" s="13">
        <f>AVERAGE(UN_Population_Growth_ScenA!AE24,UN_Population_Growth_ScenB!AE24,UN_Population_Growth_ScenC!AE24)</f>
        <v>1.821</v>
      </c>
    </row>
    <row r="161" spans="1:31" x14ac:dyDescent="0.2">
      <c r="A161" t="s">
        <v>379</v>
      </c>
      <c r="B161" s="13">
        <f>STDEV(UN_Population_Growth_ScenA!B24,UN_Population_Growth_ScenB!B24,UN_Population_Growth_ScenC!B24)</f>
        <v>1.8876793513023647E-2</v>
      </c>
      <c r="C161" s="13">
        <f>STDEV(UN_Population_Growth_ScenA!C24,UN_Population_Growth_ScenB!C24,UN_Population_Growth_ScenC!C24)</f>
        <v>2.3579652245103212E-2</v>
      </c>
      <c r="D161" s="13">
        <f>STDEV(UN_Population_Growth_ScenA!D24,UN_Population_Growth_ScenB!D24,UN_Population_Growth_ScenC!D24)</f>
        <v>2.7736858750286197E-2</v>
      </c>
      <c r="E161" s="13">
        <f>STDEV(UN_Population_Growth_ScenA!E24,UN_Population_Growth_ScenB!E24,UN_Population_Growth_ScenC!E24)</f>
        <v>3.3421549934136763E-2</v>
      </c>
      <c r="F161" s="13">
        <f>STDEV(UN_Population_Growth_ScenA!F24,UN_Population_Growth_ScenB!F24,UN_Population_Growth_ScenC!F24)</f>
        <v>3.8135722535876097E-2</v>
      </c>
      <c r="G161" s="13">
        <f>STDEV(UN_Population_Growth_ScenA!G24,UN_Population_Growth_ScenB!G24,UN_Population_Growth_ScenC!G24)</f>
        <v>4.3408908455907148E-2</v>
      </c>
      <c r="H161" s="13">
        <f>STDEV(UN_Population_Growth_ScenA!H24,UN_Population_Growth_ScenB!H24,UN_Population_Growth_ScenC!H24)</f>
        <v>4.9244289008980487E-2</v>
      </c>
      <c r="I161" s="13">
        <f>STDEV(UN_Population_Growth_ScenA!I24,UN_Population_Growth_ScenB!I24,UN_Population_Growth_ScenC!I24)</f>
        <v>5.548873759602032E-2</v>
      </c>
      <c r="J161" s="13">
        <f>STDEV(UN_Population_Growth_ScenA!J24,UN_Population_Growth_ScenB!J24,UN_Population_Growth_ScenC!J24)</f>
        <v>6.0770058416953973E-2</v>
      </c>
      <c r="K161" s="13">
        <f>STDEV(UN_Population_Growth_ScenA!K24,UN_Population_Growth_ScenB!K24,UN_Population_Growth_ScenC!K24)</f>
        <v>6.7173903663054549E-2</v>
      </c>
      <c r="L161" s="13">
        <f>STDEV(UN_Population_Growth_ScenA!L24,UN_Population_Growth_ScenB!L24,UN_Population_Growth_ScenC!L24)</f>
        <v>7.3749576269969197E-2</v>
      </c>
      <c r="M161" s="13">
        <f>STDEV(UN_Population_Growth_ScenA!M24,UN_Population_Growth_ScenB!M24,UN_Population_Growth_ScenC!M24)</f>
        <v>8.0727938162695537E-2</v>
      </c>
      <c r="N161" s="13">
        <f>STDEV(UN_Population_Growth_ScenA!N24,UN_Population_Growth_ScenB!N24,UN_Population_Growth_ScenC!N24)</f>
        <v>8.6758284906975902E-2</v>
      </c>
      <c r="O161" s="13">
        <f>STDEV(UN_Population_Growth_ScenA!O24,UN_Population_Growth_ScenB!O24,UN_Population_Growth_ScenC!O24)</f>
        <v>9.392727683337429E-2</v>
      </c>
      <c r="P161" s="13">
        <f>STDEV(UN_Population_Growth_ScenA!P24,UN_Population_Growth_ScenB!P24,UN_Population_Growth_ScenC!P24)</f>
        <v>0.10035105048445347</v>
      </c>
      <c r="Q161" s="13">
        <f>STDEV(UN_Population_Growth_ScenA!Q24,UN_Population_Growth_ScenB!Q24,UN_Population_Growth_ScenC!Q24)</f>
        <v>0.10658955546081111</v>
      </c>
      <c r="R161" s="13">
        <f>STDEV(UN_Population_Growth_ScenA!R24,UN_Population_Growth_ScenB!R24,UN_Population_Growth_ScenC!R24)</f>
        <v>0.1130132735566933</v>
      </c>
      <c r="S161" s="13">
        <f>STDEV(UN_Population_Growth_ScenA!S24,UN_Population_Growth_ScenB!S24,UN_Population_Growth_ScenC!S24)</f>
        <v>0.12076561320729222</v>
      </c>
      <c r="T161" s="13">
        <f>STDEV(UN_Population_Growth_ScenA!T24,UN_Population_Growth_ScenB!T24,UN_Population_Growth_ScenC!T24)</f>
        <v>0.12643970895252804</v>
      </c>
      <c r="U161" s="13">
        <f>STDEV(UN_Population_Growth_ScenA!U24,UN_Population_Growth_ScenB!U24,UN_Population_Growth_ScenC!U24)</f>
        <v>0.13381081172062792</v>
      </c>
      <c r="V161" s="13">
        <f>STDEV(UN_Population_Growth_ScenA!V24,UN_Population_Growth_ScenB!V24,UN_Population_Growth_ScenC!V24)</f>
        <v>0.14079891098063702</v>
      </c>
      <c r="W161" s="13">
        <f>STDEV(UN_Population_Growth_ScenA!W24,UN_Population_Growth_ScenB!W24,UN_Population_Growth_ScenC!W24)</f>
        <v>0.14948690020645058</v>
      </c>
      <c r="X161" s="13">
        <f>STDEV(UN_Population_Growth_ScenA!X24,UN_Population_Growth_ScenB!X24,UN_Population_Growth_ScenC!X24)</f>
        <v>0.1568576849674039</v>
      </c>
      <c r="Y161" s="13">
        <f>STDEV(UN_Population_Growth_ScenA!Y24,UN_Population_Growth_ScenB!Y24,UN_Population_Growth_ScenC!Y24)</f>
        <v>0.16517061885617956</v>
      </c>
      <c r="Z161" s="13">
        <f>STDEV(UN_Population_Growth_ScenA!Z24,UN_Population_Growth_ScenB!Z24,UN_Population_Growth_ScenC!Z24)</f>
        <v>0.17349063375294932</v>
      </c>
      <c r="AA161" s="13">
        <f>STDEV(UN_Population_Growth_ScenA!AA24,UN_Population_Growth_ScenB!AA24,UN_Population_Growth_ScenC!AA24)</f>
        <v>0.18218946182477186</v>
      </c>
      <c r="AB161" s="13">
        <f>STDEV(UN_Population_Growth_ScenA!AB24,UN_Population_Growth_ScenB!AB24,UN_Population_Growth_ScenC!AB24)</f>
        <v>0.19032165755198055</v>
      </c>
      <c r="AC161" s="13">
        <f>STDEV(UN_Population_Growth_ScenA!AC24,UN_Population_Growth_ScenB!AC24,UN_Population_Growth_ScenC!AC24)</f>
        <v>0.19979072384205762</v>
      </c>
      <c r="AD161" s="13">
        <f>STDEV(UN_Population_Growth_ScenA!AD24,UN_Population_Growth_ScenB!AD24,UN_Population_Growth_ScenC!AD24)</f>
        <v>0.20886438981629521</v>
      </c>
      <c r="AE161" s="13">
        <f>STDEV(UN_Population_Growth_ScenA!AE24,UN_Population_Growth_ScenB!AE24,UN_Population_Growth_ScenC!AE24)</f>
        <v>0.21870756731306759</v>
      </c>
    </row>
    <row r="162" spans="1:31" s="4" customFormat="1" x14ac:dyDescent="0.2">
      <c r="A162" s="4" t="s">
        <v>380</v>
      </c>
      <c r="B162" s="22">
        <f>AVERAGE(B157:B159)</f>
        <v>136.38800000000001</v>
      </c>
      <c r="C162" s="22">
        <f t="shared" ref="C162:AE162" si="20">AVERAGE(C157:C159)</f>
        <v>136.33200000000002</v>
      </c>
      <c r="D162" s="22">
        <f t="shared" si="20"/>
        <v>136.304</v>
      </c>
      <c r="E162" s="22">
        <f t="shared" si="20"/>
        <v>136.33199999999999</v>
      </c>
      <c r="F162" s="22">
        <f t="shared" si="20"/>
        <v>136.61199999999999</v>
      </c>
      <c r="G162" s="22">
        <f t="shared" si="20"/>
        <v>137.11599999999999</v>
      </c>
      <c r="H162" s="22">
        <f t="shared" si="20"/>
        <v>137.84399999999999</v>
      </c>
      <c r="I162" s="22">
        <f t="shared" si="20"/>
        <v>138.684</v>
      </c>
      <c r="J162" s="22">
        <f t="shared" si="20"/>
        <v>139.524</v>
      </c>
      <c r="K162" s="22">
        <f t="shared" si="20"/>
        <v>140.39200000000002</v>
      </c>
      <c r="L162" s="22">
        <f t="shared" si="20"/>
        <v>141.12</v>
      </c>
      <c r="M162" s="22">
        <f t="shared" si="20"/>
        <v>141.876</v>
      </c>
      <c r="N162" s="22">
        <f t="shared" si="20"/>
        <v>142.54799999999997</v>
      </c>
      <c r="O162" s="22">
        <f t="shared" si="20"/>
        <v>143.16399999999999</v>
      </c>
      <c r="P162" s="22">
        <f t="shared" si="20"/>
        <v>143.864</v>
      </c>
      <c r="Q162" s="22">
        <f t="shared" si="20"/>
        <v>144.536</v>
      </c>
      <c r="R162" s="22">
        <f t="shared" si="20"/>
        <v>145.23599999999999</v>
      </c>
      <c r="S162" s="22">
        <f t="shared" si="20"/>
        <v>145.88</v>
      </c>
      <c r="T162" s="22">
        <f t="shared" si="20"/>
        <v>146.49600000000001</v>
      </c>
      <c r="U162" s="22">
        <f t="shared" si="20"/>
        <v>147.11199999999999</v>
      </c>
      <c r="V162" s="22">
        <f t="shared" si="20"/>
        <v>147.70000000000002</v>
      </c>
      <c r="W162" s="22">
        <f t="shared" si="20"/>
        <v>148.28800000000001</v>
      </c>
      <c r="X162" s="22">
        <f t="shared" si="20"/>
        <v>148.82</v>
      </c>
      <c r="Y162" s="22">
        <f t="shared" si="20"/>
        <v>149.38</v>
      </c>
      <c r="Z162" s="22">
        <f t="shared" si="20"/>
        <v>149.94000000000003</v>
      </c>
      <c r="AA162" s="22">
        <f t="shared" si="20"/>
        <v>150.52799999999999</v>
      </c>
      <c r="AB162" s="22">
        <f t="shared" si="20"/>
        <v>151.14400000000001</v>
      </c>
      <c r="AC162" s="22">
        <f t="shared" si="20"/>
        <v>151.73199999999997</v>
      </c>
      <c r="AD162" s="22">
        <f t="shared" si="20"/>
        <v>152.34800000000001</v>
      </c>
      <c r="AE162" s="22">
        <f t="shared" si="20"/>
        <v>152.964</v>
      </c>
    </row>
    <row r="163" spans="1:31" s="4" customFormat="1" x14ac:dyDescent="0.2">
      <c r="A163" s="4" t="s">
        <v>381</v>
      </c>
      <c r="B163" s="22">
        <f>B162*SQRT((B161/B160)^2+(Seafood_Consumption_Rate!$BE$24/Seafood_Consumption_Rate!$BD$24)^2)</f>
        <v>1.5856506550939864</v>
      </c>
      <c r="C163" s="22">
        <f>C162*SQRT((C161/C160)^2+(Seafood_Consumption_Rate!$BE$24/Seafood_Consumption_Rate!$BD$24)^2)</f>
        <v>1.9806907885886702</v>
      </c>
      <c r="D163" s="22">
        <f>D162*SQRT((D161/D160)^2+(Seafood_Consumption_Rate!$BE$24/Seafood_Consumption_Rate!$BD$24)^2)</f>
        <v>2.3298961350240406</v>
      </c>
      <c r="E163" s="22">
        <f>E162*SQRT((E161/E160)^2+(Seafood_Consumption_Rate!$BE$24/Seafood_Consumption_Rate!$BD$24)^2)</f>
        <v>2.8074101944674879</v>
      </c>
      <c r="F163" s="22">
        <f>F162*SQRT((F161/F160)^2+(Seafood_Consumption_Rate!$BE$24/Seafood_Consumption_Rate!$BD$24)^2)</f>
        <v>3.2034006930135925</v>
      </c>
      <c r="G163" s="22">
        <f>G162*SQRT((G161/G160)^2+(Seafood_Consumption_Rate!$BE$24/Seafood_Consumption_Rate!$BD$24)^2)</f>
        <v>3.6463483102962</v>
      </c>
      <c r="H163" s="22">
        <f>H162*SQRT((H161/H160)^2+(Seafood_Consumption_Rate!$BE$24/Seafood_Consumption_Rate!$BD$24)^2)</f>
        <v>4.1365202767543607</v>
      </c>
      <c r="I163" s="22">
        <f>I162*SQRT((I161/I160)^2+(Seafood_Consumption_Rate!$BE$24/Seafood_Consumption_Rate!$BD$24)^2)</f>
        <v>4.6610539580657067</v>
      </c>
      <c r="J163" s="22">
        <f>J162*SQRT((J161/J160)^2+(Seafood_Consumption_Rate!$BE$24/Seafood_Consumption_Rate!$BD$24)^2)</f>
        <v>5.1046849070241347</v>
      </c>
      <c r="K163" s="22">
        <f>K162*SQRT((K161/K160)^2+(Seafood_Consumption_Rate!$BE$24/Seafood_Consumption_Rate!$BD$24)^2)</f>
        <v>5.6426079076965836</v>
      </c>
      <c r="L163" s="22">
        <f>L162*SQRT((L161/L160)^2+(Seafood_Consumption_Rate!$BE$24/Seafood_Consumption_Rate!$BD$24)^2)</f>
        <v>6.1949644066774132</v>
      </c>
      <c r="M163" s="22">
        <f>M162*SQRT((M161/M160)^2+(Seafood_Consumption_Rate!$BE$24/Seafood_Consumption_Rate!$BD$24)^2)</f>
        <v>6.7811468056664257</v>
      </c>
      <c r="N163" s="22">
        <f>N162*SQRT((N161/N160)^2+(Seafood_Consumption_Rate!$BE$24/Seafood_Consumption_Rate!$BD$24)^2)</f>
        <v>7.287695932185974</v>
      </c>
      <c r="O163" s="22">
        <f>O162*SQRT((O161/O160)^2+(Seafood_Consumption_Rate!$BE$24/Seafood_Consumption_Rate!$BD$24)^2)</f>
        <v>7.8898912540034383</v>
      </c>
      <c r="P163" s="22">
        <f>P162*SQRT((P161/P160)^2+(Seafood_Consumption_Rate!$BE$24/Seafood_Consumption_Rate!$BD$24)^2)</f>
        <v>8.4294882406940932</v>
      </c>
      <c r="Q163" s="22">
        <f>Q162*SQRT((Q161/Q160)^2+(Seafood_Consumption_Rate!$BE$24/Seafood_Consumption_Rate!$BD$24)^2)</f>
        <v>8.9535226587081311</v>
      </c>
      <c r="R163" s="22">
        <f>R162*SQRT((R161/R160)^2+(Seafood_Consumption_Rate!$BE$24/Seafood_Consumption_Rate!$BD$24)^2)</f>
        <v>9.4931149787622378</v>
      </c>
      <c r="S163" s="22">
        <f>S162*SQRT((S161/S160)^2+(Seafood_Consumption_Rate!$BE$24/Seafood_Consumption_Rate!$BD$24)^2)</f>
        <v>10.144311509412548</v>
      </c>
      <c r="T163" s="22">
        <f>T162*SQRT((T161/T160)^2+(Seafood_Consumption_Rate!$BE$24/Seafood_Consumption_Rate!$BD$24)^2)</f>
        <v>10.620935552012357</v>
      </c>
      <c r="U163" s="22">
        <f>U162*SQRT((U161/U160)^2+(Seafood_Consumption_Rate!$BE$24/Seafood_Consumption_Rate!$BD$24)^2)</f>
        <v>11.240108184532746</v>
      </c>
      <c r="V163" s="22">
        <f>V162*SQRT((V161/V160)^2+(Seafood_Consumption_Rate!$BE$24/Seafood_Consumption_Rate!$BD$24)^2)</f>
        <v>11.827108522373511</v>
      </c>
      <c r="W163" s="22">
        <f>W162*SQRT((W161/W160)^2+(Seafood_Consumption_Rate!$BE$24/Seafood_Consumption_Rate!$BD$24)^2)</f>
        <v>12.556899617341852</v>
      </c>
      <c r="X163" s="22">
        <f>X162*SQRT((X161/X160)^2+(Seafood_Consumption_Rate!$BE$24/Seafood_Consumption_Rate!$BD$24)^2)</f>
        <v>13.176045537261928</v>
      </c>
      <c r="Y163" s="22">
        <f>Y162*SQRT((Y161/Y160)^2+(Seafood_Consumption_Rate!$BE$24/Seafood_Consumption_Rate!$BD$24)^2)</f>
        <v>13.874331983919083</v>
      </c>
      <c r="Z163" s="22">
        <f>Z162*SQRT((Z161/Z160)^2+(Seafood_Consumption_Rate!$BE$24/Seafood_Consumption_Rate!$BD$24)^2)</f>
        <v>14.573213235247746</v>
      </c>
      <c r="AA163" s="22">
        <f>AA162*SQRT((AA161/AA160)^2+(Seafood_Consumption_Rate!$BE$24/Seafood_Consumption_Rate!$BD$24)^2)</f>
        <v>15.303914793280837</v>
      </c>
      <c r="AB163" s="22">
        <f>AB162*SQRT((AB161/AB160)^2+(Seafood_Consumption_Rate!$BE$24/Seafood_Consumption_Rate!$BD$24)^2)</f>
        <v>15.987019234366368</v>
      </c>
      <c r="AC163" s="22">
        <f>AC162*SQRT((AC161/AC160)^2+(Seafood_Consumption_Rate!$BE$24/Seafood_Consumption_Rate!$BD$24)^2)</f>
        <v>16.78242080273284</v>
      </c>
      <c r="AD163" s="22">
        <f>AD162*SQRT((AD161/AD160)^2+(Seafood_Consumption_Rate!$BE$24/Seafood_Consumption_Rate!$BD$24)^2)</f>
        <v>17.544608744568801</v>
      </c>
      <c r="AE163" s="22">
        <f>AE162*SQRT((AE161/AE160)^2+(Seafood_Consumption_Rate!$BE$24/Seafood_Consumption_Rate!$BD$24)^2)</f>
        <v>18.371435654297677</v>
      </c>
    </row>
    <row r="164" spans="1:31" x14ac:dyDescent="0.2">
      <c r="A164" t="s">
        <v>382</v>
      </c>
      <c r="B164" s="13">
        <v>1536.3161000000002</v>
      </c>
      <c r="C164" s="13">
        <v>1552.6318000000001</v>
      </c>
      <c r="D164" s="13">
        <v>1568.8120999999999</v>
      </c>
      <c r="E164" s="13">
        <v>1584.857</v>
      </c>
      <c r="F164" s="13">
        <v>1600.7665</v>
      </c>
      <c r="G164" s="13">
        <v>1616.4729</v>
      </c>
      <c r="H164" s="13">
        <v>1631.8407999999999</v>
      </c>
      <c r="I164" s="13">
        <v>1646.8025</v>
      </c>
      <c r="J164" s="13">
        <v>1661.3579999999999</v>
      </c>
      <c r="K164" s="13">
        <v>1675.2365000000002</v>
      </c>
      <c r="L164" s="13">
        <v>1688.5056999999999</v>
      </c>
      <c r="M164" s="13">
        <v>1701.2333000000001</v>
      </c>
      <c r="N164" s="13">
        <v>1713.2162000000001</v>
      </c>
      <c r="O164" s="13">
        <v>1724.5898000000002</v>
      </c>
      <c r="P164" s="13">
        <v>1735.2187000000001</v>
      </c>
      <c r="Q164" s="13">
        <v>1745.1705999999999</v>
      </c>
      <c r="R164" s="13">
        <v>1754.5132000000001</v>
      </c>
      <c r="S164" s="13">
        <v>1763.2465000000002</v>
      </c>
      <c r="T164" s="13">
        <v>1771.4382000000001</v>
      </c>
      <c r="U164" s="13">
        <v>1779.0883000000001</v>
      </c>
      <c r="V164" s="13">
        <v>1786.2645000000002</v>
      </c>
      <c r="W164" s="13">
        <v>1793.1022</v>
      </c>
      <c r="X164" s="13">
        <v>1799.5337</v>
      </c>
      <c r="Y164" s="13">
        <v>1805.6944000000001</v>
      </c>
      <c r="Z164" s="13">
        <v>1811.5165999999999</v>
      </c>
      <c r="AA164" s="13">
        <v>1817.1357</v>
      </c>
      <c r="AB164" s="13">
        <v>1822.5517</v>
      </c>
      <c r="AC164" s="13">
        <v>1827.7646000000002</v>
      </c>
      <c r="AD164" s="13">
        <v>1832.8421000000001</v>
      </c>
      <c r="AE164" s="13">
        <v>1837.6487999999999</v>
      </c>
    </row>
    <row r="165" spans="1:31" x14ac:dyDescent="0.2">
      <c r="A165" t="s">
        <v>383</v>
      </c>
      <c r="B165" s="13">
        <v>1518.2402</v>
      </c>
      <c r="C165" s="13">
        <v>1530.0200000000002</v>
      </c>
      <c r="D165" s="13">
        <v>1541.3259</v>
      </c>
      <c r="E165" s="13">
        <v>1552.2256000000002</v>
      </c>
      <c r="F165" s="13">
        <v>1562.6514000000002</v>
      </c>
      <c r="G165" s="13">
        <v>1572.671</v>
      </c>
      <c r="H165" s="13">
        <v>1582.1490000000001</v>
      </c>
      <c r="I165" s="13">
        <v>1591.1531</v>
      </c>
      <c r="J165" s="13">
        <v>1599.8187</v>
      </c>
      <c r="K165" s="13">
        <v>1608.1458000000002</v>
      </c>
      <c r="L165" s="13">
        <v>1616.1344000000001</v>
      </c>
      <c r="M165" s="13">
        <v>1623.7845</v>
      </c>
      <c r="N165" s="13">
        <v>1631.0283999999999</v>
      </c>
      <c r="O165" s="13">
        <v>1637.9338</v>
      </c>
      <c r="P165" s="13">
        <v>1644.2299</v>
      </c>
      <c r="Q165" s="13">
        <v>1650.0521000000001</v>
      </c>
      <c r="R165" s="13">
        <v>1655.4681</v>
      </c>
      <c r="S165" s="13">
        <v>1660.3425</v>
      </c>
      <c r="T165" s="13">
        <v>1664.7430000000002</v>
      </c>
      <c r="U165" s="13">
        <v>1668.7373000000002</v>
      </c>
      <c r="V165" s="13">
        <v>1672.2577000000001</v>
      </c>
      <c r="W165" s="13">
        <v>1675.3042</v>
      </c>
      <c r="X165" s="13">
        <v>1677.9445000000001</v>
      </c>
      <c r="Y165" s="13">
        <v>1680.1786000000002</v>
      </c>
      <c r="Z165" s="13">
        <v>1682.1419000000001</v>
      </c>
      <c r="AA165" s="13">
        <v>1683.7666999999999</v>
      </c>
      <c r="AB165" s="13">
        <v>1684.9853000000001</v>
      </c>
      <c r="AC165" s="13">
        <v>1685.9331</v>
      </c>
      <c r="AD165" s="13">
        <v>1686.6101000000001</v>
      </c>
      <c r="AE165" s="13">
        <v>1686.8809000000001</v>
      </c>
    </row>
    <row r="166" spans="1:31" x14ac:dyDescent="0.2">
      <c r="A166" t="s">
        <v>384</v>
      </c>
      <c r="B166" s="13">
        <v>1553.9181000000001</v>
      </c>
      <c r="C166" s="13">
        <v>1574.7697000000001</v>
      </c>
      <c r="D166" s="13">
        <v>1595.8244</v>
      </c>
      <c r="E166" s="13">
        <v>1617.1499000000001</v>
      </c>
      <c r="F166" s="13">
        <v>1638.8139000000001</v>
      </c>
      <c r="G166" s="13">
        <v>1660.681</v>
      </c>
      <c r="H166" s="13">
        <v>1682.6158</v>
      </c>
      <c r="I166" s="13">
        <v>1704.4829</v>
      </c>
      <c r="J166" s="13">
        <v>1726.0115000000001</v>
      </c>
      <c r="K166" s="13">
        <v>1747.2016000000001</v>
      </c>
      <c r="L166" s="13">
        <v>1767.8501000000001</v>
      </c>
      <c r="M166" s="13">
        <v>1787.9570000000001</v>
      </c>
      <c r="N166" s="13">
        <v>1807.5223000000001</v>
      </c>
      <c r="O166" s="13">
        <v>1826.6137000000001</v>
      </c>
      <c r="P166" s="13">
        <v>1845.1635000000001</v>
      </c>
      <c r="Q166" s="13">
        <v>1863.2393999999999</v>
      </c>
      <c r="R166" s="13">
        <v>1880.7060000000001</v>
      </c>
      <c r="S166" s="13">
        <v>1897.7664</v>
      </c>
      <c r="T166" s="13">
        <v>1914.4205999999999</v>
      </c>
      <c r="U166" s="13">
        <v>1930.7363</v>
      </c>
      <c r="V166" s="13">
        <v>1946.7812000000001</v>
      </c>
      <c r="W166" s="13">
        <v>1962.4876000000002</v>
      </c>
      <c r="X166" s="13">
        <v>1978.0586000000001</v>
      </c>
      <c r="Y166" s="13">
        <v>1993.5618999999999</v>
      </c>
      <c r="Z166" s="13">
        <v>2009.1329000000001</v>
      </c>
      <c r="AA166" s="13">
        <v>2024.7716000000003</v>
      </c>
      <c r="AB166" s="13">
        <v>2040.4780000000001</v>
      </c>
      <c r="AC166" s="13">
        <v>2056.3875000000003</v>
      </c>
      <c r="AD166" s="13">
        <v>2072.4324000000001</v>
      </c>
      <c r="AE166" s="13">
        <v>2088.6804000000002</v>
      </c>
    </row>
    <row r="167" spans="1:31" x14ac:dyDescent="0.2">
      <c r="A167" t="s">
        <v>385</v>
      </c>
      <c r="B167" s="13">
        <f>AVERAGE(UN_Population_Growth_ScenA!B25,UN_Population_Growth_ScenB!B25,UN_Population_Growth_ScenC!B25)</f>
        <v>22.690666666666669</v>
      </c>
      <c r="C167" s="13">
        <f>AVERAGE(UN_Population_Growth_ScenA!C25,UN_Population_Growth_ScenB!C25,UN_Population_Growth_ScenC!C25)</f>
        <v>22.931666666666668</v>
      </c>
      <c r="D167" s="13">
        <f>AVERAGE(UN_Population_Growth_ScenA!D25,UN_Population_Growth_ScenB!D25,UN_Population_Growth_ScenC!D25)</f>
        <v>23.170666666666666</v>
      </c>
      <c r="E167" s="13">
        <f>AVERAGE(UN_Population_Growth_ScenA!E25,UN_Population_Growth_ScenB!E25,UN_Population_Growth_ScenC!E25)</f>
        <v>23.408333333333331</v>
      </c>
      <c r="F167" s="13">
        <f>AVERAGE(UN_Population_Growth_ScenA!F25,UN_Population_Growth_ScenB!F25,UN_Population_Growth_ScenC!F25)</f>
        <v>23.644666666666666</v>
      </c>
      <c r="G167" s="13">
        <f>AVERAGE(UN_Population_Growth_ScenA!G25,UN_Population_Growth_ScenB!G25,UN_Population_Growth_ScenC!G25)</f>
        <v>23.879000000000001</v>
      </c>
      <c r="H167" s="13">
        <f>AVERAGE(UN_Population_Growth_ScenA!H25,UN_Population_Growth_ScenB!H25,UN_Population_Growth_ScenC!H25)</f>
        <v>24.109333333333336</v>
      </c>
      <c r="I167" s="13">
        <f>AVERAGE(UN_Population_Growth_ScenA!I25,UN_Population_Growth_ScenB!I25,UN_Population_Growth_ScenC!I25)</f>
        <v>24.334999999999997</v>
      </c>
      <c r="J167" s="13">
        <f>AVERAGE(UN_Population_Growth_ScenA!J25,UN_Population_Growth_ScenB!J25,UN_Population_Growth_ScenC!J25)</f>
        <v>24.555333333333333</v>
      </c>
      <c r="K167" s="13">
        <f>AVERAGE(UN_Population_Growth_ScenA!K25,UN_Population_Growth_ScenB!K25,UN_Population_Growth_ScenC!K25)</f>
        <v>24.769000000000002</v>
      </c>
      <c r="L167" s="13">
        <f>AVERAGE(UN_Population_Growth_ScenA!L25,UN_Population_Growth_ScenB!L25,UN_Population_Growth_ScenC!L25)</f>
        <v>24.975333333333335</v>
      </c>
      <c r="M167" s="13">
        <f>AVERAGE(UN_Population_Growth_ScenA!M25,UN_Population_Growth_ScenB!M25,UN_Population_Growth_ScenC!M25)</f>
        <v>25.174666666666667</v>
      </c>
      <c r="N167" s="13">
        <f>AVERAGE(UN_Population_Growth_ScenA!N25,UN_Population_Growth_ScenB!N25,UN_Population_Growth_ScenC!N25)</f>
        <v>25.365666666666666</v>
      </c>
      <c r="O167" s="13">
        <f>AVERAGE(UN_Population_Growth_ScenA!O25,UN_Population_Growth_ScenB!O25,UN_Population_Growth_ScenC!O25)</f>
        <v>25.549666666666667</v>
      </c>
      <c r="P167" s="13">
        <f>AVERAGE(UN_Population_Growth_ScenA!P25,UN_Population_Growth_ScenB!P25,UN_Population_Growth_ScenC!P25)</f>
        <v>25.724333333333334</v>
      </c>
      <c r="Q167" s="13">
        <f>AVERAGE(UN_Population_Growth_ScenA!Q25,UN_Population_Growth_ScenB!Q25,UN_Population_Growth_ScenC!Q25)</f>
        <v>25.891000000000002</v>
      </c>
      <c r="R167" s="13">
        <f>AVERAGE(UN_Population_Growth_ScenA!R25,UN_Population_Growth_ScenB!R25,UN_Population_Growth_ScenC!R25)</f>
        <v>26.049666666666667</v>
      </c>
      <c r="S167" s="13">
        <f>AVERAGE(UN_Population_Growth_ScenA!S25,UN_Population_Growth_ScenB!S25,UN_Population_Growth_ScenC!S25)</f>
        <v>26.200666666666667</v>
      </c>
      <c r="T167" s="13">
        <f>AVERAGE(UN_Population_Growth_ScenA!T25,UN_Population_Growth_ScenB!T25,UN_Population_Growth_ScenC!T25)</f>
        <v>26.344666666666665</v>
      </c>
      <c r="U167" s="13">
        <f>AVERAGE(UN_Population_Growth_ScenA!U25,UN_Population_Growth_ScenB!U25,UN_Population_Growth_ScenC!U25)</f>
        <v>26.482333333333333</v>
      </c>
      <c r="V167" s="13">
        <f>AVERAGE(UN_Population_Growth_ScenA!V25,UN_Population_Growth_ScenB!V25,UN_Population_Growth_ScenC!V25)</f>
        <v>26.614000000000001</v>
      </c>
      <c r="W167" s="13">
        <f>AVERAGE(UN_Population_Growth_ScenA!W25,UN_Population_Growth_ScenB!W25,UN_Population_Growth_ScenC!W25)</f>
        <v>26.74</v>
      </c>
      <c r="X167" s="13">
        <f>AVERAGE(UN_Population_Growth_ScenA!X25,UN_Population_Growth_ScenB!X25,UN_Population_Growth_ScenC!X25)</f>
        <v>26.861333333333334</v>
      </c>
      <c r="Y167" s="13">
        <f>AVERAGE(UN_Population_Growth_ScenA!Y25,UN_Population_Growth_ScenB!Y25,UN_Population_Growth_ScenC!Y25)</f>
        <v>26.978999999999999</v>
      </c>
      <c r="Z167" s="13">
        <f>AVERAGE(UN_Population_Growth_ScenA!Z25,UN_Population_Growth_ScenB!Z25,UN_Population_Growth_ScenC!Z25)</f>
        <v>27.094000000000005</v>
      </c>
      <c r="AA167" s="13">
        <f>AVERAGE(UN_Population_Growth_ScenA!AA25,UN_Population_Growth_ScenB!AA25,UN_Population_Growth_ScenC!AA25)</f>
        <v>27.206666666666667</v>
      </c>
      <c r="AB167" s="13">
        <f>AVERAGE(UN_Population_Growth_ScenA!AB25,UN_Population_Growth_ScenB!AB25,UN_Population_Growth_ScenC!AB25)</f>
        <v>27.316666666666666</v>
      </c>
      <c r="AC167" s="13">
        <f>AVERAGE(UN_Population_Growth_ScenA!AC25,UN_Population_Growth_ScenB!AC25,UN_Population_Growth_ScenC!AC25)</f>
        <v>27.425333333333331</v>
      </c>
      <c r="AD167" s="13">
        <f>AVERAGE(UN_Population_Growth_ScenA!AD25,UN_Population_Growth_ScenB!AD25,UN_Population_Growth_ScenC!AD25)</f>
        <v>27.532666666666668</v>
      </c>
      <c r="AE167" s="13">
        <f>AVERAGE(UN_Population_Growth_ScenA!AE25,UN_Population_Growth_ScenB!AE25,UN_Population_Growth_ScenC!AE25)</f>
        <v>27.637666666666664</v>
      </c>
    </row>
    <row r="168" spans="1:31" x14ac:dyDescent="0.2">
      <c r="A168" t="s">
        <v>386</v>
      </c>
      <c r="B168" s="13">
        <f>STDEV(UN_Population_Growth_ScenA!B25,UN_Population_Growth_ScenB!B25,UN_Population_Growth_ScenC!B25)</f>
        <v>0.26350774814667899</v>
      </c>
      <c r="C168" s="13">
        <f>STDEV(UN_Population_Growth_ScenA!C25,UN_Population_Growth_ScenB!C25,UN_Population_Growth_ScenC!C25)</f>
        <v>0.33050617745109184</v>
      </c>
      <c r="D168" s="13">
        <f>STDEV(UN_Population_Growth_ScenA!D25,UN_Population_Growth_ScenB!D25,UN_Population_Growth_ScenC!D25)</f>
        <v>0.40250507243180578</v>
      </c>
      <c r="E168" s="13">
        <f>STDEV(UN_Population_Growth_ScenA!E25,UN_Population_Growth_ScenB!E25,UN_Population_Growth_ScenC!E25)</f>
        <v>0.47950217239688619</v>
      </c>
      <c r="F168" s="13">
        <f>STDEV(UN_Population_Growth_ScenA!F25,UN_Population_Growth_ScenB!F25,UN_Population_Growth_ScenC!F25)</f>
        <v>0.56250007407406921</v>
      </c>
      <c r="G168" s="13">
        <f>STDEV(UN_Population_Growth_ScenA!G25,UN_Population_Growth_ScenB!G25,UN_Population_Growth_ScenC!G25)</f>
        <v>0.65000230768821154</v>
      </c>
      <c r="H168" s="13">
        <f>STDEV(UN_Population_Growth_ScenA!H25,UN_Population_Growth_ScenB!H25,UN_Population_Growth_ScenC!H25)</f>
        <v>0.74201437542229065</v>
      </c>
      <c r="I168" s="13">
        <f>STDEV(UN_Population_Growth_ScenA!I25,UN_Population_Growth_ScenB!I25,UN_Population_Growth_ScenC!I25)</f>
        <v>0.83704480166834538</v>
      </c>
      <c r="J168" s="13">
        <f>STDEV(UN_Population_Growth_ScenA!J25,UN_Population_Growth_ScenB!J25,UN_Population_Growth_ScenC!J25)</f>
        <v>0.9320945946272482</v>
      </c>
      <c r="K168" s="13">
        <f>STDEV(UN_Population_Growth_ScenA!K25,UN_Population_Growth_ScenB!K25,UN_Population_Growth_ScenC!K25)</f>
        <v>1.0272102997925978</v>
      </c>
      <c r="L168" s="13">
        <f>STDEV(UN_Population_Growth_ScenA!L25,UN_Population_Growth_ScenB!L25,UN_Population_Growth_ScenC!L25)</f>
        <v>1.1208944345179581</v>
      </c>
      <c r="M168" s="13">
        <f>STDEV(UN_Population_Growth_ScenA!M25,UN_Population_Growth_ScenB!M25,UN_Population_Growth_ScenC!M25)</f>
        <v>1.213144811361502</v>
      </c>
      <c r="N168" s="13">
        <f>STDEV(UN_Population_Growth_ScenA!N25,UN_Population_Growth_ScenB!N25,UN_Population_Growth_ScenC!N25)</f>
        <v>1.3045237956179017</v>
      </c>
      <c r="O168" s="13">
        <f>STDEV(UN_Population_Growth_ScenA!O25,UN_Population_Growth_ScenB!O25,UN_Population_Growth_ScenC!O25)</f>
        <v>1.3950399038498278</v>
      </c>
      <c r="P168" s="13">
        <f>STDEV(UN_Population_Growth_ScenA!P25,UN_Population_Growth_ScenB!P25,UN_Population_Growth_ScenC!P25)</f>
        <v>1.4861996276857741</v>
      </c>
      <c r="Q168" s="13">
        <f>STDEV(UN_Population_Growth_ScenA!Q25,UN_Population_Growth_ScenB!Q25,UN_Population_Growth_ScenC!Q25)</f>
        <v>1.5775382721189353</v>
      </c>
      <c r="R168" s="13">
        <f>STDEV(UN_Population_Growth_ScenA!R25,UN_Population_Growth_ScenB!R25,UN_Population_Growth_ScenC!R25)</f>
        <v>1.6675228134371465</v>
      </c>
      <c r="S168" s="13">
        <f>STDEV(UN_Population_Growth_ScenA!S25,UN_Population_Growth_ScenB!S25,UN_Population_Growth_ScenC!S25)</f>
        <v>1.7586745956353993</v>
      </c>
      <c r="T168" s="13">
        <f>STDEV(UN_Population_Growth_ScenA!T25,UN_Population_Growth_ScenB!T25,UN_Population_Growth_ScenC!T25)</f>
        <v>1.8504802980127431</v>
      </c>
      <c r="U168" s="13">
        <f>STDEV(UN_Population_Growth_ScenA!U25,UN_Population_Growth_ScenB!U25,UN_Population_Growth_ScenC!U25)</f>
        <v>1.9429959684295097</v>
      </c>
      <c r="V168" s="13">
        <f>STDEV(UN_Population_Growth_ScenA!V25,UN_Population_Growth_ScenB!V25,UN_Population_Growth_ScenC!V25)</f>
        <v>2.0371762319446001</v>
      </c>
      <c r="W168" s="13">
        <f>STDEV(UN_Population_Growth_ScenA!W25,UN_Population_Growth_ScenB!W25,UN_Population_Growth_ScenC!W25)</f>
        <v>2.132376139427564</v>
      </c>
      <c r="X168" s="13">
        <f>STDEV(UN_Population_Growth_ScenA!X25,UN_Population_Growth_ScenB!X25,UN_Population_Growth_ScenC!X25)</f>
        <v>2.229756115213799</v>
      </c>
      <c r="Y168" s="13">
        <f>STDEV(UN_Population_Growth_ScenA!Y25,UN_Population_Growth_ScenB!Y25,UN_Population_Growth_ScenC!Y25)</f>
        <v>2.3297203694864317</v>
      </c>
      <c r="Z168" s="13">
        <f>STDEV(UN_Population_Growth_ScenA!Z25,UN_Population_Growth_ScenB!Z25,UN_Population_Growth_ScenC!Z25)</f>
        <v>2.4324672659667996</v>
      </c>
      <c r="AA168" s="13">
        <f>STDEV(UN_Population_Growth_ScenA!AA25,UN_Population_Growth_ScenB!AA25,UN_Population_Growth_ScenC!AA25)</f>
        <v>2.5383314073094039</v>
      </c>
      <c r="AB168" s="13">
        <f>STDEV(UN_Population_Growth_ScenA!AB25,UN_Population_Growth_ScenB!AB25,UN_Population_Growth_ScenC!AB25)</f>
        <v>2.6477659136210163</v>
      </c>
      <c r="AC168" s="13">
        <f>STDEV(UN_Population_Growth_ScenA!AC25,UN_Population_Growth_ScenB!AC25,UN_Population_Growth_ScenC!AC25)</f>
        <v>2.7609158504621858</v>
      </c>
      <c r="AD168" s="13">
        <f>STDEV(UN_Population_Growth_ScenA!AD25,UN_Population_Growth_ScenB!AD25,UN_Population_Growth_ScenC!AD25)</f>
        <v>2.87717228078774</v>
      </c>
      <c r="AE168" s="13">
        <f>STDEV(UN_Population_Growth_ScenA!AE25,UN_Population_Growth_ScenB!AE25,UN_Population_Growth_ScenC!AE25)</f>
        <v>2.9981388115518155</v>
      </c>
    </row>
    <row r="169" spans="1:31" s="4" customFormat="1" x14ac:dyDescent="0.2">
      <c r="A169" s="4" t="s">
        <v>387</v>
      </c>
      <c r="B169" s="22">
        <f>AVERAGE(B164:B166)</f>
        <v>1536.1581333333334</v>
      </c>
      <c r="C169" s="22">
        <f t="shared" ref="C169:AE169" si="21">AVERAGE(C164:C166)</f>
        <v>1552.4738333333335</v>
      </c>
      <c r="D169" s="22">
        <f t="shared" si="21"/>
        <v>1568.6541333333334</v>
      </c>
      <c r="E169" s="22">
        <f t="shared" si="21"/>
        <v>1584.7441666666666</v>
      </c>
      <c r="F169" s="22">
        <f t="shared" si="21"/>
        <v>1600.7439333333334</v>
      </c>
      <c r="G169" s="22">
        <f t="shared" si="21"/>
        <v>1616.6082999999999</v>
      </c>
      <c r="H169" s="22">
        <f t="shared" si="21"/>
        <v>1632.201866666667</v>
      </c>
      <c r="I169" s="22">
        <f t="shared" si="21"/>
        <v>1647.4795000000001</v>
      </c>
      <c r="J169" s="22">
        <f t="shared" si="21"/>
        <v>1662.3960666666669</v>
      </c>
      <c r="K169" s="22">
        <f t="shared" si="21"/>
        <v>1676.8613000000003</v>
      </c>
      <c r="L169" s="22">
        <f t="shared" si="21"/>
        <v>1690.8300666666667</v>
      </c>
      <c r="M169" s="22">
        <f t="shared" si="21"/>
        <v>1704.3249333333333</v>
      </c>
      <c r="N169" s="22">
        <f t="shared" si="21"/>
        <v>1717.2556333333334</v>
      </c>
      <c r="O169" s="22">
        <f t="shared" si="21"/>
        <v>1729.7124333333334</v>
      </c>
      <c r="P169" s="22">
        <f t="shared" si="21"/>
        <v>1741.5373666666667</v>
      </c>
      <c r="Q169" s="22">
        <f t="shared" si="21"/>
        <v>1752.8207000000002</v>
      </c>
      <c r="R169" s="22">
        <f t="shared" si="21"/>
        <v>1763.5624333333335</v>
      </c>
      <c r="S169" s="22">
        <f t="shared" si="21"/>
        <v>1773.7851333333335</v>
      </c>
      <c r="T169" s="22">
        <f t="shared" si="21"/>
        <v>1783.5339333333334</v>
      </c>
      <c r="U169" s="22">
        <f t="shared" si="21"/>
        <v>1792.8539666666668</v>
      </c>
      <c r="V169" s="22">
        <f t="shared" si="21"/>
        <v>1801.7678000000003</v>
      </c>
      <c r="W169" s="22">
        <f t="shared" si="21"/>
        <v>1810.298</v>
      </c>
      <c r="X169" s="22">
        <f t="shared" si="21"/>
        <v>1818.5122666666666</v>
      </c>
      <c r="Y169" s="22">
        <f t="shared" si="21"/>
        <v>1826.4783</v>
      </c>
      <c r="Z169" s="22">
        <f t="shared" si="21"/>
        <v>1834.2637999999999</v>
      </c>
      <c r="AA169" s="22">
        <f t="shared" si="21"/>
        <v>1841.8913333333333</v>
      </c>
      <c r="AB169" s="22">
        <f t="shared" si="21"/>
        <v>1849.3383333333334</v>
      </c>
      <c r="AC169" s="22">
        <f t="shared" si="21"/>
        <v>1856.6950666666669</v>
      </c>
      <c r="AD169" s="22">
        <f t="shared" si="21"/>
        <v>1863.9615333333334</v>
      </c>
      <c r="AE169" s="22">
        <f t="shared" si="21"/>
        <v>1871.0700333333334</v>
      </c>
    </row>
    <row r="170" spans="1:31" s="4" customFormat="1" x14ac:dyDescent="0.2">
      <c r="A170" s="4" t="s">
        <v>388</v>
      </c>
      <c r="B170" s="22">
        <f>B169*SQRT((B168/B167)^2+(Seafood_Consumption_Rate!$BE$25/Seafood_Consumption_Rate!$BD$25)^2)</f>
        <v>17.839474549530166</v>
      </c>
      <c r="C170" s="22">
        <f>C169*SQRT((C168/C167)^2+(Seafood_Consumption_Rate!$BE$25/Seafood_Consumption_Rate!$BD$25)^2)</f>
        <v>22.375268213438918</v>
      </c>
      <c r="D170" s="22">
        <f>D169*SQRT((D168/D167)^2+(Seafood_Consumption_Rate!$BE$25/Seafood_Consumption_Rate!$BD$25)^2)</f>
        <v>27.249593403633252</v>
      </c>
      <c r="E170" s="22">
        <f>E169*SQRT((E168/E167)^2+(Seafood_Consumption_Rate!$BE$25/Seafood_Consumption_Rate!$BD$25)^2)</f>
        <v>32.462297071269198</v>
      </c>
      <c r="F170" s="22">
        <f>F169*SQRT((F168/F167)^2+(Seafood_Consumption_Rate!$BE$25/Seafood_Consumption_Rate!$BD$25)^2)</f>
        <v>38.081255014814488</v>
      </c>
      <c r="G170" s="22">
        <f>G169*SQRT((G168/G167)^2+(Seafood_Consumption_Rate!$BE$25/Seafood_Consumption_Rate!$BD$25)^2)</f>
        <v>44.005156230491913</v>
      </c>
      <c r="H170" s="22">
        <f>H169*SQRT((H168/H167)^2+(Seafood_Consumption_Rate!$BE$25/Seafood_Consumption_Rate!$BD$25)^2)</f>
        <v>50.234373216089082</v>
      </c>
      <c r="I170" s="22">
        <f>I169*SQRT((I168/I167)^2+(Seafood_Consumption_Rate!$BE$25/Seafood_Consumption_Rate!$BD$25)^2)</f>
        <v>56.667933072946994</v>
      </c>
      <c r="J170" s="22">
        <f>J169*SQRT((J168/J167)^2+(Seafood_Consumption_Rate!$BE$25/Seafood_Consumption_Rate!$BD$25)^2)</f>
        <v>63.102804056264709</v>
      </c>
      <c r="K170" s="22">
        <f>K169*SQRT((K168/K167)^2+(Seafood_Consumption_Rate!$BE$25/Seafood_Consumption_Rate!$BD$25)^2)</f>
        <v>69.542137295958881</v>
      </c>
      <c r="L170" s="22">
        <f>L169*SQRT((L168/L167)^2+(Seafood_Consumption_Rate!$BE$25/Seafood_Consumption_Rate!$BD$25)^2)</f>
        <v>75.884553216865754</v>
      </c>
      <c r="M170" s="22">
        <f>M169*SQRT((M168/M167)^2+(Seafood_Consumption_Rate!$BE$25/Seafood_Consumption_Rate!$BD$25)^2)</f>
        <v>82.129903729173677</v>
      </c>
      <c r="N170" s="22">
        <f>N169*SQRT((N168/N167)^2+(Seafood_Consumption_Rate!$BE$25/Seafood_Consumption_Rate!$BD$25)^2)</f>
        <v>88.316260963331942</v>
      </c>
      <c r="O170" s="22">
        <f>O169*SQRT((O168/O167)^2+(Seafood_Consumption_Rate!$BE$25/Seafood_Consumption_Rate!$BD$25)^2)</f>
        <v>94.444201490633347</v>
      </c>
      <c r="P170" s="22">
        <f>P169*SQRT((P168/P167)^2+(Seafood_Consumption_Rate!$BE$25/Seafood_Consumption_Rate!$BD$25)^2)</f>
        <v>100.61571479432691</v>
      </c>
      <c r="Q170" s="22">
        <f>Q169*SQRT((Q168/Q167)^2+(Seafood_Consumption_Rate!$BE$25/Seafood_Consumption_Rate!$BD$25)^2)</f>
        <v>106.79934102245193</v>
      </c>
      <c r="R170" s="22">
        <f>R169*SQRT((R168/R167)^2+(Seafood_Consumption_Rate!$BE$25/Seafood_Consumption_Rate!$BD$25)^2)</f>
        <v>112.89129446969481</v>
      </c>
      <c r="S170" s="22">
        <f>S169*SQRT((S168/S167)^2+(Seafood_Consumption_Rate!$BE$25/Seafood_Consumption_Rate!$BD$25)^2)</f>
        <v>119.06227012451656</v>
      </c>
      <c r="T170" s="22">
        <f>T169*SQRT((T168/T167)^2+(Seafood_Consumption_Rate!$BE$25/Seafood_Consumption_Rate!$BD$25)^2)</f>
        <v>125.27751617546271</v>
      </c>
      <c r="U170" s="22">
        <f>U169*SQRT((U168/U167)^2+(Seafood_Consumption_Rate!$BE$25/Seafood_Consumption_Rate!$BD$25)^2)</f>
        <v>131.54082706267781</v>
      </c>
      <c r="V170" s="22">
        <f>V169*SQRT((V168/V167)^2+(Seafood_Consumption_Rate!$BE$25/Seafood_Consumption_Rate!$BD$25)^2)</f>
        <v>137.91683090264945</v>
      </c>
      <c r="W170" s="22">
        <f>W169*SQRT((W168/W167)^2+(Seafood_Consumption_Rate!$BE$25/Seafood_Consumption_Rate!$BD$25)^2)</f>
        <v>144.36186463924608</v>
      </c>
      <c r="X170" s="22">
        <f>X169*SQRT((X168/X167)^2+(Seafood_Consumption_Rate!$BE$25/Seafood_Consumption_Rate!$BD$25)^2)</f>
        <v>150.95448899997419</v>
      </c>
      <c r="Y170" s="22">
        <f>Y169*SQRT((Y168/Y167)^2+(Seafood_Consumption_Rate!$BE$25/Seafood_Consumption_Rate!$BD$25)^2)</f>
        <v>157.72206901423144</v>
      </c>
      <c r="Z170" s="22">
        <f>Z169*SQRT((Z168/Z167)^2+(Seafood_Consumption_Rate!$BE$25/Seafood_Consumption_Rate!$BD$25)^2)</f>
        <v>164.6780339059523</v>
      </c>
      <c r="AA170" s="22">
        <f>AA169*SQRT((AA168/AA167)^2+(Seafood_Consumption_Rate!$BE$25/Seafood_Consumption_Rate!$BD$25)^2)</f>
        <v>171.84503627484662</v>
      </c>
      <c r="AB170" s="22">
        <f>AB169*SQRT((AB168/AB167)^2+(Seafood_Consumption_Rate!$BE$25/Seafood_Consumption_Rate!$BD$25)^2)</f>
        <v>179.25375235214281</v>
      </c>
      <c r="AC170" s="22">
        <f>AC169*SQRT((AC168/AC167)^2+(Seafood_Consumption_Rate!$BE$25/Seafood_Consumption_Rate!$BD$25)^2)</f>
        <v>186.91400307629002</v>
      </c>
      <c r="AD170" s="22">
        <f>AD169*SQRT((AD168/AD167)^2+(Seafood_Consumption_Rate!$BE$25/Seafood_Consumption_Rate!$BD$25)^2)</f>
        <v>194.78456340932999</v>
      </c>
      <c r="AE170" s="22">
        <f>AE169*SQRT((AE168/AE167)^2+(Seafood_Consumption_Rate!$BE$25/Seafood_Consumption_Rate!$BD$25)^2)</f>
        <v>202.97399754205793</v>
      </c>
    </row>
    <row r="171" spans="1:31" x14ac:dyDescent="0.2">
      <c r="A171" t="s">
        <v>389</v>
      </c>
      <c r="B171" s="13">
        <v>150500.49959999998</v>
      </c>
      <c r="C171" s="13">
        <v>153689.4498</v>
      </c>
      <c r="D171" s="13">
        <v>156934.74119999999</v>
      </c>
      <c r="E171" s="13">
        <v>160234.63380000001</v>
      </c>
      <c r="F171" s="13">
        <v>163587.42239999998</v>
      </c>
      <c r="G171" s="13">
        <v>166992.65459999998</v>
      </c>
      <c r="H171" s="13">
        <v>170449.37340000001</v>
      </c>
      <c r="I171" s="13">
        <v>173954.91659999997</v>
      </c>
      <c r="J171" s="13">
        <v>177505.9608</v>
      </c>
      <c r="K171" s="13">
        <v>181100.0526</v>
      </c>
      <c r="L171" s="13">
        <v>184736.51339999997</v>
      </c>
      <c r="M171" s="13">
        <v>188415.41279999999</v>
      </c>
      <c r="N171" s="13">
        <v>192136.08959999998</v>
      </c>
      <c r="O171" s="13">
        <v>195898.00439999998</v>
      </c>
      <c r="P171" s="13">
        <v>199701.20939999999</v>
      </c>
      <c r="Q171" s="13">
        <v>203545.94819999998</v>
      </c>
      <c r="R171" s="13">
        <v>207433.5258</v>
      </c>
      <c r="S171" s="13">
        <v>211366.53479999999</v>
      </c>
      <c r="T171" s="13">
        <v>215348.47259999998</v>
      </c>
      <c r="U171" s="13">
        <v>219382.43639999998</v>
      </c>
      <c r="V171" s="13">
        <v>223470.30539999995</v>
      </c>
      <c r="W171" s="13">
        <v>227613.73259999999</v>
      </c>
      <c r="X171" s="13">
        <v>231815.48459999997</v>
      </c>
      <c r="Y171" s="13">
        <v>236078.5716</v>
      </c>
      <c r="Z171" s="13">
        <v>240405.74279999998</v>
      </c>
      <c r="AA171" s="13">
        <v>244799.17319999996</v>
      </c>
      <c r="AB171" s="13">
        <v>249260.88119999997</v>
      </c>
      <c r="AC171" s="13">
        <v>253793.18099999998</v>
      </c>
      <c r="AD171" s="13">
        <v>258398.43899999998</v>
      </c>
      <c r="AE171" s="13">
        <v>263078.83019999997</v>
      </c>
    </row>
    <row r="172" spans="1:31" x14ac:dyDescent="0.2">
      <c r="A172" t="s">
        <v>390</v>
      </c>
      <c r="B172" s="13">
        <v>147549.35519999999</v>
      </c>
      <c r="C172" s="13">
        <v>149963.03099999999</v>
      </c>
      <c r="D172" s="13">
        <v>152354.1042</v>
      </c>
      <c r="E172" s="13">
        <v>154718.48579999999</v>
      </c>
      <c r="F172" s="13">
        <v>157053.70499999999</v>
      </c>
      <c r="G172" s="13">
        <v>159358.14359999998</v>
      </c>
      <c r="H172" s="13">
        <v>161634.30719999998</v>
      </c>
      <c r="I172" s="13">
        <v>163888.72079999998</v>
      </c>
      <c r="J172" s="13">
        <v>166130.2236</v>
      </c>
      <c r="K172" s="13">
        <v>168364.67939999996</v>
      </c>
      <c r="L172" s="13">
        <v>170593.6194</v>
      </c>
      <c r="M172" s="13">
        <v>172813.61579999997</v>
      </c>
      <c r="N172" s="13">
        <v>175019.20499999999</v>
      </c>
      <c r="O172" s="13">
        <v>177202.46999999997</v>
      </c>
      <c r="P172" s="13">
        <v>179356.86839999998</v>
      </c>
      <c r="Q172" s="13">
        <v>181479.96419999999</v>
      </c>
      <c r="R172" s="13">
        <v>183570.64379999999</v>
      </c>
      <c r="S172" s="13">
        <v>185624.95739999998</v>
      </c>
      <c r="T172" s="13">
        <v>187638.79859999998</v>
      </c>
      <c r="U172" s="13">
        <v>189608.56559999997</v>
      </c>
      <c r="V172" s="13">
        <v>191531.5962</v>
      </c>
      <c r="W172" s="13">
        <v>193406.02859999999</v>
      </c>
      <c r="X172" s="13">
        <v>195230.01839999997</v>
      </c>
      <c r="Y172" s="13">
        <v>197002.2432</v>
      </c>
      <c r="Z172" s="13">
        <v>198721.38059999997</v>
      </c>
      <c r="AA172" s="13">
        <v>200386.12559999997</v>
      </c>
      <c r="AB172" s="13">
        <v>201995.2254</v>
      </c>
      <c r="AC172" s="13">
        <v>203547.723</v>
      </c>
      <c r="AD172" s="13">
        <v>205042.87019999998</v>
      </c>
      <c r="AE172" s="13">
        <v>206480.17979999998</v>
      </c>
    </row>
    <row r="173" spans="1:31" x14ac:dyDescent="0.2">
      <c r="A173" t="s">
        <v>391</v>
      </c>
      <c r="B173" s="13">
        <v>150833.93579999998</v>
      </c>
      <c r="C173" s="13">
        <v>154071.867</v>
      </c>
      <c r="D173" s="13">
        <v>157360.60619999998</v>
      </c>
      <c r="E173" s="13">
        <v>160700.397</v>
      </c>
      <c r="F173" s="13">
        <v>164090.03879999998</v>
      </c>
      <c r="G173" s="13">
        <v>167528.6268</v>
      </c>
      <c r="H173" s="13">
        <v>171011.23679999998</v>
      </c>
      <c r="I173" s="13">
        <v>174527.6202</v>
      </c>
      <c r="J173" s="13">
        <v>178064.84879999998</v>
      </c>
      <c r="K173" s="13">
        <v>181613.09159999999</v>
      </c>
      <c r="L173" s="13">
        <v>185167.89419999998</v>
      </c>
      <c r="M173" s="13">
        <v>188729.53499999997</v>
      </c>
      <c r="N173" s="13">
        <v>192299.16239999997</v>
      </c>
      <c r="O173" s="13">
        <v>195880.01279999997</v>
      </c>
      <c r="P173" s="13">
        <v>199474.557</v>
      </c>
      <c r="Q173" s="13">
        <v>203082.2904</v>
      </c>
      <c r="R173" s="13">
        <v>206702.09939999998</v>
      </c>
      <c r="S173" s="13">
        <v>210335.39339999997</v>
      </c>
      <c r="T173" s="13">
        <v>213984.10379999998</v>
      </c>
      <c r="U173" s="13">
        <v>217649.88359999997</v>
      </c>
      <c r="V173" s="13">
        <v>221333.15039999998</v>
      </c>
      <c r="W173" s="13">
        <v>225034.25219999999</v>
      </c>
      <c r="X173" s="13">
        <v>228754.70279999997</v>
      </c>
      <c r="Y173" s="13">
        <v>232496.2248</v>
      </c>
      <c r="Z173" s="13">
        <v>236260.01879999999</v>
      </c>
      <c r="AA173" s="13">
        <v>240046.51979999998</v>
      </c>
      <c r="AB173" s="13">
        <v>243855.41459999999</v>
      </c>
      <c r="AC173" s="13">
        <v>247686.16379999998</v>
      </c>
      <c r="AD173" s="13">
        <v>251537.75819999995</v>
      </c>
      <c r="AE173" s="13">
        <v>255409.22339999999</v>
      </c>
    </row>
    <row r="174" spans="1:31" x14ac:dyDescent="0.2">
      <c r="A174" t="s">
        <v>392</v>
      </c>
      <c r="B174" s="13">
        <f>AVERAGE(UN_Population_Growth_ScenA!B26,UN_Population_Growth_ScenB!B26,UN_Population_Growth_ScenC!B26)</f>
        <v>8599.3063333333339</v>
      </c>
      <c r="C174" s="13">
        <f>AVERAGE(UN_Population_Growth_ScenA!C26,UN_Population_Growth_ScenB!C26,UN_Population_Growth_ScenC!C26)</f>
        <v>8768.6656666666677</v>
      </c>
      <c r="D174" s="13">
        <f>AVERAGE(UN_Population_Growth_ScenA!D26,UN_Population_Growth_ScenB!D26,UN_Population_Growth_ScenC!D26)</f>
        <v>8939.6446666666652</v>
      </c>
      <c r="E174" s="13">
        <f>AVERAGE(UN_Population_Growth_ScenA!E26,UN_Population_Growth_ScenB!E26,UN_Population_Growth_ScenC!E26)</f>
        <v>9112.1363333333338</v>
      </c>
      <c r="F174" s="13">
        <f>AVERAGE(UN_Population_Growth_ScenA!F26,UN_Population_Growth_ScenB!F26,UN_Population_Growth_ScenC!F26)</f>
        <v>9286.0376666666652</v>
      </c>
      <c r="G174" s="13">
        <f>AVERAGE(UN_Population_Growth_ScenA!G26,UN_Population_Growth_ScenB!G26,UN_Population_Growth_ScenC!G26)</f>
        <v>9461.2916666666661</v>
      </c>
      <c r="H174" s="13">
        <f>AVERAGE(UN_Population_Growth_ScenA!H26,UN_Population_Growth_ScenB!H26,UN_Population_Growth_ScenC!H26)</f>
        <v>9637.8336666666673</v>
      </c>
      <c r="I174" s="13">
        <f>AVERAGE(UN_Population_Growth_ScenA!I26,UN_Population_Growth_ScenB!I26,UN_Population_Growth_ScenC!I26)</f>
        <v>9815.5413333333327</v>
      </c>
      <c r="J174" s="13">
        <f>AVERAGE(UN_Population_Growth_ScenA!J26,UN_Population_Growth_ScenB!J26,UN_Population_Growth_ScenC!J26)</f>
        <v>9994.2726666666658</v>
      </c>
      <c r="K174" s="13">
        <f>AVERAGE(UN_Population_Growth_ScenA!K26,UN_Population_Growth_ScenB!K26,UN_Population_Growth_ScenC!K26)</f>
        <v>10173.904666666667</v>
      </c>
      <c r="L174" s="13">
        <f>AVERAGE(UN_Population_Growth_ScenA!L26,UN_Population_Growth_ScenB!L26,UN_Population_Growth_ScenC!L26)</f>
        <v>10354.368333333332</v>
      </c>
      <c r="M174" s="13">
        <f>AVERAGE(UN_Population_Growth_ScenA!M26,UN_Population_Growth_ScenB!M26,UN_Population_Growth_ScenC!M26)</f>
        <v>10535.604666666666</v>
      </c>
      <c r="N174" s="13">
        <f>AVERAGE(UN_Population_Growth_ScenA!N26,UN_Population_Growth_ScenB!N26,UN_Population_Growth_ScenC!N26)</f>
        <v>10717.518333333333</v>
      </c>
      <c r="O174" s="13">
        <f>AVERAGE(UN_Population_Growth_ScenA!O26,UN_Population_Growth_ScenB!O26,UN_Population_Growth_ScenC!O26)</f>
        <v>10900.009333333333</v>
      </c>
      <c r="P174" s="13">
        <f>AVERAGE(UN_Population_Growth_ScenA!P26,UN_Population_Growth_ScenB!P26,UN_Population_Growth_ScenC!P26)</f>
        <v>11083.000666666667</v>
      </c>
      <c r="Q174" s="13">
        <f>AVERAGE(UN_Population_Growth_ScenA!Q26,UN_Population_Growth_ScenB!Q26,UN_Population_Growth_ScenC!Q26)</f>
        <v>11266.440666666667</v>
      </c>
      <c r="R174" s="13">
        <f>AVERAGE(UN_Population_Growth_ScenA!R26,UN_Population_Growth_ScenB!R26,UN_Population_Growth_ScenC!R26)</f>
        <v>11450.311666666666</v>
      </c>
      <c r="S174" s="13">
        <f>AVERAGE(UN_Population_Growth_ScenA!S26,UN_Population_Growth_ScenB!S26,UN_Population_Growth_ScenC!S26)</f>
        <v>11634.614666666668</v>
      </c>
      <c r="T174" s="13">
        <f>AVERAGE(UN_Population_Growth_ScenA!T26,UN_Population_Growth_ScenB!T26,UN_Population_Growth_ScenC!T26)</f>
        <v>11819.375</v>
      </c>
      <c r="U174" s="13">
        <f>AVERAGE(UN_Population_Growth_ScenA!U26,UN_Population_Growth_ScenB!U26,UN_Population_Growth_ScenC!U26)</f>
        <v>12004.614666666666</v>
      </c>
      <c r="V174" s="13">
        <f>AVERAGE(UN_Population_Growth_ScenA!V26,UN_Population_Growth_ScenB!V26,UN_Population_Growth_ScenC!V26)</f>
        <v>12190.326666666668</v>
      </c>
      <c r="W174" s="13">
        <f>AVERAGE(UN_Population_Growth_ScenA!W26,UN_Population_Growth_ScenB!W26,UN_Population_Growth_ScenC!W26)</f>
        <v>12376.513666666666</v>
      </c>
      <c r="X174" s="13">
        <f>AVERAGE(UN_Population_Growth_ScenA!X26,UN_Population_Growth_ScenB!X26,UN_Population_Growth_ScenC!X26)</f>
        <v>12563.222333333333</v>
      </c>
      <c r="Y174" s="13">
        <f>AVERAGE(UN_Population_Growth_ScenA!Y26,UN_Population_Growth_ScenB!Y26,UN_Population_Growth_ScenC!Y26)</f>
        <v>12750.518000000002</v>
      </c>
      <c r="Z174" s="13">
        <f>AVERAGE(UN_Population_Growth_ScenA!Z26,UN_Population_Growth_ScenB!Z26,UN_Population_Growth_ScenC!Z26)</f>
        <v>12938.451000000001</v>
      </c>
      <c r="AA174" s="13">
        <f>AVERAGE(UN_Population_Growth_ScenA!AA26,UN_Population_Growth_ScenB!AA26,UN_Population_Growth_ScenC!AA26)</f>
        <v>13127.046333333334</v>
      </c>
      <c r="AB174" s="13">
        <f>AVERAGE(UN_Population_Growth_ScenA!AB26,UN_Population_Growth_ScenB!AB26,UN_Population_Growth_ScenC!AB26)</f>
        <v>13316.312666666665</v>
      </c>
      <c r="AC174" s="13">
        <f>AVERAGE(UN_Population_Growth_ScenA!AC26,UN_Population_Growth_ScenB!AC26,UN_Population_Growth_ScenC!AC26)</f>
        <v>13506.265666666666</v>
      </c>
      <c r="AD174" s="13">
        <f>AVERAGE(UN_Population_Growth_ScenA!AD26,UN_Population_Growth_ScenB!AD26,UN_Population_Growth_ScenC!AD26)</f>
        <v>13696.917000000001</v>
      </c>
      <c r="AE174" s="13">
        <f>AVERAGE(UN_Population_Growth_ScenA!AE26,UN_Population_Growth_ScenB!AE26,UN_Population_Growth_ScenC!AE26)</f>
        <v>13888.280333333334</v>
      </c>
    </row>
    <row r="175" spans="1:31" x14ac:dyDescent="0.2">
      <c r="A175" t="s">
        <v>393</v>
      </c>
      <c r="B175" s="13">
        <f>STDEV(UN_Population_Growth_ScenA!B26,UN_Population_Growth_ScenB!B26,UN_Population_Growth_ScenC!B26)</f>
        <v>103.89670444404547</v>
      </c>
      <c r="C175" s="13">
        <f>STDEV(UN_Population_Growth_ScenA!C26,UN_Population_Growth_ScenB!C26,UN_Population_Growth_ScenC!C26)</f>
        <v>130.45465005638283</v>
      </c>
      <c r="D175" s="13">
        <f>STDEV(UN_Population_Growth_ScenA!D26,UN_Population_Growth_ScenB!D26,UN_Population_Growth_ScenC!D26)</f>
        <v>159.52574167930774</v>
      </c>
      <c r="E175" s="13">
        <f>STDEV(UN_Population_Growth_ScenA!E26,UN_Population_Growth_ScenB!E26,UN_Population_Growth_ScenC!E26)</f>
        <v>191.22778527539722</v>
      </c>
      <c r="F175" s="13">
        <f>STDEV(UN_Population_Growth_ScenA!F26,UN_Population_Growth_ScenB!F26,UN_Population_Growth_ScenC!F26)</f>
        <v>225.59707731779901</v>
      </c>
      <c r="G175" s="13">
        <f>STDEV(UN_Population_Growth_ScenA!G26,UN_Population_Growth_ScenB!G26,UN_Population_Growth_ScenC!G26)</f>
        <v>262.66507719210347</v>
      </c>
      <c r="H175" s="13">
        <f>STDEV(UN_Population_Growth_ScenA!H26,UN_Population_Growth_ScenB!H26,UN_Population_Growth_ScenC!H26)</f>
        <v>302.24630178768706</v>
      </c>
      <c r="I175" s="13">
        <f>STDEV(UN_Population_Growth_ScenA!I26,UN_Population_Growth_ScenB!I26,UN_Population_Growth_ScenC!I26)</f>
        <v>343.90238887558399</v>
      </c>
      <c r="J175" s="13">
        <f>STDEV(UN_Population_Growth_ScenA!J26,UN_Population_Growth_ScenB!J26,UN_Population_Growth_ScenC!J26)</f>
        <v>387.06447225408482</v>
      </c>
      <c r="K175" s="13">
        <f>STDEV(UN_Population_Growth_ScenA!K26,UN_Population_Growth_ScenB!K26,UN_Population_Growth_ScenC!K26)</f>
        <v>431.33665358549553</v>
      </c>
      <c r="L175" s="13">
        <f>STDEV(UN_Population_Growth_ScenA!L26,UN_Population_Growth_ScenB!L26,UN_Population_Growth_ScenC!L26)</f>
        <v>476.59414071233965</v>
      </c>
      <c r="M175" s="13">
        <f>STDEV(UN_Population_Growth_ScenA!M26,UN_Population_Growth_ScenB!M26,UN_Population_Growth_ScenC!M26)</f>
        <v>522.97336214795268</v>
      </c>
      <c r="N175" s="13">
        <f>STDEV(UN_Population_Growth_ScenA!N26,UN_Population_Growth_ScenB!N26,UN_Population_Growth_ScenC!N26)</f>
        <v>570.68090558939559</v>
      </c>
      <c r="O175" s="13">
        <f>STDEV(UN_Population_Growth_ScenA!O26,UN_Population_Growth_ScenB!O26,UN_Population_Growth_ScenC!O26)</f>
        <v>620.03918628529721</v>
      </c>
      <c r="P175" s="13">
        <f>STDEV(UN_Population_Growth_ScenA!P26,UN_Population_Growth_ScenB!P26,UN_Population_Growth_ScenC!P26)</f>
        <v>671.31790738094685</v>
      </c>
      <c r="Q175" s="13">
        <f>STDEV(UN_Population_Growth_ScenA!Q26,UN_Population_Growth_ScenB!Q26,UN_Population_Growth_ScenC!Q26)</f>
        <v>724.60269313350864</v>
      </c>
      <c r="R175" s="13">
        <f>STDEV(UN_Population_Growth_ScenA!R26,UN_Population_Growth_ScenB!R26,UN_Population_Growth_ScenC!R26)</f>
        <v>779.94398061997606</v>
      </c>
      <c r="S175" s="13">
        <f>STDEV(UN_Population_Growth_ScenA!S26,UN_Population_Growth_ScenB!S26,UN_Population_Growth_ScenC!S26)</f>
        <v>837.54968056846224</v>
      </c>
      <c r="T175" s="13">
        <f>STDEV(UN_Population_Growth_ScenA!T26,UN_Population_Growth_ScenB!T26,UN_Population_Growth_ScenC!T26)</f>
        <v>897.65707032697071</v>
      </c>
      <c r="U175" s="13">
        <f>STDEV(UN_Population_Growth_ScenA!U26,UN_Population_Growth_ScenB!U26,UN_Population_Growth_ScenC!U26)</f>
        <v>960.47552391580132</v>
      </c>
      <c r="V175" s="13">
        <f>STDEV(UN_Population_Growth_ScenA!V26,UN_Population_Growth_ScenB!V26,UN_Population_Growth_ScenC!V26)</f>
        <v>1026.1427354643861</v>
      </c>
      <c r="W175" s="13">
        <f>STDEV(UN_Population_Growth_ScenA!W26,UN_Population_Growth_ScenB!W26,UN_Population_Growth_ScenC!W26)</f>
        <v>1094.7647984774321</v>
      </c>
      <c r="X175" s="13">
        <f>STDEV(UN_Population_Growth_ScenA!X26,UN_Population_Growth_ScenB!X26,UN_Population_Growth_ScenC!X26)</f>
        <v>1166.4847985046067</v>
      </c>
      <c r="Y175" s="13">
        <f>STDEV(UN_Population_Growth_ScenA!Y26,UN_Population_Growth_ScenB!Y26,UN_Population_Growth_ScenC!Y26)</f>
        <v>1241.4359332466577</v>
      </c>
      <c r="Z175" s="13">
        <f>STDEV(UN_Population_Growth_ScenA!Z26,UN_Population_Growth_ScenB!Z26,UN_Population_Growth_ScenC!Z26)</f>
        <v>1319.7389691689036</v>
      </c>
      <c r="AA175" s="13">
        <f>STDEV(UN_Population_Growth_ScenA!AA26,UN_Population_Growth_ScenB!AA26,UN_Population_Growth_ScenC!AA26)</f>
        <v>1401.4925645804667</v>
      </c>
      <c r="AB175" s="13">
        <f>STDEV(UN_Population_Growth_ScenA!AB26,UN_Population_Growth_ScenB!AB26,UN_Population_Growth_ScenC!AB26)</f>
        <v>1486.7807441322116</v>
      </c>
      <c r="AC175" s="13">
        <f>STDEV(UN_Population_Growth_ScenA!AC26,UN_Population_Growth_ScenB!AC26,UN_Population_Growth_ScenC!AC26)</f>
        <v>1575.6813282010207</v>
      </c>
      <c r="AD175" s="13">
        <f>STDEV(UN_Population_Growth_ScenA!AD26,UN_Population_Growth_ScenB!AD26,UN_Population_Growth_ScenC!AD26)</f>
        <v>1668.2612719739075</v>
      </c>
      <c r="AE175" s="13">
        <f>STDEV(UN_Population_Growth_ScenA!AE26,UN_Population_Growth_ScenB!AE26,UN_Population_Growth_ScenC!AE26)</f>
        <v>1764.5770657269095</v>
      </c>
    </row>
    <row r="176" spans="1:31" s="4" customFormat="1" x14ac:dyDescent="0.2">
      <c r="A176" s="4" t="s">
        <v>394</v>
      </c>
      <c r="B176" s="22">
        <f>AVERAGE(B171:B173)</f>
        <v>149627.93019999997</v>
      </c>
      <c r="C176" s="22">
        <f t="shared" ref="C176:AE176" si="22">AVERAGE(C171:C173)</f>
        <v>152574.78260000001</v>
      </c>
      <c r="D176" s="22">
        <f t="shared" si="22"/>
        <v>155549.81719999999</v>
      </c>
      <c r="E176" s="22">
        <f t="shared" si="22"/>
        <v>158551.1722</v>
      </c>
      <c r="F176" s="22">
        <f t="shared" si="22"/>
        <v>161577.05539999998</v>
      </c>
      <c r="G176" s="22">
        <f t="shared" si="22"/>
        <v>164626.47499999998</v>
      </c>
      <c r="H176" s="22">
        <f t="shared" si="22"/>
        <v>167698.30579999997</v>
      </c>
      <c r="I176" s="22">
        <f t="shared" si="22"/>
        <v>170790.41919999997</v>
      </c>
      <c r="J176" s="22">
        <f t="shared" si="22"/>
        <v>173900.3444</v>
      </c>
      <c r="K176" s="22">
        <f t="shared" si="22"/>
        <v>177025.9412</v>
      </c>
      <c r="L176" s="22">
        <f t="shared" si="22"/>
        <v>180166.00899999999</v>
      </c>
      <c r="M176" s="22">
        <f t="shared" si="22"/>
        <v>183319.52119999999</v>
      </c>
      <c r="N176" s="22">
        <f t="shared" si="22"/>
        <v>186484.81899999999</v>
      </c>
      <c r="O176" s="22">
        <f t="shared" si="22"/>
        <v>189660.16239999994</v>
      </c>
      <c r="P176" s="22">
        <f t="shared" si="22"/>
        <v>192844.21160000001</v>
      </c>
      <c r="Q176" s="22">
        <f t="shared" si="22"/>
        <v>196036.06759999998</v>
      </c>
      <c r="R176" s="22">
        <f t="shared" si="22"/>
        <v>199235.42299999998</v>
      </c>
      <c r="S176" s="22">
        <f t="shared" si="22"/>
        <v>202442.29519999996</v>
      </c>
      <c r="T176" s="22">
        <f t="shared" si="22"/>
        <v>205657.125</v>
      </c>
      <c r="U176" s="22">
        <f t="shared" si="22"/>
        <v>208880.29519999996</v>
      </c>
      <c r="V176" s="22">
        <f t="shared" si="22"/>
        <v>212111.68399999998</v>
      </c>
      <c r="W176" s="22">
        <f t="shared" si="22"/>
        <v>215351.33779999998</v>
      </c>
      <c r="X176" s="22">
        <f t="shared" si="22"/>
        <v>218600.06859999997</v>
      </c>
      <c r="Y176" s="22">
        <f t="shared" si="22"/>
        <v>221859.01320000002</v>
      </c>
      <c r="Z176" s="22">
        <f t="shared" si="22"/>
        <v>225129.04739999995</v>
      </c>
      <c r="AA176" s="22">
        <f t="shared" si="22"/>
        <v>228410.60619999995</v>
      </c>
      <c r="AB176" s="22">
        <f t="shared" si="22"/>
        <v>231703.84039999999</v>
      </c>
      <c r="AC176" s="22">
        <f t="shared" si="22"/>
        <v>235009.0226</v>
      </c>
      <c r="AD176" s="22">
        <f t="shared" si="22"/>
        <v>238326.35579999999</v>
      </c>
      <c r="AE176" s="22">
        <f t="shared" si="22"/>
        <v>241656.07779999997</v>
      </c>
    </row>
    <row r="177" spans="1:31" s="4" customFormat="1" x14ac:dyDescent="0.2">
      <c r="A177" s="4" t="s">
        <v>395</v>
      </c>
      <c r="B177" s="22">
        <f>B176*SQRT((B175/B174)^2+(Seafood_Consumption_Rate!$BE$26/Seafood_Consumption_Rate!$BD$26)^2)</f>
        <v>1807.8026573263908</v>
      </c>
      <c r="C177" s="22">
        <f>C176*SQRT((C175/C174)^2+(Seafood_Consumption_Rate!$BE$26/Seafood_Consumption_Rate!$BD$26)^2)</f>
        <v>2269.9109109810611</v>
      </c>
      <c r="D177" s="22">
        <f>D176*SQRT((D175/D174)^2+(Seafood_Consumption_Rate!$BE$26/Seafood_Consumption_Rate!$BD$26)^2)</f>
        <v>2775.7479052199551</v>
      </c>
      <c r="E177" s="22">
        <f>E176*SQRT((E175/E174)^2+(Seafood_Consumption_Rate!$BE$26/Seafood_Consumption_Rate!$BD$26)^2)</f>
        <v>3327.3634637919117</v>
      </c>
      <c r="F177" s="22">
        <f>F176*SQRT((F175/F174)^2+(Seafood_Consumption_Rate!$BE$26/Seafood_Consumption_Rate!$BD$26)^2)</f>
        <v>3925.3891453297028</v>
      </c>
      <c r="G177" s="22">
        <f>G176*SQRT((G175/G174)^2+(Seafood_Consumption_Rate!$BE$26/Seafood_Consumption_Rate!$BD$26)^2)</f>
        <v>4570.3723431426006</v>
      </c>
      <c r="H177" s="22">
        <f>H176*SQRT((H175/H174)^2+(Seafood_Consumption_Rate!$BE$26/Seafood_Consumption_Rate!$BD$26)^2)</f>
        <v>5259.0856511057546</v>
      </c>
      <c r="I177" s="22">
        <f>I176*SQRT((I175/I174)^2+(Seafood_Consumption_Rate!$BE$26/Seafood_Consumption_Rate!$BD$26)^2)</f>
        <v>5983.9015664351609</v>
      </c>
      <c r="J177" s="22">
        <f>J176*SQRT((J175/J174)^2+(Seafood_Consumption_Rate!$BE$26/Seafood_Consumption_Rate!$BD$26)^2)</f>
        <v>6734.9218172210767</v>
      </c>
      <c r="K177" s="22">
        <f>K176*SQRT((K175/K174)^2+(Seafood_Consumption_Rate!$BE$26/Seafood_Consumption_Rate!$BD$26)^2)</f>
        <v>7505.2577723876211</v>
      </c>
      <c r="L177" s="22">
        <f>L176*SQRT((L175/L174)^2+(Seafood_Consumption_Rate!$BE$26/Seafood_Consumption_Rate!$BD$26)^2)</f>
        <v>8292.7380483947109</v>
      </c>
      <c r="M177" s="22">
        <f>M176*SQRT((M175/M174)^2+(Seafood_Consumption_Rate!$BE$26/Seafood_Consumption_Rate!$BD$26)^2)</f>
        <v>9099.7365013743765</v>
      </c>
      <c r="N177" s="22">
        <f>N176*SQRT((N175/N174)^2+(Seafood_Consumption_Rate!$BE$26/Seafood_Consumption_Rate!$BD$26)^2)</f>
        <v>9929.8477572554821</v>
      </c>
      <c r="O177" s="22">
        <f>O176*SQRT((O175/O174)^2+(Seafood_Consumption_Rate!$BE$26/Seafood_Consumption_Rate!$BD$26)^2)</f>
        <v>10788.681841364167</v>
      </c>
      <c r="P177" s="22">
        <f>P176*SQRT((P175/P174)^2+(Seafood_Consumption_Rate!$BE$26/Seafood_Consumption_Rate!$BD$26)^2)</f>
        <v>11680.931588428477</v>
      </c>
      <c r="Q177" s="22">
        <f>Q176*SQRT((Q175/Q174)^2+(Seafood_Consumption_Rate!$BE$26/Seafood_Consumption_Rate!$BD$26)^2)</f>
        <v>12608.086860523046</v>
      </c>
      <c r="R177" s="22">
        <f>R176*SQRT((R175/R174)^2+(Seafood_Consumption_Rate!$BE$26/Seafood_Consumption_Rate!$BD$26)^2)</f>
        <v>13571.025262787582</v>
      </c>
      <c r="S177" s="22">
        <f>S176*SQRT((S175/S174)^2+(Seafood_Consumption_Rate!$BE$26/Seafood_Consumption_Rate!$BD$26)^2)</f>
        <v>14573.364441891239</v>
      </c>
      <c r="T177" s="22">
        <f>T176*SQRT((T175/T174)^2+(Seafood_Consumption_Rate!$BE$26/Seafood_Consumption_Rate!$BD$26)^2)</f>
        <v>15619.23302368929</v>
      </c>
      <c r="U177" s="22">
        <f>U176*SQRT((U175/U174)^2+(Seafood_Consumption_Rate!$BE$26/Seafood_Consumption_Rate!$BD$26)^2)</f>
        <v>16712.27411613494</v>
      </c>
      <c r="V177" s="22">
        <f>V176*SQRT((V175/V174)^2+(Seafood_Consumption_Rate!$BE$26/Seafood_Consumption_Rate!$BD$26)^2)</f>
        <v>17854.883597080316</v>
      </c>
      <c r="W177" s="22">
        <f>W176*SQRT((W175/W174)^2+(Seafood_Consumption_Rate!$BE$26/Seafood_Consumption_Rate!$BD$26)^2)</f>
        <v>19048.907493507319</v>
      </c>
      <c r="X177" s="22">
        <f>X176*SQRT((X175/X174)^2+(Seafood_Consumption_Rate!$BE$26/Seafood_Consumption_Rate!$BD$26)^2)</f>
        <v>20296.835493980157</v>
      </c>
      <c r="Y177" s="22">
        <f>Y176*SQRT((Y175/Y174)^2+(Seafood_Consumption_Rate!$BE$26/Seafood_Consumption_Rate!$BD$26)^2)</f>
        <v>21600.985238491841</v>
      </c>
      <c r="Z177" s="22">
        <f>Z176*SQRT((Z175/Z174)^2+(Seafood_Consumption_Rate!$BE$26/Seafood_Consumption_Rate!$BD$26)^2)</f>
        <v>22963.458063538917</v>
      </c>
      <c r="AA177" s="22">
        <f>AA176*SQRT((AA175/AA174)^2+(Seafood_Consumption_Rate!$BE$26/Seafood_Consumption_Rate!$BD$26)^2)</f>
        <v>24385.970623700116</v>
      </c>
      <c r="AB177" s="22">
        <f>AB176*SQRT((AB175/AB174)^2+(Seafood_Consumption_Rate!$BE$26/Seafood_Consumption_Rate!$BD$26)^2)</f>
        <v>25869.984947900484</v>
      </c>
      <c r="AC177" s="22">
        <f>AC176*SQRT((AC175/AC174)^2+(Seafood_Consumption_Rate!$BE$26/Seafood_Consumption_Rate!$BD$26)^2)</f>
        <v>27416.855110697761</v>
      </c>
      <c r="AD177" s="22">
        <f>AD176*SQRT((AD175/AD174)^2+(Seafood_Consumption_Rate!$BE$26/Seafood_Consumption_Rate!$BD$26)^2)</f>
        <v>29027.746132345987</v>
      </c>
      <c r="AE177" s="22">
        <f>AE176*SQRT((AE175/AE174)^2+(Seafood_Consumption_Rate!$BE$26/Seafood_Consumption_Rate!$BD$26)^2)</f>
        <v>30703.640943648221</v>
      </c>
    </row>
    <row r="178" spans="1:31" x14ac:dyDescent="0.2">
      <c r="A178" t="s">
        <v>396</v>
      </c>
      <c r="B178" s="13">
        <v>1932.3249499999999</v>
      </c>
      <c r="C178" s="13">
        <v>1950.6415999999999</v>
      </c>
      <c r="D178" s="13">
        <v>1968.5011499999998</v>
      </c>
      <c r="E178" s="13">
        <v>1985.9035999999999</v>
      </c>
      <c r="F178" s="13">
        <v>2002.8815999999999</v>
      </c>
      <c r="G178" s="13">
        <v>2019.3698499999998</v>
      </c>
      <c r="H178" s="13">
        <v>2035.3356999999999</v>
      </c>
      <c r="I178" s="13">
        <v>2050.8117999999999</v>
      </c>
      <c r="J178" s="13">
        <v>2065.7655</v>
      </c>
      <c r="K178" s="13">
        <v>2080.1641500000001</v>
      </c>
      <c r="L178" s="13">
        <v>2094.0403999999999</v>
      </c>
      <c r="M178" s="13">
        <v>2107.3615999999997</v>
      </c>
      <c r="N178" s="13">
        <v>2120.1930499999999</v>
      </c>
      <c r="O178" s="13">
        <v>2132.4041500000003</v>
      </c>
      <c r="P178" s="13">
        <v>2144.09285</v>
      </c>
      <c r="Q178" s="13">
        <v>2155.2265000000002</v>
      </c>
      <c r="R178" s="13">
        <v>2165.8377499999997</v>
      </c>
      <c r="S178" s="13">
        <v>2175.8939500000001</v>
      </c>
      <c r="T178" s="13">
        <v>2185.4603999999999</v>
      </c>
      <c r="U178" s="13">
        <v>2194.5044499999999</v>
      </c>
      <c r="V178" s="13">
        <v>2203.0913999999998</v>
      </c>
      <c r="W178" s="13">
        <v>2211.1559499999998</v>
      </c>
      <c r="X178" s="13">
        <v>2218.7960499999999</v>
      </c>
      <c r="Y178" s="13">
        <v>2226.0443500000001</v>
      </c>
      <c r="Z178" s="13">
        <v>2232.8028999999997</v>
      </c>
      <c r="AA178" s="13">
        <v>2239.2022999999995</v>
      </c>
      <c r="AB178" s="13">
        <v>2245.2099000000003</v>
      </c>
      <c r="AC178" s="13">
        <v>2250.8256999999999</v>
      </c>
      <c r="AD178" s="13">
        <v>2256.0497</v>
      </c>
      <c r="AE178" s="13">
        <v>2260.9472000000001</v>
      </c>
    </row>
    <row r="179" spans="1:31" x14ac:dyDescent="0.2">
      <c r="A179" t="s">
        <v>397</v>
      </c>
      <c r="B179" s="13">
        <v>1903.0379</v>
      </c>
      <c r="C179" s="13">
        <v>1914.4000999999998</v>
      </c>
      <c r="D179" s="13">
        <v>1924.8154500000001</v>
      </c>
      <c r="E179" s="13">
        <v>1934.3492499999998</v>
      </c>
      <c r="F179" s="13">
        <v>1943.03415</v>
      </c>
      <c r="G179" s="13">
        <v>1950.8701499999997</v>
      </c>
      <c r="H179" s="13">
        <v>1957.8898999999999</v>
      </c>
      <c r="I179" s="13">
        <v>1964.25665</v>
      </c>
      <c r="J179" s="13">
        <v>1970.00305</v>
      </c>
      <c r="K179" s="13">
        <v>1975.3576499999999</v>
      </c>
      <c r="L179" s="13">
        <v>1980.2877999999998</v>
      </c>
      <c r="M179" s="13">
        <v>1984.7608499999999</v>
      </c>
      <c r="N179" s="13">
        <v>1988.8421000000001</v>
      </c>
      <c r="O179" s="13">
        <v>1992.33565</v>
      </c>
      <c r="P179" s="13">
        <v>1995.2414999999999</v>
      </c>
      <c r="Q179" s="13">
        <v>1997.5596499999999</v>
      </c>
      <c r="R179" s="13">
        <v>1999.2900999999999</v>
      </c>
      <c r="S179" s="13">
        <v>2000.4328499999999</v>
      </c>
      <c r="T179" s="13">
        <v>2000.9225999999999</v>
      </c>
      <c r="U179" s="13">
        <v>2000.7919999999999</v>
      </c>
      <c r="V179" s="13">
        <v>1999.9757500000001</v>
      </c>
      <c r="W179" s="13">
        <v>1998.5391499999998</v>
      </c>
      <c r="X179" s="13">
        <v>1996.4168999999999</v>
      </c>
      <c r="Y179" s="13">
        <v>1993.5763499999998</v>
      </c>
      <c r="Z179" s="13">
        <v>1990.05015</v>
      </c>
      <c r="AA179" s="13">
        <v>1985.8382999999999</v>
      </c>
      <c r="AB179" s="13">
        <v>1980.90815</v>
      </c>
      <c r="AC179" s="13">
        <v>1975.2923499999999</v>
      </c>
      <c r="AD179" s="13">
        <v>1969.0235499999999</v>
      </c>
      <c r="AE179" s="13">
        <v>1962.0690999999999</v>
      </c>
    </row>
    <row r="180" spans="1:31" x14ac:dyDescent="0.2">
      <c r="A180" t="s">
        <v>398</v>
      </c>
      <c r="B180" s="13">
        <v>1949.9885999999999</v>
      </c>
      <c r="C180" s="13">
        <v>1972.2558999999999</v>
      </c>
      <c r="D180" s="13">
        <v>1994.3926000000001</v>
      </c>
      <c r="E180" s="13">
        <v>2016.3334</v>
      </c>
      <c r="F180" s="13">
        <v>2038.24155</v>
      </c>
      <c r="G180" s="13">
        <v>2060.0191</v>
      </c>
      <c r="H180" s="13">
        <v>2081.6333999999997</v>
      </c>
      <c r="I180" s="13">
        <v>2102.9865</v>
      </c>
      <c r="J180" s="13">
        <v>2123.9477999999999</v>
      </c>
      <c r="K180" s="13">
        <v>2144.4193500000001</v>
      </c>
      <c r="L180" s="13">
        <v>2164.4011499999997</v>
      </c>
      <c r="M180" s="13">
        <v>2183.8605499999999</v>
      </c>
      <c r="N180" s="13">
        <v>2202.8301999999999</v>
      </c>
      <c r="O180" s="13">
        <v>2221.3101000000001</v>
      </c>
      <c r="P180" s="13">
        <v>2239.3328999999999</v>
      </c>
      <c r="Q180" s="13">
        <v>2256.9312500000001</v>
      </c>
      <c r="R180" s="13">
        <v>2274.0725000000002</v>
      </c>
      <c r="S180" s="13">
        <v>2290.7892999999999</v>
      </c>
      <c r="T180" s="13">
        <v>2307.21225</v>
      </c>
      <c r="U180" s="13">
        <v>2323.3413500000001</v>
      </c>
      <c r="V180" s="13">
        <v>2339.1766000000002</v>
      </c>
      <c r="W180" s="13">
        <v>2354.8159500000002</v>
      </c>
      <c r="X180" s="13">
        <v>2370.2593999999999</v>
      </c>
      <c r="Y180" s="13">
        <v>2385.5395999999996</v>
      </c>
      <c r="Z180" s="13">
        <v>2400.7218499999999</v>
      </c>
      <c r="AA180" s="13">
        <v>2415.8388</v>
      </c>
      <c r="AB180" s="13">
        <v>2430.8904499999999</v>
      </c>
      <c r="AC180" s="13">
        <v>2445.8768</v>
      </c>
      <c r="AD180" s="13">
        <v>2460.7651999999998</v>
      </c>
      <c r="AE180" s="13">
        <v>2475.6209499999995</v>
      </c>
    </row>
    <row r="181" spans="1:31" x14ac:dyDescent="0.2">
      <c r="A181" t="s">
        <v>399</v>
      </c>
      <c r="B181" s="13">
        <f>AVERAGE(UN_Population_Growth_ScenA!B27,UN_Population_Growth_ScenB!B27,UN_Population_Growth_ScenC!B27)</f>
        <v>59.06433333333333</v>
      </c>
      <c r="C181" s="13">
        <f>AVERAGE(UN_Population_Growth_ScenA!C27,UN_Population_Growth_ScenB!C27,UN_Population_Growth_ScenC!C27)</f>
        <v>59.594666666666662</v>
      </c>
      <c r="D181" s="13">
        <f>AVERAGE(UN_Population_Growth_ScenA!D27,UN_Population_Growth_ScenB!D27,UN_Population_Growth_ScenC!D27)</f>
        <v>60.109333333333332</v>
      </c>
      <c r="E181" s="13">
        <f>AVERAGE(UN_Population_Growth_ScenA!E27,UN_Population_Growth_ScenB!E27,UN_Population_Growth_ScenC!E27)</f>
        <v>60.608333333333327</v>
      </c>
      <c r="F181" s="13">
        <f>AVERAGE(UN_Population_Growth_ScenA!F27,UN_Population_Growth_ScenB!F27,UN_Population_Growth_ScenC!F27)</f>
        <v>61.094000000000001</v>
      </c>
      <c r="G181" s="13">
        <f>AVERAGE(UN_Population_Growth_ScenA!G27,UN_Population_Growth_ScenB!G27,UN_Population_Growth_ScenC!G27)</f>
        <v>61.56466666666666</v>
      </c>
      <c r="H181" s="13">
        <f>AVERAGE(UN_Population_Growth_ScenA!H27,UN_Population_Growth_ScenB!H27,UN_Population_Growth_ScenC!H27)</f>
        <v>62.02</v>
      </c>
      <c r="I181" s="13">
        <f>AVERAGE(UN_Population_Growth_ScenA!I27,UN_Population_Growth_ScenB!I27,UN_Population_Growth_ScenC!I27)</f>
        <v>62.460999999999991</v>
      </c>
      <c r="J181" s="13">
        <f>AVERAGE(UN_Population_Growth_ScenA!J27,UN_Population_Growth_ScenB!J27,UN_Population_Growth_ScenC!J27)</f>
        <v>62.886333333333333</v>
      </c>
      <c r="K181" s="13">
        <f>AVERAGE(UN_Population_Growth_ScenA!K27,UN_Population_Growth_ScenB!K27,UN_Population_Growth_ScenC!K27)</f>
        <v>63.296999999999997</v>
      </c>
      <c r="L181" s="13">
        <f>AVERAGE(UN_Population_Growth_ScenA!L27,UN_Population_Growth_ScenB!L27,UN_Population_Growth_ScenC!L27)</f>
        <v>63.693000000000005</v>
      </c>
      <c r="M181" s="13">
        <f>AVERAGE(UN_Population_Growth_ScenA!M27,UN_Population_Growth_ScenB!M27,UN_Population_Growth_ScenC!M27)</f>
        <v>64.073333333333338</v>
      </c>
      <c r="N181" s="13">
        <f>AVERAGE(UN_Population_Growth_ScenA!N27,UN_Population_Growth_ScenB!N27,UN_Population_Growth_ScenC!N27)</f>
        <v>64.439666666666668</v>
      </c>
      <c r="O181" s="13">
        <f>AVERAGE(UN_Population_Growth_ScenA!O27,UN_Population_Growth_ScenB!O27,UN_Population_Growth_ScenC!O27)</f>
        <v>64.788666666666671</v>
      </c>
      <c r="P181" s="13">
        <f>AVERAGE(UN_Population_Growth_ScenA!P27,UN_Population_Growth_ScenB!P27,UN_Population_Growth_ScenC!P27)</f>
        <v>65.12166666666667</v>
      </c>
      <c r="Q181" s="13">
        <f>AVERAGE(UN_Population_Growth_ScenA!Q27,UN_Population_Growth_ScenB!Q27,UN_Population_Growth_ScenC!Q27)</f>
        <v>65.438666666666663</v>
      </c>
      <c r="R181" s="13">
        <f>AVERAGE(UN_Population_Growth_ScenA!R27,UN_Population_Growth_ScenB!R27,UN_Population_Growth_ScenC!R27)</f>
        <v>65.739666666666665</v>
      </c>
      <c r="S181" s="13">
        <f>AVERAGE(UN_Population_Growth_ScenA!S27,UN_Population_Growth_ScenB!S27,UN_Population_Growth_ScenC!S27)</f>
        <v>66.024666666666675</v>
      </c>
      <c r="T181" s="13">
        <f>AVERAGE(UN_Population_Growth_ScenA!T27,UN_Population_Growth_ScenB!T27,UN_Population_Growth_ScenC!T27)</f>
        <v>66.295000000000002</v>
      </c>
      <c r="U181" s="13">
        <f>AVERAGE(UN_Population_Growth_ScenA!U27,UN_Population_Growth_ScenB!U27,UN_Population_Growth_ScenC!U27)</f>
        <v>66.550666666666658</v>
      </c>
      <c r="V181" s="13">
        <f>AVERAGE(UN_Population_Growth_ScenA!V27,UN_Population_Growth_ScenB!V27,UN_Population_Growth_ScenC!V27)</f>
        <v>66.791666666666671</v>
      </c>
      <c r="W181" s="13">
        <f>AVERAGE(UN_Population_Growth_ScenA!W27,UN_Population_Growth_ScenB!W27,UN_Population_Growth_ScenC!W27)</f>
        <v>67.019000000000005</v>
      </c>
      <c r="X181" s="13">
        <f>AVERAGE(UN_Population_Growth_ScenA!X27,UN_Population_Growth_ScenB!X27,UN_Population_Growth_ScenC!X27)</f>
        <v>67.233000000000004</v>
      </c>
      <c r="Y181" s="13">
        <f>AVERAGE(UN_Population_Growth_ScenA!Y27,UN_Population_Growth_ScenB!Y27,UN_Population_Growth_ScenC!Y27)</f>
        <v>67.433999999999997</v>
      </c>
      <c r="Z181" s="13">
        <f>AVERAGE(UN_Population_Growth_ScenA!Z27,UN_Population_Growth_ScenB!Z27,UN_Population_Growth_ScenC!Z27)</f>
        <v>67.622</v>
      </c>
      <c r="AA181" s="13">
        <f>AVERAGE(UN_Population_Growth_ScenA!AA27,UN_Population_Growth_ScenB!AA27,UN_Population_Growth_ScenC!AA27)</f>
        <v>67.798666666666676</v>
      </c>
      <c r="AB181" s="13">
        <f>AVERAGE(UN_Population_Growth_ScenA!AB27,UN_Population_Growth_ScenB!AB27,UN_Population_Growth_ScenC!AB27)</f>
        <v>67.963333333333338</v>
      </c>
      <c r="AC181" s="13">
        <f>AVERAGE(UN_Population_Growth_ScenA!AC27,UN_Population_Growth_ScenB!AC27,UN_Population_Growth_ScenC!AC27)</f>
        <v>68.116333333333344</v>
      </c>
      <c r="AD181" s="13">
        <f>AVERAGE(UN_Population_Growth_ScenA!AD27,UN_Population_Growth_ScenB!AD27,UN_Population_Growth_ScenC!AD27)</f>
        <v>68.257666666666665</v>
      </c>
      <c r="AE181" s="13">
        <f>AVERAGE(UN_Population_Growth_ScenA!AE27,UN_Population_Growth_ScenB!AE27,UN_Population_Growth_ScenC!AE27)</f>
        <v>68.388333333333335</v>
      </c>
    </row>
    <row r="182" spans="1:31" x14ac:dyDescent="0.2">
      <c r="A182" t="s">
        <v>400</v>
      </c>
      <c r="B182" s="13">
        <f>STDEV(UN_Population_Growth_ScenA!B27,UN_Population_Growth_ScenB!B27,UN_Population_Growth_ScenC!B27)</f>
        <v>0.72630732705469103</v>
      </c>
      <c r="C182" s="13">
        <f>STDEV(UN_Population_Growth_ScenA!C27,UN_Population_Growth_ScenB!C27,UN_Population_Growth_ScenC!C27)</f>
        <v>0.8953889285295703</v>
      </c>
      <c r="D182" s="13">
        <f>STDEV(UN_Population_Growth_ScenA!D27,UN_Population_Growth_ScenB!D27,UN_Population_Growth_ScenC!D27)</f>
        <v>1.0770526140042243</v>
      </c>
      <c r="E182" s="13">
        <f>STDEV(UN_Population_Growth_ScenA!E27,UN_Population_Growth_ScenB!E27,UN_Population_Growth_ScenC!E27)</f>
        <v>1.2693164827312913</v>
      </c>
      <c r="F182" s="13">
        <f>STDEV(UN_Population_Growth_ScenA!F27,UN_Population_Growth_ScenB!F27,UN_Population_Growth_ScenC!F27)</f>
        <v>1.4739874490646097</v>
      </c>
      <c r="G182" s="13">
        <f>STDEV(UN_Population_Growth_ScenA!G27,UN_Population_Growth_ScenB!G27,UN_Population_Growth_ScenC!G27)</f>
        <v>1.689540272776396</v>
      </c>
      <c r="H182" s="13">
        <f>STDEV(UN_Population_Growth_ScenA!H27,UN_Population_Growth_ScenB!H27,UN_Population_Growth_ScenC!H27)</f>
        <v>1.9149067862431315</v>
      </c>
      <c r="I182" s="13">
        <f>STDEV(UN_Population_Growth_ScenA!I27,UN_Population_Growth_ScenB!I27,UN_Population_Growth_ScenC!I27)</f>
        <v>2.1461362957650172</v>
      </c>
      <c r="J182" s="13">
        <f>STDEV(UN_Population_Growth_ScenA!J27,UN_Population_Growth_ScenB!J27,UN_Population_Growth_ScenC!J27)</f>
        <v>2.3807995155689485</v>
      </c>
      <c r="K182" s="13">
        <f>STDEV(UN_Population_Growth_ScenA!K27,UN_Population_Growth_ScenB!K27,UN_Population_Growth_ScenC!K27)</f>
        <v>2.6137077112791345</v>
      </c>
      <c r="L182" s="13">
        <f>STDEV(UN_Population_Growth_ScenA!L27,UN_Population_Growth_ScenB!L27,UN_Population_Growth_ScenC!L27)</f>
        <v>2.8454818572607321</v>
      </c>
      <c r="M182" s="13">
        <f>STDEV(UN_Population_Growth_ScenA!M27,UN_Population_Growth_ScenB!M27,UN_Population_Growth_ScenC!M27)</f>
        <v>3.0761252141831497</v>
      </c>
      <c r="N182" s="13">
        <f>STDEV(UN_Population_Growth_ScenA!N27,UN_Population_Growth_ScenB!N27,UN_Population_Growth_ScenC!N27)</f>
        <v>3.3051829500548586</v>
      </c>
      <c r="O182" s="13">
        <f>STDEV(UN_Population_Growth_ScenA!O27,UN_Population_Growth_ScenB!O27,UN_Population_Growth_ScenC!O27)</f>
        <v>3.5355574289400749</v>
      </c>
      <c r="P182" s="13">
        <f>STDEV(UN_Population_Growth_ScenA!P27,UN_Population_Growth_ScenB!P27,UN_Population_Growth_ScenC!P27)</f>
        <v>3.7679336954534279</v>
      </c>
      <c r="Q182" s="13">
        <f>STDEV(UN_Population_Growth_ScenA!Q27,UN_Population_Growth_ScenB!Q27,UN_Population_Growth_ScenC!Q27)</f>
        <v>4.0026991310031468</v>
      </c>
      <c r="R182" s="13">
        <f>STDEV(UN_Population_Growth_ScenA!R27,UN_Population_Growth_ScenB!R27,UN_Population_Growth_ScenC!R27)</f>
        <v>4.2394669869375496</v>
      </c>
      <c r="S182" s="13">
        <f>STDEV(UN_Population_Growth_ScenA!S27,UN_Population_Growth_ScenB!S27,UN_Population_Growth_ScenC!S27)</f>
        <v>4.4786286219481699</v>
      </c>
      <c r="T182" s="13">
        <f>STDEV(UN_Population_Growth_ScenA!T27,UN_Population_Growth_ScenB!T27,UN_Population_Growth_ScenC!T27)</f>
        <v>4.7232352259865307</v>
      </c>
      <c r="U182" s="13">
        <f>STDEV(UN_Population_Growth_ScenA!U27,UN_Population_Growth_ScenB!U27,UN_Population_Growth_ScenC!U27)</f>
        <v>4.9726928653731823</v>
      </c>
      <c r="V182" s="13">
        <f>STDEV(UN_Population_Growth_ScenA!V27,UN_Population_Growth_ScenB!V27,UN_Population_Growth_ScenC!V27)</f>
        <v>5.2281989569385505</v>
      </c>
      <c r="W182" s="13">
        <f>STDEV(UN_Population_Growth_ScenA!W27,UN_Population_Growth_ScenB!W27,UN_Population_Growth_ScenC!W27)</f>
        <v>5.4899588340897445</v>
      </c>
      <c r="X182" s="13">
        <f>STDEV(UN_Population_Growth_ScenA!X27,UN_Population_Growth_ScenB!X27,UN_Population_Growth_ScenC!X27)</f>
        <v>5.7592323273158561</v>
      </c>
      <c r="Y182" s="13">
        <f>STDEV(UN_Population_Growth_ScenA!Y27,UN_Population_Growth_ScenB!Y27,UN_Population_Growth_ScenC!Y27)</f>
        <v>6.0370750368038308</v>
      </c>
      <c r="Z182" s="13">
        <f>STDEV(UN_Population_Growth_ScenA!Z27,UN_Population_Growth_ScenB!Z27,UN_Population_Growth_ScenC!Z27)</f>
        <v>6.3237088010122644</v>
      </c>
      <c r="AA182" s="13">
        <f>STDEV(UN_Population_Growth_ScenA!AA27,UN_Population_Growth_ScenB!AA27,UN_Population_Growth_ScenC!AA27)</f>
        <v>6.6198514585550434</v>
      </c>
      <c r="AB182" s="13">
        <f>STDEV(UN_Population_Growth_ScenA!AB27,UN_Population_Growth_ScenB!AB27,UN_Population_Growth_ScenC!AB27)</f>
        <v>6.9259718692276948</v>
      </c>
      <c r="AC182" s="13">
        <f>STDEV(UN_Population_Growth_ScenA!AC27,UN_Population_Growth_ScenB!AC27,UN_Population_Growth_ScenC!AC27)</f>
        <v>7.2415464048318681</v>
      </c>
      <c r="AD182" s="13">
        <f>STDEV(UN_Population_Growth_ScenA!AD27,UN_Population_Growth_ScenB!AD27,UN_Population_Growth_ScenC!AD27)</f>
        <v>7.5655832778004157</v>
      </c>
      <c r="AE182" s="13">
        <f>STDEV(UN_Population_Growth_ScenA!AE27,UN_Population_Growth_ScenB!AE27,UN_Population_Growth_ScenC!AE27)</f>
        <v>7.8996601403689057</v>
      </c>
    </row>
    <row r="183" spans="1:31" s="4" customFormat="1" x14ac:dyDescent="0.2">
      <c r="A183" s="4" t="s">
        <v>401</v>
      </c>
      <c r="B183" s="22">
        <f>AVERAGE(B178:B180)</f>
        <v>1928.4504833333333</v>
      </c>
      <c r="C183" s="22">
        <f t="shared" ref="C183:AE183" si="23">AVERAGE(C178:C180)</f>
        <v>1945.7658666666666</v>
      </c>
      <c r="D183" s="22">
        <f t="shared" si="23"/>
        <v>1962.5697333333335</v>
      </c>
      <c r="E183" s="22">
        <f t="shared" si="23"/>
        <v>1978.8620833333334</v>
      </c>
      <c r="F183" s="22">
        <f t="shared" si="23"/>
        <v>1994.7191</v>
      </c>
      <c r="G183" s="22">
        <f t="shared" si="23"/>
        <v>2010.0863666666664</v>
      </c>
      <c r="H183" s="22">
        <f t="shared" si="23"/>
        <v>2024.9529999999997</v>
      </c>
      <c r="I183" s="22">
        <f t="shared" si="23"/>
        <v>2039.3516499999998</v>
      </c>
      <c r="J183" s="22">
        <f t="shared" si="23"/>
        <v>2053.2387833333332</v>
      </c>
      <c r="K183" s="22">
        <f t="shared" si="23"/>
        <v>2066.64705</v>
      </c>
      <c r="L183" s="22">
        <f t="shared" si="23"/>
        <v>2079.57645</v>
      </c>
      <c r="M183" s="22">
        <f t="shared" si="23"/>
        <v>2091.9943333333335</v>
      </c>
      <c r="N183" s="22">
        <f t="shared" si="23"/>
        <v>2103.9551166666665</v>
      </c>
      <c r="O183" s="22">
        <f t="shared" si="23"/>
        <v>2115.3499666666667</v>
      </c>
      <c r="P183" s="22">
        <f t="shared" si="23"/>
        <v>2126.222416666667</v>
      </c>
      <c r="Q183" s="22">
        <f t="shared" si="23"/>
        <v>2136.5724666666665</v>
      </c>
      <c r="R183" s="22">
        <f t="shared" si="23"/>
        <v>2146.4001166666667</v>
      </c>
      <c r="S183" s="22">
        <f t="shared" si="23"/>
        <v>2155.7053666666666</v>
      </c>
      <c r="T183" s="22">
        <f t="shared" si="23"/>
        <v>2164.5317500000001</v>
      </c>
      <c r="U183" s="22">
        <f t="shared" si="23"/>
        <v>2172.8792666666668</v>
      </c>
      <c r="V183" s="22">
        <f t="shared" si="23"/>
        <v>2180.7479166666667</v>
      </c>
      <c r="W183" s="22">
        <f t="shared" si="23"/>
        <v>2188.1703499999999</v>
      </c>
      <c r="X183" s="22">
        <f t="shared" si="23"/>
        <v>2195.1574500000002</v>
      </c>
      <c r="Y183" s="22">
        <f t="shared" si="23"/>
        <v>2201.7201</v>
      </c>
      <c r="Z183" s="22">
        <f t="shared" si="23"/>
        <v>2207.8582999999999</v>
      </c>
      <c r="AA183" s="22">
        <f t="shared" si="23"/>
        <v>2213.6264666666666</v>
      </c>
      <c r="AB183" s="22">
        <f t="shared" si="23"/>
        <v>2219.0028333333335</v>
      </c>
      <c r="AC183" s="22">
        <f t="shared" si="23"/>
        <v>2223.9982833333333</v>
      </c>
      <c r="AD183" s="22">
        <f t="shared" si="23"/>
        <v>2228.6128166666663</v>
      </c>
      <c r="AE183" s="22">
        <f t="shared" si="23"/>
        <v>2232.8790833333333</v>
      </c>
    </row>
    <row r="184" spans="1:31" s="4" customFormat="1" x14ac:dyDescent="0.2">
      <c r="A184" s="4" t="s">
        <v>402</v>
      </c>
      <c r="B184" s="22">
        <f>B183*SQRT((B182/B181)^2+(Seafood_Consumption_Rate!$BE$27/Seafood_Consumption_Rate!$BD$27)^2)</f>
        <v>120.00993358005353</v>
      </c>
      <c r="C184" s="22">
        <f>C183*SQRT((C182/C181)^2+(Seafood_Consumption_Rate!$BE$27/Seafood_Consumption_Rate!$BD$27)^2)</f>
        <v>122.24704121732456</v>
      </c>
      <c r="D184" s="22">
        <f>D183*SQRT((D182/D181)^2+(Seafood_Consumption_Rate!$BE$27/Seafood_Consumption_Rate!$BD$27)^2)</f>
        <v>124.78272559587019</v>
      </c>
      <c r="E184" s="22">
        <f>E183*SQRT((E182/E181)^2+(Seafood_Consumption_Rate!$BE$27/Seafood_Consumption_Rate!$BD$27)^2)</f>
        <v>127.63468494291369</v>
      </c>
      <c r="F184" s="22">
        <f>F183*SQRT((F182/F181)^2+(Seafood_Consumption_Rate!$BE$27/Seafood_Consumption_Rate!$BD$27)^2)</f>
        <v>130.85735403899312</v>
      </c>
      <c r="G184" s="22">
        <f>G183*SQRT((G182/G181)^2+(Seafood_Consumption_Rate!$BE$27/Seafood_Consumption_Rate!$BD$27)^2)</f>
        <v>134.46043560922718</v>
      </c>
      <c r="H184" s="22">
        <f>H183*SQRT((H182/H181)^2+(Seafood_Consumption_Rate!$BE$27/Seafood_Consumption_Rate!$BD$27)^2)</f>
        <v>138.45145832656377</v>
      </c>
      <c r="I184" s="22">
        <f>I183*SQRT((I182/I181)^2+(Seafood_Consumption_Rate!$BE$27/Seafood_Consumption_Rate!$BD$27)^2)</f>
        <v>142.78522938364358</v>
      </c>
      <c r="J184" s="22">
        <f>J183*SQRT((J182/J181)^2+(Seafood_Consumption_Rate!$BE$27/Seafood_Consumption_Rate!$BD$27)^2)</f>
        <v>147.41632605061454</v>
      </c>
      <c r="K184" s="22">
        <f>K183*SQRT((K182/K181)^2+(Seafood_Consumption_Rate!$BE$27/Seafood_Consumption_Rate!$BD$27)^2)</f>
        <v>152.24064808957897</v>
      </c>
      <c r="L184" s="22">
        <f>L183*SQRT((L182/L181)^2+(Seafood_Consumption_Rate!$BE$27/Seafood_Consumption_Rate!$BD$27)^2)</f>
        <v>157.24361978713952</v>
      </c>
      <c r="M184" s="22">
        <f>M183*SQRT((M182/M181)^2+(Seafood_Consumption_Rate!$BE$27/Seafood_Consumption_Rate!$BD$27)^2)</f>
        <v>162.40163129808815</v>
      </c>
      <c r="N184" s="22">
        <f>N183*SQRT((N182/N181)^2+(Seafood_Consumption_Rate!$BE$27/Seafood_Consumption_Rate!$BD$27)^2)</f>
        <v>167.68796437186535</v>
      </c>
      <c r="O184" s="22">
        <f>O183*SQRT((O182/O181)^2+(Seafood_Consumption_Rate!$BE$27/Seafood_Consumption_Rate!$BD$27)^2)</f>
        <v>173.14201344169334</v>
      </c>
      <c r="P184" s="22">
        <f>P183*SQRT((P182/P181)^2+(Seafood_Consumption_Rate!$BE$27/Seafood_Consumption_Rate!$BD$27)^2)</f>
        <v>178.77076949381342</v>
      </c>
      <c r="Q184" s="22">
        <f>Q183*SQRT((Q182/Q181)^2+(Seafood_Consumption_Rate!$BE$27/Seafood_Consumption_Rate!$BD$27)^2)</f>
        <v>184.57492027870416</v>
      </c>
      <c r="R184" s="22">
        <f>R183*SQRT((R182/R181)^2+(Seafood_Consumption_Rate!$BE$27/Seafood_Consumption_Rate!$BD$27)^2)</f>
        <v>190.53836169525363</v>
      </c>
      <c r="S184" s="22">
        <f>S183*SQRT((S182/S181)^2+(Seafood_Consumption_Rate!$BE$27/Seafood_Consumption_Rate!$BD$27)^2)</f>
        <v>196.66352197674013</v>
      </c>
      <c r="T184" s="22">
        <f>T183*SQRT((T182/T181)^2+(Seafood_Consumption_Rate!$BE$27/Seafood_Consumption_Rate!$BD$27)^2)</f>
        <v>203.02190176984544</v>
      </c>
      <c r="U184" s="22">
        <f>U183*SQRT((U182/U181)^2+(Seafood_Consumption_Rate!$BE$27/Seafood_Consumption_Rate!$BD$27)^2)</f>
        <v>209.59735126350353</v>
      </c>
      <c r="V184" s="22">
        <f>V183*SQRT((V182/V181)^2+(Seafood_Consumption_Rate!$BE$27/Seafood_Consumption_Rate!$BD$27)^2)</f>
        <v>216.41859605734101</v>
      </c>
      <c r="W184" s="22">
        <f>W183*SQRT((W182/W181)^2+(Seafood_Consumption_Rate!$BE$27/Seafood_Consumption_Rate!$BD$27)^2)</f>
        <v>223.49162276376398</v>
      </c>
      <c r="X184" s="22">
        <f>X183*SQRT((X182/X181)^2+(Seafood_Consumption_Rate!$BE$27/Seafood_Consumption_Rate!$BD$27)^2)</f>
        <v>230.84969526368781</v>
      </c>
      <c r="Y184" s="22">
        <f>Y183*SQRT((Y182/Y181)^2+(Seafood_Consumption_Rate!$BE$27/Seafood_Consumption_Rate!$BD$27)^2)</f>
        <v>238.52227311596604</v>
      </c>
      <c r="Z184" s="22">
        <f>Z183*SQRT((Z182/Z181)^2+(Seafood_Consumption_Rate!$BE$27/Seafood_Consumption_Rate!$BD$27)^2)</f>
        <v>246.51681797643749</v>
      </c>
      <c r="AA184" s="22">
        <f>AA183*SQRT((AA182/AA181)^2+(Seafood_Consumption_Rate!$BE$27/Seafood_Consumption_Rate!$BD$27)^2)</f>
        <v>254.85617212725768</v>
      </c>
      <c r="AB184" s="22">
        <f>AB183*SQRT((AB182/AB181)^2+(Seafood_Consumption_Rate!$BE$27/Seafood_Consumption_Rate!$BD$27)^2)</f>
        <v>263.5541367731239</v>
      </c>
      <c r="AC184" s="22">
        <f>AC183*SQRT((AC182/AC181)^2+(Seafood_Consumption_Rate!$BE$27/Seafood_Consumption_Rate!$BD$27)^2)</f>
        <v>272.59763361065359</v>
      </c>
      <c r="AD184" s="22">
        <f>AD183*SQRT((AD182/AD181)^2+(Seafood_Consumption_Rate!$BE$27/Seafood_Consumption_Rate!$BD$27)^2)</f>
        <v>281.95880994429984</v>
      </c>
      <c r="AE184" s="22">
        <f>AE183*SQRT((AE182/AE181)^2+(Seafood_Consumption_Rate!$BE$27/Seafood_Consumption_Rate!$BD$27)^2)</f>
        <v>291.6835547178348</v>
      </c>
    </row>
    <row r="185" spans="1:31" x14ac:dyDescent="0.2">
      <c r="A185" t="s">
        <v>403</v>
      </c>
      <c r="B185" s="13">
        <v>6166.5029999999997</v>
      </c>
      <c r="C185" s="13">
        <v>6208.6537799999987</v>
      </c>
      <c r="D185" s="13">
        <v>6249.6257399999986</v>
      </c>
      <c r="E185" s="13">
        <v>6289.227719999999</v>
      </c>
      <c r="F185" s="13">
        <v>6327.3322799999996</v>
      </c>
      <c r="G185" s="13">
        <v>6363.8756999999996</v>
      </c>
      <c r="H185" s="13">
        <v>6398.8261199999997</v>
      </c>
      <c r="I185" s="13">
        <v>6432.0560999999989</v>
      </c>
      <c r="J185" s="13">
        <v>6463.5656399999989</v>
      </c>
      <c r="K185" s="13">
        <v>6493.2272999999996</v>
      </c>
      <c r="L185" s="13">
        <v>6521.0729399999991</v>
      </c>
      <c r="M185" s="13">
        <v>6547.0388399999993</v>
      </c>
      <c r="N185" s="13">
        <v>6571.1249999999991</v>
      </c>
      <c r="O185" s="13">
        <v>6593.3632799999996</v>
      </c>
      <c r="P185" s="13">
        <v>6613.7218199999988</v>
      </c>
      <c r="Q185" s="13">
        <v>6632.2006199999996</v>
      </c>
      <c r="R185" s="13">
        <v>6648.8315399999992</v>
      </c>
      <c r="S185" s="13">
        <v>6663.6464399999986</v>
      </c>
      <c r="T185" s="13">
        <v>6676.6771799999988</v>
      </c>
      <c r="U185" s="13">
        <v>6688.0193399999998</v>
      </c>
      <c r="V185" s="13">
        <v>6697.6729199999991</v>
      </c>
      <c r="W185" s="13">
        <v>6705.6697799999993</v>
      </c>
      <c r="X185" s="13">
        <v>6712.0417799999996</v>
      </c>
      <c r="Y185" s="13">
        <v>6716.8844999999992</v>
      </c>
      <c r="Z185" s="13">
        <v>6720.1979399999991</v>
      </c>
      <c r="AA185" s="13">
        <v>6722.0458199999994</v>
      </c>
      <c r="AB185" s="13">
        <v>6722.4918599999992</v>
      </c>
      <c r="AC185" s="13">
        <v>6721.5360599999995</v>
      </c>
      <c r="AD185" s="13">
        <v>6719.2102799999993</v>
      </c>
      <c r="AE185" s="13">
        <v>6715.641959999999</v>
      </c>
    </row>
    <row r="186" spans="1:31" x14ac:dyDescent="0.2">
      <c r="A186" t="s">
        <v>404</v>
      </c>
      <c r="B186" s="13">
        <v>6073.4080799999983</v>
      </c>
      <c r="C186" s="13">
        <v>6093.4480199999998</v>
      </c>
      <c r="D186" s="13">
        <v>6110.9391599999999</v>
      </c>
      <c r="E186" s="13">
        <v>6125.7859199999994</v>
      </c>
      <c r="F186" s="13">
        <v>6138.0201599999991</v>
      </c>
      <c r="G186" s="13">
        <v>6147.6737399999993</v>
      </c>
      <c r="H186" s="13">
        <v>6154.9059599999991</v>
      </c>
      <c r="I186" s="13">
        <v>6160.0035599999992</v>
      </c>
      <c r="J186" s="13">
        <v>6163.3488599999991</v>
      </c>
      <c r="K186" s="13">
        <v>6165.2285999999986</v>
      </c>
      <c r="L186" s="13">
        <v>6165.7702199999985</v>
      </c>
      <c r="M186" s="13">
        <v>6164.941859999999</v>
      </c>
      <c r="N186" s="13">
        <v>6162.6160799999989</v>
      </c>
      <c r="O186" s="13">
        <v>6158.6972999999998</v>
      </c>
      <c r="P186" s="13">
        <v>6152.9943599999997</v>
      </c>
      <c r="Q186" s="13">
        <v>6145.5072599999985</v>
      </c>
      <c r="R186" s="13">
        <v>6136.2997199999991</v>
      </c>
      <c r="S186" s="13">
        <v>6125.2761599999994</v>
      </c>
      <c r="T186" s="13">
        <v>6112.5321599999988</v>
      </c>
      <c r="U186" s="13">
        <v>6097.9084199999988</v>
      </c>
      <c r="V186" s="13">
        <v>6081.4686599999995</v>
      </c>
      <c r="W186" s="13">
        <v>6063.2128799999991</v>
      </c>
      <c r="X186" s="13">
        <v>6043.0773599999984</v>
      </c>
      <c r="Y186" s="13">
        <v>6021.0621000000001</v>
      </c>
      <c r="Z186" s="13">
        <v>5997.1670999999997</v>
      </c>
      <c r="AA186" s="13">
        <v>5971.3604999999998</v>
      </c>
      <c r="AB186" s="13">
        <v>5943.7060199999987</v>
      </c>
      <c r="AC186" s="13">
        <v>5914.1717999999992</v>
      </c>
      <c r="AD186" s="13">
        <v>5882.8534199999986</v>
      </c>
      <c r="AE186" s="13">
        <v>5849.7827399999996</v>
      </c>
    </row>
    <row r="187" spans="1:31" x14ac:dyDescent="0.2">
      <c r="A187" t="s">
        <v>405</v>
      </c>
      <c r="B187" s="13">
        <v>6224.1058799999992</v>
      </c>
      <c r="C187" s="13">
        <v>6279.6059999999989</v>
      </c>
      <c r="D187" s="13">
        <v>6334.7556599999989</v>
      </c>
      <c r="E187" s="13">
        <v>6389.5548599999984</v>
      </c>
      <c r="F187" s="13">
        <v>6443.8124399999988</v>
      </c>
      <c r="G187" s="13">
        <v>6497.5283999999992</v>
      </c>
      <c r="H187" s="13">
        <v>6550.4797199999994</v>
      </c>
      <c r="I187" s="13">
        <v>6602.3159399999995</v>
      </c>
      <c r="J187" s="13">
        <v>6652.622879999999</v>
      </c>
      <c r="K187" s="13">
        <v>6701.1137999999992</v>
      </c>
      <c r="L187" s="13">
        <v>6747.6293999999989</v>
      </c>
      <c r="M187" s="13">
        <v>6792.2015399999991</v>
      </c>
      <c r="N187" s="13">
        <v>6835.0213799999983</v>
      </c>
      <c r="O187" s="13">
        <v>6876.2482199999995</v>
      </c>
      <c r="P187" s="13">
        <v>6916.1050799999994</v>
      </c>
      <c r="Q187" s="13">
        <v>6954.6556799999998</v>
      </c>
      <c r="R187" s="13">
        <v>6991.9000199999991</v>
      </c>
      <c r="S187" s="13">
        <v>7027.9973999999993</v>
      </c>
      <c r="T187" s="13">
        <v>7063.0115399999986</v>
      </c>
      <c r="U187" s="13">
        <v>7097.1335999999992</v>
      </c>
      <c r="V187" s="13">
        <v>7130.4272999999994</v>
      </c>
      <c r="W187" s="13">
        <v>7162.9244999999983</v>
      </c>
      <c r="X187" s="13">
        <v>7194.7526399999997</v>
      </c>
      <c r="Y187" s="13">
        <v>7226.0391599999994</v>
      </c>
      <c r="Z187" s="13">
        <v>7256.8159199999991</v>
      </c>
      <c r="AA187" s="13">
        <v>7287.1784999999991</v>
      </c>
      <c r="AB187" s="13">
        <v>7317.1587599999993</v>
      </c>
      <c r="AC187" s="13">
        <v>7346.7248399999989</v>
      </c>
      <c r="AD187" s="13">
        <v>7375.9085999999988</v>
      </c>
      <c r="AE187" s="13">
        <v>7404.710039999999</v>
      </c>
    </row>
    <row r="188" spans="1:31" x14ac:dyDescent="0.2">
      <c r="A188" t="s">
        <v>406</v>
      </c>
      <c r="B188" s="13">
        <f>AVERAGE(UN_Population_Growth_ScenA!B28,UN_Population_Growth_ScenB!B28,UN_Population_Growth_ScenC!B28)</f>
        <v>193.17866666666669</v>
      </c>
      <c r="C188" s="13">
        <f>AVERAGE(UN_Population_Growth_ScenA!C28,UN_Population_Growth_ScenB!C28,UN_Population_Growth_ScenC!C28)</f>
        <v>194.41</v>
      </c>
      <c r="D188" s="13">
        <f>AVERAGE(UN_Population_Growth_ScenA!D28,UN_Population_Growth_ScenB!D28,UN_Population_Growth_ScenC!D28)</f>
        <v>195.59866666666667</v>
      </c>
      <c r="E188" s="13">
        <f>AVERAGE(UN_Population_Growth_ScenA!E28,UN_Population_Growth_ScenB!E28,UN_Population_Growth_ScenC!E28)</f>
        <v>196.74166666666665</v>
      </c>
      <c r="F188" s="13">
        <f>AVERAGE(UN_Population_Growth_ScenA!F28,UN_Population_Growth_ScenB!F28,UN_Population_Growth_ScenC!F28)</f>
        <v>197.83600000000001</v>
      </c>
      <c r="G188" s="13">
        <f>AVERAGE(UN_Population_Growth_ScenA!G28,UN_Population_Growth_ScenB!G28,UN_Population_Growth_ScenC!G28)</f>
        <v>198.88133333333334</v>
      </c>
      <c r="H188" s="13">
        <f>AVERAGE(UN_Population_Growth_ScenA!H28,UN_Population_Growth_ScenB!H28,UN_Population_Growth_ScenC!H28)</f>
        <v>199.87666666666667</v>
      </c>
      <c r="I188" s="13">
        <f>AVERAGE(UN_Population_Growth_ScenA!I28,UN_Population_Growth_ScenB!I28,UN_Population_Growth_ScenC!I28)</f>
        <v>200.82000000000002</v>
      </c>
      <c r="J188" s="13">
        <f>AVERAGE(UN_Population_Growth_ScenA!J28,UN_Population_Growth_ScenB!J28,UN_Population_Growth_ScenC!J28)</f>
        <v>201.71100000000001</v>
      </c>
      <c r="K188" s="13">
        <f>AVERAGE(UN_Population_Growth_ScenA!K28,UN_Population_Growth_ScenB!K28,UN_Population_Growth_ScenC!K28)</f>
        <v>202.54833333333332</v>
      </c>
      <c r="L188" s="13">
        <f>AVERAGE(UN_Population_Growth_ScenA!L28,UN_Population_Growth_ScenB!L28,UN_Population_Growth_ScenC!L28)</f>
        <v>203.33199999999999</v>
      </c>
      <c r="M188" s="13">
        <f>AVERAGE(UN_Population_Growth_ScenA!M28,UN_Population_Growth_ScenB!M28,UN_Population_Growth_ScenC!M28)</f>
        <v>204.06133333333332</v>
      </c>
      <c r="N188" s="13">
        <f>AVERAGE(UN_Population_Growth_ScenA!N28,UN_Population_Growth_ScenB!N28,UN_Population_Growth_ScenC!N28)</f>
        <v>204.73699999999999</v>
      </c>
      <c r="O188" s="13">
        <f>AVERAGE(UN_Population_Growth_ScenA!O28,UN_Population_Growth_ScenB!O28,UN_Population_Growth_ScenC!O28)</f>
        <v>205.36</v>
      </c>
      <c r="P188" s="13">
        <f>AVERAGE(UN_Population_Growth_ScenA!P28,UN_Population_Growth_ScenB!P28,UN_Population_Growth_ScenC!P28)</f>
        <v>205.93033333333332</v>
      </c>
      <c r="Q188" s="13">
        <f>AVERAGE(UN_Population_Growth_ScenA!Q28,UN_Population_Growth_ScenB!Q28,UN_Population_Growth_ScenC!Q28)</f>
        <v>206.44866666666667</v>
      </c>
      <c r="R188" s="13">
        <f>AVERAGE(UN_Population_Growth_ScenA!R28,UN_Population_Growth_ScenB!R28,UN_Population_Growth_ScenC!R28)</f>
        <v>206.91600000000003</v>
      </c>
      <c r="S188" s="13">
        <f>AVERAGE(UN_Population_Growth_ScenA!S28,UN_Population_Growth_ScenB!S28,UN_Population_Growth_ScenC!S28)</f>
        <v>207.33333333333334</v>
      </c>
      <c r="T188" s="13">
        <f>AVERAGE(UN_Population_Growth_ScenA!T28,UN_Population_Growth_ScenB!T28,UN_Population_Growth_ScenC!T28)</f>
        <v>207.70266666666666</v>
      </c>
      <c r="U188" s="13">
        <f>AVERAGE(UN_Population_Growth_ScenA!U28,UN_Population_Growth_ScenB!U28,UN_Population_Growth_ScenC!U28)</f>
        <v>208.02533333333335</v>
      </c>
      <c r="V188" s="13">
        <f>AVERAGE(UN_Population_Growth_ScenA!V28,UN_Population_Growth_ScenB!V28,UN_Population_Growth_ScenC!V28)</f>
        <v>208.30266666666668</v>
      </c>
      <c r="W188" s="13">
        <f>AVERAGE(UN_Population_Growth_ScenA!W28,UN_Population_Growth_ScenB!W28,UN_Population_Growth_ScenC!W28)</f>
        <v>208.53533333333334</v>
      </c>
      <c r="X188" s="13">
        <f>AVERAGE(UN_Population_Growth_ScenA!X28,UN_Population_Growth_ScenB!X28,UN_Population_Growth_ScenC!X28)</f>
        <v>208.72433333333333</v>
      </c>
      <c r="Y188" s="13">
        <f>AVERAGE(UN_Population_Growth_ScenA!Y28,UN_Population_Growth_ScenB!Y28,UN_Population_Growth_ScenC!Y28)</f>
        <v>208.87199999999999</v>
      </c>
      <c r="Z188" s="13">
        <f>AVERAGE(UN_Population_Growth_ScenA!Z28,UN_Population_Growth_ScenB!Z28,UN_Population_Growth_ScenC!Z28)</f>
        <v>208.97866666666664</v>
      </c>
      <c r="AA188" s="13">
        <f>AVERAGE(UN_Population_Growth_ScenA!AA28,UN_Population_Growth_ScenB!AA28,UN_Population_Growth_ScenC!AA28)</f>
        <v>209.04566666666668</v>
      </c>
      <c r="AB188" s="13">
        <f>AVERAGE(UN_Population_Growth_ScenA!AB28,UN_Population_Growth_ScenB!AB28,UN_Population_Growth_ScenC!AB28)</f>
        <v>209.07466666666664</v>
      </c>
      <c r="AC188" s="13">
        <f>AVERAGE(UN_Population_Growth_ScenA!AC28,UN_Population_Growth_ScenB!AC28,UN_Population_Growth_ScenC!AC28)</f>
        <v>209.06499999999997</v>
      </c>
      <c r="AD188" s="13">
        <f>AVERAGE(UN_Population_Growth_ScenA!AD28,UN_Population_Growth_ScenB!AD28,UN_Population_Growth_ScenC!AD28)</f>
        <v>209.01833333333332</v>
      </c>
      <c r="AE188" s="13">
        <f>AVERAGE(UN_Population_Growth_ScenA!AE28,UN_Population_Growth_ScenB!AE28,UN_Population_Growth_ScenC!AE28)</f>
        <v>208.93633333333332</v>
      </c>
    </row>
    <row r="189" spans="1:31" x14ac:dyDescent="0.2">
      <c r="A189" t="s">
        <v>407</v>
      </c>
      <c r="B189" s="13">
        <f>STDEV(UN_Population_Growth_ScenA!B28,UN_Population_Growth_ScenB!B28,UN_Population_Growth_ScenC!B28)</f>
        <v>2.3867637782850197</v>
      </c>
      <c r="C189" s="13">
        <f>STDEV(UN_Population_Growth_ScenA!C28,UN_Population_Growth_ScenB!C28,UN_Population_Growth_ScenC!C28)</f>
        <v>2.9488877564261351</v>
      </c>
      <c r="D189" s="13">
        <f>STDEV(UN_Population_Growth_ScenA!D28,UN_Population_Growth_ScenB!D28,UN_Population_Growth_ScenC!D28)</f>
        <v>3.5458618604414425</v>
      </c>
      <c r="E189" s="13">
        <f>STDEV(UN_Population_Growth_ScenA!E28,UN_Population_Growth_ScenB!E28,UN_Population_Growth_ScenC!E28)</f>
        <v>4.178814465052656</v>
      </c>
      <c r="F189" s="13">
        <f>STDEV(UN_Population_Growth_ScenA!F28,UN_Population_Growth_ScenB!F28,UN_Population_Growth_ScenC!F28)</f>
        <v>4.8441597826661269</v>
      </c>
      <c r="G189" s="13">
        <f>STDEV(UN_Population_Growth_ScenA!G28,UN_Population_Growth_ScenB!G28,UN_Population_Growth_ScenC!G28)</f>
        <v>5.5412119913727631</v>
      </c>
      <c r="H189" s="13">
        <f>STDEV(UN_Population_Growth_ScenA!H28,UN_Population_Growth_ScenB!H28,UN_Population_Growth_ScenC!H28)</f>
        <v>6.2640374626380808</v>
      </c>
      <c r="I189" s="13">
        <f>STDEV(UN_Population_Growth_ScenA!I28,UN_Population_Growth_ScenB!I28,UN_Population_Growth_ScenC!I28)</f>
        <v>7.0025060514075994</v>
      </c>
      <c r="J189" s="13">
        <f>STDEV(UN_Population_Growth_ScenA!J28,UN_Population_Growth_ScenB!J28,UN_Population_Growth_ScenC!J28)</f>
        <v>7.7442745948216478</v>
      </c>
      <c r="K189" s="13">
        <f>STDEV(UN_Population_Growth_ScenA!K28,UN_Population_Growth_ScenB!K28,UN_Population_Growth_ScenC!K28)</f>
        <v>8.4801243111957696</v>
      </c>
      <c r="L189" s="13">
        <f>STDEV(UN_Population_Growth_ScenA!L28,UN_Population_Growth_ScenB!L28,UN_Population_Growth_ScenC!L28)</f>
        <v>9.2057101301311928</v>
      </c>
      <c r="M189" s="13">
        <f>STDEV(UN_Population_Growth_ScenA!M28,UN_Population_Growth_ScenB!M28,UN_Population_Growth_ScenC!M28)</f>
        <v>9.9218816931735905</v>
      </c>
      <c r="N189" s="13">
        <f>STDEV(UN_Population_Growth_ScenA!N28,UN_Population_Growth_ScenB!N28,UN_Population_Growth_ScenC!N28)</f>
        <v>10.633538122374881</v>
      </c>
      <c r="O189" s="13">
        <f>STDEV(UN_Population_Growth_ScenA!O28,UN_Population_Growth_ScenB!O28,UN_Population_Growth_ScenC!O28)</f>
        <v>11.344665222032773</v>
      </c>
      <c r="P189" s="13">
        <f>STDEV(UN_Population_Growth_ScenA!P28,UN_Population_Growth_ScenB!P28,UN_Population_Growth_ScenC!P28)</f>
        <v>12.06163273911676</v>
      </c>
      <c r="Q189" s="13">
        <f>STDEV(UN_Population_Growth_ScenA!Q28,UN_Population_Growth_ScenB!Q28,UN_Population_Growth_ScenC!Q28)</f>
        <v>12.785398090530212</v>
      </c>
      <c r="R189" s="13">
        <f>STDEV(UN_Population_Growth_ScenA!R28,UN_Population_Growth_ScenB!R28,UN_Population_Growth_ScenC!R28)</f>
        <v>13.51500658527401</v>
      </c>
      <c r="S189" s="13">
        <f>STDEV(UN_Population_Growth_ScenA!S28,UN_Population_Growth_ScenB!S28,UN_Population_Growth_ScenC!S28)</f>
        <v>14.254473309573152</v>
      </c>
      <c r="T189" s="13">
        <f>STDEV(UN_Population_Growth_ScenA!T28,UN_Population_Growth_ScenB!T28,UN_Population_Growth_ScenC!T28)</f>
        <v>15.00325305836482</v>
      </c>
      <c r="U189" s="13">
        <f>STDEV(UN_Population_Growth_ScenA!U28,UN_Population_Growth_ScenB!U28,UN_Population_Growth_ScenC!U28)</f>
        <v>15.767020084129193</v>
      </c>
      <c r="V189" s="13">
        <f>STDEV(UN_Population_Growth_ScenA!V28,UN_Population_Growth_ScenB!V28,UN_Population_Growth_ScenC!V28)</f>
        <v>16.54570410509427</v>
      </c>
      <c r="W189" s="13">
        <f>STDEV(UN_Population_Growth_ScenA!W28,UN_Population_Growth_ScenB!W28,UN_Population_Growth_ScenC!W28)</f>
        <v>17.339888590568666</v>
      </c>
      <c r="X189" s="13">
        <f>STDEV(UN_Population_Growth_ScenA!X28,UN_Population_Growth_ScenB!X28,UN_Population_Growth_ScenC!X28)</f>
        <v>18.152615578294323</v>
      </c>
      <c r="Y189" s="13">
        <f>STDEV(UN_Population_Growth_ScenA!Y28,UN_Population_Growth_ScenB!Y28,UN_Population_Growth_ScenC!Y28)</f>
        <v>18.985986068677072</v>
      </c>
      <c r="Z189" s="13">
        <f>STDEV(UN_Population_Growth_ScenA!Z28,UN_Population_Growth_ScenB!Z28,UN_Population_Growth_ScenC!Z28)</f>
        <v>19.840525253463753</v>
      </c>
      <c r="AA189" s="13">
        <f>STDEV(UN_Population_Growth_ScenA!AA28,UN_Population_Growth_ScenB!AA28,UN_Population_Growth_ScenC!AA28)</f>
        <v>20.718327184725435</v>
      </c>
      <c r="AB189" s="13">
        <f>STDEV(UN_Population_Growth_ScenA!AB28,UN_Population_Growth_ScenB!AB28,UN_Population_Growth_ScenC!AB28)</f>
        <v>21.618962517506098</v>
      </c>
      <c r="AC189" s="13">
        <f>STDEV(UN_Population_Growth_ScenA!AC28,UN_Population_Growth_ScenB!AC28,UN_Population_Growth_ScenC!AC28)</f>
        <v>22.542514300760686</v>
      </c>
      <c r="AD189" s="13">
        <f>STDEV(UN_Population_Growth_ScenA!AD28,UN_Population_Growth_ScenB!AD28,UN_Population_Growth_ScenC!AD28)</f>
        <v>23.487976761171517</v>
      </c>
      <c r="AE189" s="13">
        <f>STDEV(UN_Population_Growth_ScenA!AE28,UN_Population_Growth_ScenB!AE28,UN_Population_Growth_ScenC!AE28)</f>
        <v>24.45501904176999</v>
      </c>
    </row>
    <row r="190" spans="1:31" s="4" customFormat="1" x14ac:dyDescent="0.2">
      <c r="A190" s="4" t="s">
        <v>408</v>
      </c>
      <c r="B190" s="22">
        <f>AVERAGE(B185:B187)</f>
        <v>6154.6723199999988</v>
      </c>
      <c r="C190" s="22">
        <f t="shared" ref="C190:AE190" si="24">AVERAGE(C185:C187)</f>
        <v>6193.9025999999985</v>
      </c>
      <c r="D190" s="22">
        <f t="shared" si="24"/>
        <v>6231.7735199999988</v>
      </c>
      <c r="E190" s="22">
        <f t="shared" si="24"/>
        <v>6268.1894999999977</v>
      </c>
      <c r="F190" s="22">
        <f t="shared" si="24"/>
        <v>6303.0549599999986</v>
      </c>
      <c r="G190" s="22">
        <f t="shared" si="24"/>
        <v>6336.3592799999997</v>
      </c>
      <c r="H190" s="22">
        <f t="shared" si="24"/>
        <v>6368.0705999999991</v>
      </c>
      <c r="I190" s="22">
        <f t="shared" si="24"/>
        <v>6398.1251999999995</v>
      </c>
      <c r="J190" s="22">
        <f t="shared" si="24"/>
        <v>6426.512459999999</v>
      </c>
      <c r="K190" s="22">
        <f t="shared" si="24"/>
        <v>6453.1898999999985</v>
      </c>
      <c r="L190" s="22">
        <f t="shared" si="24"/>
        <v>6478.1575199999979</v>
      </c>
      <c r="M190" s="22">
        <f t="shared" si="24"/>
        <v>6501.3940799999991</v>
      </c>
      <c r="N190" s="22">
        <f t="shared" si="24"/>
        <v>6522.9208199999994</v>
      </c>
      <c r="O190" s="22">
        <f t="shared" si="24"/>
        <v>6542.7695999999996</v>
      </c>
      <c r="P190" s="22">
        <f t="shared" si="24"/>
        <v>6560.940419999999</v>
      </c>
      <c r="Q190" s="22">
        <f t="shared" si="24"/>
        <v>6577.4545199999993</v>
      </c>
      <c r="R190" s="22">
        <f t="shared" si="24"/>
        <v>6592.3437599999988</v>
      </c>
      <c r="S190" s="22">
        <f t="shared" si="24"/>
        <v>6605.6399999999994</v>
      </c>
      <c r="T190" s="22">
        <f t="shared" si="24"/>
        <v>6617.4069599999993</v>
      </c>
      <c r="U190" s="22">
        <f t="shared" si="24"/>
        <v>6627.6871199999996</v>
      </c>
      <c r="V190" s="22">
        <f t="shared" si="24"/>
        <v>6636.5229599999993</v>
      </c>
      <c r="W190" s="22">
        <f t="shared" si="24"/>
        <v>6643.9357199999986</v>
      </c>
      <c r="X190" s="22">
        <f t="shared" si="24"/>
        <v>6649.9572599999992</v>
      </c>
      <c r="Y190" s="22">
        <f t="shared" si="24"/>
        <v>6654.6619199999996</v>
      </c>
      <c r="Z190" s="22">
        <f t="shared" si="24"/>
        <v>6658.0603199999996</v>
      </c>
      <c r="AA190" s="22">
        <f t="shared" si="24"/>
        <v>6660.1949399999985</v>
      </c>
      <c r="AB190" s="22">
        <f t="shared" si="24"/>
        <v>6661.1188799999991</v>
      </c>
      <c r="AC190" s="22">
        <f t="shared" si="24"/>
        <v>6660.8108999999995</v>
      </c>
      <c r="AD190" s="22">
        <f t="shared" si="24"/>
        <v>6659.3240999999989</v>
      </c>
      <c r="AE190" s="22">
        <f t="shared" si="24"/>
        <v>6656.7115799999992</v>
      </c>
    </row>
    <row r="191" spans="1:31" s="4" customFormat="1" x14ac:dyDescent="0.2">
      <c r="A191" s="4" t="s">
        <v>409</v>
      </c>
      <c r="B191" s="22">
        <f>B190*SQRT((B189/B188)^2+(Seafood_Consumption_Rate!$BE$28/Seafood_Consumption_Rate!$BD$28)^2)</f>
        <v>813.9489167367251</v>
      </c>
      <c r="C191" s="22">
        <f>C190*SQRT((C189/C188)^2+(Seafood_Consumption_Rate!$BE$28/Seafood_Consumption_Rate!$BD$28)^2)</f>
        <v>820.94827569755807</v>
      </c>
      <c r="D191" s="22">
        <f>D190*SQRT((D189/D188)^2+(Seafood_Consumption_Rate!$BE$28/Seafood_Consumption_Rate!$BD$28)^2)</f>
        <v>828.2813669857851</v>
      </c>
      <c r="E191" s="22">
        <f>E190*SQRT((E189/E188)^2+(Seafood_Consumption_Rate!$BE$28/Seafood_Consumption_Rate!$BD$28)^2)</f>
        <v>836.00528909414311</v>
      </c>
      <c r="F191" s="22">
        <f>F190*SQRT((F189/F188)^2+(Seafood_Consumption_Rate!$BE$28/Seafood_Consumption_Rate!$BD$28)^2)</f>
        <v>844.15493199085131</v>
      </c>
      <c r="G191" s="22">
        <f>G190*SQRT((G189/G188)^2+(Seafood_Consumption_Rate!$BE$28/Seafood_Consumption_Rate!$BD$28)^2)</f>
        <v>852.78586382586025</v>
      </c>
      <c r="H191" s="22">
        <f>H190*SQRT((H189/H188)^2+(Seafood_Consumption_Rate!$BE$28/Seafood_Consumption_Rate!$BD$28)^2)</f>
        <v>861.9106995637278</v>
      </c>
      <c r="I191" s="22">
        <f>I190*SQRT((I189/I188)^2+(Seafood_Consumption_Rate!$BE$28/Seafood_Consumption_Rate!$BD$28)^2)</f>
        <v>871.48521426288801</v>
      </c>
      <c r="J191" s="22">
        <f>J190*SQRT((J189/J188)^2+(Seafood_Consumption_Rate!$BE$28/Seafood_Consumption_Rate!$BD$28)^2)</f>
        <v>881.42021851993411</v>
      </c>
      <c r="K191" s="22">
        <f>K190*SQRT((K189/K188)^2+(Seafood_Consumption_Rate!$BE$28/Seafood_Consumption_Rate!$BD$28)^2)</f>
        <v>891.61488786091979</v>
      </c>
      <c r="L191" s="22">
        <f>L190*SQRT((L189/L188)^2+(Seafood_Consumption_Rate!$BE$28/Seafood_Consumption_Rate!$BD$28)^2)</f>
        <v>901.99806272779097</v>
      </c>
      <c r="M191" s="22">
        <f>M190*SQRT((M189/M188)^2+(Seafood_Consumption_Rate!$BE$28/Seafood_Consumption_Rate!$BD$28)^2)</f>
        <v>912.54277693624692</v>
      </c>
      <c r="N191" s="22">
        <f>N190*SQRT((N189/N188)^2+(Seafood_Consumption_Rate!$BE$28/Seafood_Consumption_Rate!$BD$28)^2)</f>
        <v>923.2788549145024</v>
      </c>
      <c r="O191" s="22">
        <f>O190*SQRT((O189/O188)^2+(Seafood_Consumption_Rate!$BE$28/Seafood_Consumption_Rate!$BD$28)^2)</f>
        <v>934.24016626275807</v>
      </c>
      <c r="P191" s="22">
        <f>P190*SQRT((P189/P188)^2+(Seafood_Consumption_Rate!$BE$28/Seafood_Consumption_Rate!$BD$28)^2)</f>
        <v>945.49829593291906</v>
      </c>
      <c r="Q191" s="22">
        <f>Q190*SQRT((Q189/Q188)^2+(Seafood_Consumption_Rate!$BE$28/Seafood_Consumption_Rate!$BD$28)^2)</f>
        <v>957.06994879246281</v>
      </c>
      <c r="R191" s="22">
        <f>R190*SQRT((R189/R188)^2+(Seafood_Consumption_Rate!$BE$28/Seafood_Consumption_Rate!$BD$28)^2)</f>
        <v>968.94812694183122</v>
      </c>
      <c r="S191" s="22">
        <f>S190*SQRT((S189/S188)^2+(Seafood_Consumption_Rate!$BE$28/Seafood_Consumption_Rate!$BD$28)^2)</f>
        <v>981.19656727008044</v>
      </c>
      <c r="T191" s="22">
        <f>T190*SQRT((T189/T188)^2+(Seafood_Consumption_Rate!$BE$28/Seafood_Consumption_Rate!$BD$28)^2)</f>
        <v>993.82180916743607</v>
      </c>
      <c r="U191" s="22">
        <f>U190*SQRT((U189/U188)^2+(Seafood_Consumption_Rate!$BE$28/Seafood_Consumption_Rate!$BD$28)^2)</f>
        <v>1006.9248641176804</v>
      </c>
      <c r="V191" s="22">
        <f>V190*SQRT((V189/V188)^2+(Seafood_Consumption_Rate!$BE$28/Seafood_Consumption_Rate!$BD$28)^2)</f>
        <v>1020.5243378215165</v>
      </c>
      <c r="W191" s="22">
        <f>W190*SQRT((W189/W188)^2+(Seafood_Consumption_Rate!$BE$28/Seafood_Consumption_Rate!$BD$28)^2)</f>
        <v>1034.6464916049597</v>
      </c>
      <c r="X191" s="22">
        <f>X190*SQRT((X189/X188)^2+(Seafood_Consumption_Rate!$BE$28/Seafood_Consumption_Rate!$BD$28)^2)</f>
        <v>1049.3623377513977</v>
      </c>
      <c r="Y191" s="22">
        <f>Y190*SQRT((Y189/Y188)^2+(Seafood_Consumption_Rate!$BE$28/Seafood_Consumption_Rate!$BD$28)^2)</f>
        <v>1064.7360348059728</v>
      </c>
      <c r="Z191" s="22">
        <f>Z190*SQRT((Z189/Z188)^2+(Seafood_Consumption_Rate!$BE$28/Seafood_Consumption_Rate!$BD$28)^2)</f>
        <v>1080.7986047274073</v>
      </c>
      <c r="AA191" s="22">
        <f>AA190*SQRT((AA189/AA188)^2+(Seafood_Consumption_Rate!$BE$28/Seafood_Consumption_Rate!$BD$28)^2)</f>
        <v>1097.6143717105376</v>
      </c>
      <c r="AB191" s="22">
        <f>AB190*SQRT((AB189/AB188)^2+(Seafood_Consumption_Rate!$BE$28/Seafood_Consumption_Rate!$BD$28)^2)</f>
        <v>1115.2019478585853</v>
      </c>
      <c r="AC191" s="22">
        <f>AC190*SQRT((AC189/AC188)^2+(Seafood_Consumption_Rate!$BE$28/Seafood_Consumption_Rate!$BD$28)^2)</f>
        <v>1133.5801139907333</v>
      </c>
      <c r="AD191" s="22">
        <f>AD190*SQRT((AD189/AD188)^2+(Seafood_Consumption_Rate!$BE$28/Seafood_Consumption_Rate!$BD$28)^2)</f>
        <v>1152.7514998447284</v>
      </c>
      <c r="AE191" s="22">
        <f>AE190*SQRT((AE189/AE188)^2+(Seafood_Consumption_Rate!$BE$28/Seafood_Consumption_Rate!$BD$28)^2)</f>
        <v>1172.7292952497255</v>
      </c>
    </row>
    <row r="192" spans="1:31" x14ac:dyDescent="0.2">
      <c r="A192" t="s">
        <v>410</v>
      </c>
      <c r="B192" s="13">
        <v>1870.0534100000004</v>
      </c>
      <c r="C192" s="13">
        <v>1875.0400400000003</v>
      </c>
      <c r="D192" s="13">
        <v>1879.6740800000002</v>
      </c>
      <c r="E192" s="13">
        <v>1884.1234300000003</v>
      </c>
      <c r="F192" s="13">
        <v>1888.4048800000003</v>
      </c>
      <c r="G192" s="13">
        <v>1892.5352200000004</v>
      </c>
      <c r="H192" s="13">
        <v>1896.4137100000003</v>
      </c>
      <c r="I192" s="13">
        <v>1900.0571400000003</v>
      </c>
      <c r="J192" s="13">
        <v>1903.4319300000004</v>
      </c>
      <c r="K192" s="13">
        <v>1906.5212900000004</v>
      </c>
      <c r="L192" s="13">
        <v>1909.3252200000004</v>
      </c>
      <c r="M192" s="13">
        <v>1911.8269300000004</v>
      </c>
      <c r="N192" s="13">
        <v>1914.0935800000002</v>
      </c>
      <c r="O192" s="13">
        <v>1916.1419600000002</v>
      </c>
      <c r="P192" s="13">
        <v>1918.0728100000003</v>
      </c>
      <c r="Q192" s="13">
        <v>1919.8693400000004</v>
      </c>
      <c r="R192" s="13">
        <v>1921.5147600000003</v>
      </c>
      <c r="S192" s="13">
        <v>1922.8747500000004</v>
      </c>
      <c r="T192" s="13">
        <v>1923.7982000000002</v>
      </c>
      <c r="U192" s="13">
        <v>1924.2179500000004</v>
      </c>
      <c r="V192" s="13">
        <v>1924.0668400000004</v>
      </c>
      <c r="W192" s="13">
        <v>1923.3784500000004</v>
      </c>
      <c r="X192" s="13">
        <v>1922.1863600000001</v>
      </c>
      <c r="Y192" s="13">
        <v>1920.5409400000003</v>
      </c>
      <c r="Z192" s="13">
        <v>1918.5093500000003</v>
      </c>
      <c r="AA192" s="13">
        <v>1916.0748000000003</v>
      </c>
      <c r="AB192" s="13">
        <v>1913.2540800000004</v>
      </c>
      <c r="AC192" s="13">
        <v>1910.0639800000004</v>
      </c>
      <c r="AD192" s="13">
        <v>1906.5380800000005</v>
      </c>
      <c r="AE192" s="13">
        <v>1902.7435400000002</v>
      </c>
    </row>
    <row r="193" spans="1:31" x14ac:dyDescent="0.2">
      <c r="A193" t="s">
        <v>411</v>
      </c>
      <c r="B193" s="13">
        <v>1840.0664700000004</v>
      </c>
      <c r="C193" s="13">
        <v>1838.0013000000004</v>
      </c>
      <c r="D193" s="13">
        <v>1835.1637900000003</v>
      </c>
      <c r="E193" s="13">
        <v>1831.6714700000005</v>
      </c>
      <c r="F193" s="13">
        <v>1827.6754500000004</v>
      </c>
      <c r="G193" s="13">
        <v>1823.1589400000003</v>
      </c>
      <c r="H193" s="13">
        <v>1818.1051500000003</v>
      </c>
      <c r="I193" s="13">
        <v>1812.6651900000002</v>
      </c>
      <c r="J193" s="13">
        <v>1806.9230100000002</v>
      </c>
      <c r="K193" s="13">
        <v>1800.9961400000004</v>
      </c>
      <c r="L193" s="13">
        <v>1794.9181600000002</v>
      </c>
      <c r="M193" s="13">
        <v>1788.6554900000003</v>
      </c>
      <c r="N193" s="13">
        <v>1782.2417100000002</v>
      </c>
      <c r="O193" s="13">
        <v>1775.6600300000005</v>
      </c>
      <c r="P193" s="13">
        <v>1768.8600800000004</v>
      </c>
      <c r="Q193" s="13">
        <v>1761.8754400000005</v>
      </c>
      <c r="R193" s="13">
        <v>1754.6893200000002</v>
      </c>
      <c r="S193" s="13">
        <v>1747.1674000000003</v>
      </c>
      <c r="T193" s="13">
        <v>1739.1249900000003</v>
      </c>
      <c r="U193" s="13">
        <v>1730.4277700000002</v>
      </c>
      <c r="V193" s="13">
        <v>1721.0421600000004</v>
      </c>
      <c r="W193" s="13">
        <v>1711.0017400000004</v>
      </c>
      <c r="X193" s="13">
        <v>1700.3065100000003</v>
      </c>
      <c r="Y193" s="13">
        <v>1688.9564700000003</v>
      </c>
      <c r="Z193" s="13">
        <v>1676.9852000000003</v>
      </c>
      <c r="AA193" s="13">
        <v>1664.3927000000001</v>
      </c>
      <c r="AB193" s="13">
        <v>1651.1957600000001</v>
      </c>
      <c r="AC193" s="13">
        <v>1637.4279600000002</v>
      </c>
      <c r="AD193" s="13">
        <v>1623.1564600000004</v>
      </c>
      <c r="AE193" s="13">
        <v>1608.4820000000002</v>
      </c>
    </row>
    <row r="194" spans="1:31" x14ac:dyDescent="0.2">
      <c r="A194" t="s">
        <v>412</v>
      </c>
      <c r="B194" s="13">
        <v>1886.2053900000003</v>
      </c>
      <c r="C194" s="13">
        <v>1894.7682900000002</v>
      </c>
      <c r="D194" s="13">
        <v>1903.1968700000002</v>
      </c>
      <c r="E194" s="13">
        <v>1911.5918700000002</v>
      </c>
      <c r="F194" s="13">
        <v>1920.0708200000004</v>
      </c>
      <c r="G194" s="13">
        <v>1928.6001400000002</v>
      </c>
      <c r="H194" s="13">
        <v>1937.0455100000004</v>
      </c>
      <c r="I194" s="13">
        <v>1945.3397700000003</v>
      </c>
      <c r="J194" s="13">
        <v>1953.3989700000004</v>
      </c>
      <c r="K194" s="13">
        <v>1961.1559500000005</v>
      </c>
      <c r="L194" s="13">
        <v>1968.5603400000002</v>
      </c>
      <c r="M194" s="13">
        <v>1975.6121400000002</v>
      </c>
      <c r="N194" s="13">
        <v>1982.4120900000003</v>
      </c>
      <c r="O194" s="13">
        <v>1989.0777200000005</v>
      </c>
      <c r="P194" s="13">
        <v>1995.6929800000003</v>
      </c>
      <c r="Q194" s="13">
        <v>2002.2914500000002</v>
      </c>
      <c r="R194" s="13">
        <v>2008.8227600000005</v>
      </c>
      <c r="S194" s="13">
        <v>2015.2197500000004</v>
      </c>
      <c r="T194" s="13">
        <v>2021.3816800000002</v>
      </c>
      <c r="U194" s="13">
        <v>2027.2246000000002</v>
      </c>
      <c r="V194" s="13">
        <v>2032.7485100000004</v>
      </c>
      <c r="W194" s="13">
        <v>2037.9534100000003</v>
      </c>
      <c r="X194" s="13">
        <v>2042.9232500000003</v>
      </c>
      <c r="Y194" s="13">
        <v>2047.6580300000003</v>
      </c>
      <c r="Z194" s="13">
        <v>2052.2249100000004</v>
      </c>
      <c r="AA194" s="13">
        <v>2056.6238900000003</v>
      </c>
      <c r="AB194" s="13">
        <v>2060.8549700000003</v>
      </c>
      <c r="AC194" s="13">
        <v>2064.9517300000002</v>
      </c>
      <c r="AD194" s="13">
        <v>2068.9309600000006</v>
      </c>
      <c r="AE194" s="13">
        <v>2072.8262400000003</v>
      </c>
    </row>
    <row r="195" spans="1:31" x14ac:dyDescent="0.2">
      <c r="A195" t="s">
        <v>413</v>
      </c>
      <c r="B195" s="13">
        <f>AVERAGE(UN_Population_Growth_ScenA!B29,UN_Population_Growth_ScenB!B29,UN_Population_Growth_ScenC!B29)</f>
        <v>111.10433333333333</v>
      </c>
      <c r="C195" s="13">
        <f>AVERAGE(UN_Population_Growth_ScenA!C29,UN_Population_Growth_ScenB!C29,UN_Population_Growth_ScenC!C29)</f>
        <v>111.33233333333334</v>
      </c>
      <c r="D195" s="13">
        <f>AVERAGE(UN_Population_Growth_ScenA!D29,UN_Population_Growth_ScenB!D29,UN_Population_Growth_ScenC!D29)</f>
        <v>111.53533333333333</v>
      </c>
      <c r="E195" s="13">
        <f>AVERAGE(UN_Population_Growth_ScenA!E29,UN_Population_Growth_ScenB!E29,UN_Population_Growth_ScenC!E29)</f>
        <v>111.721</v>
      </c>
      <c r="F195" s="13">
        <f>AVERAGE(UN_Population_Growth_ScenA!F29,UN_Population_Growth_ScenB!F29,UN_Population_Growth_ScenC!F29)</f>
        <v>111.895</v>
      </c>
      <c r="G195" s="13">
        <f>AVERAGE(UN_Population_Growth_ScenA!G29,UN_Population_Growth_ScenB!G29,UN_Population_Growth_ScenC!G29)</f>
        <v>112.05666666666667</v>
      </c>
      <c r="H195" s="13">
        <f>AVERAGE(UN_Population_Growth_ScenA!H29,UN_Population_Growth_ScenB!H29,UN_Population_Growth_ScenC!H29)</f>
        <v>112.20099999999998</v>
      </c>
      <c r="I195" s="13">
        <f>AVERAGE(UN_Population_Growth_ScenA!I29,UN_Population_Growth_ScenB!I29,UN_Population_Growth_ScenC!I29)</f>
        <v>112.33</v>
      </c>
      <c r="J195" s="13">
        <f>AVERAGE(UN_Population_Growth_ScenA!J29,UN_Population_Growth_ScenB!J29,UN_Population_Growth_ScenC!J29)</f>
        <v>112.443</v>
      </c>
      <c r="K195" s="13">
        <f>AVERAGE(UN_Population_Growth_ScenA!K29,UN_Population_Growth_ScenB!K29,UN_Population_Growth_ScenC!K29)</f>
        <v>112.54066666666667</v>
      </c>
      <c r="L195" s="13">
        <f>AVERAGE(UN_Population_Growth_ScenA!L29,UN_Population_Growth_ScenB!L29,UN_Population_Growth_ScenC!L29)</f>
        <v>112.62266666666666</v>
      </c>
      <c r="M195" s="13">
        <f>AVERAGE(UN_Population_Growth_ScenA!M29,UN_Population_Growth_ScenB!M29,UN_Population_Growth_ScenC!M29)</f>
        <v>112.688</v>
      </c>
      <c r="N195" s="13">
        <f>AVERAGE(UN_Population_Growth_ScenA!N29,UN_Population_Growth_ScenB!N29,UN_Population_Growth_ScenC!N29)</f>
        <v>112.74066666666666</v>
      </c>
      <c r="O195" s="13">
        <f>AVERAGE(UN_Population_Growth_ScenA!O29,UN_Population_Growth_ScenB!O29,UN_Population_Growth_ScenC!O29)</f>
        <v>112.783</v>
      </c>
      <c r="P195" s="13">
        <f>AVERAGE(UN_Population_Growth_ScenA!P29,UN_Population_Growth_ScenB!P29,UN_Population_Growth_ScenC!P29)</f>
        <v>112.81766666666665</v>
      </c>
      <c r="Q195" s="13">
        <f>AVERAGE(UN_Population_Growth_ScenA!Q29,UN_Population_Growth_ScenB!Q29,UN_Population_Growth_ScenC!Q29)</f>
        <v>112.84566666666667</v>
      </c>
      <c r="R195" s="13">
        <f>AVERAGE(UN_Population_Growth_ScenA!R29,UN_Population_Growth_ScenB!R29,UN_Population_Growth_ScenC!R29)</f>
        <v>112.86533333333334</v>
      </c>
      <c r="S195" s="13">
        <f>AVERAGE(UN_Population_Growth_ScenA!S29,UN_Population_Growth_ScenB!S29,UN_Population_Growth_ScenC!S29)</f>
        <v>112.87</v>
      </c>
      <c r="T195" s="13">
        <f>AVERAGE(UN_Population_Growth_ScenA!T29,UN_Population_Growth_ScenB!T29,UN_Population_Growth_ScenC!T29)</f>
        <v>112.851</v>
      </c>
      <c r="U195" s="13">
        <f>AVERAGE(UN_Population_Growth_ScenA!U29,UN_Population_Growth_ScenB!U29,UN_Population_Growth_ScenC!U29)</f>
        <v>112.80266666666667</v>
      </c>
      <c r="V195" s="13">
        <f>AVERAGE(UN_Population_Growth_ScenA!V29,UN_Population_Growth_ScenB!V29,UN_Population_Growth_ScenC!V29)</f>
        <v>112.72300000000001</v>
      </c>
      <c r="W195" s="13">
        <f>AVERAGE(UN_Population_Growth_ScenA!W29,UN_Population_Growth_ScenB!W29,UN_Population_Growth_ScenC!W29)</f>
        <v>112.61333333333334</v>
      </c>
      <c r="X195" s="13">
        <f>AVERAGE(UN_Population_Growth_ScenA!X29,UN_Population_Growth_ScenB!X29,UN_Population_Growth_ScenC!X29)</f>
        <v>112.476</v>
      </c>
      <c r="Y195" s="13">
        <f>AVERAGE(UN_Population_Growth_ScenA!Y29,UN_Population_Growth_ScenB!Y29,UN_Population_Growth_ScenC!Y29)</f>
        <v>112.312</v>
      </c>
      <c r="Z195" s="13">
        <f>AVERAGE(UN_Population_Growth_ScenA!Z29,UN_Population_Growth_ScenB!Z29,UN_Population_Growth_ScenC!Z29)</f>
        <v>112.12466666666666</v>
      </c>
      <c r="AA195" s="13">
        <f>AVERAGE(UN_Population_Growth_ScenA!AA29,UN_Population_Growth_ScenB!AA29,UN_Population_Growth_ScenC!AA29)</f>
        <v>111.91366666666666</v>
      </c>
      <c r="AB195" s="13">
        <f>AVERAGE(UN_Population_Growth_ScenA!AB29,UN_Population_Growth_ScenB!AB29,UN_Population_Growth_ScenC!AB29)</f>
        <v>111.67966666666666</v>
      </c>
      <c r="AC195" s="13">
        <f>AVERAGE(UN_Population_Growth_ScenA!AC29,UN_Population_Growth_ScenB!AC29,UN_Population_Growth_ScenC!AC29)</f>
        <v>111.42433333333334</v>
      </c>
      <c r="AD195" s="13">
        <f>AVERAGE(UN_Population_Growth_ScenA!AD29,UN_Population_Growth_ScenB!AD29,UN_Population_Growth_ScenC!AD29)</f>
        <v>111.14999999999999</v>
      </c>
      <c r="AE195" s="13">
        <f>AVERAGE(UN_Population_Growth_ScenA!AE29,UN_Population_Growth_ScenB!AE29,UN_Population_Growth_ScenC!AE29)</f>
        <v>110.86066666666666</v>
      </c>
    </row>
    <row r="196" spans="1:31" x14ac:dyDescent="0.2">
      <c r="A196" t="s">
        <v>414</v>
      </c>
      <c r="B196" s="13">
        <f>STDEV(UN_Population_Growth_ScenA!B29,UN_Population_Growth_ScenB!B29,UN_Population_Growth_ScenC!B29)</f>
        <v>1.3944379990997529</v>
      </c>
      <c r="C196" s="13">
        <f>STDEV(UN_Population_Growth_ScenA!C29,UN_Population_Growth_ScenB!C29,UN_Population_Growth_ScenC!C29)</f>
        <v>1.7164994416932779</v>
      </c>
      <c r="D196" s="13">
        <f>STDEV(UN_Population_Growth_ScenA!D29,UN_Population_Growth_ScenB!D29,UN_Population_Growth_ScenC!D29)</f>
        <v>2.0578834596092457</v>
      </c>
      <c r="E196" s="13">
        <f>STDEV(UN_Population_Growth_ScenA!E29,UN_Population_Growth_ScenB!E29,UN_Population_Growth_ScenC!E29)</f>
        <v>2.4184523977122185</v>
      </c>
      <c r="F196" s="13">
        <f>STDEV(UN_Population_Growth_ScenA!F29,UN_Population_Growth_ScenB!F29,UN_Population_Growth_ScenC!F29)</f>
        <v>2.7965065707056715</v>
      </c>
      <c r="G196" s="13">
        <f>STDEV(UN_Population_Growth_ScenA!G29,UN_Population_Growth_ScenB!G29,UN_Population_Growth_ScenC!G29)</f>
        <v>3.1918053407645868</v>
      </c>
      <c r="H196" s="13">
        <f>STDEV(UN_Population_Growth_ScenA!H29,UN_Population_Growth_ScenB!H29,UN_Population_Growth_ScenC!H29)</f>
        <v>3.6007488110114001</v>
      </c>
      <c r="I196" s="13">
        <f>STDEV(UN_Population_Growth_ScenA!I29,UN_Population_Growth_ScenB!I29,UN_Population_Growth_ScenC!I29)</f>
        <v>4.0167864020881172</v>
      </c>
      <c r="J196" s="13">
        <f>STDEV(UN_Population_Growth_ScenA!J29,UN_Population_Growth_ScenB!J29,UN_Population_Growth_ScenC!J29)</f>
        <v>4.4347915396329531</v>
      </c>
      <c r="K196" s="13">
        <f>STDEV(UN_Population_Growth_ScenA!K29,UN_Population_Growth_ScenB!K29,UN_Population_Growth_ScenC!K29)</f>
        <v>4.8490937641309158</v>
      </c>
      <c r="L196" s="13">
        <f>STDEV(UN_Population_Growth_ScenA!L29,UN_Population_Growth_ScenB!L29,UN_Population_Growth_ScenC!L29)</f>
        <v>5.257286118648417</v>
      </c>
      <c r="M196" s="13">
        <f>STDEV(UN_Population_Growth_ScenA!M29,UN_Population_Growth_ScenB!M29,UN_Population_Growth_ScenC!M29)</f>
        <v>5.6603521975226911</v>
      </c>
      <c r="N196" s="13">
        <f>STDEV(UN_Population_Growth_ScenA!N29,UN_Population_Growth_ScenB!N29,UN_Population_Growth_ScenC!N29)</f>
        <v>6.0602592628808631</v>
      </c>
      <c r="O196" s="13">
        <f>STDEV(UN_Population_Growth_ScenA!O29,UN_Population_Growth_ScenB!O29,UN_Population_Growth_ScenC!O29)</f>
        <v>6.4607345557606664</v>
      </c>
      <c r="P196" s="13">
        <f>STDEV(UN_Population_Growth_ScenA!P29,UN_Population_Growth_ScenB!P29,UN_Population_Growth_ScenC!P29)</f>
        <v>6.8662337808534657</v>
      </c>
      <c r="Q196" s="13">
        <f>STDEV(UN_Population_Growth_ScenA!Q29,UN_Population_Growth_ScenB!Q29,UN_Population_Growth_ScenC!Q29)</f>
        <v>7.2764476451997684</v>
      </c>
      <c r="R196" s="13">
        <f>STDEV(UN_Population_Growth_ScenA!R29,UN_Population_Growth_ScenB!R29,UN_Population_Growth_ScenC!R29)</f>
        <v>7.6904983800358098</v>
      </c>
      <c r="S196" s="13">
        <f>STDEV(UN_Population_Growth_ScenA!S29,UN_Population_Growth_ScenB!S29,UN_Population_Growth_ScenC!S29)</f>
        <v>8.1101525879603535</v>
      </c>
      <c r="T196" s="13">
        <f>STDEV(UN_Population_Growth_ScenA!T29,UN_Population_Growth_ScenB!T29,UN_Population_Growth_ScenC!T29)</f>
        <v>8.5378282367356118</v>
      </c>
      <c r="U196" s="13">
        <f>STDEV(UN_Population_Growth_ScenA!U29,UN_Population_Growth_ScenB!U29,UN_Population_Growth_ScenC!U29)</f>
        <v>8.9752652514192182</v>
      </c>
      <c r="V196" s="13">
        <f>STDEV(UN_Population_Growth_ScenA!V29,UN_Population_Growth_ScenB!V29,UN_Population_Growth_ScenC!V29)</f>
        <v>9.4231578040484916</v>
      </c>
      <c r="W196" s="13">
        <f>STDEV(UN_Population_Growth_ScenA!W29,UN_Population_Growth_ScenB!W29,UN_Population_Growth_ScenC!W29)</f>
        <v>9.8806368384499041</v>
      </c>
      <c r="X196" s="13">
        <f>STDEV(UN_Population_Growth_ScenA!X29,UN_Population_Growth_ScenB!X29,UN_Population_Growth_ScenC!X29)</f>
        <v>10.35013318754884</v>
      </c>
      <c r="Y196" s="13">
        <f>STDEV(UN_Population_Growth_ScenA!Y29,UN_Population_Growth_ScenB!Y29,UN_Population_Growth_ScenC!Y29)</f>
        <v>10.831954163492378</v>
      </c>
      <c r="Z196" s="13">
        <f>STDEV(UN_Population_Growth_ScenA!Z29,UN_Population_Growth_ScenB!Z29,UN_Population_Growth_ScenC!Z29)</f>
        <v>11.327189427803059</v>
      </c>
      <c r="AA196" s="13">
        <f>STDEV(UN_Population_Growth_ScenA!AA29,UN_Population_Growth_ScenB!AA29,UN_Population_Growth_ScenC!AA29)</f>
        <v>11.835751363277847</v>
      </c>
      <c r="AB196" s="13">
        <f>STDEV(UN_Population_Growth_ScenA!AB29,UN_Population_Growth_ScenB!AB29,UN_Population_Growth_ScenC!AB29)</f>
        <v>12.357201314753004</v>
      </c>
      <c r="AC196" s="13">
        <f>STDEV(UN_Population_Growth_ScenA!AC29,UN_Population_Growth_ScenB!AC29,UN_Population_Growth_ScenC!AC29)</f>
        <v>12.891454779555845</v>
      </c>
      <c r="AD196" s="13">
        <f>STDEV(UN_Population_Growth_ScenA!AD29,UN_Population_Growth_ScenB!AD29,UN_Population_Growth_ScenC!AD29)</f>
        <v>13.436994753292121</v>
      </c>
      <c r="AE196" s="13">
        <f>STDEV(UN_Population_Growth_ScenA!AE29,UN_Population_Growth_ScenB!AE29,UN_Population_Growth_ScenC!AE29)</f>
        <v>13.991854249288506</v>
      </c>
    </row>
    <row r="197" spans="1:31" s="4" customFormat="1" x14ac:dyDescent="0.2">
      <c r="A197" s="4" t="s">
        <v>415</v>
      </c>
      <c r="B197" s="22">
        <f>AVERAGE(B192:B194)</f>
        <v>1865.4417566666671</v>
      </c>
      <c r="C197" s="22">
        <f t="shared" ref="C197:AE197" si="25">AVERAGE(C192:C194)</f>
        <v>1869.269876666667</v>
      </c>
      <c r="D197" s="22">
        <f t="shared" si="25"/>
        <v>1872.6782466666671</v>
      </c>
      <c r="E197" s="22">
        <f t="shared" si="25"/>
        <v>1875.7955900000004</v>
      </c>
      <c r="F197" s="22">
        <f t="shared" si="25"/>
        <v>1878.7170500000004</v>
      </c>
      <c r="G197" s="22">
        <f t="shared" si="25"/>
        <v>1881.4314333333339</v>
      </c>
      <c r="H197" s="22">
        <f t="shared" si="25"/>
        <v>1883.8547900000003</v>
      </c>
      <c r="I197" s="22">
        <f t="shared" si="25"/>
        <v>1886.0207000000003</v>
      </c>
      <c r="J197" s="22">
        <f t="shared" si="25"/>
        <v>1887.9179700000004</v>
      </c>
      <c r="K197" s="22">
        <f t="shared" si="25"/>
        <v>1889.5577933333336</v>
      </c>
      <c r="L197" s="22">
        <f t="shared" si="25"/>
        <v>1890.9345733333337</v>
      </c>
      <c r="M197" s="22">
        <f t="shared" si="25"/>
        <v>1892.0315200000005</v>
      </c>
      <c r="N197" s="22">
        <f t="shared" si="25"/>
        <v>1892.9157933333336</v>
      </c>
      <c r="O197" s="22">
        <f t="shared" si="25"/>
        <v>1893.6265700000004</v>
      </c>
      <c r="P197" s="22">
        <f t="shared" si="25"/>
        <v>1894.2086233333339</v>
      </c>
      <c r="Q197" s="22">
        <f t="shared" si="25"/>
        <v>1894.6787433333338</v>
      </c>
      <c r="R197" s="22">
        <f t="shared" si="25"/>
        <v>1895.0089466666668</v>
      </c>
      <c r="S197" s="22">
        <f t="shared" si="25"/>
        <v>1895.0873000000004</v>
      </c>
      <c r="T197" s="22">
        <f t="shared" si="25"/>
        <v>1894.7682900000002</v>
      </c>
      <c r="U197" s="22">
        <f t="shared" si="25"/>
        <v>1893.9567733333336</v>
      </c>
      <c r="V197" s="22">
        <f t="shared" si="25"/>
        <v>1892.6191700000006</v>
      </c>
      <c r="W197" s="22">
        <f t="shared" si="25"/>
        <v>1890.777866666667</v>
      </c>
      <c r="X197" s="22">
        <f t="shared" si="25"/>
        <v>1888.4720400000003</v>
      </c>
      <c r="Y197" s="22">
        <f t="shared" si="25"/>
        <v>1885.7184800000005</v>
      </c>
      <c r="Z197" s="22">
        <f t="shared" si="25"/>
        <v>1882.5731533333335</v>
      </c>
      <c r="AA197" s="22">
        <f t="shared" si="25"/>
        <v>1879.0304633333337</v>
      </c>
      <c r="AB197" s="22">
        <f t="shared" si="25"/>
        <v>1875.1016033333335</v>
      </c>
      <c r="AC197" s="22">
        <f t="shared" si="25"/>
        <v>1870.8145566666669</v>
      </c>
      <c r="AD197" s="22">
        <f t="shared" si="25"/>
        <v>1866.2085000000006</v>
      </c>
      <c r="AE197" s="22">
        <f t="shared" si="25"/>
        <v>1861.3505933333336</v>
      </c>
    </row>
    <row r="198" spans="1:31" s="4" customFormat="1" x14ac:dyDescent="0.2">
      <c r="A198" s="4" t="s">
        <v>416</v>
      </c>
      <c r="B198" s="22">
        <f>B197*SQRT((B196/B195)^2+(Seafood_Consumption_Rate!$BE$29/Seafood_Consumption_Rate!$BD$29)^2)</f>
        <v>72.465718542605131</v>
      </c>
      <c r="C198" s="22">
        <f>C197*SQRT((C196/C195)^2+(Seafood_Consumption_Rate!$BE$29/Seafood_Consumption_Rate!$BD$29)^2)</f>
        <v>74.518765252782927</v>
      </c>
      <c r="D198" s="22">
        <f>D197*SQRT((D196/D195)^2+(Seafood_Consumption_Rate!$BE$29/Seafood_Consumption_Rate!$BD$29)^2)</f>
        <v>77.029351602163729</v>
      </c>
      <c r="E198" s="22">
        <f>E197*SQRT((E196/E195)^2+(Seafood_Consumption_Rate!$BE$29/Seafood_Consumption_Rate!$BD$29)^2)</f>
        <v>80.026963923169006</v>
      </c>
      <c r="F198" s="22">
        <f>F197*SQRT((F196/F195)^2+(Seafood_Consumption_Rate!$BE$29/Seafood_Consumption_Rate!$BD$29)^2)</f>
        <v>83.516008749615793</v>
      </c>
      <c r="G198" s="22">
        <f>G197*SQRT((G196/G195)^2+(Seafood_Consumption_Rate!$BE$29/Seafood_Consumption_Rate!$BD$29)^2)</f>
        <v>87.498763457248188</v>
      </c>
      <c r="H198" s="22">
        <f>H197*SQRT((H196/H195)^2+(Seafood_Consumption_Rate!$BE$29/Seafood_Consumption_Rate!$BD$29)^2)</f>
        <v>91.931663205275498</v>
      </c>
      <c r="I198" s="22">
        <f>I197*SQRT((I196/I195)^2+(Seafood_Consumption_Rate!$BE$29/Seafood_Consumption_Rate!$BD$29)^2)</f>
        <v>96.725752989311502</v>
      </c>
      <c r="J198" s="22">
        <f>J197*SQRT((J196/J195)^2+(Seafood_Consumption_Rate!$BE$29/Seafood_Consumption_Rate!$BD$29)^2)</f>
        <v>101.7912574512694</v>
      </c>
      <c r="K198" s="22">
        <f>K197*SQRT((K196/K195)^2+(Seafood_Consumption_Rate!$BE$29/Seafood_Consumption_Rate!$BD$29)^2)</f>
        <v>107.02396637794905</v>
      </c>
      <c r="L198" s="22">
        <f>L197*SQRT((L196/L195)^2+(Seafood_Consumption_Rate!$BE$29/Seafood_Consumption_Rate!$BD$29)^2)</f>
        <v>112.35709218981715</v>
      </c>
      <c r="M198" s="22">
        <f>M197*SQRT((M196/M195)^2+(Seafood_Consumption_Rate!$BE$29/Seafood_Consumption_Rate!$BD$29)^2)</f>
        <v>117.77203383516263</v>
      </c>
      <c r="N198" s="22">
        <f>N197*SQRT((N196/N195)^2+(Seafood_Consumption_Rate!$BE$29/Seafood_Consumption_Rate!$BD$29)^2)</f>
        <v>123.27247750856459</v>
      </c>
      <c r="O198" s="22">
        <f>O197*SQRT((O196/O195)^2+(Seafood_Consumption_Rate!$BE$29/Seafood_Consumption_Rate!$BD$29)^2)</f>
        <v>128.89261666318245</v>
      </c>
      <c r="P198" s="22">
        <f>P197*SQRT((P196/P195)^2+(Seafood_Consumption_Rate!$BE$29/Seafood_Consumption_Rate!$BD$29)^2)</f>
        <v>134.68376797915539</v>
      </c>
      <c r="Q198" s="22">
        <f>Q197*SQRT((Q196/Q195)^2+(Seafood_Consumption_Rate!$BE$29/Seafood_Consumption_Rate!$BD$29)^2)</f>
        <v>140.63284870666368</v>
      </c>
      <c r="R198" s="22">
        <f>R197*SQRT((R196/R195)^2+(Seafood_Consumption_Rate!$BE$29/Seafood_Consumption_Rate!$BD$29)^2)</f>
        <v>146.71833640817326</v>
      </c>
      <c r="S198" s="22">
        <f>S197*SQRT((S196/S195)^2+(Seafood_Consumption_Rate!$BE$29/Seafood_Consumption_Rate!$BD$29)^2)</f>
        <v>152.95726209355837</v>
      </c>
      <c r="T198" s="22">
        <f>T197*SQRT((T196/T195)^2+(Seafood_Consumption_Rate!$BE$29/Seafood_Consumption_Rate!$BD$29)^2)</f>
        <v>159.378258187797</v>
      </c>
      <c r="U198" s="22">
        <f>U197*SQRT((U196/U195)^2+(Seafood_Consumption_Rate!$BE$29/Seafood_Consumption_Rate!$BD$29)^2)</f>
        <v>166.00272870275342</v>
      </c>
      <c r="V198" s="22">
        <f>V197*SQRT((V196/V195)^2+(Seafood_Consumption_Rate!$BE$29/Seafood_Consumption_Rate!$BD$29)^2)</f>
        <v>172.83835219838016</v>
      </c>
      <c r="W198" s="22">
        <f>W197*SQRT((W196/W195)^2+(Seafood_Consumption_Rate!$BE$29/Seafood_Consumption_Rate!$BD$29)^2)</f>
        <v>179.86994968013909</v>
      </c>
      <c r="X198" s="22">
        <f>X197*SQRT((X196/X195)^2+(Seafood_Consumption_Rate!$BE$29/Seafood_Consumption_Rate!$BD$29)^2)</f>
        <v>187.13370415643914</v>
      </c>
      <c r="Y198" s="22">
        <f>Y197*SQRT((Y196/Y195)^2+(Seafood_Consumption_Rate!$BE$29/Seafood_Consumption_Rate!$BD$29)^2)</f>
        <v>194.6332024424689</v>
      </c>
      <c r="Z198" s="22">
        <f>Z197*SQRT((Z196/Z195)^2+(Seafood_Consumption_Rate!$BE$29/Seafood_Consumption_Rate!$BD$29)^2)</f>
        <v>202.3849726061384</v>
      </c>
      <c r="AA198" s="22">
        <f>AA197*SQRT((AA196/AA195)^2+(Seafood_Consumption_Rate!$BE$29/Seafood_Consumption_Rate!$BD$29)^2)</f>
        <v>210.38640062815708</v>
      </c>
      <c r="AB198" s="22">
        <f>AB197*SQRT((AB196/AB195)^2+(Seafood_Consumption_Rate!$BE$29/Seafood_Consumption_Rate!$BD$29)^2)</f>
        <v>218.6294588088</v>
      </c>
      <c r="AC198" s="22">
        <f>AC197*SQRT((AC196/AC195)^2+(Seafood_Consumption_Rate!$BE$29/Seafood_Consumption_Rate!$BD$29)^2)</f>
        <v>227.11184902410301</v>
      </c>
      <c r="AD198" s="22">
        <f>AD197*SQRT((AD196/AD195)^2+(Seafood_Consumption_Rate!$BE$29/Seafood_Consumption_Rate!$BD$29)^2)</f>
        <v>235.80835301637396</v>
      </c>
      <c r="AE198" s="22">
        <f>AE197*SQRT((AE196/AE195)^2+(Seafood_Consumption_Rate!$BE$29/Seafood_Consumption_Rate!$BD$29)^2)</f>
        <v>244.68642920124466</v>
      </c>
    </row>
    <row r="199" spans="1:31" x14ac:dyDescent="0.2">
      <c r="A199" t="s">
        <v>417</v>
      </c>
      <c r="B199" s="13">
        <v>9853.8596399999988</v>
      </c>
      <c r="C199" s="13">
        <v>9931.6805999999997</v>
      </c>
      <c r="D199" s="13">
        <v>10011.54948</v>
      </c>
      <c r="E199" s="13">
        <v>10093.124959999999</v>
      </c>
      <c r="F199" s="13">
        <v>10176.40704</v>
      </c>
      <c r="G199" s="13">
        <v>10260.95688</v>
      </c>
      <c r="H199" s="13">
        <v>10347.6034</v>
      </c>
      <c r="I199" s="13">
        <v>10438.93088</v>
      </c>
      <c r="J199" s="13">
        <v>10538.20624</v>
      </c>
      <c r="K199" s="13">
        <v>10647.818720000001</v>
      </c>
      <c r="L199" s="13">
        <v>10768.74352</v>
      </c>
      <c r="M199" s="13">
        <v>10899.956679999999</v>
      </c>
      <c r="N199" s="13">
        <v>11039.068959999999</v>
      </c>
      <c r="O199" s="13">
        <v>11182.52088</v>
      </c>
      <c r="P199" s="13">
        <v>11327.58188</v>
      </c>
      <c r="Q199" s="13">
        <v>11473.569319999999</v>
      </c>
      <c r="R199" s="13">
        <v>11620.922039999999</v>
      </c>
      <c r="S199" s="13">
        <v>11769.542520000001</v>
      </c>
      <c r="T199" s="13">
        <v>11919.8696</v>
      </c>
      <c r="U199" s="13">
        <v>12072.098319999999</v>
      </c>
      <c r="V199" s="13">
        <v>12226.131160000001</v>
      </c>
      <c r="W199" s="13">
        <v>12381.773079999999</v>
      </c>
      <c r="X199" s="13">
        <v>12539.024080000001</v>
      </c>
      <c r="Y199" s="13">
        <v>12697.689119999999</v>
      </c>
      <c r="Z199" s="13">
        <v>12858.011999999999</v>
      </c>
      <c r="AA199" s="13">
        <v>13020.09024</v>
      </c>
      <c r="AB199" s="13">
        <v>13184.265160000001</v>
      </c>
      <c r="AC199" s="13">
        <v>13351.316919999999</v>
      </c>
      <c r="AD199" s="13">
        <v>13522.46452</v>
      </c>
      <c r="AE199" s="13">
        <v>13698.439359999998</v>
      </c>
    </row>
    <row r="200" spans="1:31" x14ac:dyDescent="0.2">
      <c r="A200" t="s">
        <v>418</v>
      </c>
      <c r="B200" s="13">
        <v>9672.2286399999994</v>
      </c>
      <c r="C200" s="13">
        <v>9704.5077600000004</v>
      </c>
      <c r="D200" s="13">
        <v>9734.7389599999988</v>
      </c>
      <c r="E200" s="13">
        <v>9762.2396000000008</v>
      </c>
      <c r="F200" s="13">
        <v>9786.9121599999999</v>
      </c>
      <c r="G200" s="13">
        <v>9808.2690399999992</v>
      </c>
      <c r="H200" s="13">
        <v>9827.3341999999993</v>
      </c>
      <c r="I200" s="13">
        <v>9847.13076</v>
      </c>
      <c r="J200" s="13">
        <v>9871.5595199999989</v>
      </c>
      <c r="K200" s="13">
        <v>9903.3510399999996</v>
      </c>
      <c r="L200" s="13">
        <v>9943.5780400000003</v>
      </c>
      <c r="M200" s="13">
        <v>9991.0702799999999</v>
      </c>
      <c r="N200" s="13">
        <v>10043.38976</v>
      </c>
      <c r="O200" s="13">
        <v>10096.78196</v>
      </c>
      <c r="P200" s="13">
        <v>10148.467559999999</v>
      </c>
      <c r="Q200" s="13">
        <v>10197.47136</v>
      </c>
      <c r="R200" s="13">
        <v>10244.2322</v>
      </c>
      <c r="S200" s="13">
        <v>10288.21372</v>
      </c>
      <c r="T200" s="13">
        <v>10329.513439999999</v>
      </c>
      <c r="U200" s="13">
        <v>10367.936320000001</v>
      </c>
      <c r="V200" s="13">
        <v>10403.14104</v>
      </c>
      <c r="W200" s="13">
        <v>10434.64</v>
      </c>
      <c r="X200" s="13">
        <v>10461.799319999998</v>
      </c>
      <c r="Y200" s="13">
        <v>10484.131399999998</v>
      </c>
      <c r="Z200" s="13">
        <v>10501.09988</v>
      </c>
      <c r="AA200" s="13">
        <v>10512.55848</v>
      </c>
      <c r="AB200" s="13">
        <v>10518.653480000001</v>
      </c>
      <c r="AC200" s="13">
        <v>10519.774960000001</v>
      </c>
      <c r="AD200" s="13">
        <v>10516.703079999999</v>
      </c>
      <c r="AE200" s="13">
        <v>10510.022959999998</v>
      </c>
    </row>
    <row r="201" spans="1:31" x14ac:dyDescent="0.2">
      <c r="A201" t="s">
        <v>419</v>
      </c>
      <c r="B201" s="13">
        <v>9858.5406000000003</v>
      </c>
      <c r="C201" s="13">
        <v>9935.8251999999993</v>
      </c>
      <c r="D201" s="13">
        <v>10014.621359999999</v>
      </c>
      <c r="E201" s="13">
        <v>10094.58776</v>
      </c>
      <c r="F201" s="13">
        <v>10175.62688</v>
      </c>
      <c r="G201" s="13">
        <v>10257.3974</v>
      </c>
      <c r="H201" s="13">
        <v>10340.435680000001</v>
      </c>
      <c r="I201" s="13">
        <v>10426.98468</v>
      </c>
      <c r="J201" s="13">
        <v>10519.97</v>
      </c>
      <c r="K201" s="13">
        <v>10621.24452</v>
      </c>
      <c r="L201" s="13">
        <v>10731.68592</v>
      </c>
      <c r="M201" s="13">
        <v>10850.22148</v>
      </c>
      <c r="N201" s="13">
        <v>10974.55948</v>
      </c>
      <c r="O201" s="13">
        <v>11101.237959999999</v>
      </c>
      <c r="P201" s="13">
        <v>11227.81892</v>
      </c>
      <c r="Q201" s="13">
        <v>11353.424679999998</v>
      </c>
      <c r="R201" s="13">
        <v>11478.29904</v>
      </c>
      <c r="S201" s="13">
        <v>11602.34448</v>
      </c>
      <c r="T201" s="13">
        <v>11725.658519999999</v>
      </c>
      <c r="U201" s="13">
        <v>11848.387439999999</v>
      </c>
      <c r="V201" s="13">
        <v>11970.238679999999</v>
      </c>
      <c r="W201" s="13">
        <v>12090.968439999999</v>
      </c>
      <c r="X201" s="13">
        <v>12210.186639999998</v>
      </c>
      <c r="Y201" s="13">
        <v>12327.64948</v>
      </c>
      <c r="Z201" s="13">
        <v>12443.308199999999</v>
      </c>
      <c r="AA201" s="13">
        <v>12557.016519999999</v>
      </c>
      <c r="AB201" s="13">
        <v>12668.969479999998</v>
      </c>
      <c r="AC201" s="13">
        <v>12779.94724</v>
      </c>
      <c r="AD201" s="13">
        <v>12890.58368</v>
      </c>
      <c r="AE201" s="13">
        <v>13001.707719999999</v>
      </c>
    </row>
    <row r="202" spans="1:31" x14ac:dyDescent="0.2">
      <c r="A202" t="s">
        <v>420</v>
      </c>
      <c r="B202" s="13">
        <f>AVERAGE(UN_Population_Growth_ScenA!B30,UN_Population_Growth_ScenB!B30,UN_Population_Growth_ScenC!B30)</f>
        <v>200.87933333333331</v>
      </c>
      <c r="C202" s="13">
        <f>AVERAGE(UN_Population_Growth_ScenA!C30,UN_Population_Growth_ScenB!C30,UN_Population_Growth_ScenC!C30)</f>
        <v>202.16033333333334</v>
      </c>
      <c r="D202" s="13">
        <f>AVERAGE(UN_Population_Growth_ScenA!D30,UN_Population_Growth_ScenB!D30,UN_Population_Growth_ScenC!D30)</f>
        <v>203.45166666666668</v>
      </c>
      <c r="E202" s="13">
        <f>AVERAGE(UN_Population_Growth_ScenA!E30,UN_Population_Growth_ScenB!E30,UN_Population_Growth_ScenC!E30)</f>
        <v>204.744</v>
      </c>
      <c r="F202" s="13">
        <f>AVERAGE(UN_Population_Growth_ScenA!F30,UN_Population_Growth_ScenB!F30,UN_Population_Growth_ScenC!F30)</f>
        <v>206.03599999999997</v>
      </c>
      <c r="G202" s="13">
        <f>AVERAGE(UN_Population_Growth_ScenA!G30,UN_Population_Growth_ScenB!G30,UN_Population_Growth_ScenC!G30)</f>
        <v>207.31899999999999</v>
      </c>
      <c r="H202" s="13">
        <f>AVERAGE(UN_Population_Growth_ScenA!H30,UN_Population_Growth_ScenB!H30,UN_Population_Growth_ScenC!H30)</f>
        <v>208.60933333333332</v>
      </c>
      <c r="I202" s="13">
        <f>AVERAGE(UN_Population_Growth_ScenA!I30,UN_Population_Growth_ScenB!I30,UN_Population_Growth_ScenC!I30)</f>
        <v>209.96066666666664</v>
      </c>
      <c r="J202" s="13">
        <f>AVERAGE(UN_Population_Growth_ScenA!J30,UN_Population_Growth_ScenB!J30,UN_Population_Growth_ScenC!J30)</f>
        <v>211.44200000000001</v>
      </c>
      <c r="K202" s="13">
        <f>AVERAGE(UN_Population_Growth_ScenA!K30,UN_Population_Growth_ScenB!K30,UN_Population_Growth_ScenC!K30)</f>
        <v>213.101</v>
      </c>
      <c r="L202" s="13">
        <f>AVERAGE(UN_Population_Growth_ScenA!L30,UN_Population_Growth_ScenB!L30,UN_Population_Growth_ScenC!L30)</f>
        <v>214.95766666666668</v>
      </c>
      <c r="M202" s="13">
        <f>AVERAGE(UN_Population_Growth_ScenA!M30,UN_Population_Growth_ScenB!M30,UN_Population_Growth_ScenC!M30)</f>
        <v>216.98966666666669</v>
      </c>
      <c r="N202" s="13">
        <f>AVERAGE(UN_Population_Growth_ScenA!N30,UN_Population_Growth_ScenB!N30,UN_Population_Growth_ScenC!N30)</f>
        <v>219.14833333333331</v>
      </c>
      <c r="O202" s="13">
        <f>AVERAGE(UN_Population_Growth_ScenA!O30,UN_Population_Growth_ScenB!O30,UN_Population_Growth_ScenC!O30)</f>
        <v>221.35999999999999</v>
      </c>
      <c r="P202" s="13">
        <f>AVERAGE(UN_Population_Growth_ScenA!P30,UN_Population_Growth_ScenB!P30,UN_Population_Growth_ScenC!P30)</f>
        <v>223.57033333333334</v>
      </c>
      <c r="Q202" s="13">
        <f>AVERAGE(UN_Population_Growth_ScenA!Q30,UN_Population_Growth_ScenB!Q30,UN_Population_Growth_ScenC!Q30)</f>
        <v>225.76199999999997</v>
      </c>
      <c r="R202" s="13">
        <f>AVERAGE(UN_Population_Growth_ScenA!R30,UN_Population_Growth_ScenB!R30,UN_Population_Growth_ScenC!R30)</f>
        <v>227.94266666666667</v>
      </c>
      <c r="S202" s="13">
        <f>AVERAGE(UN_Population_Growth_ScenA!S30,UN_Population_Growth_ScenB!S30,UN_Population_Growth_ScenC!S30)</f>
        <v>230.10733333333334</v>
      </c>
      <c r="T202" s="13">
        <f>AVERAGE(UN_Population_Growth_ScenA!T30,UN_Population_Growth_ScenB!T30,UN_Population_Growth_ScenC!T30)</f>
        <v>232.26033333333331</v>
      </c>
      <c r="U202" s="13">
        <f>AVERAGE(UN_Population_Growth_ScenA!U30,UN_Population_Growth_ScenB!U30,UN_Population_Growth_ScenC!U30)</f>
        <v>234.40266666666665</v>
      </c>
      <c r="V202" s="13">
        <f>AVERAGE(UN_Population_Growth_ScenA!V30,UN_Population_Growth_ScenB!V30,UN_Population_Growth_ScenC!V30)</f>
        <v>236.52933333333331</v>
      </c>
      <c r="W202" s="13">
        <f>AVERAGE(UN_Population_Growth_ScenA!W30,UN_Population_Growth_ScenB!W30,UN_Population_Growth_ScenC!W30)</f>
        <v>238.63400000000001</v>
      </c>
      <c r="X202" s="13">
        <f>AVERAGE(UN_Population_Growth_ScenA!X30,UN_Population_Growth_ScenB!X30,UN_Population_Growth_ScenC!X30)</f>
        <v>240.70966666666666</v>
      </c>
      <c r="Y202" s="13">
        <f>AVERAGE(UN_Population_Growth_ScenA!Y30,UN_Population_Growth_ScenB!Y30,UN_Population_Growth_ScenC!Y30)</f>
        <v>242.75</v>
      </c>
      <c r="Z202" s="13">
        <f>AVERAGE(UN_Population_Growth_ScenA!Z30,UN_Population_Growth_ScenB!Z30,UN_Population_Growth_ScenC!Z30)</f>
        <v>244.75266666666667</v>
      </c>
      <c r="AA202" s="13">
        <f>AVERAGE(UN_Population_Growth_ScenA!AA30,UN_Population_Growth_ScenB!AA30,UN_Population_Growth_ScenC!AA30)</f>
        <v>246.71633333333332</v>
      </c>
      <c r="AB202" s="13">
        <f>AVERAGE(UN_Population_Growth_ScenA!AB30,UN_Population_Growth_ScenB!AB30,UN_Population_Growth_ScenC!AB30)</f>
        <v>248.64566666666667</v>
      </c>
      <c r="AC202" s="13">
        <f>AVERAGE(UN_Population_Growth_ScenA!AC30,UN_Population_Growth_ScenB!AC30,UN_Population_Growth_ScenC!AC30)</f>
        <v>250.554</v>
      </c>
      <c r="AD202" s="13">
        <f>AVERAGE(UN_Population_Growth_ScenA!AD30,UN_Population_Growth_ScenB!AD30,UN_Population_Growth_ScenC!AD30)</f>
        <v>252.45933333333332</v>
      </c>
      <c r="AE202" s="13">
        <f>AVERAGE(UN_Population_Growth_ScenA!AE30,UN_Population_Growth_ScenB!AE30,UN_Population_Growth_ScenC!AE30)</f>
        <v>254.37633333333329</v>
      </c>
    </row>
    <row r="203" spans="1:31" x14ac:dyDescent="0.2">
      <c r="A203" t="s">
        <v>421</v>
      </c>
      <c r="B203" s="13">
        <f>STDEV(UN_Population_Growth_ScenA!B30,UN_Population_Growth_ScenB!B30,UN_Population_Growth_ScenC!B30)</f>
        <v>2.1788713439148544</v>
      </c>
      <c r="C203" s="13">
        <f>STDEV(UN_Population_Growth_ScenA!C30,UN_Population_Growth_ScenB!C30,UN_Population_Growth_ScenC!C30)</f>
        <v>2.7147449849540783</v>
      </c>
      <c r="D203" s="13">
        <f>STDEV(UN_Population_Growth_ScenA!D30,UN_Population_Growth_ScenB!D30,UN_Population_Growth_ScenC!D30)</f>
        <v>3.2959545405441184</v>
      </c>
      <c r="E203" s="13">
        <f>STDEV(UN_Population_Growth_ScenA!E30,UN_Population_Growth_ScenB!E30,UN_Population_Growth_ScenC!E30)</f>
        <v>3.9265878316930602</v>
      </c>
      <c r="F203" s="13">
        <f>STDEV(UN_Population_Growth_ScenA!F30,UN_Population_Growth_ScenB!F30,UN_Population_Growth_ScenC!F30)</f>
        <v>4.6072620936951205</v>
      </c>
      <c r="G203" s="13">
        <f>STDEV(UN_Population_Growth_ScenA!G30,UN_Population_Growth_ScenB!G30,UN_Population_Growth_ScenC!G30)</f>
        <v>5.3391713776577738</v>
      </c>
      <c r="H203" s="13">
        <f>STDEV(UN_Population_Growth_ScenA!H30,UN_Population_Growth_ScenB!H30,UN_Population_Growth_ScenC!H30)</f>
        <v>6.1183336238990336</v>
      </c>
      <c r="I203" s="13">
        <f>STDEV(UN_Population_Growth_ScenA!I30,UN_Population_Growth_ScenB!I30,UN_Population_Growth_ScenC!I30)</f>
        <v>6.937656400639435</v>
      </c>
      <c r="J203" s="13">
        <f>STDEV(UN_Population_Growth_ScenA!J30,UN_Population_Growth_ScenB!J30,UN_Population_Growth_ScenC!J30)</f>
        <v>7.7878138139018187</v>
      </c>
      <c r="K203" s="13">
        <f>STDEV(UN_Population_Growth_ScenA!K30,UN_Population_Growth_ScenB!K30,UN_Population_Growth_ScenC!K30)</f>
        <v>8.6619433731697839</v>
      </c>
      <c r="L203" s="13">
        <f>STDEV(UN_Population_Growth_ScenA!L30,UN_Population_Growth_ScenB!L30,UN_Population_Growth_ScenC!L30)</f>
        <v>9.5586618484667305</v>
      </c>
      <c r="M203" s="13">
        <f>STDEV(UN_Population_Growth_ScenA!M30,UN_Population_Growth_ScenB!M30,UN_Population_Growth_ScenC!M30)</f>
        <v>10.479777351324476</v>
      </c>
      <c r="N203" s="13">
        <f>STDEV(UN_Population_Growth_ScenA!N30,UN_Population_Growth_ScenB!N30,UN_Population_Growth_ScenC!N30)</f>
        <v>11.426738656910523</v>
      </c>
      <c r="O203" s="13">
        <f>STDEV(UN_Population_Growth_ScenA!O30,UN_Population_Growth_ScenB!O30,UN_Population_Growth_ScenC!O30)</f>
        <v>12.402675638748274</v>
      </c>
      <c r="P203" s="13">
        <f>STDEV(UN_Population_Growth_ScenA!P30,UN_Population_Growth_ScenB!P30,UN_Population_Growth_ScenC!P30)</f>
        <v>13.409932488022942</v>
      </c>
      <c r="Q203" s="13">
        <f>STDEV(UN_Population_Growth_ScenA!Q30,UN_Population_Growth_ScenB!Q30,UN_Population_Growth_ScenC!Q30)</f>
        <v>14.451149815845101</v>
      </c>
      <c r="R203" s="13">
        <f>STDEV(UN_Population_Growth_ScenA!R30,UN_Population_Growth_ScenB!R30,UN_Population_Growth_ScenC!R30)</f>
        <v>15.525569565504945</v>
      </c>
      <c r="S203" s="13">
        <f>STDEV(UN_Population_Growth_ScenA!S30,UN_Population_Growth_ScenB!S30,UN_Population_Growth_ScenC!S30)</f>
        <v>16.638603917797106</v>
      </c>
      <c r="T203" s="13">
        <f>STDEV(UN_Population_Growth_ScenA!T30,UN_Population_Growth_ScenB!T30,UN_Population_Growth_ScenC!T30)</f>
        <v>17.792865770677121</v>
      </c>
      <c r="U203" s="13">
        <f>STDEV(UN_Population_Growth_ScenA!U30,UN_Population_Growth_ScenB!U30,UN_Population_Growth_ScenC!U30)</f>
        <v>18.992995586092604</v>
      </c>
      <c r="V203" s="13">
        <f>STDEV(UN_Population_Growth_ScenA!V30,UN_Population_Growth_ScenB!V30,UN_Population_Growth_ScenC!V30)</f>
        <v>20.241230998467785</v>
      </c>
      <c r="W203" s="13">
        <f>STDEV(UN_Population_Growth_ScenA!W30,UN_Population_Growth_ScenB!W30,UN_Population_Growth_ScenC!W30)</f>
        <v>21.541072187799749</v>
      </c>
      <c r="X203" s="13">
        <f>STDEV(UN_Population_Growth_ScenA!X30,UN_Population_Growth_ScenB!X30,UN_Population_Growth_ScenC!X30)</f>
        <v>22.898512273362517</v>
      </c>
      <c r="Y203" s="13">
        <f>STDEV(UN_Population_Growth_ScenA!Y30,UN_Population_Growth_ScenB!Y30,UN_Population_Growth_ScenC!Y30)</f>
        <v>24.317090677134878</v>
      </c>
      <c r="Z203" s="13">
        <f>STDEV(UN_Population_Growth_ScenA!Z30,UN_Population_Growth_ScenB!Z30,UN_Population_Growth_ScenC!Z30)</f>
        <v>25.805002157204584</v>
      </c>
      <c r="AA203" s="13">
        <f>STDEV(UN_Population_Growth_ScenA!AA30,UN_Population_Growth_ScenB!AA30,UN_Population_Growth_ScenC!AA30)</f>
        <v>27.364415841258751</v>
      </c>
      <c r="AB203" s="13">
        <f>STDEV(UN_Population_Growth_ScenA!AB30,UN_Population_Growth_ScenB!AB30,UN_Population_Growth_ScenC!AB30)</f>
        <v>28.997364385980546</v>
      </c>
      <c r="AC203" s="13">
        <f>STDEV(UN_Population_Growth_ScenA!AC30,UN_Population_Growth_ScenB!AC30,UN_Population_Growth_ScenC!AC30)</f>
        <v>30.708720732065665</v>
      </c>
      <c r="AD203" s="13">
        <f>STDEV(UN_Population_Growth_ScenA!AD30,UN_Population_Growth_ScenB!AD30,UN_Population_Growth_ScenC!AD30)</f>
        <v>32.501660578089805</v>
      </c>
      <c r="AE203" s="13">
        <f>STDEV(UN_Population_Growth_ScenA!AE30,UN_Population_Growth_ScenB!AE30,UN_Population_Growth_ScenC!AE30)</f>
        <v>34.378626649902102</v>
      </c>
    </row>
    <row r="204" spans="1:31" s="4" customFormat="1" x14ac:dyDescent="0.2">
      <c r="A204" s="4" t="s">
        <v>422</v>
      </c>
      <c r="B204" s="22">
        <f>AVERAGE(B199:B201)</f>
        <v>9794.8762933333328</v>
      </c>
      <c r="C204" s="22">
        <f t="shared" ref="C204:AE204" si="26">AVERAGE(C199:C201)</f>
        <v>9857.3378533333325</v>
      </c>
      <c r="D204" s="22">
        <f t="shared" si="26"/>
        <v>9920.3032666666641</v>
      </c>
      <c r="E204" s="22">
        <f t="shared" si="26"/>
        <v>9983.3174400000007</v>
      </c>
      <c r="F204" s="22">
        <f t="shared" si="26"/>
        <v>10046.315359999999</v>
      </c>
      <c r="G204" s="22">
        <f t="shared" si="26"/>
        <v>10108.87444</v>
      </c>
      <c r="H204" s="22">
        <f t="shared" si="26"/>
        <v>10171.791093333333</v>
      </c>
      <c r="I204" s="22">
        <f t="shared" si="26"/>
        <v>10237.682106666667</v>
      </c>
      <c r="J204" s="22">
        <f t="shared" si="26"/>
        <v>10309.911919999999</v>
      </c>
      <c r="K204" s="22">
        <f t="shared" si="26"/>
        <v>10390.804760000001</v>
      </c>
      <c r="L204" s="22">
        <f t="shared" si="26"/>
        <v>10481.335826666667</v>
      </c>
      <c r="M204" s="22">
        <f t="shared" si="26"/>
        <v>10580.416146666666</v>
      </c>
      <c r="N204" s="22">
        <f t="shared" si="26"/>
        <v>10685.672733333333</v>
      </c>
      <c r="O204" s="22">
        <f t="shared" si="26"/>
        <v>10793.5136</v>
      </c>
      <c r="P204" s="22">
        <f t="shared" si="26"/>
        <v>10901.289453333333</v>
      </c>
      <c r="Q204" s="22">
        <f t="shared" si="26"/>
        <v>11008.155119999998</v>
      </c>
      <c r="R204" s="22">
        <f t="shared" si="26"/>
        <v>11114.484426666668</v>
      </c>
      <c r="S204" s="22">
        <f t="shared" si="26"/>
        <v>11220.033573333334</v>
      </c>
      <c r="T204" s="22">
        <f t="shared" si="26"/>
        <v>11325.013853333332</v>
      </c>
      <c r="U204" s="22">
        <f t="shared" si="26"/>
        <v>11429.474026666665</v>
      </c>
      <c r="V204" s="22">
        <f t="shared" si="26"/>
        <v>11533.170293333334</v>
      </c>
      <c r="W204" s="22">
        <f t="shared" si="26"/>
        <v>11635.793839999998</v>
      </c>
      <c r="X204" s="22">
        <f t="shared" si="26"/>
        <v>11737.003346666666</v>
      </c>
      <c r="Y204" s="22">
        <f t="shared" si="26"/>
        <v>11836.49</v>
      </c>
      <c r="Z204" s="22">
        <f t="shared" si="26"/>
        <v>11934.140026666666</v>
      </c>
      <c r="AA204" s="22">
        <f t="shared" si="26"/>
        <v>12029.888413333332</v>
      </c>
      <c r="AB204" s="22">
        <f t="shared" si="26"/>
        <v>12123.962706666667</v>
      </c>
      <c r="AC204" s="22">
        <f t="shared" si="26"/>
        <v>12217.01304</v>
      </c>
      <c r="AD204" s="22">
        <f t="shared" si="26"/>
        <v>12309.917093333332</v>
      </c>
      <c r="AE204" s="22">
        <f t="shared" si="26"/>
        <v>12403.390013333332</v>
      </c>
    </row>
    <row r="205" spans="1:31" s="4" customFormat="1" x14ac:dyDescent="0.2">
      <c r="A205" s="4" t="s">
        <v>423</v>
      </c>
      <c r="B205" s="22">
        <f>B204*SQRT((B203/B202)^2+(Seafood_Consumption_Rate!$BE$30/Seafood_Consumption_Rate!$BD$30)^2)</f>
        <v>848.94187832721138</v>
      </c>
      <c r="C205" s="22">
        <f>C204*SQRT((C203/C202)^2+(Seafood_Consumption_Rate!$BE$30/Seafood_Consumption_Rate!$BD$30)^2)</f>
        <v>857.9124354938134</v>
      </c>
      <c r="D205" s="22">
        <f>D204*SQRT((D203/D202)^2+(Seafood_Consumption_Rate!$BE$30/Seafood_Consumption_Rate!$BD$30)^2)</f>
        <v>868.05985272592056</v>
      </c>
      <c r="E205" s="22">
        <f>E204*SQRT((E203/E202)^2+(Seafood_Consumption_Rate!$BE$30/Seafood_Consumption_Rate!$BD$30)^2)</f>
        <v>879.56306194107265</v>
      </c>
      <c r="F205" s="22">
        <f>F204*SQRT((F203/F202)^2+(Seafood_Consumption_Rate!$BE$30/Seafood_Consumption_Rate!$BD$30)^2)</f>
        <v>892.62096304690624</v>
      </c>
      <c r="G205" s="22">
        <f>G204*SQRT((G203/G202)^2+(Seafood_Consumption_Rate!$BE$30/Seafood_Consumption_Rate!$BD$30)^2)</f>
        <v>907.41605911287706</v>
      </c>
      <c r="H205" s="22">
        <f>H204*SQRT((H203/H202)^2+(Seafood_Consumption_Rate!$BE$30/Seafood_Consumption_Rate!$BD$30)^2)</f>
        <v>924.15581551596347</v>
      </c>
      <c r="I205" s="22">
        <f>I204*SQRT((I203/I202)^2+(Seafood_Consumption_Rate!$BE$30/Seafood_Consumption_Rate!$BD$30)^2)</f>
        <v>943.10160744622249</v>
      </c>
      <c r="J205" s="22">
        <f>J204*SQRT((J203/J202)^2+(Seafood_Consumption_Rate!$BE$30/Seafood_Consumption_Rate!$BD$30)^2)</f>
        <v>964.45805329639347</v>
      </c>
      <c r="K205" s="22">
        <f>K204*SQRT((K203/K202)^2+(Seafood_Consumption_Rate!$BE$30/Seafood_Consumption_Rate!$BD$30)^2)</f>
        <v>988.305961442897</v>
      </c>
      <c r="L205" s="22">
        <f>L204*SQRT((L203/L202)^2+(Seafood_Consumption_Rate!$BE$30/Seafood_Consumption_Rate!$BD$30)^2)</f>
        <v>1014.6757844405759</v>
      </c>
      <c r="M205" s="22">
        <f>M204*SQRT((M203/M202)^2+(Seafood_Consumption_Rate!$BE$30/Seafood_Consumption_Rate!$BD$30)^2)</f>
        <v>1043.4948578388078</v>
      </c>
      <c r="N205" s="22">
        <f>N204*SQRT((N203/N202)^2+(Seafood_Consumption_Rate!$BE$30/Seafood_Consumption_Rate!$BD$30)^2)</f>
        <v>1074.5949078243698</v>
      </c>
      <c r="O205" s="22">
        <f>O204*SQRT((O203/O202)^2+(Seafood_Consumption_Rate!$BE$30/Seafood_Consumption_Rate!$BD$30)^2)</f>
        <v>1107.7789164632352</v>
      </c>
      <c r="P205" s="22">
        <f>P204*SQRT((P203/P202)^2+(Seafood_Consumption_Rate!$BE$30/Seafood_Consumption_Rate!$BD$30)^2)</f>
        <v>1142.9257713945904</v>
      </c>
      <c r="Q205" s="22">
        <f>Q204*SQRT((Q203/Q202)^2+(Seafood_Consumption_Rate!$BE$30/Seafood_Consumption_Rate!$BD$30)^2)</f>
        <v>1180.0692119768098</v>
      </c>
      <c r="R205" s="22">
        <f>R204*SQRT((R203/R202)^2+(Seafood_Consumption_Rate!$BE$30/Seafood_Consumption_Rate!$BD$30)^2)</f>
        <v>1219.2341006530646</v>
      </c>
      <c r="S205" s="22">
        <f>S204*SQRT((S203/S202)^2+(Seafood_Consumption_Rate!$BE$30/Seafood_Consumption_Rate!$BD$30)^2)</f>
        <v>1260.5866468569006</v>
      </c>
      <c r="T205" s="22">
        <f>T204*SQRT((T203/T202)^2+(Seafood_Consumption_Rate!$BE$30/Seafood_Consumption_Rate!$BD$30)^2)</f>
        <v>1304.2507227524895</v>
      </c>
      <c r="U205" s="22">
        <f>U204*SQRT((U203/U202)^2+(Seafood_Consumption_Rate!$BE$30/Seafood_Consumption_Rate!$BD$30)^2)</f>
        <v>1350.4106903307895</v>
      </c>
      <c r="V205" s="22">
        <f>V204*SQRT((V203/V202)^2+(Seafood_Consumption_Rate!$BE$30/Seafood_Consumption_Rate!$BD$30)^2)</f>
        <v>1399.1613835020062</v>
      </c>
      <c r="W205" s="22">
        <f>W204*SQRT((W203/W202)^2+(Seafood_Consumption_Rate!$BE$30/Seafood_Consumption_Rate!$BD$30)^2)</f>
        <v>1450.6408941202162</v>
      </c>
      <c r="X205" s="22">
        <f>X204*SQRT((X203/X202)^2+(Seafood_Consumption_Rate!$BE$30/Seafood_Consumption_Rate!$BD$30)^2)</f>
        <v>1505.0825739090669</v>
      </c>
      <c r="Y205" s="22">
        <f>Y204*SQRT((Y203/Y202)^2+(Seafood_Consumption_Rate!$BE$30/Seafood_Consumption_Rate!$BD$30)^2)</f>
        <v>1562.645324383009</v>
      </c>
      <c r="Z205" s="22">
        <f>Z204*SQRT((Z203/Z202)^2+(Seafood_Consumption_Rate!$BE$30/Seafood_Consumption_Rate!$BD$30)^2)</f>
        <v>1623.6793025344325</v>
      </c>
      <c r="AA205" s="22">
        <f>AA204*SQRT((AA203/AA202)^2+(Seafood_Consumption_Rate!$BE$30/Seafood_Consumption_Rate!$BD$30)^2)</f>
        <v>1688.3216788020275</v>
      </c>
      <c r="AB205" s="22">
        <f>AB204*SQRT((AB203/AB202)^2+(Seafood_Consumption_Rate!$BE$30/Seafood_Consumption_Rate!$BD$30)^2)</f>
        <v>1756.7159211348455</v>
      </c>
      <c r="AC205" s="22">
        <f>AC204*SQRT((AC203/AC202)^2+(Seafood_Consumption_Rate!$BE$30/Seafood_Consumption_Rate!$BD$30)^2)</f>
        <v>1829.1341147018074</v>
      </c>
      <c r="AD205" s="22">
        <f>AD204*SQRT((AD203/AD202)^2+(Seafood_Consumption_Rate!$BE$30/Seafood_Consumption_Rate!$BD$30)^2)</f>
        <v>1905.7893164405566</v>
      </c>
      <c r="AE205" s="22">
        <f>AE204*SQRT((AE203/AE202)^2+(Seafood_Consumption_Rate!$BE$30/Seafood_Consumption_Rate!$BD$30)^2)</f>
        <v>1986.8495840545215</v>
      </c>
    </row>
    <row r="206" spans="1:31" x14ac:dyDescent="0.2">
      <c r="A206" t="s">
        <v>424</v>
      </c>
      <c r="B206" s="13">
        <v>5806.0618000000004</v>
      </c>
      <c r="C206" s="13">
        <v>5942.8656000000001</v>
      </c>
      <c r="D206" s="13">
        <v>6083.6062000000002</v>
      </c>
      <c r="E206" s="13">
        <v>6228.5230000000001</v>
      </c>
      <c r="F206" s="13">
        <v>6377.7224000000006</v>
      </c>
      <c r="G206" s="13">
        <v>6531.3374000000003</v>
      </c>
      <c r="H206" s="13">
        <v>6689.3680000000004</v>
      </c>
      <c r="I206" s="13">
        <v>6851.6812</v>
      </c>
      <c r="J206" s="13">
        <v>7018.1174000000001</v>
      </c>
      <c r="K206" s="13">
        <v>7188.570200000001</v>
      </c>
      <c r="L206" s="13">
        <v>7363.0662000000011</v>
      </c>
      <c r="M206" s="13">
        <v>7541.6586000000007</v>
      </c>
      <c r="N206" s="13">
        <v>7724.4272000000001</v>
      </c>
      <c r="O206" s="13">
        <v>7911.4784</v>
      </c>
      <c r="P206" s="13">
        <v>8102.9186</v>
      </c>
      <c r="Q206" s="13">
        <v>8298.7744000000002</v>
      </c>
      <c r="R206" s="13">
        <v>8499.1256000000012</v>
      </c>
      <c r="S206" s="13">
        <v>8704.1052</v>
      </c>
      <c r="T206" s="13">
        <v>8913.7664000000004</v>
      </c>
      <c r="U206" s="13">
        <v>9128.2687999999998</v>
      </c>
      <c r="V206" s="13">
        <v>9347.7453999999998</v>
      </c>
      <c r="W206" s="13">
        <v>9572.2760000000017</v>
      </c>
      <c r="X206" s="13">
        <v>9801.9404000000013</v>
      </c>
      <c r="Y206" s="13">
        <v>10036.738600000001</v>
      </c>
      <c r="Z206" s="13">
        <v>10276.750400000001</v>
      </c>
      <c r="AA206" s="13">
        <v>10522.1088</v>
      </c>
      <c r="AB206" s="13">
        <v>10773</v>
      </c>
      <c r="AC206" s="13">
        <v>11029.743200000001</v>
      </c>
      <c r="AD206" s="13">
        <v>11292.6576</v>
      </c>
      <c r="AE206" s="13">
        <v>11562.0092</v>
      </c>
    </row>
    <row r="207" spans="1:31" x14ac:dyDescent="0.2">
      <c r="A207" t="s">
        <v>425</v>
      </c>
      <c r="B207" s="13">
        <v>5666.8906000000006</v>
      </c>
      <c r="C207" s="13">
        <v>5767.0130000000008</v>
      </c>
      <c r="D207" s="13">
        <v>5867.1620000000003</v>
      </c>
      <c r="E207" s="13">
        <v>5967.2578000000003</v>
      </c>
      <c r="F207" s="13">
        <v>6067.4333999999999</v>
      </c>
      <c r="G207" s="13">
        <v>6167.5824000000002</v>
      </c>
      <c r="H207" s="13">
        <v>6267.7846</v>
      </c>
      <c r="I207" s="13">
        <v>6368.1464000000005</v>
      </c>
      <c r="J207" s="13">
        <v>6468.8540000000003</v>
      </c>
      <c r="K207" s="13">
        <v>6569.9606000000003</v>
      </c>
      <c r="L207" s="13">
        <v>6671.5194000000001</v>
      </c>
      <c r="M207" s="13">
        <v>6773.3974000000007</v>
      </c>
      <c r="N207" s="13">
        <v>6875.4350000000013</v>
      </c>
      <c r="O207" s="13">
        <v>6977.3130000000001</v>
      </c>
      <c r="P207" s="13">
        <v>7078.8717999999999</v>
      </c>
      <c r="Q207" s="13">
        <v>7179.9784</v>
      </c>
      <c r="R207" s="13">
        <v>7280.4732000000004</v>
      </c>
      <c r="S207" s="13">
        <v>7380.3029999999999</v>
      </c>
      <c r="T207" s="13">
        <v>7479.1486000000004</v>
      </c>
      <c r="U207" s="13">
        <v>7576.8770000000013</v>
      </c>
      <c r="V207" s="13">
        <v>7673.3552</v>
      </c>
      <c r="W207" s="13">
        <v>7768.4768000000004</v>
      </c>
      <c r="X207" s="13">
        <v>7862.0822000000007</v>
      </c>
      <c r="Y207" s="13">
        <v>7953.9852000000001</v>
      </c>
      <c r="Z207" s="13">
        <v>8044.0794000000005</v>
      </c>
      <c r="AA207" s="13">
        <v>8132.2318000000005</v>
      </c>
      <c r="AB207" s="13">
        <v>8218.3891999999996</v>
      </c>
      <c r="AC207" s="13">
        <v>8302.5781999999999</v>
      </c>
      <c r="AD207" s="13">
        <v>8384.7189999999991</v>
      </c>
      <c r="AE207" s="13">
        <v>8464.8648000000012</v>
      </c>
    </row>
    <row r="208" spans="1:31" x14ac:dyDescent="0.2">
      <c r="A208" t="s">
        <v>426</v>
      </c>
      <c r="B208" s="13">
        <v>5788.3728000000001</v>
      </c>
      <c r="C208" s="13">
        <v>5918.8458000000001</v>
      </c>
      <c r="D208" s="13">
        <v>6052.0320000000002</v>
      </c>
      <c r="E208" s="13">
        <v>6188.0910000000003</v>
      </c>
      <c r="F208" s="13">
        <v>6327.1558000000005</v>
      </c>
      <c r="G208" s="13">
        <v>6469.2264000000005</v>
      </c>
      <c r="H208" s="13">
        <v>6614.1166000000003</v>
      </c>
      <c r="I208" s="13">
        <v>6761.347600000001</v>
      </c>
      <c r="J208" s="13">
        <v>6910.4140000000007</v>
      </c>
      <c r="K208" s="13">
        <v>7060.8370000000004</v>
      </c>
      <c r="L208" s="13">
        <v>7212.4570000000003</v>
      </c>
      <c r="M208" s="13">
        <v>7365.3006000000005</v>
      </c>
      <c r="N208" s="13">
        <v>7519.4475999999995</v>
      </c>
      <c r="O208" s="13">
        <v>7675.1640000000007</v>
      </c>
      <c r="P208" s="13">
        <v>7832.582800000001</v>
      </c>
      <c r="Q208" s="13">
        <v>7991.6508000000003</v>
      </c>
      <c r="R208" s="13">
        <v>8152.2616000000007</v>
      </c>
      <c r="S208" s="13">
        <v>8314.4418000000005</v>
      </c>
      <c r="T208" s="13">
        <v>8478.0850000000009</v>
      </c>
      <c r="U208" s="13">
        <v>8643.1912000000011</v>
      </c>
      <c r="V208" s="13">
        <v>8809.7338</v>
      </c>
      <c r="W208" s="13">
        <v>8977.7127999999993</v>
      </c>
      <c r="X208" s="13">
        <v>9146.9686000000002</v>
      </c>
      <c r="Y208" s="13">
        <v>9317.4480000000003</v>
      </c>
      <c r="Z208" s="13">
        <v>9488.9914000000008</v>
      </c>
      <c r="AA208" s="13">
        <v>9661.5988000000016</v>
      </c>
      <c r="AB208" s="13">
        <v>9835.2435999999998</v>
      </c>
      <c r="AC208" s="13">
        <v>10009.979000000001</v>
      </c>
      <c r="AD208" s="13">
        <v>10185.8848</v>
      </c>
      <c r="AE208" s="13">
        <v>10362.960999999999</v>
      </c>
    </row>
    <row r="209" spans="1:31" x14ac:dyDescent="0.2">
      <c r="A209" t="s">
        <v>427</v>
      </c>
      <c r="B209" s="13">
        <f>AVERAGE(UN_Population_Growth_ScenA!B31,UN_Population_Growth_ScenB!B31,UN_Population_Growth_ScenC!B31)</f>
        <v>216.30733333333333</v>
      </c>
      <c r="C209" s="13">
        <f>AVERAGE(UN_Population_Growth_ScenA!C31,UN_Population_Growth_ScenB!C31,UN_Population_Growth_ScenC!C31)</f>
        <v>220.91133333333335</v>
      </c>
      <c r="D209" s="13">
        <f>AVERAGE(UN_Population_Growth_ScenA!D31,UN_Population_Growth_ScenB!D31,UN_Population_Growth_ScenC!D31)</f>
        <v>225.59900000000002</v>
      </c>
      <c r="E209" s="13">
        <f>AVERAGE(UN_Population_Growth_ScenA!E31,UN_Population_Growth_ScenB!E31,UN_Population_Growth_ScenC!E31)</f>
        <v>230.37433333333334</v>
      </c>
      <c r="F209" s="13">
        <f>AVERAGE(UN_Population_Growth_ScenA!F31,UN_Population_Growth_ScenB!F31,UN_Population_Growth_ScenC!F31)</f>
        <v>235.24199999999999</v>
      </c>
      <c r="G209" s="13">
        <f>AVERAGE(UN_Population_Growth_ScenA!G31,UN_Population_Growth_ScenB!G31,UN_Population_Growth_ScenC!G31)</f>
        <v>240.20233333333331</v>
      </c>
      <c r="H209" s="13">
        <f>AVERAGE(UN_Population_Growth_ScenA!H31,UN_Population_Growth_ScenB!H31,UN_Population_Growth_ScenC!H31)</f>
        <v>245.25399999999999</v>
      </c>
      <c r="I209" s="13">
        <f>AVERAGE(UN_Population_Growth_ScenA!I31,UN_Population_Growth_ScenB!I31,UN_Population_Growth_ScenC!I31)</f>
        <v>250.39066666666668</v>
      </c>
      <c r="J209" s="13">
        <f>AVERAGE(UN_Population_Growth_ScenA!J31,UN_Population_Growth_ScenB!J31,UN_Population_Growth_ScenC!J31)</f>
        <v>255.60633333333331</v>
      </c>
      <c r="K209" s="13">
        <f>AVERAGE(UN_Population_Growth_ScenA!K31,UN_Population_Growth_ScenB!K31,UN_Population_Growth_ScenC!K31)</f>
        <v>260.89433333333335</v>
      </c>
      <c r="L209" s="13">
        <f>AVERAGE(UN_Population_Growth_ScenA!L31,UN_Population_Growth_ScenB!L31,UN_Population_Growth_ScenC!L31)</f>
        <v>266.25366666666667</v>
      </c>
      <c r="M209" s="13">
        <f>AVERAGE(UN_Population_Growth_ScenA!M31,UN_Population_Growth_ScenB!M31,UN_Population_Growth_ScenC!M31)</f>
        <v>271.68366666666674</v>
      </c>
      <c r="N209" s="13">
        <f>AVERAGE(UN_Population_Growth_ScenA!N31,UN_Population_Growth_ScenB!N31,UN_Population_Growth_ScenC!N31)</f>
        <v>277.18433333333331</v>
      </c>
      <c r="O209" s="13">
        <f>AVERAGE(UN_Population_Growth_ScenA!O31,UN_Population_Growth_ScenB!O31,UN_Population_Growth_ScenC!O31)</f>
        <v>282.75633333333332</v>
      </c>
      <c r="P209" s="13">
        <f>AVERAGE(UN_Population_Growth_ScenA!P31,UN_Population_Growth_ScenB!P31,UN_Population_Growth_ScenC!P31)</f>
        <v>288.40066666666667</v>
      </c>
      <c r="Q209" s="13">
        <f>AVERAGE(UN_Population_Growth_ScenA!Q31,UN_Population_Growth_ScenB!Q31,UN_Population_Growth_ScenC!Q31)</f>
        <v>294.1153333333333</v>
      </c>
      <c r="R209" s="13">
        <f>AVERAGE(UN_Population_Growth_ScenA!R31,UN_Population_Growth_ScenB!R31,UN_Population_Growth_ScenC!R31)</f>
        <v>299.89800000000002</v>
      </c>
      <c r="S209" s="13">
        <f>AVERAGE(UN_Population_Growth_ScenA!S31,UN_Population_Growth_ScenB!S31,UN_Population_Growth_ScenC!S31)</f>
        <v>305.74999999999994</v>
      </c>
      <c r="T209" s="13">
        <f>AVERAGE(UN_Population_Growth_ScenA!T31,UN_Population_Growth_ScenB!T31,UN_Population_Growth_ScenC!T31)</f>
        <v>311.66666666666669</v>
      </c>
      <c r="U209" s="13">
        <f>AVERAGE(UN_Population_Growth_ScenA!U31,UN_Population_Growth_ScenB!U31,UN_Population_Growth_ScenC!U31)</f>
        <v>317.64833333333337</v>
      </c>
      <c r="V209" s="13">
        <f>AVERAGE(UN_Population_Growth_ScenA!V31,UN_Population_Growth_ScenB!V31,UN_Population_Growth_ScenC!V31)</f>
        <v>323.69466666666665</v>
      </c>
      <c r="W209" s="13">
        <f>AVERAGE(UN_Population_Growth_ScenA!W31,UN_Population_Growth_ScenB!W31,UN_Population_Growth_ScenC!W31)</f>
        <v>329.80533333333329</v>
      </c>
      <c r="X209" s="13">
        <f>AVERAGE(UN_Population_Growth_ScenA!X31,UN_Population_Growth_ScenB!X31,UN_Population_Growth_ScenC!X31)</f>
        <v>335.97733333333332</v>
      </c>
      <c r="Y209" s="13">
        <f>AVERAGE(UN_Population_Growth_ScenA!Y31,UN_Population_Growth_ScenB!Y31,UN_Population_Growth_ScenC!Y31)</f>
        <v>342.20766666666668</v>
      </c>
      <c r="Z209" s="13">
        <f>AVERAGE(UN_Population_Growth_ScenA!Z31,UN_Population_Growth_ScenB!Z31,UN_Population_Growth_ScenC!Z31)</f>
        <v>348.49399999999997</v>
      </c>
      <c r="AA209" s="13">
        <f>AVERAGE(UN_Population_Growth_ScenA!AA31,UN_Population_Growth_ScenB!AA31,UN_Population_Growth_ScenC!AA31)</f>
        <v>354.83633333333336</v>
      </c>
      <c r="AB209" s="13">
        <f>AVERAGE(UN_Population_Growth_ScenA!AB31,UN_Population_Growth_ScenB!AB31,UN_Population_Growth_ScenC!AB31)</f>
        <v>361.23600000000005</v>
      </c>
      <c r="AC209" s="13">
        <f>AVERAGE(UN_Population_Growth_ScenA!AC31,UN_Population_Growth_ScenB!AC31,UN_Population_Growth_ScenC!AC31)</f>
        <v>367.69800000000004</v>
      </c>
      <c r="AD209" s="13">
        <f>AVERAGE(UN_Population_Growth_ScenA!AD31,UN_Population_Growth_ScenB!AD31,UN_Population_Growth_ScenC!AD31)</f>
        <v>374.22633333333334</v>
      </c>
      <c r="AE209" s="13">
        <f>AVERAGE(UN_Population_Growth_ScenA!AE31,UN_Population_Growth_ScenB!AE31,UN_Population_Growth_ScenC!AE31)</f>
        <v>380.82499999999999</v>
      </c>
    </row>
    <row r="210" spans="1:31" x14ac:dyDescent="0.2">
      <c r="A210" t="s">
        <v>428</v>
      </c>
      <c r="B210" s="13">
        <f>STDEV(UN_Population_Growth_ScenA!B31,UN_Population_Growth_ScenB!B31,UN_Population_Growth_ScenC!B31)</f>
        <v>2.848202298526799</v>
      </c>
      <c r="C210" s="13">
        <f>STDEV(UN_Population_Growth_ScenA!C31,UN_Population_Growth_ScenB!C31,UN_Population_Growth_ScenC!C31)</f>
        <v>3.5847360200345721</v>
      </c>
      <c r="D210" s="13">
        <f>STDEV(UN_Population_Growth_ScenA!D31,UN_Population_Growth_ScenB!D31,UN_Population_Growth_ScenC!D31)</f>
        <v>4.3954946251815663</v>
      </c>
      <c r="E210" s="13">
        <f>STDEV(UN_Population_Growth_ScenA!E31,UN_Population_Growth_ScenB!E31,UN_Population_Growth_ScenC!E31)</f>
        <v>5.2868593071249146</v>
      </c>
      <c r="F210" s="13">
        <f>STDEV(UN_Population_Growth_ScenA!F31,UN_Population_Growth_ScenB!F31,UN_Population_Growth_ScenC!F31)</f>
        <v>6.2586170197576489</v>
      </c>
      <c r="G210" s="13">
        <f>STDEV(UN_Population_Growth_ScenA!G31,UN_Population_Growth_ScenB!G31,UN_Population_Growth_ScenC!G31)</f>
        <v>7.3149783549463256</v>
      </c>
      <c r="H210" s="13">
        <f>STDEV(UN_Population_Growth_ScenA!H31,UN_Population_Growth_ScenB!H31,UN_Population_Growth_ScenC!H31)</f>
        <v>8.4529525610877503</v>
      </c>
      <c r="I210" s="13">
        <f>STDEV(UN_Population_Growth_ScenA!I31,UN_Population_Growth_ScenB!I31,UN_Population_Growth_ScenC!I31)</f>
        <v>9.6650575442329032</v>
      </c>
      <c r="J210" s="13">
        <f>STDEV(UN_Population_Growth_ScenA!J31,UN_Population_Growth_ScenB!J31,UN_Population_Growth_ScenC!J31)</f>
        <v>10.941782319774665</v>
      </c>
      <c r="K210" s="13">
        <f>STDEV(UN_Population_Growth_ScenA!K31,UN_Population_Growth_ScenB!K31,UN_Population_Growth_ScenC!K31)</f>
        <v>12.277695603546018</v>
      </c>
      <c r="L210" s="13">
        <f>STDEV(UN_Population_Growth_ScenA!L31,UN_Population_Growth_ScenB!L31,UN_Population_Growth_ScenC!L31)</f>
        <v>13.671790567929772</v>
      </c>
      <c r="M210" s="13">
        <f>STDEV(UN_Population_Growth_ScenA!M31,UN_Population_Growth_ScenB!M31,UN_Population_Growth_ScenC!M31)</f>
        <v>15.128771309439951</v>
      </c>
      <c r="N210" s="13">
        <f>STDEV(UN_Population_Growth_ScenA!N31,UN_Population_Growth_ScenB!N31,UN_Population_Growth_ScenC!N31)</f>
        <v>16.654578179387574</v>
      </c>
      <c r="O210" s="13">
        <f>STDEV(UN_Population_Growth_ScenA!O31,UN_Population_Growth_ScenB!O31,UN_Population_Growth_ScenC!O31)</f>
        <v>18.259905266274878</v>
      </c>
      <c r="P210" s="13">
        <f>STDEV(UN_Population_Growth_ScenA!P31,UN_Population_Growth_ScenB!P31,UN_Population_Growth_ScenC!P31)</f>
        <v>19.951001637344763</v>
      </c>
      <c r="Q210" s="13">
        <f>STDEV(UN_Population_Growth_ScenA!Q31,UN_Population_Growth_ScenB!Q31,UN_Population_Growth_ScenC!Q31)</f>
        <v>21.731152416135998</v>
      </c>
      <c r="R210" s="13">
        <f>STDEV(UN_Population_Growth_ScenA!R31,UN_Population_Growth_ScenB!R31,UN_Population_Growth_ScenC!R31)</f>
        <v>23.604728594076239</v>
      </c>
      <c r="S210" s="13">
        <f>STDEV(UN_Population_Growth_ScenA!S31,UN_Population_Growth_ScenB!S31,UN_Population_Growth_ScenC!S31)</f>
        <v>25.575448559116218</v>
      </c>
      <c r="T210" s="13">
        <f>STDEV(UN_Population_Growth_ScenA!T31,UN_Population_Growth_ScenB!T31,UN_Population_Growth_ScenC!T31)</f>
        <v>27.650627015193223</v>
      </c>
      <c r="U210" s="13">
        <f>STDEV(UN_Population_Growth_ScenA!U31,UN_Population_Growth_ScenB!U31,UN_Population_Growth_ScenC!U31)</f>
        <v>29.835916817375207</v>
      </c>
      <c r="V210" s="13">
        <f>STDEV(UN_Population_Growth_ScenA!V31,UN_Population_Growth_ScenB!V31,UN_Population_Growth_ScenC!V31)</f>
        <v>32.136427217930333</v>
      </c>
      <c r="W210" s="13">
        <f>STDEV(UN_Population_Growth_ScenA!W31,UN_Population_Growth_ScenB!W31,UN_Population_Growth_ScenC!W31)</f>
        <v>34.555971138622823</v>
      </c>
      <c r="X210" s="13">
        <f>STDEV(UN_Population_Growth_ScenA!X31,UN_Population_Growth_ScenB!X31,UN_Population_Growth_ScenC!X31)</f>
        <v>37.098777774117217</v>
      </c>
      <c r="Y210" s="13">
        <f>STDEV(UN_Population_Growth_ScenA!Y31,UN_Population_Growth_ScenB!Y31,UN_Population_Growth_ScenC!Y31)</f>
        <v>39.768772602801491</v>
      </c>
      <c r="Z210" s="13">
        <f>STDEV(UN_Population_Growth_ScenA!Z31,UN_Population_Growth_ScenB!Z31,UN_Population_Growth_ScenC!Z31)</f>
        <v>42.569149333760478</v>
      </c>
      <c r="AA210" s="13">
        <f>STDEV(UN_Population_Growth_ScenA!AA31,UN_Population_Growth_ScenB!AA31,UN_Population_Growth_ScenC!AA31)</f>
        <v>45.505167380565837</v>
      </c>
      <c r="AB210" s="13">
        <f>STDEV(UN_Population_Growth_ScenA!AB31,UN_Population_Growth_ScenB!AB31,UN_Population_Growth_ScenC!AB31)</f>
        <v>48.581266307085578</v>
      </c>
      <c r="AC210" s="13">
        <f>STDEV(UN_Population_Growth_ScenA!AC31,UN_Population_Growth_ScenB!AC31,UN_Population_Growth_ScenC!AC31)</f>
        <v>51.802832190913911</v>
      </c>
      <c r="AD210" s="13">
        <f>STDEV(UN_Population_Growth_ScenA!AD31,UN_Population_Growth_ScenB!AD31,UN_Population_Growth_ScenC!AD31)</f>
        <v>55.17752724011202</v>
      </c>
      <c r="AE210" s="13">
        <f>STDEV(UN_Population_Growth_ScenA!AE31,UN_Population_Growth_ScenB!AE31,UN_Population_Growth_ScenC!AE31)</f>
        <v>58.709218092221384</v>
      </c>
    </row>
    <row r="211" spans="1:31" s="4" customFormat="1" x14ac:dyDescent="0.2">
      <c r="A211" s="4" t="s">
        <v>429</v>
      </c>
      <c r="B211" s="22">
        <f>AVERAGE(B206:B208)</f>
        <v>5753.775066666668</v>
      </c>
      <c r="C211" s="22">
        <f t="shared" ref="C211:AE211" si="27">AVERAGE(C206:C208)</f>
        <v>5876.2414666666664</v>
      </c>
      <c r="D211" s="22">
        <f t="shared" si="27"/>
        <v>6000.9334000000008</v>
      </c>
      <c r="E211" s="22">
        <f t="shared" si="27"/>
        <v>6127.9572666666672</v>
      </c>
      <c r="F211" s="22">
        <f t="shared" si="27"/>
        <v>6257.4372000000003</v>
      </c>
      <c r="G211" s="22">
        <f t="shared" si="27"/>
        <v>6389.3820666666661</v>
      </c>
      <c r="H211" s="22">
        <f t="shared" si="27"/>
        <v>6523.7564000000011</v>
      </c>
      <c r="I211" s="22">
        <f t="shared" si="27"/>
        <v>6660.3917333333338</v>
      </c>
      <c r="J211" s="22">
        <f t="shared" si="27"/>
        <v>6799.1284666666661</v>
      </c>
      <c r="K211" s="22">
        <f t="shared" si="27"/>
        <v>6939.7892666666667</v>
      </c>
      <c r="L211" s="22">
        <f t="shared" si="27"/>
        <v>7082.3475333333336</v>
      </c>
      <c r="M211" s="22">
        <f t="shared" si="27"/>
        <v>7226.7855333333328</v>
      </c>
      <c r="N211" s="22">
        <f t="shared" si="27"/>
        <v>7373.1032666666679</v>
      </c>
      <c r="O211" s="22">
        <f t="shared" si="27"/>
        <v>7521.3184666666666</v>
      </c>
      <c r="P211" s="22">
        <f t="shared" si="27"/>
        <v>7671.4577333333336</v>
      </c>
      <c r="Q211" s="22">
        <f t="shared" si="27"/>
        <v>7823.4678666666669</v>
      </c>
      <c r="R211" s="22">
        <f t="shared" si="27"/>
        <v>7977.2868000000008</v>
      </c>
      <c r="S211" s="22">
        <f t="shared" si="27"/>
        <v>8132.95</v>
      </c>
      <c r="T211" s="22">
        <f t="shared" si="27"/>
        <v>8290.3333333333339</v>
      </c>
      <c r="U211" s="22">
        <f t="shared" si="27"/>
        <v>8449.4456666666683</v>
      </c>
      <c r="V211" s="22">
        <f t="shared" si="27"/>
        <v>8610.2781333333332</v>
      </c>
      <c r="W211" s="22">
        <f t="shared" si="27"/>
        <v>8772.8218666666671</v>
      </c>
      <c r="X211" s="22">
        <f t="shared" si="27"/>
        <v>8936.9970666666686</v>
      </c>
      <c r="Y211" s="22">
        <f t="shared" si="27"/>
        <v>9102.7239333333328</v>
      </c>
      <c r="Z211" s="22">
        <f t="shared" si="27"/>
        <v>9269.9403999999995</v>
      </c>
      <c r="AA211" s="22">
        <f t="shared" si="27"/>
        <v>9438.646466666667</v>
      </c>
      <c r="AB211" s="22">
        <f t="shared" si="27"/>
        <v>9608.8775999999998</v>
      </c>
      <c r="AC211" s="22">
        <f t="shared" si="27"/>
        <v>9780.7667999999994</v>
      </c>
      <c r="AD211" s="22">
        <f t="shared" si="27"/>
        <v>9954.4204666666665</v>
      </c>
      <c r="AE211" s="22">
        <f t="shared" si="27"/>
        <v>10129.945000000002</v>
      </c>
    </row>
    <row r="212" spans="1:31" s="4" customFormat="1" x14ac:dyDescent="0.2">
      <c r="A212" s="4" t="s">
        <v>430</v>
      </c>
      <c r="B212" s="22">
        <f>B211*SQRT((B210/B209)^2+(Seafood_Consumption_Rate!$BE$31/Seafood_Consumption_Rate!$BD$31)^2)</f>
        <v>309.99096801673619</v>
      </c>
      <c r="C212" s="22">
        <f>C211*SQRT((C210/C209)^2+(Seafood_Consumption_Rate!$BE$31/Seafood_Consumption_Rate!$BD$31)^2)</f>
        <v>321.45623741602162</v>
      </c>
      <c r="D212" s="22">
        <f>D211*SQRT((D210/D209)^2+(Seafood_Consumption_Rate!$BE$31/Seafood_Consumption_Rate!$BD$31)^2)</f>
        <v>334.59534815128234</v>
      </c>
      <c r="E212" s="22">
        <f>E211*SQRT((E210/E209)^2+(Seafood_Consumption_Rate!$BE$31/Seafood_Consumption_Rate!$BD$31)^2)</f>
        <v>349.66483728143601</v>
      </c>
      <c r="F212" s="22">
        <f>F211*SQRT((F210/F209)^2+(Seafood_Consumption_Rate!$BE$31/Seafood_Consumption_Rate!$BD$31)^2)</f>
        <v>366.852418626619</v>
      </c>
      <c r="G212" s="22">
        <f>G211*SQRT((G210/G209)^2+(Seafood_Consumption_Rate!$BE$31/Seafood_Consumption_Rate!$BD$31)^2)</f>
        <v>386.36820747671902</v>
      </c>
      <c r="H212" s="22">
        <f>H211*SQRT((H210/H209)^2+(Seafood_Consumption_Rate!$BE$31/Seafood_Consumption_Rate!$BD$31)^2)</f>
        <v>408.30415160492532</v>
      </c>
      <c r="I212" s="22">
        <f>I211*SQRT((I210/I209)^2+(Seafood_Consumption_Rate!$BE$31/Seafood_Consumption_Rate!$BD$31)^2)</f>
        <v>432.62858262651145</v>
      </c>
      <c r="J212" s="22">
        <f>J211*SQRT((J210/J209)^2+(Seafood_Consumption_Rate!$BE$31/Seafood_Consumption_Rate!$BD$31)^2)</f>
        <v>459.21595196012709</v>
      </c>
      <c r="K212" s="22">
        <f>K211*SQRT((K210/K209)^2+(Seafood_Consumption_Rate!$BE$31/Seafood_Consumption_Rate!$BD$31)^2)</f>
        <v>487.9565553888383</v>
      </c>
      <c r="L212" s="22">
        <f>L211*SQRT((L210/L209)^2+(Seafood_Consumption_Rate!$BE$31/Seafood_Consumption_Rate!$BD$31)^2)</f>
        <v>518.80056467315126</v>
      </c>
      <c r="M212" s="22">
        <f>M211*SQRT((M210/M209)^2+(Seafood_Consumption_Rate!$BE$31/Seafood_Consumption_Rate!$BD$31)^2)</f>
        <v>551.80190051490843</v>
      </c>
      <c r="N212" s="22">
        <f>N211*SQRT((N210/N209)^2+(Seafood_Consumption_Rate!$BE$31/Seafood_Consumption_Rate!$BD$31)^2)</f>
        <v>587.05104825271098</v>
      </c>
      <c r="O212" s="22">
        <f>O211*SQRT((O210/O209)^2+(Seafood_Consumption_Rate!$BE$31/Seafood_Consumption_Rate!$BD$31)^2)</f>
        <v>624.74965172952011</v>
      </c>
      <c r="P212" s="22">
        <f>P211*SQRT((P210/P209)^2+(Seafood_Consumption_Rate!$BE$31/Seafood_Consumption_Rate!$BD$31)^2)</f>
        <v>665.02555366996398</v>
      </c>
      <c r="Q212" s="22">
        <f>Q211*SQRT((Q210/Q209)^2+(Seafood_Consumption_Rate!$BE$31/Seafood_Consumption_Rate!$BD$31)^2)</f>
        <v>707.94685720100176</v>
      </c>
      <c r="R212" s="22">
        <f>R211*SQRT((R210/R209)^2+(Seafood_Consumption_Rate!$BE$31/Seafood_Consumption_Rate!$BD$31)^2)</f>
        <v>753.60625632620668</v>
      </c>
      <c r="S212" s="22">
        <f>S211*SQRT((S210/S209)^2+(Seafood_Consumption_Rate!$BE$31/Seafood_Consumption_Rate!$BD$31)^2)</f>
        <v>802.08709126633153</v>
      </c>
      <c r="T212" s="22">
        <f>T211*SQRT((T210/T209)^2+(Seafood_Consumption_Rate!$BE$31/Seafood_Consumption_Rate!$BD$31)^2)</f>
        <v>853.55181314790934</v>
      </c>
      <c r="U212" s="22">
        <f>U211*SQRT((U210/U209)^2+(Seafood_Consumption_Rate!$BE$31/Seafood_Consumption_Rate!$BD$31)^2)</f>
        <v>908.13387479495566</v>
      </c>
      <c r="V212" s="22">
        <f>V211*SQRT((V210/V209)^2+(Seafood_Consumption_Rate!$BE$31/Seafood_Consumption_Rate!$BD$31)^2)</f>
        <v>965.95599061374344</v>
      </c>
      <c r="W212" s="22">
        <f>W211*SQRT((W210/W209)^2+(Seafood_Consumption_Rate!$BE$31/Seafood_Consumption_Rate!$BD$31)^2)</f>
        <v>1027.1115194690051</v>
      </c>
      <c r="X212" s="22">
        <f>X211*SQRT((X210/X209)^2+(Seafood_Consumption_Rate!$BE$31/Seafood_Consumption_Rate!$BD$31)^2)</f>
        <v>1091.7022482995496</v>
      </c>
      <c r="Y212" s="22">
        <f>Y211*SQRT((Y210/Y209)^2+(Seafood_Consumption_Rate!$BE$31/Seafood_Consumption_Rate!$BD$31)^2)</f>
        <v>1159.8233123773575</v>
      </c>
      <c r="Z212" s="22">
        <f>Z211*SQRT((Z210/Z209)^2+(Seafood_Consumption_Rate!$BE$31/Seafood_Consumption_Rate!$BD$31)^2)</f>
        <v>1231.55274658388</v>
      </c>
      <c r="AA212" s="22">
        <f>AA211*SQRT((AA210/AA209)^2+(Seafood_Consumption_Rate!$BE$31/Seafood_Consumption_Rate!$BD$31)^2)</f>
        <v>1307.0205637036447</v>
      </c>
      <c r="AB212" s="22">
        <f>AB211*SQRT((AB210/AB209)^2+(Seafood_Consumption_Rate!$BE$31/Seafood_Consumption_Rate!$BD$31)^2)</f>
        <v>1386.33825017088</v>
      </c>
      <c r="AC212" s="22">
        <f>AC211*SQRT((AC210/AC209)^2+(Seafood_Consumption_Rate!$BE$31/Seafood_Consumption_Rate!$BD$31)^2)</f>
        <v>1469.6430328774229</v>
      </c>
      <c r="AD212" s="22">
        <f>AD211*SQRT((AD210/AD209)^2+(Seafood_Consumption_Rate!$BE$31/Seafood_Consumption_Rate!$BD$31)^2)</f>
        <v>1557.1293000937371</v>
      </c>
      <c r="AE212" s="22">
        <f>AE211*SQRT((AE210/AE209)^2+(Seafood_Consumption_Rate!$BE$31/Seafood_Consumption_Rate!$BD$31)^2)</f>
        <v>1648.8974395875757</v>
      </c>
    </row>
    <row r="213" spans="1:31" x14ac:dyDescent="0.2">
      <c r="A213" t="s">
        <v>431</v>
      </c>
      <c r="B213" s="13">
        <v>5781.0220399999989</v>
      </c>
      <c r="C213" s="13">
        <v>5803.2238799999996</v>
      </c>
      <c r="D213" s="13">
        <v>5823.7983599999989</v>
      </c>
      <c r="E213" s="13">
        <v>5842.7454799999987</v>
      </c>
      <c r="F213" s="13">
        <v>5860.3558399999984</v>
      </c>
      <c r="G213" s="13">
        <v>5876.6875599999994</v>
      </c>
      <c r="H213" s="13">
        <v>5891.7987599999997</v>
      </c>
      <c r="I213" s="13">
        <v>5905.7475599999989</v>
      </c>
      <c r="J213" s="13">
        <v>5918.8826799999988</v>
      </c>
      <c r="K213" s="13">
        <v>5931.2622399999991</v>
      </c>
      <c r="L213" s="13">
        <v>5942.9443599999986</v>
      </c>
      <c r="M213" s="13">
        <v>5953.9871599999988</v>
      </c>
      <c r="N213" s="13">
        <v>5964.332519999999</v>
      </c>
      <c r="O213" s="13">
        <v>5973.9223199999988</v>
      </c>
      <c r="P213" s="13">
        <v>5982.7565599999989</v>
      </c>
      <c r="Q213" s="13">
        <v>5990.8352399999985</v>
      </c>
      <c r="R213" s="13">
        <v>5998.2164799999982</v>
      </c>
      <c r="S213" s="13">
        <v>6004.7840399999986</v>
      </c>
      <c r="T213" s="13">
        <v>6010.3635599999989</v>
      </c>
      <c r="U213" s="13">
        <v>6014.8387999999986</v>
      </c>
      <c r="V213" s="13">
        <v>6018.3259999999991</v>
      </c>
      <c r="W213" s="13">
        <v>6020.7089199999982</v>
      </c>
      <c r="X213" s="13">
        <v>6021.9875599999987</v>
      </c>
      <c r="Y213" s="13">
        <v>6022.1619199999986</v>
      </c>
      <c r="Z213" s="13">
        <v>6021.1157599999988</v>
      </c>
      <c r="AA213" s="13">
        <v>6018.9653199999993</v>
      </c>
      <c r="AB213" s="13">
        <v>6015.6524799999988</v>
      </c>
      <c r="AC213" s="13">
        <v>6011.4678399999993</v>
      </c>
      <c r="AD213" s="13">
        <v>6006.585759999999</v>
      </c>
      <c r="AE213" s="13">
        <v>6001.2387199999994</v>
      </c>
    </row>
    <row r="214" spans="1:31" x14ac:dyDescent="0.2">
      <c r="A214" t="s">
        <v>432</v>
      </c>
      <c r="B214" s="13">
        <v>5702.2113199999994</v>
      </c>
      <c r="C214" s="13">
        <v>5706.6865599999992</v>
      </c>
      <c r="D214" s="13">
        <v>5708.3720399999993</v>
      </c>
      <c r="E214" s="13">
        <v>5707.4421199999988</v>
      </c>
      <c r="F214" s="13">
        <v>5704.0130399999989</v>
      </c>
      <c r="G214" s="13">
        <v>5698.201039999999</v>
      </c>
      <c r="H214" s="13">
        <v>5690.1804799999991</v>
      </c>
      <c r="I214" s="13">
        <v>5680.3581999999988</v>
      </c>
      <c r="J214" s="13">
        <v>5669.1410399999995</v>
      </c>
      <c r="K214" s="13">
        <v>5656.9358399999983</v>
      </c>
      <c r="L214" s="13">
        <v>5643.858839999999</v>
      </c>
      <c r="M214" s="13">
        <v>5629.9100399999998</v>
      </c>
      <c r="N214" s="13">
        <v>5614.9731999999995</v>
      </c>
      <c r="O214" s="13">
        <v>5598.9901999999984</v>
      </c>
      <c r="P214" s="13">
        <v>5581.7285599999987</v>
      </c>
      <c r="Q214" s="13">
        <v>5563.2463999999991</v>
      </c>
      <c r="R214" s="13">
        <v>5543.4855999999991</v>
      </c>
      <c r="S214" s="13">
        <v>5522.3299199999992</v>
      </c>
      <c r="T214" s="13">
        <v>5499.6631199999993</v>
      </c>
      <c r="U214" s="13">
        <v>5475.3689599999989</v>
      </c>
      <c r="V214" s="13">
        <v>5449.3311999999996</v>
      </c>
      <c r="W214" s="13">
        <v>5421.6079599999994</v>
      </c>
      <c r="X214" s="13">
        <v>5391.9667599999984</v>
      </c>
      <c r="Y214" s="13">
        <v>5360.2913599999983</v>
      </c>
      <c r="Z214" s="13">
        <v>5326.4073999999991</v>
      </c>
      <c r="AA214" s="13">
        <v>5290.314879999999</v>
      </c>
      <c r="AB214" s="13">
        <v>5252.0719199999994</v>
      </c>
      <c r="AC214" s="13">
        <v>5211.7947599999989</v>
      </c>
      <c r="AD214" s="13">
        <v>5169.7739999999994</v>
      </c>
      <c r="AE214" s="13">
        <v>5126.0096399999993</v>
      </c>
    </row>
    <row r="215" spans="1:31" x14ac:dyDescent="0.2">
      <c r="A215" t="s">
        <v>433</v>
      </c>
      <c r="B215" s="13">
        <v>5829.1453999999994</v>
      </c>
      <c r="C215" s="13">
        <v>5862.273799999999</v>
      </c>
      <c r="D215" s="13">
        <v>5894.3560399999988</v>
      </c>
      <c r="E215" s="13">
        <v>5925.3921199999986</v>
      </c>
      <c r="F215" s="13">
        <v>5955.6145199999992</v>
      </c>
      <c r="G215" s="13">
        <v>5985.0232399999995</v>
      </c>
      <c r="H215" s="13">
        <v>6013.6763999999994</v>
      </c>
      <c r="I215" s="13">
        <v>6041.4577599999984</v>
      </c>
      <c r="J215" s="13">
        <v>6068.3673199999994</v>
      </c>
      <c r="K215" s="13">
        <v>6094.4050799999986</v>
      </c>
      <c r="L215" s="13">
        <v>6119.5710399999989</v>
      </c>
      <c r="M215" s="13">
        <v>6143.9814399999996</v>
      </c>
      <c r="N215" s="13">
        <v>6167.6943999999994</v>
      </c>
      <c r="O215" s="13">
        <v>6190.942399999999</v>
      </c>
      <c r="P215" s="13">
        <v>6213.8416799999986</v>
      </c>
      <c r="Q215" s="13">
        <v>6236.5084799999995</v>
      </c>
      <c r="R215" s="13">
        <v>6258.8846799999983</v>
      </c>
      <c r="S215" s="13">
        <v>6280.9121599999989</v>
      </c>
      <c r="T215" s="13">
        <v>6302.5909199999987</v>
      </c>
      <c r="U215" s="13">
        <v>6323.7465999999995</v>
      </c>
      <c r="V215" s="13">
        <v>6344.4954399999997</v>
      </c>
      <c r="W215" s="13">
        <v>6364.7793199999987</v>
      </c>
      <c r="X215" s="13">
        <v>6384.4819999999991</v>
      </c>
      <c r="Y215" s="13">
        <v>6403.4872399999995</v>
      </c>
      <c r="Z215" s="13">
        <v>6421.5044399999988</v>
      </c>
      <c r="AA215" s="13">
        <v>6438.6498399999991</v>
      </c>
      <c r="AB215" s="13">
        <v>6454.9234399999987</v>
      </c>
      <c r="AC215" s="13">
        <v>6470.4414799999986</v>
      </c>
      <c r="AD215" s="13">
        <v>6485.3201999999983</v>
      </c>
      <c r="AE215" s="13">
        <v>6499.5595999999987</v>
      </c>
    </row>
    <row r="216" spans="1:31" x14ac:dyDescent="0.2">
      <c r="A216" t="s">
        <v>434</v>
      </c>
      <c r="B216" s="13">
        <f>AVERAGE(UN_Population_Growth_ScenA!B32,UN_Population_Growth_ScenB!B32,UN_Population_Growth_ScenC!B32)</f>
        <v>99.290999999999997</v>
      </c>
      <c r="C216" s="13">
        <f>AVERAGE(UN_Population_Growth_ScenA!C32,UN_Population_Growth_ScenB!C32,UN_Population_Growth_ScenC!C32)</f>
        <v>99.634</v>
      </c>
      <c r="D216" s="13">
        <f>AVERAGE(UN_Population_Growth_ScenA!D32,UN_Population_Growth_ScenB!D32,UN_Population_Growth_ScenC!D32)</f>
        <v>99.945666666666668</v>
      </c>
      <c r="E216" s="13">
        <f>AVERAGE(UN_Population_Growth_ScenA!E32,UN_Population_Growth_ScenB!E32,UN_Population_Growth_ScenC!E32)</f>
        <v>100.22699999999999</v>
      </c>
      <c r="F216" s="13">
        <f>AVERAGE(UN_Population_Growth_ScenA!F32,UN_Population_Growth_ScenB!F32,UN_Population_Growth_ScenC!F32)</f>
        <v>100.48166666666667</v>
      </c>
      <c r="G216" s="13">
        <f>AVERAGE(UN_Population_Growth_ScenA!G32,UN_Population_Growth_ScenB!G32,UN_Population_Growth_ScenC!G32)</f>
        <v>100.71066666666667</v>
      </c>
      <c r="H216" s="13">
        <f>AVERAGE(UN_Population_Growth_ScenA!H32,UN_Population_Growth_ScenB!H32,UN_Population_Growth_ScenC!H32)</f>
        <v>100.91566666666665</v>
      </c>
      <c r="I216" s="13">
        <f>AVERAGE(UN_Population_Growth_ScenA!I32,UN_Population_Growth_ScenB!I32,UN_Population_Growth_ScenC!I32)</f>
        <v>101.09866666666666</v>
      </c>
      <c r="J216" s="13">
        <f>AVERAGE(UN_Population_Growth_ScenA!J32,UN_Population_Growth_ScenB!J32,UN_Population_Growth_ScenC!J32)</f>
        <v>101.26400000000001</v>
      </c>
      <c r="K216" s="13">
        <f>AVERAGE(UN_Population_Growth_ScenA!K32,UN_Population_Growth_ScenB!K32,UN_Population_Growth_ScenC!K32)</f>
        <v>101.41433333333333</v>
      </c>
      <c r="L216" s="13">
        <f>AVERAGE(UN_Population_Growth_ScenA!L32,UN_Population_Growth_ScenB!L32,UN_Population_Growth_ScenC!L32)</f>
        <v>101.55066666666669</v>
      </c>
      <c r="M216" s="13">
        <f>AVERAGE(UN_Population_Growth_ScenA!M32,UN_Population_Growth_ScenB!M32,UN_Population_Growth_ScenC!M32)</f>
        <v>101.67399999999999</v>
      </c>
      <c r="N216" s="13">
        <f>AVERAGE(UN_Population_Growth_ScenA!N32,UN_Population_Growth_ScenB!N32,UN_Population_Growth_ScenC!N32)</f>
        <v>101.78366666666666</v>
      </c>
      <c r="O216" s="13">
        <f>AVERAGE(UN_Population_Growth_ScenA!O32,UN_Population_Growth_ScenB!O32,UN_Population_Growth_ScenC!O32)</f>
        <v>101.88033333333333</v>
      </c>
      <c r="P216" s="13">
        <f>AVERAGE(UN_Population_Growth_ScenA!P32,UN_Population_Growth_ScenB!P32,UN_Population_Growth_ScenC!P32)</f>
        <v>101.96333333333332</v>
      </c>
      <c r="Q216" s="13">
        <f>AVERAGE(UN_Population_Growth_ScenA!Q32,UN_Population_Growth_ScenB!Q32,UN_Population_Growth_ScenC!Q32)</f>
        <v>102.03366666666666</v>
      </c>
      <c r="R216" s="13">
        <f>AVERAGE(UN_Population_Growth_ScenA!R32,UN_Population_Growth_ScenB!R32,UN_Population_Growth_ScenC!R32)</f>
        <v>102.09100000000001</v>
      </c>
      <c r="S216" s="13">
        <f>AVERAGE(UN_Population_Growth_ScenA!S32,UN_Population_Growth_ScenB!S32,UN_Population_Growth_ScenC!S32)</f>
        <v>102.13366666666667</v>
      </c>
      <c r="T216" s="13">
        <f>AVERAGE(UN_Population_Growth_ScenA!T32,UN_Population_Growth_ScenB!T32,UN_Population_Growth_ScenC!T32)</f>
        <v>102.16000000000001</v>
      </c>
      <c r="U216" s="13">
        <f>AVERAGE(UN_Population_Growth_ScenA!U32,UN_Population_Growth_ScenB!U32,UN_Population_Growth_ScenC!U32)</f>
        <v>102.16766666666666</v>
      </c>
      <c r="V216" s="13">
        <f>AVERAGE(UN_Population_Growth_ScenA!V32,UN_Population_Growth_ScenB!V32,UN_Population_Growth_ScenC!V32)</f>
        <v>102.15733333333333</v>
      </c>
      <c r="W216" s="13">
        <f>AVERAGE(UN_Population_Growth_ScenA!W32,UN_Population_Growth_ScenB!W32,UN_Population_Growth_ScenC!W32)</f>
        <v>102.12833333333333</v>
      </c>
      <c r="X216" s="13">
        <f>AVERAGE(UN_Population_Growth_ScenA!X32,UN_Population_Growth_ScenB!X32,UN_Population_Growth_ScenC!X32)</f>
        <v>102.07866666666666</v>
      </c>
      <c r="Y216" s="13">
        <f>AVERAGE(UN_Population_Growth_ScenA!Y32,UN_Population_Growth_ScenB!Y32,UN_Population_Growth_ScenC!Y32)</f>
        <v>102.00700000000001</v>
      </c>
      <c r="Z216" s="13">
        <f>AVERAGE(UN_Population_Growth_ScenA!Z32,UN_Population_Growth_ScenB!Z32,UN_Population_Growth_ScenC!Z32)</f>
        <v>101.91000000000001</v>
      </c>
      <c r="AA216" s="13">
        <f>AVERAGE(UN_Population_Growth_ScenA!AA32,UN_Population_Growth_ScenB!AA32,UN_Population_Growth_ScenC!AA32)</f>
        <v>101.789</v>
      </c>
      <c r="AB216" s="13">
        <f>AVERAGE(UN_Population_Growth_ScenA!AB32,UN_Population_Growth_ScenB!AB32,UN_Population_Growth_ScenC!AB32)</f>
        <v>101.64400000000001</v>
      </c>
      <c r="AC216" s="13">
        <f>AVERAGE(UN_Population_Growth_ScenA!AC32,UN_Population_Growth_ScenB!AC32,UN_Population_Growth_ScenC!AC32)</f>
        <v>101.47800000000001</v>
      </c>
      <c r="AD216" s="13">
        <f>AVERAGE(UN_Population_Growth_ScenA!AD32,UN_Population_Growth_ScenB!AD32,UN_Population_Growth_ScenC!AD32)</f>
        <v>101.29433333333333</v>
      </c>
      <c r="AE216" s="13">
        <f>AVERAGE(UN_Population_Growth_ScenA!AE32,UN_Population_Growth_ScenB!AE32,UN_Population_Growth_ScenC!AE32)</f>
        <v>101.09433333333334</v>
      </c>
    </row>
    <row r="217" spans="1:31" x14ac:dyDescent="0.2">
      <c r="A217" t="s">
        <v>435</v>
      </c>
      <c r="B217" s="13">
        <f>STDEV(UN_Population_Growth_ScenA!B32,UN_Population_Growth_ScenB!B32,UN_Population_Growth_ScenC!B32)</f>
        <v>1.1025860510635879</v>
      </c>
      <c r="C217" s="13">
        <f>STDEV(UN_Population_Growth_ScenA!C32,UN_Population_Growth_ScenB!C32,UN_Population_Growth_ScenC!C32)</f>
        <v>1.3513885451638219</v>
      </c>
      <c r="D217" s="13">
        <f>STDEV(UN_Population_Growth_ScenA!D32,UN_Population_Growth_ScenB!D32,UN_Population_Growth_ScenC!D32)</f>
        <v>1.615445862086792</v>
      </c>
      <c r="E217" s="13">
        <f>STDEV(UN_Population_Growth_ScenA!E32,UN_Population_Growth_ScenB!E32,UN_Population_Growth_ScenC!E32)</f>
        <v>1.8931529256771626</v>
      </c>
      <c r="F217" s="13">
        <f>STDEV(UN_Population_Growth_ScenA!F32,UN_Population_Growth_ScenB!F32,UN_Population_Growth_ScenC!F32)</f>
        <v>2.1856601596161624</v>
      </c>
      <c r="G217" s="13">
        <f>STDEV(UN_Population_Growth_ScenA!G32,UN_Population_Growth_ScenB!G32,UN_Population_Growth_ScenC!G32)</f>
        <v>2.4919792000202046</v>
      </c>
      <c r="H217" s="13">
        <f>STDEV(UN_Population_Growth_ScenA!H32,UN_Population_Growth_ScenB!H32,UN_Population_Growth_ScenC!H32)</f>
        <v>2.8110415033103555</v>
      </c>
      <c r="I217" s="13">
        <f>STDEV(UN_Population_Growth_ScenA!I32,UN_Population_Growth_ScenB!I32,UN_Population_Growth_ScenC!I32)</f>
        <v>3.13827123323229</v>
      </c>
      <c r="J217" s="13">
        <f>STDEV(UN_Population_Growth_ScenA!J32,UN_Population_Growth_ScenB!J32,UN_Population_Growth_ScenC!J32)</f>
        <v>3.4704119352030816</v>
      </c>
      <c r="K217" s="13">
        <f>STDEV(UN_Population_Growth_ScenA!K32,UN_Population_Growth_ScenB!K32,UN_Population_Growth_ScenC!K32)</f>
        <v>3.8038002488739262</v>
      </c>
      <c r="L217" s="13">
        <f>STDEV(UN_Population_Growth_ScenA!L32,UN_Population_Growth_ScenB!L32,UN_Population_Growth_ScenC!L32)</f>
        <v>4.1374521548089644</v>
      </c>
      <c r="M217" s="13">
        <f>STDEV(UN_Population_Growth_ScenA!M32,UN_Population_Growth_ScenB!M32,UN_Population_Growth_ScenC!M32)</f>
        <v>4.4723625747472653</v>
      </c>
      <c r="N217" s="13">
        <f>STDEV(UN_Population_Growth_ScenA!N32,UN_Population_Growth_ScenB!N32,UN_Population_Growth_ScenC!N32)</f>
        <v>4.8099761260668803</v>
      </c>
      <c r="O217" s="13">
        <f>STDEV(UN_Population_Growth_ScenA!O32,UN_Population_Growth_ScenB!O32,UN_Population_Growth_ScenC!O32)</f>
        <v>5.1525460049701017</v>
      </c>
      <c r="P217" s="13">
        <f>STDEV(UN_Population_Growth_ScenA!P32,UN_Population_Growth_ScenB!P32,UN_Population_Growth_ScenC!P32)</f>
        <v>5.5031196001298541</v>
      </c>
      <c r="Q217" s="13">
        <f>STDEV(UN_Population_Growth_ScenA!Q32,UN_Population_Growth_ScenB!Q32,UN_Population_Growth_ScenC!Q32)</f>
        <v>5.8620535935227807</v>
      </c>
      <c r="R217" s="13">
        <f>STDEV(UN_Population_Growth_ScenA!R32,UN_Population_Growth_ScenB!R32,UN_Population_Growth_ScenC!R32)</f>
        <v>6.2295222128185701</v>
      </c>
      <c r="S217" s="13">
        <f>STDEV(UN_Population_Growth_ScenA!S32,UN_Population_Growth_ScenB!S32,UN_Population_Growth_ScenC!S32)</f>
        <v>6.6059733827297</v>
      </c>
      <c r="T217" s="13">
        <f>STDEV(UN_Population_Growth_ScenA!T32,UN_Population_Growth_ScenB!T32,UN_Population_Growth_ScenC!T32)</f>
        <v>6.9922144560932891</v>
      </c>
      <c r="U217" s="13">
        <f>STDEV(UN_Population_Growth_ScenA!U32,UN_Population_Growth_ScenB!U32,UN_Population_Growth_ScenC!U32)</f>
        <v>7.3877957696009293</v>
      </c>
      <c r="V217" s="13">
        <f>STDEV(UN_Population_Growth_ScenA!V32,UN_Population_Growth_ScenB!V32,UN_Population_Growth_ScenC!V32)</f>
        <v>7.7948727592779425</v>
      </c>
      <c r="W217" s="13">
        <f>STDEV(UN_Population_Growth_ScenA!W32,UN_Population_Growth_ScenB!W32,UN_Population_Growth_ScenC!W32)</f>
        <v>8.2122799108002447</v>
      </c>
      <c r="X217" s="13">
        <f>STDEV(UN_Population_Growth_ScenA!X32,UN_Population_Growth_ScenB!X32,UN_Population_Growth_ScenC!X32)</f>
        <v>8.6412739994362706</v>
      </c>
      <c r="Y217" s="13">
        <f>STDEV(UN_Population_Growth_ScenA!Y32,UN_Population_Growth_ScenB!Y32,UN_Population_Growth_ScenC!Y32)</f>
        <v>9.082032316612846</v>
      </c>
      <c r="Z217" s="13">
        <f>STDEV(UN_Population_Growth_ScenA!Z32,UN_Population_Growth_ScenB!Z32,UN_Population_Growth_ScenC!Z32)</f>
        <v>9.5337426543829054</v>
      </c>
      <c r="AA217" s="13">
        <f>STDEV(UN_Population_Growth_ScenA!AA32,UN_Population_Growth_ScenB!AA32,UN_Population_Growth_ScenC!AA32)</f>
        <v>9.9974811327653903</v>
      </c>
      <c r="AB217" s="13">
        <f>STDEV(UN_Population_Growth_ScenA!AB32,UN_Population_Growth_ScenB!AB32,UN_Population_Growth_ScenC!AB32)</f>
        <v>10.472621639303121</v>
      </c>
      <c r="AC217" s="13">
        <f>STDEV(UN_Population_Growth_ScenA!AC32,UN_Population_Growth_ScenB!AC32,UN_Population_Growth_ScenC!AC32)</f>
        <v>10.959432968908562</v>
      </c>
      <c r="AD217" s="13">
        <f>STDEV(UN_Population_Growth_ScenA!AD32,UN_Population_Growth_ScenB!AD32,UN_Population_Growth_ScenC!AD32)</f>
        <v>11.456394124388932</v>
      </c>
      <c r="AE217" s="13">
        <f>STDEV(UN_Population_Growth_ScenA!AE32,UN_Population_Growth_ScenB!AE32,UN_Population_Growth_ScenC!AE32)</f>
        <v>11.963873717710886</v>
      </c>
    </row>
    <row r="218" spans="1:31" s="4" customFormat="1" x14ac:dyDescent="0.2">
      <c r="A218" s="4" t="s">
        <v>436</v>
      </c>
      <c r="B218" s="22">
        <f>AVERAGE(B213:B215)</f>
        <v>5770.7929199999999</v>
      </c>
      <c r="C218" s="22">
        <f t="shared" ref="C218:AE218" si="28">AVERAGE(C213:C215)</f>
        <v>5790.7280799999999</v>
      </c>
      <c r="D218" s="22">
        <f t="shared" si="28"/>
        <v>5808.8421466666659</v>
      </c>
      <c r="E218" s="22">
        <f t="shared" si="28"/>
        <v>5825.1932399999978</v>
      </c>
      <c r="F218" s="22">
        <f t="shared" si="28"/>
        <v>5839.9944666666661</v>
      </c>
      <c r="G218" s="22">
        <f t="shared" si="28"/>
        <v>5853.303946666666</v>
      </c>
      <c r="H218" s="22">
        <f t="shared" si="28"/>
        <v>5865.218546666666</v>
      </c>
      <c r="I218" s="22">
        <f t="shared" si="28"/>
        <v>5875.8545066666657</v>
      </c>
      <c r="J218" s="22">
        <f t="shared" si="28"/>
        <v>5885.463679999998</v>
      </c>
      <c r="K218" s="22">
        <f t="shared" si="28"/>
        <v>5894.2010533333332</v>
      </c>
      <c r="L218" s="22">
        <f t="shared" si="28"/>
        <v>5902.1247466666655</v>
      </c>
      <c r="M218" s="22">
        <f t="shared" si="28"/>
        <v>5909.29288</v>
      </c>
      <c r="N218" s="22">
        <f t="shared" si="28"/>
        <v>5915.666706666666</v>
      </c>
      <c r="O218" s="22">
        <f t="shared" si="28"/>
        <v>5921.2849733333323</v>
      </c>
      <c r="P218" s="22">
        <f t="shared" si="28"/>
        <v>5926.1089333333321</v>
      </c>
      <c r="Q218" s="22">
        <f t="shared" si="28"/>
        <v>5930.1967066666657</v>
      </c>
      <c r="R218" s="22">
        <f t="shared" si="28"/>
        <v>5933.5289199999979</v>
      </c>
      <c r="S218" s="22">
        <f t="shared" si="28"/>
        <v>5936.0087066666665</v>
      </c>
      <c r="T218" s="22">
        <f t="shared" si="28"/>
        <v>5937.5391999999993</v>
      </c>
      <c r="U218" s="22">
        <f t="shared" si="28"/>
        <v>5937.9847866666651</v>
      </c>
      <c r="V218" s="22">
        <f t="shared" si="28"/>
        <v>5937.3842133333319</v>
      </c>
      <c r="W218" s="22">
        <f t="shared" si="28"/>
        <v>5935.6987333333318</v>
      </c>
      <c r="X218" s="22">
        <f t="shared" si="28"/>
        <v>5932.8121066666654</v>
      </c>
      <c r="Y218" s="22">
        <f t="shared" si="28"/>
        <v>5928.6468399999985</v>
      </c>
      <c r="Z218" s="22">
        <f t="shared" si="28"/>
        <v>5923.0091999999977</v>
      </c>
      <c r="AA218" s="22">
        <f t="shared" si="28"/>
        <v>5915.9766799999989</v>
      </c>
      <c r="AB218" s="22">
        <f t="shared" si="28"/>
        <v>5907.5492799999993</v>
      </c>
      <c r="AC218" s="22">
        <f t="shared" si="28"/>
        <v>5897.9013599999989</v>
      </c>
      <c r="AD218" s="22">
        <f t="shared" si="28"/>
        <v>5887.2266533333323</v>
      </c>
      <c r="AE218" s="22">
        <f t="shared" si="28"/>
        <v>5875.6026533333325</v>
      </c>
    </row>
    <row r="219" spans="1:31" s="4" customFormat="1" x14ac:dyDescent="0.2">
      <c r="A219" s="4" t="s">
        <v>437</v>
      </c>
      <c r="B219" s="22">
        <f>B218*SQRT((B217/B216)^2+(Seafood_Consumption_Rate!$BE$32/Seafood_Consumption_Rate!$BD$32)^2)</f>
        <v>350.3045918329168</v>
      </c>
      <c r="C219" s="22">
        <f>C218*SQRT((C217/C216)^2+(Seafood_Consumption_Rate!$BE$32/Seafood_Consumption_Rate!$BD$32)^2)</f>
        <v>354.39609129134749</v>
      </c>
      <c r="D219" s="22">
        <f>D218*SQRT((D217/D216)^2+(Seafood_Consumption_Rate!$BE$32/Seafood_Consumption_Rate!$BD$32)^2)</f>
        <v>359.15351486521905</v>
      </c>
      <c r="E219" s="22">
        <f>E218*SQRT((E217/E216)^2+(Seafood_Consumption_Rate!$BE$32/Seafood_Consumption_Rate!$BD$32)^2)</f>
        <v>364.63692947001289</v>
      </c>
      <c r="F219" s="22">
        <f>F218*SQRT((F217/F216)^2+(Seafood_Consumption_Rate!$BE$32/Seafood_Consumption_Rate!$BD$32)^2)</f>
        <v>370.95171837388256</v>
      </c>
      <c r="G219" s="22">
        <f>G218*SQRT((G217/G216)^2+(Seafood_Consumption_Rate!$BE$32/Seafood_Consumption_Rate!$BD$32)^2)</f>
        <v>378.15279994767877</v>
      </c>
      <c r="H219" s="22">
        <f>H218*SQRT((H217/H216)^2+(Seafood_Consumption_Rate!$BE$32/Seafood_Consumption_Rate!$BD$32)^2)</f>
        <v>386.28001913509792</v>
      </c>
      <c r="I219" s="22">
        <f>I218*SQRT((I217/I216)^2+(Seafood_Consumption_Rate!$BE$32/Seafood_Consumption_Rate!$BD$32)^2)</f>
        <v>395.26338817286762</v>
      </c>
      <c r="J219" s="22">
        <f>J218*SQRT((J217/J216)^2+(Seafood_Consumption_Rate!$BE$32/Seafood_Consumption_Rate!$BD$32)^2)</f>
        <v>405.03119432880743</v>
      </c>
      <c r="K219" s="22">
        <f>K218*SQRT((K217/K216)^2+(Seafood_Consumption_Rate!$BE$32/Seafood_Consumption_Rate!$BD$32)^2)</f>
        <v>415.46213943980615</v>
      </c>
      <c r="L219" s="22">
        <f>L218*SQRT((L217/L216)^2+(Seafood_Consumption_Rate!$BE$32/Seafood_Consumption_Rate!$BD$32)^2)</f>
        <v>426.48787895945617</v>
      </c>
      <c r="M219" s="22">
        <f>M218*SQRT((M217/M216)^2+(Seafood_Consumption_Rate!$BE$32/Seafood_Consumption_Rate!$BD$32)^2)</f>
        <v>438.10247909382963</v>
      </c>
      <c r="N219" s="22">
        <f>N218*SQRT((N217/N216)^2+(Seafood_Consumption_Rate!$BE$32/Seafood_Consumption_Rate!$BD$32)^2)</f>
        <v>450.32003500633817</v>
      </c>
      <c r="O219" s="22">
        <f>O218*SQRT((O217/O216)^2+(Seafood_Consumption_Rate!$BE$32/Seafood_Consumption_Rate!$BD$32)^2)</f>
        <v>463.1990987848605</v>
      </c>
      <c r="P219" s="22">
        <f>P218*SQRT((P217/P216)^2+(Seafood_Consumption_Rate!$BE$32/Seafood_Consumption_Rate!$BD$32)^2)</f>
        <v>476.83912078619818</v>
      </c>
      <c r="Q219" s="22">
        <f>Q218*SQRT((Q217/Q216)^2+(Seafood_Consumption_Rate!$BE$32/Seafood_Consumption_Rate!$BD$32)^2)</f>
        <v>491.25138894445263</v>
      </c>
      <c r="R219" s="22">
        <f>R218*SQRT((R217/R216)^2+(Seafood_Consumption_Rate!$BE$32/Seafood_Consumption_Rate!$BD$32)^2)</f>
        <v>506.43638707366523</v>
      </c>
      <c r="S219" s="22">
        <f>S218*SQRT((S217/S216)^2+(Seafood_Consumption_Rate!$BE$32/Seafood_Consumption_Rate!$BD$32)^2)</f>
        <v>522.40272944836545</v>
      </c>
      <c r="T219" s="22">
        <f>T218*SQRT((T217/T216)^2+(Seafood_Consumption_Rate!$BE$32/Seafood_Consumption_Rate!$BD$32)^2)</f>
        <v>539.17608302421365</v>
      </c>
      <c r="U219" s="22">
        <f>U218*SQRT((U217/U216)^2+(Seafood_Consumption_Rate!$BE$32/Seafood_Consumption_Rate!$BD$32)^2)</f>
        <v>556.72699832788544</v>
      </c>
      <c r="V219" s="22">
        <f>V218*SQRT((V217/V216)^2+(Seafood_Consumption_Rate!$BE$32/Seafood_Consumption_Rate!$BD$32)^2)</f>
        <v>575.14947956776507</v>
      </c>
      <c r="W219" s="22">
        <f>W218*SQRT((W217/W216)^2+(Seafood_Consumption_Rate!$BE$32/Seafood_Consumption_Rate!$BD$32)^2)</f>
        <v>594.38650678713918</v>
      </c>
      <c r="X219" s="22">
        <f>X218*SQRT((X217/X216)^2+(Seafood_Consumption_Rate!$BE$32/Seafood_Consumption_Rate!$BD$32)^2)</f>
        <v>614.48842145783942</v>
      </c>
      <c r="Y219" s="22">
        <f>Y218*SQRT((Y217/Y216)^2+(Seafood_Consumption_Rate!$BE$32/Seafood_Consumption_Rate!$BD$32)^2)</f>
        <v>635.45845657627467</v>
      </c>
      <c r="Z219" s="22">
        <f>Z218*SQRT((Z217/Z216)^2+(Seafood_Consumption_Rate!$BE$32/Seafood_Consumption_Rate!$BD$32)^2)</f>
        <v>657.24753708086678</v>
      </c>
      <c r="AA219" s="22">
        <f>AA218*SQRT((AA217/AA216)^2+(Seafood_Consumption_Rate!$BE$32/Seafood_Consumption_Rate!$BD$32)^2)</f>
        <v>679.90663599324273</v>
      </c>
      <c r="AB219" s="22">
        <f>AB218*SQRT((AB217/AB216)^2+(Seafood_Consumption_Rate!$BE$32/Seafood_Consumption_Rate!$BD$32)^2)</f>
        <v>703.40069431429208</v>
      </c>
      <c r="AC219" s="22">
        <f>AC218*SQRT((AC217/AC216)^2+(Seafood_Consumption_Rate!$BE$32/Seafood_Consumption_Rate!$BD$32)^2)</f>
        <v>727.74316417851571</v>
      </c>
      <c r="AD219" s="22">
        <f>AD218*SQRT((AD217/AD216)^2+(Seafood_Consumption_Rate!$BE$32/Seafood_Consumption_Rate!$BD$32)^2)</f>
        <v>752.85560272034581</v>
      </c>
      <c r="AE219" s="22">
        <f>AE218*SQRT((AE217/AE216)^2+(Seafood_Consumption_Rate!$BE$32/Seafood_Consumption_Rate!$BD$32)^2)</f>
        <v>778.75052178348813</v>
      </c>
    </row>
    <row r="220" spans="1:31" x14ac:dyDescent="0.2">
      <c r="A220" t="s">
        <v>438</v>
      </c>
      <c r="B220" s="13">
        <v>283175.25880000001</v>
      </c>
      <c r="C220" s="13">
        <v>285106.5539</v>
      </c>
      <c r="D220" s="13">
        <v>286714.37969999999</v>
      </c>
      <c r="E220" s="13">
        <v>288150.12940000003</v>
      </c>
      <c r="F220" s="13">
        <v>289525.65950000001</v>
      </c>
      <c r="G220" s="13">
        <v>290881.53849999997</v>
      </c>
      <c r="H220" s="13">
        <v>292196.98969999998</v>
      </c>
      <c r="I220" s="13">
        <v>293447.81270000001</v>
      </c>
      <c r="J220" s="13">
        <v>294585.74739999999</v>
      </c>
      <c r="K220" s="13">
        <v>295575.8064</v>
      </c>
      <c r="L220" s="13">
        <v>296420.19400000002</v>
      </c>
      <c r="M220" s="13">
        <v>297136.87290000002</v>
      </c>
      <c r="N220" s="13">
        <v>297723.92019999999</v>
      </c>
      <c r="O220" s="13">
        <v>298179.60060000001</v>
      </c>
      <c r="P220" s="13">
        <v>298503.16369999998</v>
      </c>
      <c r="Q220" s="13">
        <v>298694.65639999998</v>
      </c>
      <c r="R220" s="13">
        <v>298755.67329999997</v>
      </c>
      <c r="S220" s="13">
        <v>298688.93459999998</v>
      </c>
      <c r="T220" s="13">
        <v>298498.3799</v>
      </c>
      <c r="U220" s="13">
        <v>298188.04259999999</v>
      </c>
      <c r="V220" s="13">
        <v>297760.12699999998</v>
      </c>
      <c r="W220" s="13">
        <v>297217.8223</v>
      </c>
      <c r="X220" s="13">
        <v>296567.78830000001</v>
      </c>
      <c r="Y220" s="13">
        <v>295817.7635</v>
      </c>
      <c r="Z220" s="13">
        <v>294974.36079999997</v>
      </c>
      <c r="AA220" s="13">
        <v>294042.8799</v>
      </c>
      <c r="AB220" s="13">
        <v>293026.27549999999</v>
      </c>
      <c r="AC220" s="13">
        <v>291926.37670000002</v>
      </c>
      <c r="AD220" s="13">
        <v>290743.79320000001</v>
      </c>
      <c r="AE220" s="13">
        <v>289480.3541</v>
      </c>
    </row>
    <row r="221" spans="1:31" x14ac:dyDescent="0.2">
      <c r="A221" t="s">
        <v>439</v>
      </c>
      <c r="B221" s="13">
        <v>281376.22169999999</v>
      </c>
      <c r="C221" s="13">
        <v>282936.913</v>
      </c>
      <c r="D221" s="13">
        <v>284167.99109999998</v>
      </c>
      <c r="E221" s="13">
        <v>285220.42709999997</v>
      </c>
      <c r="F221" s="13">
        <v>286207.81279999996</v>
      </c>
      <c r="G221" s="13">
        <v>287173.06169999996</v>
      </c>
      <c r="H221" s="13">
        <v>288103.22940000001</v>
      </c>
      <c r="I221" s="13">
        <v>288987.29439999996</v>
      </c>
      <c r="J221" s="13">
        <v>289793.50540000002</v>
      </c>
      <c r="K221" s="13">
        <v>290499.06900000002</v>
      </c>
      <c r="L221" s="13">
        <v>291111.4423</v>
      </c>
      <c r="M221" s="13">
        <v>291647.83759999997</v>
      </c>
      <c r="N221" s="13">
        <v>292104.45600000001</v>
      </c>
      <c r="O221" s="13">
        <v>292474.73149999999</v>
      </c>
      <c r="P221" s="13">
        <v>292753.78649999999</v>
      </c>
      <c r="Q221" s="13">
        <v>292940.87059999997</v>
      </c>
      <c r="R221" s="13">
        <v>293036.8749</v>
      </c>
      <c r="S221" s="13">
        <v>293040.62689999997</v>
      </c>
      <c r="T221" s="13">
        <v>292951.04790000001</v>
      </c>
      <c r="U221" s="13">
        <v>292767.24680000002</v>
      </c>
      <c r="V221" s="13">
        <v>292488.47320000001</v>
      </c>
      <c r="W221" s="13">
        <v>292114.30499999999</v>
      </c>
      <c r="X221" s="13">
        <v>291644.92979999998</v>
      </c>
      <c r="Y221" s="13">
        <v>291080.86349999998</v>
      </c>
      <c r="Z221" s="13">
        <v>290422.62199999997</v>
      </c>
      <c r="AA221" s="13">
        <v>289671.65919999999</v>
      </c>
      <c r="AB221" s="13">
        <v>288828.16269999999</v>
      </c>
      <c r="AC221" s="13">
        <v>287889.59989999997</v>
      </c>
      <c r="AD221" s="13">
        <v>286852.45329999999</v>
      </c>
      <c r="AE221" s="13">
        <v>285715.12829999998</v>
      </c>
    </row>
    <row r="222" spans="1:31" x14ac:dyDescent="0.2">
      <c r="A222" t="s">
        <v>440</v>
      </c>
      <c r="B222" s="13">
        <v>287356.6752</v>
      </c>
      <c r="C222" s="13">
        <v>290308.2329</v>
      </c>
      <c r="D222" s="13">
        <v>293015.76990000001</v>
      </c>
      <c r="E222" s="13">
        <v>295631.85190000001</v>
      </c>
      <c r="F222" s="13">
        <v>298267.67879999999</v>
      </c>
      <c r="G222" s="13">
        <v>300961.42719999998</v>
      </c>
      <c r="H222" s="13">
        <v>303684.11289999995</v>
      </c>
      <c r="I222" s="13">
        <v>306397.7</v>
      </c>
      <c r="J222" s="13">
        <v>309036.90370000002</v>
      </c>
      <c r="K222" s="13">
        <v>311553.5577</v>
      </c>
      <c r="L222" s="13">
        <v>313943.6286</v>
      </c>
      <c r="M222" s="13">
        <v>316225.31359999999</v>
      </c>
      <c r="N222" s="13">
        <v>318398.8003</v>
      </c>
      <c r="O222" s="13">
        <v>320467.51240000001</v>
      </c>
      <c r="P222" s="13">
        <v>322434.68599999999</v>
      </c>
      <c r="Q222" s="13">
        <v>324300.22729999997</v>
      </c>
      <c r="R222" s="13">
        <v>326063.7611</v>
      </c>
      <c r="S222" s="13">
        <v>327729.1801</v>
      </c>
      <c r="T222" s="13">
        <v>329301.315</v>
      </c>
      <c r="U222" s="13">
        <v>330785.41859999998</v>
      </c>
      <c r="V222" s="13">
        <v>332184.07039999997</v>
      </c>
      <c r="W222" s="13">
        <v>333501.91349999997</v>
      </c>
      <c r="X222" s="13">
        <v>334749.12520000001</v>
      </c>
      <c r="Y222" s="13">
        <v>335938.32159999997</v>
      </c>
      <c r="Z222" s="13">
        <v>337079.58620000002</v>
      </c>
      <c r="AA222" s="13">
        <v>338178.59389999998</v>
      </c>
      <c r="AB222" s="13">
        <v>339237.549</v>
      </c>
      <c r="AC222" s="13">
        <v>340258.89029999997</v>
      </c>
      <c r="AD222" s="13">
        <v>341243.74339999998</v>
      </c>
      <c r="AE222" s="13">
        <v>342193.4215</v>
      </c>
    </row>
    <row r="223" spans="1:31" x14ac:dyDescent="0.2">
      <c r="A223" t="s">
        <v>441</v>
      </c>
      <c r="B223" s="13">
        <f>AVERAGE(UN_Population_Growth_ScenA!B33,UN_Population_Growth_ScenB!B33,UN_Population_Growth_ScenC!B33)</f>
        <v>6054.784333333334</v>
      </c>
      <c r="C223" s="13">
        <f>AVERAGE(UN_Population_Growth_ScenA!C33,UN_Population_Growth_ScenB!C33,UN_Population_Growth_ScenC!C33)</f>
        <v>6100.5806666666658</v>
      </c>
      <c r="D223" s="13">
        <f>AVERAGE(UN_Population_Growth_ScenA!D33,UN_Population_Growth_ScenB!D33,UN_Population_Growth_ScenC!D33)</f>
        <v>6140.0010000000002</v>
      </c>
      <c r="E223" s="13">
        <f>AVERAGE(UN_Population_Growth_ScenA!E33,UN_Population_Growth_ScenB!E33,UN_Population_Growth_ScenC!E33)</f>
        <v>6176.2786666666661</v>
      </c>
      <c r="F223" s="13">
        <f>AVERAGE(UN_Population_Growth_ScenA!F33,UN_Population_Growth_ScenB!F33,UN_Population_Growth_ScenC!F33)</f>
        <v>6211.8063333333339</v>
      </c>
      <c r="G223" s="13">
        <f>AVERAGE(UN_Population_Growth_ScenA!G33,UN_Population_Growth_ScenB!G33,UN_Population_Growth_ScenC!G33)</f>
        <v>6247.4486666666662</v>
      </c>
      <c r="H223" s="13">
        <f>AVERAGE(UN_Population_Growth_ScenA!H33,UN_Population_Growth_ScenB!H33,UN_Population_Growth_ScenC!H33)</f>
        <v>6282.7599999999993</v>
      </c>
      <c r="I223" s="13">
        <f>AVERAGE(UN_Population_Growth_ScenA!I33,UN_Population_Growth_ScenB!I33,UN_Population_Growth_ScenC!I33)</f>
        <v>6317.2196666666669</v>
      </c>
      <c r="J223" s="13">
        <f>AVERAGE(UN_Population_Growth_ScenA!J33,UN_Population_Growth_ScenB!J33,UN_Population_Growth_ScenC!J33)</f>
        <v>6349.795000000001</v>
      </c>
      <c r="K223" s="13">
        <f>AVERAGE(UN_Population_Growth_ScenA!K33,UN_Population_Growth_ScenB!K33,UN_Population_Growth_ScenC!K33)</f>
        <v>6379.7330000000002</v>
      </c>
      <c r="L223" s="13">
        <f>AVERAGE(UN_Population_Growth_ScenA!L33,UN_Population_Growth_ScenB!L33,UN_Population_Growth_ScenC!L33)</f>
        <v>6407.0736666666671</v>
      </c>
      <c r="M223" s="13">
        <f>AVERAGE(UN_Population_Growth_ScenA!M33,UN_Population_Growth_ScenB!M33,UN_Population_Growth_ScenC!M33)</f>
        <v>6432.1963333333333</v>
      </c>
      <c r="N223" s="13">
        <f>AVERAGE(UN_Population_Growth_ScenA!N33,UN_Population_Growth_ScenB!N33,UN_Population_Growth_ScenC!N33)</f>
        <v>6455.0616666666656</v>
      </c>
      <c r="O223" s="13">
        <f>AVERAGE(UN_Population_Growth_ScenA!O33,UN_Population_Growth_ScenB!O33,UN_Population_Growth_ScenC!O33)</f>
        <v>6475.6349999999993</v>
      </c>
      <c r="P223" s="13">
        <f>AVERAGE(UN_Population_Growth_ScenA!P33,UN_Population_Growth_ScenB!P33,UN_Population_Growth_ScenC!P33)</f>
        <v>6493.8993333333337</v>
      </c>
      <c r="Q223" s="13">
        <f>AVERAGE(UN_Population_Growth_ScenA!Q33,UN_Population_Growth_ScenB!Q33,UN_Population_Growth_ScenC!Q33)</f>
        <v>6509.8489999999993</v>
      </c>
      <c r="R223" s="13">
        <f>AVERAGE(UN_Population_Growth_ScenA!R33,UN_Population_Growth_ScenB!R33,UN_Population_Growth_ScenC!R33)</f>
        <v>6523.4989999999998</v>
      </c>
      <c r="S223" s="13">
        <f>AVERAGE(UN_Population_Growth_ScenA!S33,UN_Population_Growth_ScenB!S33,UN_Population_Growth_ScenC!S33)</f>
        <v>6534.887999999999</v>
      </c>
      <c r="T223" s="13">
        <f>AVERAGE(UN_Population_Growth_ScenA!T33,UN_Population_Growth_ScenB!T33,UN_Population_Growth_ScenC!T33)</f>
        <v>6544.0706666666665</v>
      </c>
      <c r="U223" s="13">
        <f>AVERAGE(UN_Population_Growth_ScenA!U33,UN_Population_Growth_ScenB!U33,UN_Population_Growth_ScenC!U33)</f>
        <v>6551.1066666666666</v>
      </c>
      <c r="V223" s="13">
        <f>AVERAGE(UN_Population_Growth_ScenA!V33,UN_Population_Growth_ScenB!V33,UN_Population_Growth_ScenC!V33)</f>
        <v>6556.0246666666671</v>
      </c>
      <c r="W223" s="13">
        <f>AVERAGE(UN_Population_Growth_ScenA!W33,UN_Population_Growth_ScenB!W33,UN_Population_Growth_ScenC!W33)</f>
        <v>6558.8773333333338</v>
      </c>
      <c r="X223" s="13">
        <f>AVERAGE(UN_Population_Growth_ScenA!X33,UN_Population_Growth_ScenB!X33,UN_Population_Growth_ScenC!X33)</f>
        <v>6559.7856666666667</v>
      </c>
      <c r="Y223" s="13">
        <f>AVERAGE(UN_Population_Growth_ScenA!Y33,UN_Population_Growth_ScenB!Y33,UN_Population_Growth_ScenC!Y33)</f>
        <v>6558.8980000000001</v>
      </c>
      <c r="Z223" s="13">
        <f>AVERAGE(UN_Population_Growth_ScenA!Z33,UN_Population_Growth_ScenB!Z33,UN_Population_Growth_ScenC!Z33)</f>
        <v>6556.336666666667</v>
      </c>
      <c r="AA223" s="13">
        <f>AVERAGE(UN_Population_Growth_ScenA!AA33,UN_Population_Growth_ScenB!AA33,UN_Population_Growth_ScenC!AA33)</f>
        <v>6552.19</v>
      </c>
      <c r="AB223" s="13">
        <f>AVERAGE(UN_Population_Growth_ScenA!AB33,UN_Population_Growth_ScenB!AB33,UN_Population_Growth_ScenC!AB33)</f>
        <v>6546.4960000000001</v>
      </c>
      <c r="AC223" s="13">
        <f>AVERAGE(UN_Population_Growth_ScenA!AC33,UN_Population_Growth_ScenB!AC33,UN_Population_Growth_ScenC!AC33)</f>
        <v>6539.2669999999998</v>
      </c>
      <c r="AD223" s="13">
        <f>AVERAGE(UN_Population_Growth_ScenA!AD33,UN_Population_Growth_ScenB!AD33,UN_Population_Growth_ScenC!AD33)</f>
        <v>6530.4903333333341</v>
      </c>
      <c r="AE223" s="13">
        <f>AVERAGE(UN_Population_Growth_ScenA!AE33,UN_Population_Growth_ScenB!AE33,UN_Population_Growth_ScenC!AE33)</f>
        <v>6520.1769999999997</v>
      </c>
    </row>
    <row r="224" spans="1:31" x14ac:dyDescent="0.2">
      <c r="A224" t="s">
        <v>442</v>
      </c>
      <c r="B224" s="13">
        <f>STDEV(UN_Population_Growth_ScenA!B33,UN_Population_Growth_ScenB!B33,UN_Population_Growth_ScenC!B33)</f>
        <v>65.422066157629871</v>
      </c>
      <c r="C224" s="13">
        <f>STDEV(UN_Population_Growth_ScenA!C33,UN_Population_Growth_ScenB!C33,UN_Population_Growth_ScenC!C33)</f>
        <v>80.771108141050576</v>
      </c>
      <c r="D224" s="13">
        <f>STDEV(UN_Population_Growth_ScenA!D33,UN_Population_Growth_ScenB!D33,UN_Population_Growth_ScenC!D33)</f>
        <v>97.116328616767674</v>
      </c>
      <c r="E224" s="13">
        <f>STDEV(UN_Population_Growth_ScenA!E33,UN_Population_Growth_ScenB!E33,UN_Population_Growth_ScenC!E33)</f>
        <v>114.47765413535228</v>
      </c>
      <c r="F224" s="13">
        <f>STDEV(UN_Population_Growth_ScenA!F33,UN_Population_Growth_ScenB!F33,UN_Population_Growth_ScenC!F33)</f>
        <v>132.83410283633253</v>
      </c>
      <c r="G224" s="13">
        <f>STDEV(UN_Population_Growth_ScenA!G33,UN_Population_Growth_ScenB!G33,UN_Population_Growth_ScenC!G33)</f>
        <v>152.13882757643859</v>
      </c>
      <c r="H224" s="13">
        <f>STDEV(UN_Population_Growth_ScenA!H33,UN_Population_Growth_ScenB!H33,UN_Population_Growth_ScenC!H33)</f>
        <v>172.2283134766171</v>
      </c>
      <c r="I224" s="13">
        <f>STDEV(UN_Population_Growth_ScenA!I33,UN_Population_Growth_ScenB!I33,UN_Population_Growth_ScenC!I33)</f>
        <v>192.82686418736722</v>
      </c>
      <c r="J224" s="13">
        <f>STDEV(UN_Population_Growth_ScenA!J33,UN_Population_Growth_ScenB!J33,UN_Population_Growth_ScenC!J33)</f>
        <v>213.59417703439388</v>
      </c>
      <c r="K224" s="13">
        <f>STDEV(UN_Population_Growth_ScenA!K33,UN_Population_Growth_ScenB!K33,UN_Population_Growth_ScenC!K33)</f>
        <v>234.27543432677686</v>
      </c>
      <c r="L224" s="13">
        <f>STDEV(UN_Population_Growth_ScenA!L33,UN_Population_Growth_ScenB!L33,UN_Population_Growth_ScenC!L33)</f>
        <v>254.75987031385728</v>
      </c>
      <c r="M224" s="13">
        <f>STDEV(UN_Population_Growth_ScenA!M33,UN_Population_Growth_ScenB!M33,UN_Population_Growth_ScenC!M33)</f>
        <v>275.06575667707767</v>
      </c>
      <c r="N224" s="13">
        <f>STDEV(UN_Population_Growth_ScenA!N33,UN_Population_Growth_ScenB!N33,UN_Population_Growth_ScenC!N33)</f>
        <v>295.24329486430895</v>
      </c>
      <c r="O224" s="13">
        <f>STDEV(UN_Population_Growth_ScenA!O33,UN_Population_Growth_ScenB!O33,UN_Population_Growth_ScenC!O33)</f>
        <v>315.40319405643299</v>
      </c>
      <c r="P224" s="13">
        <f>STDEV(UN_Population_Growth_ScenA!P33,UN_Population_Growth_ScenB!P33,UN_Population_Growth_ScenC!P33)</f>
        <v>335.63513921568642</v>
      </c>
      <c r="Q224" s="13">
        <f>STDEV(UN_Population_Growth_ScenA!Q33,UN_Population_Growth_ScenB!Q33,UN_Population_Growth_ScenC!Q33)</f>
        <v>355.95124855659645</v>
      </c>
      <c r="R224" s="13">
        <f>STDEV(UN_Population_Growth_ScenA!R33,UN_Population_Growth_ScenB!R33,UN_Population_Growth_ScenC!R33)</f>
        <v>376.3403264652888</v>
      </c>
      <c r="S224" s="13">
        <f>STDEV(UN_Population_Growth_ScenA!S33,UN_Population_Growth_ScenB!S33,UN_Population_Growth_ScenC!S33)</f>
        <v>396.85348553716881</v>
      </c>
      <c r="T224" s="13">
        <f>STDEV(UN_Population_Growth_ScenA!T33,UN_Population_Growth_ScenB!T33,UN_Population_Growth_ScenC!T33)</f>
        <v>417.54545994458311</v>
      </c>
      <c r="U224" s="13">
        <f>STDEV(UN_Population_Growth_ScenA!U33,UN_Population_Growth_ScenB!U33,UN_Population_Growth_ScenC!U33)</f>
        <v>438.47231520511434</v>
      </c>
      <c r="V224" s="13">
        <f>STDEV(UN_Population_Growth_ScenA!V33,UN_Population_Growth_ScenB!V33,UN_Population_Growth_ScenC!V33)</f>
        <v>459.66333773462213</v>
      </c>
      <c r="W224" s="13">
        <f>STDEV(UN_Population_Growth_ScenA!W33,UN_Population_Growth_ScenB!W33,UN_Population_Growth_ScenC!W33)</f>
        <v>481.16470562202858</v>
      </c>
      <c r="X224" s="13">
        <f>STDEV(UN_Population_Growth_ScenA!X33,UN_Population_Growth_ScenB!X33,UN_Population_Growth_ScenC!X33)</f>
        <v>503.06732514677714</v>
      </c>
      <c r="Y224" s="13">
        <f>STDEV(UN_Population_Growth_ScenA!Y33,UN_Population_Growth_ScenB!Y33,UN_Population_Growth_ScenC!Y33)</f>
        <v>525.48210898849811</v>
      </c>
      <c r="Z224" s="13">
        <f>STDEV(UN_Population_Growth_ScenA!Z33,UN_Population_Growth_ScenB!Z33,UN_Population_Growth_ScenC!Z33)</f>
        <v>548.49274297599743</v>
      </c>
      <c r="AA224" s="13">
        <f>STDEV(UN_Population_Growth_ScenA!AA33,UN_Population_Growth_ScenB!AA33,UN_Population_Growth_ScenC!AA33)</f>
        <v>572.12770660316744</v>
      </c>
      <c r="AB224" s="13">
        <f>STDEV(UN_Population_Growth_ScenA!AB33,UN_Population_Growth_ScenB!AB33,UN_Population_Growth_ScenC!AB33)</f>
        <v>596.39348410508308</v>
      </c>
      <c r="AC224" s="13">
        <f>STDEV(UN_Population_Growth_ScenA!AC33,UN_Population_Growth_ScenB!AC33,UN_Population_Growth_ScenC!AC33)</f>
        <v>621.32393813211479</v>
      </c>
      <c r="AD224" s="13">
        <f>STDEV(UN_Population_Growth_ScenA!AD33,UN_Population_Growth_ScenB!AD33,UN_Population_Growth_ScenC!AD33)</f>
        <v>646.94968001718144</v>
      </c>
      <c r="AE224" s="13">
        <f>STDEV(UN_Population_Growth_ScenA!AE33,UN_Population_Growth_ScenB!AE33,UN_Population_Growth_ScenC!AE33)</f>
        <v>673.28360621954846</v>
      </c>
    </row>
    <row r="225" spans="1:31" s="4" customFormat="1" x14ac:dyDescent="0.2">
      <c r="A225" s="4" t="s">
        <v>443</v>
      </c>
      <c r="B225" s="22">
        <f>AVERAGE(B220:B222)</f>
        <v>283969.38523333333</v>
      </c>
      <c r="C225" s="22">
        <f t="shared" ref="C225:AE225" si="29">AVERAGE(C220:C222)</f>
        <v>286117.23326666671</v>
      </c>
      <c r="D225" s="22">
        <f t="shared" si="29"/>
        <v>287966.04689999996</v>
      </c>
      <c r="E225" s="22">
        <f t="shared" si="29"/>
        <v>289667.46946666663</v>
      </c>
      <c r="F225" s="22">
        <f t="shared" si="29"/>
        <v>291333.71703333332</v>
      </c>
      <c r="G225" s="22">
        <f t="shared" si="29"/>
        <v>293005.34246666665</v>
      </c>
      <c r="H225" s="22">
        <f t="shared" si="29"/>
        <v>294661.44399999996</v>
      </c>
      <c r="I225" s="22">
        <f t="shared" si="29"/>
        <v>296277.6023666666</v>
      </c>
      <c r="J225" s="22">
        <f t="shared" si="29"/>
        <v>297805.38550000003</v>
      </c>
      <c r="K225" s="22">
        <f t="shared" si="29"/>
        <v>299209.47769999999</v>
      </c>
      <c r="L225" s="22">
        <f t="shared" si="29"/>
        <v>300491.75496666669</v>
      </c>
      <c r="M225" s="22">
        <f t="shared" si="29"/>
        <v>301670.00803333335</v>
      </c>
      <c r="N225" s="22">
        <f t="shared" si="29"/>
        <v>302742.39216666669</v>
      </c>
      <c r="O225" s="22">
        <f t="shared" si="29"/>
        <v>303707.28149999998</v>
      </c>
      <c r="P225" s="22">
        <f t="shared" si="29"/>
        <v>304563.87873333332</v>
      </c>
      <c r="Q225" s="22">
        <f t="shared" si="29"/>
        <v>305311.91809999995</v>
      </c>
      <c r="R225" s="22">
        <f t="shared" si="29"/>
        <v>305952.10310000001</v>
      </c>
      <c r="S225" s="22">
        <f t="shared" si="29"/>
        <v>306486.24719999998</v>
      </c>
      <c r="T225" s="22">
        <f t="shared" si="29"/>
        <v>306916.91426666663</v>
      </c>
      <c r="U225" s="22">
        <f t="shared" si="29"/>
        <v>307246.90266666666</v>
      </c>
      <c r="V225" s="22">
        <f t="shared" si="29"/>
        <v>307477.55686666665</v>
      </c>
      <c r="W225" s="22">
        <f t="shared" si="29"/>
        <v>307611.34693333338</v>
      </c>
      <c r="X225" s="22">
        <f t="shared" si="29"/>
        <v>307653.94776666665</v>
      </c>
      <c r="Y225" s="22">
        <f t="shared" si="29"/>
        <v>307612.3162</v>
      </c>
      <c r="Z225" s="22">
        <f t="shared" si="29"/>
        <v>307492.18966666661</v>
      </c>
      <c r="AA225" s="22">
        <f t="shared" si="29"/>
        <v>307297.71099999995</v>
      </c>
      <c r="AB225" s="22">
        <f t="shared" si="29"/>
        <v>307030.66239999997</v>
      </c>
      <c r="AC225" s="22">
        <f t="shared" si="29"/>
        <v>306691.62229999999</v>
      </c>
      <c r="AD225" s="22">
        <f t="shared" si="29"/>
        <v>306279.99663333333</v>
      </c>
      <c r="AE225" s="22">
        <f t="shared" si="29"/>
        <v>305796.30129999999</v>
      </c>
    </row>
    <row r="226" spans="1:31" s="4" customFormat="1" x14ac:dyDescent="0.2">
      <c r="A226" s="4" t="s">
        <v>444</v>
      </c>
      <c r="B226" s="22">
        <f>B225*SQRT((B224/B223)^2+(Seafood_Consumption_Rate!$BE$33/Seafood_Consumption_Rate!$BD$33)^2)</f>
        <v>3068.2949027928407</v>
      </c>
      <c r="C226" s="22">
        <f>C225*SQRT((C224/C223)^2+(Seafood_Consumption_Rate!$BE$33/Seafood_Consumption_Rate!$BD$33)^2)</f>
        <v>3788.1649718152735</v>
      </c>
      <c r="D226" s="22">
        <f>D225*SQRT((D224/D223)^2+(Seafood_Consumption_Rate!$BE$33/Seafood_Consumption_Rate!$BD$33)^2)</f>
        <v>4554.7558121264028</v>
      </c>
      <c r="E226" s="22">
        <f>E225*SQRT((E224/E223)^2+(Seafood_Consumption_Rate!$BE$33/Seafood_Consumption_Rate!$BD$33)^2)</f>
        <v>5369.001978948022</v>
      </c>
      <c r="F226" s="22">
        <f>F225*SQRT((F224/F223)^2+(Seafood_Consumption_Rate!$BE$33/Seafood_Consumption_Rate!$BD$33)^2)</f>
        <v>6229.9194230239955</v>
      </c>
      <c r="G226" s="22">
        <f>G225*SQRT((G224/G223)^2+(Seafood_Consumption_Rate!$BE$33/Seafood_Consumption_Rate!$BD$33)^2)</f>
        <v>7135.3110133349701</v>
      </c>
      <c r="H226" s="22">
        <f>H225*SQRT((H224/H223)^2+(Seafood_Consumption_Rate!$BE$33/Seafood_Consumption_Rate!$BD$33)^2)</f>
        <v>8077.5079020533421</v>
      </c>
      <c r="I226" s="22">
        <f>I225*SQRT((I224/I223)^2+(Seafood_Consumption_Rate!$BE$33/Seafood_Consumption_Rate!$BD$33)^2)</f>
        <v>9043.579930387521</v>
      </c>
      <c r="J226" s="22">
        <f>J225*SQRT((J224/J223)^2+(Seafood_Consumption_Rate!$BE$33/Seafood_Consumption_Rate!$BD$33)^2)</f>
        <v>10017.566902913073</v>
      </c>
      <c r="K226" s="22">
        <f>K225*SQRT((K224/K223)^2+(Seafood_Consumption_Rate!$BE$33/Seafood_Consumption_Rate!$BD$33)^2)</f>
        <v>10987.517869925834</v>
      </c>
      <c r="L226" s="22">
        <f>L225*SQRT((L224/L223)^2+(Seafood_Consumption_Rate!$BE$33/Seafood_Consumption_Rate!$BD$33)^2)</f>
        <v>11948.237917719905</v>
      </c>
      <c r="M226" s="22">
        <f>M225*SQRT((M224/M223)^2+(Seafood_Consumption_Rate!$BE$33/Seafood_Consumption_Rate!$BD$33)^2)</f>
        <v>12900.583988154942</v>
      </c>
      <c r="N226" s="22">
        <f>N225*SQRT((N224/N223)^2+(Seafood_Consumption_Rate!$BE$33/Seafood_Consumption_Rate!$BD$33)^2)</f>
        <v>13846.910529136094</v>
      </c>
      <c r="O226" s="22">
        <f>O225*SQRT((O224/O223)^2+(Seafood_Consumption_Rate!$BE$33/Seafood_Consumption_Rate!$BD$33)^2)</f>
        <v>14792.409801246708</v>
      </c>
      <c r="P226" s="22">
        <f>P225*SQRT((P224/P223)^2+(Seafood_Consumption_Rate!$BE$33/Seafood_Consumption_Rate!$BD$33)^2)</f>
        <v>15741.288029215691</v>
      </c>
      <c r="Q226" s="22">
        <f>Q225*SQRT((Q224/Q223)^2+(Seafood_Consumption_Rate!$BE$33/Seafood_Consumption_Rate!$BD$33)^2)</f>
        <v>16694.113557304372</v>
      </c>
      <c r="R226" s="22">
        <f>R225*SQRT((R224/R223)^2+(Seafood_Consumption_Rate!$BE$33/Seafood_Consumption_Rate!$BD$33)^2)</f>
        <v>17650.361311222045</v>
      </c>
      <c r="S226" s="22">
        <f>S225*SQRT((S224/S223)^2+(Seafood_Consumption_Rate!$BE$33/Seafood_Consumption_Rate!$BD$33)^2)</f>
        <v>18612.42847169322</v>
      </c>
      <c r="T226" s="22">
        <f>T225*SQRT((T224/T223)^2+(Seafood_Consumption_Rate!$BE$33/Seafood_Consumption_Rate!$BD$33)^2)</f>
        <v>19582.882071400945</v>
      </c>
      <c r="U226" s="22">
        <f>U225*SQRT((U224/U223)^2+(Seafood_Consumption_Rate!$BE$33/Seafood_Consumption_Rate!$BD$33)^2)</f>
        <v>20564.351583119864</v>
      </c>
      <c r="V226" s="22">
        <f>V225*SQRT((V224/V223)^2+(Seafood_Consumption_Rate!$BE$33/Seafood_Consumption_Rate!$BD$33)^2)</f>
        <v>21558.210539753778</v>
      </c>
      <c r="W226" s="22">
        <f>W225*SQRT((W224/W223)^2+(Seafood_Consumption_Rate!$BE$33/Seafood_Consumption_Rate!$BD$33)^2)</f>
        <v>22566.62469367314</v>
      </c>
      <c r="X226" s="22">
        <f>X225*SQRT((X224/X223)^2+(Seafood_Consumption_Rate!$BE$33/Seafood_Consumption_Rate!$BD$33)^2)</f>
        <v>23593.857549383847</v>
      </c>
      <c r="Y226" s="22">
        <f>Y225*SQRT((Y224/Y223)^2+(Seafood_Consumption_Rate!$BE$33/Seafood_Consumption_Rate!$BD$33)^2)</f>
        <v>24645.110911560561</v>
      </c>
      <c r="Z226" s="22">
        <f>Z225*SQRT((Z224/Z223)^2+(Seafood_Consumption_Rate!$BE$33/Seafood_Consumption_Rate!$BD$33)^2)</f>
        <v>25724.309645574274</v>
      </c>
      <c r="AA226" s="22">
        <f>AA225*SQRT((AA224/AA223)^2+(Seafood_Consumption_Rate!$BE$33/Seafood_Consumption_Rate!$BD$33)^2)</f>
        <v>26832.789439688553</v>
      </c>
      <c r="AB226" s="22">
        <f>AB225*SQRT((AB224/AB223)^2+(Seafood_Consumption_Rate!$BE$33/Seafood_Consumption_Rate!$BD$33)^2)</f>
        <v>27970.854404528396</v>
      </c>
      <c r="AC226" s="22">
        <f>AC225*SQRT((AC224/AC223)^2+(Seafood_Consumption_Rate!$BE$33/Seafood_Consumption_Rate!$BD$33)^2)</f>
        <v>29140.092698396184</v>
      </c>
      <c r="AD226" s="22">
        <f>AD225*SQRT((AD224/AD223)^2+(Seafood_Consumption_Rate!$BE$33/Seafood_Consumption_Rate!$BD$33)^2)</f>
        <v>30341.939992805805</v>
      </c>
      <c r="AE226" s="22">
        <f>AE225*SQRT((AE224/AE223)^2+(Seafood_Consumption_Rate!$BE$33/Seafood_Consumption_Rate!$BD$33)^2)</f>
        <v>31577.001131696823</v>
      </c>
    </row>
    <row r="227" spans="1:31" x14ac:dyDescent="0.2">
      <c r="A227" t="s">
        <v>445</v>
      </c>
      <c r="B227" s="13">
        <v>21476.670839999999</v>
      </c>
      <c r="C227" s="13">
        <v>21917.152439999998</v>
      </c>
      <c r="D227" s="13">
        <v>22367.277719999998</v>
      </c>
      <c r="E227" s="13">
        <v>22827.470219999999</v>
      </c>
      <c r="F227" s="13">
        <v>23298.120899999998</v>
      </c>
      <c r="G227" s="13">
        <v>23779.42524</v>
      </c>
      <c r="H227" s="13">
        <v>24271.415819999998</v>
      </c>
      <c r="I227" s="13">
        <v>24773.994899999998</v>
      </c>
      <c r="J227" s="13">
        <v>25286.934419999998</v>
      </c>
      <c r="K227" s="13">
        <v>25809.973739999998</v>
      </c>
      <c r="L227" s="13">
        <v>26343.178019999996</v>
      </c>
      <c r="M227" s="13">
        <v>26886.579839999999</v>
      </c>
      <c r="N227" s="13">
        <v>27439.820820000001</v>
      </c>
      <c r="O227" s="13">
        <v>28002.412259999997</v>
      </c>
      <c r="P227" s="13">
        <v>28574.126099999998</v>
      </c>
      <c r="Q227" s="13">
        <v>29154.897179999996</v>
      </c>
      <c r="R227" s="13">
        <v>29744.8884</v>
      </c>
      <c r="S227" s="13">
        <v>30344.099759999997</v>
      </c>
      <c r="T227" s="13">
        <v>30952.628999999997</v>
      </c>
      <c r="U227" s="13">
        <v>31570.639019999999</v>
      </c>
      <c r="V227" s="13">
        <v>32198.325299999997</v>
      </c>
      <c r="W227" s="13">
        <v>32836.046219999997</v>
      </c>
      <c r="X227" s="13">
        <v>33484.095000000001</v>
      </c>
      <c r="Y227" s="13">
        <v>34142.89518</v>
      </c>
      <c r="Z227" s="13">
        <v>34812.935460000001</v>
      </c>
      <c r="AA227" s="13">
        <v>35494.541640000003</v>
      </c>
      <c r="AB227" s="13">
        <v>36188.332739999998</v>
      </c>
      <c r="AC227" s="13">
        <v>36895.286159999996</v>
      </c>
      <c r="AD227" s="13">
        <v>37616.444459999999</v>
      </c>
      <c r="AE227" s="13">
        <v>38352.850200000001</v>
      </c>
    </row>
    <row r="228" spans="1:31" x14ac:dyDescent="0.2">
      <c r="A228" t="s">
        <v>446</v>
      </c>
      <c r="B228" s="13">
        <v>20992.564620000001</v>
      </c>
      <c r="C228" s="13">
        <v>21307.482899999999</v>
      </c>
      <c r="D228" s="13">
        <v>21619.436399999999</v>
      </c>
      <c r="E228" s="13">
        <v>21928.294799999996</v>
      </c>
      <c r="F228" s="13">
        <v>22234.025519999999</v>
      </c>
      <c r="G228" s="13">
        <v>22536.726299999998</v>
      </c>
      <c r="H228" s="13">
        <v>22836.918419999998</v>
      </c>
      <c r="I228" s="13">
        <v>23135.742179999997</v>
      </c>
      <c r="J228" s="13">
        <v>23434.468199999999</v>
      </c>
      <c r="K228" s="13">
        <v>23734.07388</v>
      </c>
      <c r="L228" s="13">
        <v>24034.78728</v>
      </c>
      <c r="M228" s="13">
        <v>24336.119699999999</v>
      </c>
      <c r="N228" s="13">
        <v>24637.321800000002</v>
      </c>
      <c r="O228" s="13">
        <v>24937.15554</v>
      </c>
      <c r="P228" s="13">
        <v>25234.54578</v>
      </c>
      <c r="Q228" s="13">
        <v>25529.101559999999</v>
      </c>
      <c r="R228" s="13">
        <v>25820.52966</v>
      </c>
      <c r="S228" s="13">
        <v>26107.85268</v>
      </c>
      <c r="T228" s="13">
        <v>26389.995479999998</v>
      </c>
      <c r="U228" s="13">
        <v>26666.078399999999</v>
      </c>
      <c r="V228" s="13">
        <v>26935.547579999999</v>
      </c>
      <c r="W228" s="13">
        <v>27198.04464</v>
      </c>
      <c r="X228" s="13">
        <v>27452.98314</v>
      </c>
      <c r="Y228" s="13">
        <v>27699.678899999999</v>
      </c>
      <c r="Z228" s="13">
        <v>27937.740959999996</v>
      </c>
      <c r="AA228" s="13">
        <v>28166.77836</v>
      </c>
      <c r="AB228" s="13">
        <v>28386.72594</v>
      </c>
      <c r="AC228" s="13">
        <v>28597.779179999998</v>
      </c>
      <c r="AD228" s="13">
        <v>28800.296459999998</v>
      </c>
      <c r="AE228" s="13">
        <v>28994.571</v>
      </c>
    </row>
    <row r="229" spans="1:31" x14ac:dyDescent="0.2">
      <c r="A229" t="s">
        <v>447</v>
      </c>
      <c r="B229" s="13">
        <v>21453.604199999998</v>
      </c>
      <c r="C229" s="13">
        <v>21882.976019999998</v>
      </c>
      <c r="D229" s="13">
        <v>22319.450280000001</v>
      </c>
      <c r="E229" s="13">
        <v>22763.613419999998</v>
      </c>
      <c r="F229" s="13">
        <v>23215.921559999999</v>
      </c>
      <c r="G229" s="13">
        <v>23676.472439999998</v>
      </c>
      <c r="H229" s="13">
        <v>24144.744779999997</v>
      </c>
      <c r="I229" s="13">
        <v>24619.66344</v>
      </c>
      <c r="J229" s="13">
        <v>25099.501679999998</v>
      </c>
      <c r="K229" s="13">
        <v>25583.151779999997</v>
      </c>
      <c r="L229" s="13">
        <v>26069.994719999999</v>
      </c>
      <c r="M229" s="13">
        <v>26560.06308</v>
      </c>
      <c r="N229" s="13">
        <v>27053.291699999998</v>
      </c>
      <c r="O229" s="13">
        <v>27549.8109</v>
      </c>
      <c r="P229" s="13">
        <v>28049.685839999998</v>
      </c>
      <c r="Q229" s="13">
        <v>28552.72104</v>
      </c>
      <c r="R229" s="13">
        <v>29058.590699999997</v>
      </c>
      <c r="S229" s="13">
        <v>29567.0016</v>
      </c>
      <c r="T229" s="13">
        <v>30077.595359999999</v>
      </c>
      <c r="U229" s="13">
        <v>30590.176499999998</v>
      </c>
      <c r="V229" s="13">
        <v>31104.614699999998</v>
      </c>
      <c r="W229" s="13">
        <v>31620.844799999995</v>
      </c>
      <c r="X229" s="13">
        <v>32138.834219999997</v>
      </c>
      <c r="Y229" s="13">
        <v>32658.517799999998</v>
      </c>
      <c r="Z229" s="13">
        <v>33179.862959999999</v>
      </c>
      <c r="AA229" s="13">
        <v>33702.771959999998</v>
      </c>
      <c r="AB229" s="13">
        <v>34227.440280000003</v>
      </c>
      <c r="AC229" s="13">
        <v>34754.161139999997</v>
      </c>
      <c r="AD229" s="13">
        <v>35283.390660000005</v>
      </c>
      <c r="AE229" s="13">
        <v>35815.650119999998</v>
      </c>
    </row>
    <row r="230" spans="1:31" x14ac:dyDescent="0.2">
      <c r="A230" t="s">
        <v>448</v>
      </c>
      <c r="B230" s="13">
        <f>AVERAGE(UN_Population_Growth_ScenA!B34,UN_Population_Growth_ScenB!B34,UN_Population_Growth_ScenC!B34)</f>
        <v>654.00900000000001</v>
      </c>
      <c r="C230" s="13">
        <f>AVERAGE(UN_Population_Growth_ScenA!C34,UN_Population_Growth_ScenB!C34,UN_Population_Growth_ScenC!C34)</f>
        <v>666.13066666666657</v>
      </c>
      <c r="D230" s="13">
        <f>AVERAGE(UN_Population_Growth_ScenA!D34,UN_Population_Growth_ScenB!D34,UN_Population_Growth_ScenC!D34)</f>
        <v>678.39333333333332</v>
      </c>
      <c r="E230" s="13">
        <f>AVERAGE(UN_Population_Growth_ScenA!E34,UN_Population_Growth_ScenB!E34,UN_Population_Growth_ScenC!E34)</f>
        <v>690.80600000000004</v>
      </c>
      <c r="F230" s="13">
        <f>AVERAGE(UN_Population_Growth_ScenA!F34,UN_Population_Growth_ScenB!F34,UN_Population_Growth_ScenC!F34)</f>
        <v>703.37699999999995</v>
      </c>
      <c r="G230" s="13">
        <f>AVERAGE(UN_Population_Growth_ScenA!G34,UN_Population_Growth_ScenB!G34,UN_Population_Growth_ScenC!G34)</f>
        <v>716.11033333333341</v>
      </c>
      <c r="H230" s="13">
        <f>AVERAGE(UN_Population_Growth_ScenA!H34,UN_Population_Growth_ScenB!H34,UN_Population_Growth_ScenC!H34)</f>
        <v>729.00633333333326</v>
      </c>
      <c r="I230" s="13">
        <f>AVERAGE(UN_Population_Growth_ScenA!I34,UN_Population_Growth_ScenB!I34,UN_Population_Growth_ScenC!I34)</f>
        <v>742.06466666666665</v>
      </c>
      <c r="J230" s="13">
        <f>AVERAGE(UN_Population_Growth_ScenA!J34,UN_Population_Growth_ScenB!J34,UN_Population_Growth_ScenC!J34)</f>
        <v>755.27833333333331</v>
      </c>
      <c r="K230" s="13">
        <f>AVERAGE(UN_Population_Growth_ScenA!K34,UN_Population_Growth_ScenB!K34,UN_Population_Growth_ScenC!K34)</f>
        <v>768.64333333333332</v>
      </c>
      <c r="L230" s="13">
        <f>AVERAGE(UN_Population_Growth_ScenA!L34,UN_Population_Growth_ScenB!L34,UN_Population_Growth_ScenC!L34)</f>
        <v>782.15633333333335</v>
      </c>
      <c r="M230" s="13">
        <f>AVERAGE(UN_Population_Growth_ScenA!M34,UN_Population_Growth_ScenB!M34,UN_Population_Growth_ScenC!M34)</f>
        <v>795.8130000000001</v>
      </c>
      <c r="N230" s="13">
        <f>AVERAGE(UN_Population_Growth_ScenA!N34,UN_Population_Growth_ScenB!N34,UN_Population_Growth_ScenC!N34)</f>
        <v>809.6013333333334</v>
      </c>
      <c r="O230" s="13">
        <f>AVERAGE(UN_Population_Growth_ScenA!O34,UN_Population_Growth_ScenB!O34,UN_Population_Growth_ScenC!O34)</f>
        <v>823.505</v>
      </c>
      <c r="P230" s="13">
        <f>AVERAGE(UN_Population_Growth_ScenA!P34,UN_Population_Growth_ScenB!P34,UN_Population_Growth_ScenC!P34)</f>
        <v>837.51133333333337</v>
      </c>
      <c r="Q230" s="13">
        <f>AVERAGE(UN_Population_Growth_ScenA!Q34,UN_Population_Growth_ScenB!Q34,UN_Population_Growth_ScenC!Q34)</f>
        <v>851.61366666666663</v>
      </c>
      <c r="R230" s="13">
        <f>AVERAGE(UN_Population_Growth_ScenA!R34,UN_Population_Growth_ScenB!R34,UN_Population_Growth_ScenC!R34)</f>
        <v>865.8073333333333</v>
      </c>
      <c r="S230" s="13">
        <f>AVERAGE(UN_Population_Growth_ScenA!S34,UN_Population_Growth_ScenB!S34,UN_Population_Growth_ScenC!S34)</f>
        <v>880.07933333333324</v>
      </c>
      <c r="T230" s="13">
        <f>AVERAGE(UN_Population_Growth_ScenA!T34,UN_Population_Growth_ScenB!T34,UN_Population_Growth_ScenC!T34)</f>
        <v>894.41600000000005</v>
      </c>
      <c r="U230" s="13">
        <f>AVERAGE(UN_Population_Growth_ScenA!U34,UN_Population_Growth_ScenB!U34,UN_Population_Growth_ScenC!U34)</f>
        <v>908.80799999999999</v>
      </c>
      <c r="V230" s="13">
        <f>AVERAGE(UN_Population_Growth_ScenA!V34,UN_Population_Growth_ScenB!V34,UN_Population_Growth_ScenC!V34)</f>
        <v>923.2503333333334</v>
      </c>
      <c r="W230" s="13">
        <f>AVERAGE(UN_Population_Growth_ScenA!W34,UN_Population_Growth_ScenB!W34,UN_Population_Growth_ScenC!W34)</f>
        <v>937.74233333333325</v>
      </c>
      <c r="X230" s="13">
        <f>AVERAGE(UN_Population_Growth_ScenA!X34,UN_Population_Growth_ScenB!X34,UN_Population_Growth_ScenC!X34)</f>
        <v>952.28066666666666</v>
      </c>
      <c r="Y230" s="13">
        <f>AVERAGE(UN_Population_Growth_ScenA!Y34,UN_Population_Growth_ScenB!Y34,UN_Population_Growth_ScenC!Y34)</f>
        <v>966.86199999999997</v>
      </c>
      <c r="Z230" s="13">
        <f>AVERAGE(UN_Population_Growth_ScenA!Z34,UN_Population_Growth_ScenB!Z34,UN_Population_Growth_ScenC!Z34)</f>
        <v>981.48700000000008</v>
      </c>
      <c r="AA230" s="13">
        <f>AVERAGE(UN_Population_Growth_ScenA!AA34,UN_Population_Growth_ScenB!AA34,UN_Population_Growth_ScenC!AA34)</f>
        <v>996.154</v>
      </c>
      <c r="AB230" s="13">
        <f>AVERAGE(UN_Population_Growth_ScenA!AB34,UN_Population_Growth_ScenB!AB34,UN_Population_Growth_ScenC!AB34)</f>
        <v>1010.8706666666667</v>
      </c>
      <c r="AC230" s="13">
        <f>AVERAGE(UN_Population_Growth_ScenA!AC34,UN_Population_Growth_ScenB!AC34,UN_Population_Growth_ScenC!AC34)</f>
        <v>1025.652</v>
      </c>
      <c r="AD230" s="13">
        <f>AVERAGE(UN_Population_Growth_ScenA!AD34,UN_Population_Growth_ScenB!AD34,UN_Population_Growth_ScenC!AD34)</f>
        <v>1040.5170000000001</v>
      </c>
      <c r="AE230" s="13">
        <f>AVERAGE(UN_Population_Growth_ScenA!AE34,UN_Population_Growth_ScenB!AE34,UN_Population_Growth_ScenC!AE34)</f>
        <v>1055.484666666667</v>
      </c>
    </row>
    <row r="231" spans="1:31" x14ac:dyDescent="0.2">
      <c r="A231" t="s">
        <v>449</v>
      </c>
      <c r="B231" s="13">
        <f>STDEV(UN_Population_Growth_ScenA!B34,UN_Population_Growth_ScenB!B34,UN_Population_Growth_ScenC!B34)</f>
        <v>8.3819443448402478</v>
      </c>
      <c r="C231" s="13">
        <f>STDEV(UN_Population_Growth_ScenA!C34,UN_Population_Growth_ScenB!C34,UN_Population_Growth_ScenC!C34)</f>
        <v>10.514225807606238</v>
      </c>
      <c r="D231" s="13">
        <f>STDEV(UN_Population_Growth_ScenA!D34,UN_Population_Growth_ScenB!D34,UN_Population_Growth_ScenC!D34)</f>
        <v>12.84970386169786</v>
      </c>
      <c r="E231" s="13">
        <f>STDEV(UN_Population_Growth_ScenA!E34,UN_Population_Growth_ScenB!E34,UN_Population_Growth_ScenC!E34)</f>
        <v>15.399700873718313</v>
      </c>
      <c r="F231" s="13">
        <f>STDEV(UN_Population_Growth_ScenA!F34,UN_Population_Growth_ScenB!F34,UN_Population_Growth_ScenC!F34)</f>
        <v>18.172348472335681</v>
      </c>
      <c r="G231" s="13">
        <f>STDEV(UN_Population_Growth_ScenA!G34,UN_Population_Growth_ScenB!G34,UN_Population_Growth_ScenC!G34)</f>
        <v>21.168704644671415</v>
      </c>
      <c r="H231" s="13">
        <f>STDEV(UN_Population_Growth_ScenA!H34,UN_Population_Growth_ScenB!H34,UN_Population_Growth_ScenC!H34)</f>
        <v>24.376004622032205</v>
      </c>
      <c r="I231" s="13">
        <f>STDEV(UN_Population_Growth_ScenA!I34,UN_Population_Growth_ScenB!I34,UN_Population_Growth_ScenC!I34)</f>
        <v>27.765233158274278</v>
      </c>
      <c r="J231" s="13">
        <f>STDEV(UN_Population_Growth_ScenA!J34,UN_Population_Growth_ScenB!J34,UN_Population_Growth_ScenC!J34)</f>
        <v>31.299270827502259</v>
      </c>
      <c r="K231" s="13">
        <f>STDEV(UN_Population_Growth_ScenA!K34,UN_Population_Growth_ScenB!K34,UN_Population_Growth_ScenC!K34)</f>
        <v>34.951050432473885</v>
      </c>
      <c r="L231" s="13">
        <f>STDEV(UN_Population_Growth_ScenA!L34,UN_Population_Growth_ScenB!L34,UN_Population_Growth_ScenC!L34)</f>
        <v>38.714137938656613</v>
      </c>
      <c r="M231" s="13">
        <f>STDEV(UN_Population_Growth_ScenA!M34,UN_Population_Growth_ScenB!M34,UN_Population_Growth_ScenC!M34)</f>
        <v>42.59935972523531</v>
      </c>
      <c r="N231" s="13">
        <f>STDEV(UN_Population_Growth_ScenA!N34,UN_Population_Growth_ScenB!N34,UN_Population_Growth_ScenC!N34)</f>
        <v>46.617212275438916</v>
      </c>
      <c r="O231" s="13">
        <f>STDEV(UN_Population_Growth_ScenA!O34,UN_Population_Growth_ScenB!O34,UN_Population_Growth_ScenC!O34)</f>
        <v>50.786388570167084</v>
      </c>
      <c r="P231" s="13">
        <f>STDEV(UN_Population_Growth_ScenA!P34,UN_Population_Growth_ScenB!P34,UN_Population_Growth_ScenC!P34)</f>
        <v>55.124636165087999</v>
      </c>
      <c r="Q231" s="13">
        <f>STDEV(UN_Population_Growth_ScenA!Q34,UN_Population_Growth_ScenB!Q34,UN_Population_Growth_ScenC!Q34)</f>
        <v>59.637539137135214</v>
      </c>
      <c r="R231" s="13">
        <f>STDEV(UN_Population_Growth_ScenA!R34,UN_Population_Growth_ScenB!R34,UN_Population_Growth_ScenC!R34)</f>
        <v>64.33070026304182</v>
      </c>
      <c r="S231" s="13">
        <f>STDEV(UN_Population_Growth_ScenA!S34,UN_Population_Growth_ScenB!S34,UN_Population_Growth_ScenC!S34)</f>
        <v>69.220176316832152</v>
      </c>
      <c r="T231" s="13">
        <f>STDEV(UN_Population_Growth_ScenA!T34,UN_Population_Growth_ScenB!T34,UN_Population_Growth_ScenC!T34)</f>
        <v>74.324451669689424</v>
      </c>
      <c r="U231" s="13">
        <f>STDEV(UN_Population_Growth_ScenA!U34,UN_Population_Growth_ScenB!U34,UN_Population_Growth_ScenC!U34)</f>
        <v>79.660359633885648</v>
      </c>
      <c r="V231" s="13">
        <f>STDEV(UN_Population_Growth_ScenA!V34,UN_Population_Growth_ScenB!V34,UN_Population_Growth_ScenC!V34)</f>
        <v>85.239821828376293</v>
      </c>
      <c r="W231" s="13">
        <f>STDEV(UN_Population_Growth_ScenA!W34,UN_Population_Growth_ScenB!W34,UN_Population_Growth_ScenC!W34)</f>
        <v>91.073660211574534</v>
      </c>
      <c r="X231" s="13">
        <f>STDEV(UN_Population_Growth_ScenA!X34,UN_Population_Growth_ScenB!X34,UN_Population_Growth_ScenC!X34)</f>
        <v>97.176101868377742</v>
      </c>
      <c r="Y231" s="13">
        <f>STDEV(UN_Population_Growth_ScenA!Y34,UN_Population_Growth_ScenB!Y34,UN_Population_Growth_ScenC!Y34)</f>
        <v>103.56443847672807</v>
      </c>
      <c r="Z231" s="13">
        <f>STDEV(UN_Population_Growth_ScenA!Z34,UN_Population_Growth_ScenB!Z34,UN_Population_Growth_ScenC!Z34)</f>
        <v>110.25189057335938</v>
      </c>
      <c r="AA231" s="13">
        <f>STDEV(UN_Population_Growth_ScenA!AA34,UN_Population_Growth_ScenB!AA34,UN_Population_Growth_ScenC!AA34)</f>
        <v>117.24943032697431</v>
      </c>
      <c r="AB231" s="13">
        <f>STDEV(UN_Population_Growth_ScenA!AB34,UN_Population_Growth_ScenB!AB34,UN_Population_Growth_ScenC!AB34)</f>
        <v>124.56750184672286</v>
      </c>
      <c r="AC231" s="13">
        <f>STDEV(UN_Population_Growth_ScenA!AC34,UN_Population_Growth_ScenB!AC34,UN_Population_Growth_ScenC!AC34)</f>
        <v>132.21701615525845</v>
      </c>
      <c r="AD231" s="13">
        <f>STDEV(UN_Population_Growth_ScenA!AD34,UN_Population_Growth_ScenB!AD34,UN_Population_Growth_ScenC!AD34)</f>
        <v>140.20780541752885</v>
      </c>
      <c r="AE231" s="13">
        <f>STDEV(UN_Population_Growth_ScenA!AE34,UN_Population_Growth_ScenB!AE34,UN_Population_Growth_ScenC!AE34)</f>
        <v>148.55121085111696</v>
      </c>
    </row>
    <row r="232" spans="1:31" s="4" customFormat="1" x14ac:dyDescent="0.2">
      <c r="A232" s="4" t="s">
        <v>450</v>
      </c>
      <c r="B232" s="22">
        <f>AVERAGE(B227:B229)</f>
        <v>21307.613219999999</v>
      </c>
      <c r="C232" s="22">
        <f t="shared" ref="C232:AE232" si="30">AVERAGE(C227:C229)</f>
        <v>21702.537119999997</v>
      </c>
      <c r="D232" s="22">
        <f t="shared" si="30"/>
        <v>22102.054799999998</v>
      </c>
      <c r="E232" s="22">
        <f t="shared" si="30"/>
        <v>22506.459479999994</v>
      </c>
      <c r="F232" s="22">
        <f t="shared" si="30"/>
        <v>22916.022659999999</v>
      </c>
      <c r="G232" s="22">
        <f t="shared" si="30"/>
        <v>23330.874660000001</v>
      </c>
      <c r="H232" s="22">
        <f t="shared" si="30"/>
        <v>23751.026339999997</v>
      </c>
      <c r="I232" s="22">
        <f t="shared" si="30"/>
        <v>24176.466839999997</v>
      </c>
      <c r="J232" s="22">
        <f t="shared" si="30"/>
        <v>24606.968099999998</v>
      </c>
      <c r="K232" s="22">
        <f t="shared" si="30"/>
        <v>25042.399799999999</v>
      </c>
      <c r="L232" s="22">
        <f t="shared" si="30"/>
        <v>25482.653340000001</v>
      </c>
      <c r="M232" s="22">
        <f t="shared" si="30"/>
        <v>25927.587539999997</v>
      </c>
      <c r="N232" s="22">
        <f t="shared" si="30"/>
        <v>26376.811440000001</v>
      </c>
      <c r="O232" s="22">
        <f t="shared" si="30"/>
        <v>26829.7929</v>
      </c>
      <c r="P232" s="22">
        <f t="shared" si="30"/>
        <v>27286.11924</v>
      </c>
      <c r="Q232" s="22">
        <f t="shared" si="30"/>
        <v>27745.573260000001</v>
      </c>
      <c r="R232" s="22">
        <f t="shared" si="30"/>
        <v>28208.002919999999</v>
      </c>
      <c r="S232" s="22">
        <f t="shared" si="30"/>
        <v>28672.984679999998</v>
      </c>
      <c r="T232" s="22">
        <f t="shared" si="30"/>
        <v>29140.073280000001</v>
      </c>
      <c r="U232" s="22">
        <f t="shared" si="30"/>
        <v>29608.964640000002</v>
      </c>
      <c r="V232" s="22">
        <f t="shared" si="30"/>
        <v>30079.495859999995</v>
      </c>
      <c r="W232" s="22">
        <f t="shared" si="30"/>
        <v>30551.645219999995</v>
      </c>
      <c r="X232" s="22">
        <f t="shared" si="30"/>
        <v>31025.304119999997</v>
      </c>
      <c r="Y232" s="22">
        <f t="shared" si="30"/>
        <v>31500.363959999999</v>
      </c>
      <c r="Z232" s="22">
        <f t="shared" si="30"/>
        <v>31976.846460000001</v>
      </c>
      <c r="AA232" s="22">
        <f t="shared" si="30"/>
        <v>32454.697320000003</v>
      </c>
      <c r="AB232" s="22">
        <f t="shared" si="30"/>
        <v>32934.166319999997</v>
      </c>
      <c r="AC232" s="22">
        <f t="shared" si="30"/>
        <v>33415.742159999994</v>
      </c>
      <c r="AD232" s="22">
        <f t="shared" si="30"/>
        <v>33900.043859999998</v>
      </c>
      <c r="AE232" s="22">
        <f t="shared" si="30"/>
        <v>34387.690439999998</v>
      </c>
    </row>
    <row r="233" spans="1:31" s="4" customFormat="1" x14ac:dyDescent="0.2">
      <c r="A233" s="4" t="s">
        <v>451</v>
      </c>
      <c r="B233" s="22">
        <f>B232*SQRT((B231/B230)^2+(Seafood_Consumption_Rate!$BE$34/Seafood_Consumption_Rate!$BD$34)^2)</f>
        <v>977.49876828388767</v>
      </c>
      <c r="C233" s="22">
        <f>C232*SQRT((C231/C230)^2+(Seafood_Consumption_Rate!$BE$34/Seafood_Consumption_Rate!$BD$34)^2)</f>
        <v>1015.4947588075423</v>
      </c>
      <c r="D233" s="22">
        <f>D232*SQRT((D231/D230)^2+(Seafood_Consumption_Rate!$BE$34/Seafood_Consumption_Rate!$BD$34)^2)</f>
        <v>1059.7668588918032</v>
      </c>
      <c r="E233" s="22">
        <f>E232*SQRT((E231/E230)^2+(Seafood_Consumption_Rate!$BE$34/Seafood_Consumption_Rate!$BD$34)^2)</f>
        <v>1111.1128480226275</v>
      </c>
      <c r="F233" s="22">
        <f>F232*SQRT((F231/F230)^2+(Seafood_Consumption_Rate!$BE$34/Seafood_Consumption_Rate!$BD$34)^2)</f>
        <v>1170.2444759601569</v>
      </c>
      <c r="G233" s="22">
        <f>G232*SQRT((G231/G230)^2+(Seafood_Consumption_Rate!$BE$34/Seafood_Consumption_Rate!$BD$34)^2)</f>
        <v>1237.6681604013988</v>
      </c>
      <c r="H233" s="22">
        <f>H232*SQRT((H231/H230)^2+(Seafood_Consumption_Rate!$BE$34/Seafood_Consumption_Rate!$BD$34)^2)</f>
        <v>1313.4906307877991</v>
      </c>
      <c r="I233" s="22">
        <f>I232*SQRT((I231/I230)^2+(Seafood_Consumption_Rate!$BE$34/Seafood_Consumption_Rate!$BD$34)^2)</f>
        <v>1397.2831541145915</v>
      </c>
      <c r="J233" s="22">
        <f>J232*SQRT((J231/J230)^2+(Seafood_Consumption_Rate!$BE$34/Seafood_Consumption_Rate!$BD$34)^2)</f>
        <v>1488.1914129618008</v>
      </c>
      <c r="K233" s="22">
        <f>K232*SQRT((K231/K230)^2+(Seafood_Consumption_Rate!$BE$34/Seafood_Consumption_Rate!$BD$34)^2)</f>
        <v>1585.3898271133512</v>
      </c>
      <c r="L233" s="22">
        <f>L232*SQRT((L231/L230)^2+(Seafood_Consumption_Rate!$BE$34/Seafood_Consumption_Rate!$BD$34)^2)</f>
        <v>1688.4506652057137</v>
      </c>
      <c r="M233" s="22">
        <f>M232*SQRT((M231/M230)^2+(Seafood_Consumption_Rate!$BE$34/Seafood_Consumption_Rate!$BD$34)^2)</f>
        <v>1797.3828195290785</v>
      </c>
      <c r="N233" s="22">
        <f>N232*SQRT((N231/N230)^2+(Seafood_Consumption_Rate!$BE$34/Seafood_Consumption_Rate!$BD$34)^2)</f>
        <v>1912.2405523045952</v>
      </c>
      <c r="O233" s="22">
        <f>O232*SQRT((O231/O230)^2+(Seafood_Consumption_Rate!$BE$34/Seafood_Consumption_Rate!$BD$34)^2)</f>
        <v>2033.3416645047087</v>
      </c>
      <c r="P233" s="22">
        <f>P232*SQRT((P231/P230)^2+(Seafood_Consumption_Rate!$BE$34/Seafood_Consumption_Rate!$BD$34)^2)</f>
        <v>2161.0411563162211</v>
      </c>
      <c r="Q233" s="22">
        <f>Q232*SQRT((Q231/Q230)^2+(Seafood_Consumption_Rate!$BE$34/Seafood_Consumption_Rate!$BD$34)^2)</f>
        <v>2295.4080719625586</v>
      </c>
      <c r="R233" s="22">
        <f>R232*SQRT((R231/R230)^2+(Seafood_Consumption_Rate!$BE$34/Seafood_Consumption_Rate!$BD$34)^2)</f>
        <v>2436.5265051705501</v>
      </c>
      <c r="S233" s="22">
        <f>S232*SQRT((S231/S230)^2+(Seafood_Consumption_Rate!$BE$34/Seafood_Consumption_Rate!$BD$34)^2)</f>
        <v>2584.7832452061602</v>
      </c>
      <c r="T233" s="22">
        <f>T232*SQRT((T231/T230)^2+(Seafood_Consumption_Rate!$BE$34/Seafood_Consumption_Rate!$BD$34)^2)</f>
        <v>2740.6605246983177</v>
      </c>
      <c r="U233" s="22">
        <f>U232*SQRT((U231/U230)^2+(Seafood_Consumption_Rate!$BE$34/Seafood_Consumption_Rate!$BD$34)^2)</f>
        <v>2904.6194336206336</v>
      </c>
      <c r="V233" s="22">
        <f>V232*SQRT((V231/V230)^2+(Seafood_Consumption_Rate!$BE$34/Seafood_Consumption_Rate!$BD$34)^2)</f>
        <v>3076.9962294063639</v>
      </c>
      <c r="W233" s="22">
        <f>W232*SQRT((W231/W230)^2+(Seafood_Consumption_Rate!$BE$34/Seafood_Consumption_Rate!$BD$34)^2)</f>
        <v>3258.1050385045337</v>
      </c>
      <c r="X233" s="22">
        <f>X232*SQRT((X231/X230)^2+(Seafood_Consumption_Rate!$BE$34/Seafood_Consumption_Rate!$BD$34)^2)</f>
        <v>3448.3653713961571</v>
      </c>
      <c r="Y233" s="22">
        <f>Y232*SQRT((Y231/Y230)^2+(Seafood_Consumption_Rate!$BE$34/Seafood_Consumption_Rate!$BD$34)^2)</f>
        <v>3648.2964998412681</v>
      </c>
      <c r="Z233" s="22">
        <f>Z232*SQRT((Z231/Z230)^2+(Seafood_Consumption_Rate!$BE$34/Seafood_Consumption_Rate!$BD$34)^2)</f>
        <v>3858.3047706344419</v>
      </c>
      <c r="AA233" s="22">
        <f>AA232*SQRT((AA231/AA230)^2+(Seafood_Consumption_Rate!$BE$34/Seafood_Consumption_Rate!$BD$34)^2)</f>
        <v>4078.7302338804575</v>
      </c>
      <c r="AB233" s="22">
        <f>AB232*SQRT((AB231/AB230)^2+(Seafood_Consumption_Rate!$BE$34/Seafood_Consumption_Rate!$BD$34)^2)</f>
        <v>4309.9027526291193</v>
      </c>
      <c r="AC233" s="22">
        <f>AC232*SQRT((AC231/AC230)^2+(Seafood_Consumption_Rate!$BE$34/Seafood_Consumption_Rate!$BD$34)^2)</f>
        <v>4552.1702273027568</v>
      </c>
      <c r="AD233" s="22">
        <f>AD232*SQRT((AD231/AD230)^2+(Seafood_Consumption_Rate!$BE$34/Seafood_Consumption_Rate!$BD$34)^2)</f>
        <v>4805.8488604330814</v>
      </c>
      <c r="AE233" s="22">
        <f>AE232*SQRT((AE231/AE230)^2+(Seafood_Consumption_Rate!$BE$34/Seafood_Consumption_Rate!$BD$34)^2)</f>
        <v>5071.300872133922</v>
      </c>
    </row>
    <row r="234" spans="1:31" x14ac:dyDescent="0.2">
      <c r="A234" t="s">
        <v>452</v>
      </c>
      <c r="B234" s="13">
        <v>9444.9444600000006</v>
      </c>
      <c r="C234" s="13">
        <v>9520.04025</v>
      </c>
      <c r="D234" s="13">
        <v>9594.0120000000006</v>
      </c>
      <c r="E234" s="13">
        <v>9666.6944100000019</v>
      </c>
      <c r="F234" s="13">
        <v>9738.0048299999999</v>
      </c>
      <c r="G234" s="13">
        <v>9807.8606099999997</v>
      </c>
      <c r="H234" s="13">
        <v>9876.1625700000022</v>
      </c>
      <c r="I234" s="13">
        <v>9942.8115300000009</v>
      </c>
      <c r="J234" s="13">
        <v>10007.64219</v>
      </c>
      <c r="K234" s="13">
        <v>10070.52231</v>
      </c>
      <c r="L234" s="13">
        <v>10131.4023</v>
      </c>
      <c r="M234" s="13">
        <v>10190.282160000001</v>
      </c>
      <c r="N234" s="13">
        <v>10247.112300000001</v>
      </c>
      <c r="O234" s="13">
        <v>10301.892720000002</v>
      </c>
      <c r="P234" s="13">
        <v>10354.639950000001</v>
      </c>
      <c r="Q234" s="13">
        <v>10405.35399</v>
      </c>
      <c r="R234" s="13">
        <v>10454.084430000001</v>
      </c>
      <c r="S234" s="13">
        <v>10500.897390000002</v>
      </c>
      <c r="T234" s="13">
        <v>10545.89205</v>
      </c>
      <c r="U234" s="13">
        <v>10589.167589999999</v>
      </c>
      <c r="V234" s="13">
        <v>10630.823190000001</v>
      </c>
      <c r="W234" s="13">
        <v>10670.92497</v>
      </c>
      <c r="X234" s="13">
        <v>10709.588640000002</v>
      </c>
      <c r="Y234" s="13">
        <v>10746.91338</v>
      </c>
      <c r="Z234" s="13">
        <v>10783.031430000001</v>
      </c>
      <c r="AA234" s="13">
        <v>10818.025440000001</v>
      </c>
      <c r="AB234" s="13">
        <v>10851.994590000002</v>
      </c>
      <c r="AC234" s="13">
        <v>10885.120709999999</v>
      </c>
      <c r="AD234" s="13">
        <v>10917.635220000002</v>
      </c>
      <c r="AE234" s="13">
        <v>10949.70342</v>
      </c>
    </row>
    <row r="235" spans="1:31" x14ac:dyDescent="0.2">
      <c r="A235" t="s">
        <v>453</v>
      </c>
      <c r="B235" s="13">
        <v>9294.3230999999996</v>
      </c>
      <c r="C235" s="13">
        <v>9332.8875900000003</v>
      </c>
      <c r="D235" s="13">
        <v>9367.60059</v>
      </c>
      <c r="E235" s="13">
        <v>9398.2637400000003</v>
      </c>
      <c r="F235" s="13">
        <v>9424.8109199999999</v>
      </c>
      <c r="G235" s="13">
        <v>9447.2586600000013</v>
      </c>
      <c r="H235" s="13">
        <v>9465.8383799999992</v>
      </c>
      <c r="I235" s="13">
        <v>9481.0790400000005</v>
      </c>
      <c r="J235" s="13">
        <v>9493.5922500000015</v>
      </c>
      <c r="K235" s="13">
        <v>9503.8408500000023</v>
      </c>
      <c r="L235" s="13">
        <v>9512.0232000000015</v>
      </c>
      <c r="M235" s="13">
        <v>9518.0731800000012</v>
      </c>
      <c r="N235" s="13">
        <v>9521.7593699999998</v>
      </c>
      <c r="O235" s="13">
        <v>9522.7015800000008</v>
      </c>
      <c r="P235" s="13">
        <v>9520.635330000001</v>
      </c>
      <c r="Q235" s="13">
        <v>9515.5110299999997</v>
      </c>
      <c r="R235" s="13">
        <v>9507.4443900000006</v>
      </c>
      <c r="S235" s="13">
        <v>9496.3197</v>
      </c>
      <c r="T235" s="13">
        <v>9482.1204300000009</v>
      </c>
      <c r="U235" s="13">
        <v>9464.7969900000007</v>
      </c>
      <c r="V235" s="13">
        <v>9444.3328500000007</v>
      </c>
      <c r="W235" s="13">
        <v>9420.7610700000005</v>
      </c>
      <c r="X235" s="13">
        <v>9394.0320600000014</v>
      </c>
      <c r="Y235" s="13">
        <v>9364.1788799999995</v>
      </c>
      <c r="Z235" s="13">
        <v>9331.2015300000003</v>
      </c>
      <c r="AA235" s="13">
        <v>9295.1496000000006</v>
      </c>
      <c r="AB235" s="13">
        <v>9256.0726800000011</v>
      </c>
      <c r="AC235" s="13">
        <v>9214.169130000002</v>
      </c>
      <c r="AD235" s="13">
        <v>9169.6207800000011</v>
      </c>
      <c r="AE235" s="13">
        <v>9122.5763999999999</v>
      </c>
    </row>
    <row r="236" spans="1:31" x14ac:dyDescent="0.2">
      <c r="A236" t="s">
        <v>454</v>
      </c>
      <c r="B236" s="13">
        <v>9514.3208699999996</v>
      </c>
      <c r="C236" s="13">
        <v>9605.2524000000012</v>
      </c>
      <c r="D236" s="13">
        <v>9695.9690399999999</v>
      </c>
      <c r="E236" s="13">
        <v>9786.3385500000004</v>
      </c>
      <c r="F236" s="13">
        <v>9876.2617500000015</v>
      </c>
      <c r="G236" s="13">
        <v>9965.6229299999995</v>
      </c>
      <c r="H236" s="13">
        <v>10054.15761</v>
      </c>
      <c r="I236" s="13">
        <v>10141.369890000002</v>
      </c>
      <c r="J236" s="13">
        <v>10226.714280000002</v>
      </c>
      <c r="K236" s="13">
        <v>10309.694880000001</v>
      </c>
      <c r="L236" s="13">
        <v>10390.14639</v>
      </c>
      <c r="M236" s="13">
        <v>10468.10187</v>
      </c>
      <c r="N236" s="13">
        <v>10543.677030000001</v>
      </c>
      <c r="O236" s="13">
        <v>10617.103290000001</v>
      </c>
      <c r="P236" s="13">
        <v>10688.562480000001</v>
      </c>
      <c r="Q236" s="13">
        <v>10758.120720000001</v>
      </c>
      <c r="R236" s="13">
        <v>10825.778010000002</v>
      </c>
      <c r="S236" s="13">
        <v>10891.650060000002</v>
      </c>
      <c r="T236" s="13">
        <v>10955.902170000001</v>
      </c>
      <c r="U236" s="13">
        <v>11018.716170000002</v>
      </c>
      <c r="V236" s="13">
        <v>11080.174710000001</v>
      </c>
      <c r="W236" s="13">
        <v>11140.393500000002</v>
      </c>
      <c r="X236" s="13">
        <v>11199.537840000001</v>
      </c>
      <c r="Y236" s="13">
        <v>11257.7565</v>
      </c>
      <c r="Z236" s="13">
        <v>11315.231310000001</v>
      </c>
      <c r="AA236" s="13">
        <v>11372.028389999999</v>
      </c>
      <c r="AB236" s="13">
        <v>11428.313040000001</v>
      </c>
      <c r="AC236" s="13">
        <v>11484.200970000002</v>
      </c>
      <c r="AD236" s="13">
        <v>11539.9236</v>
      </c>
      <c r="AE236" s="13">
        <v>11595.662760000001</v>
      </c>
    </row>
    <row r="237" spans="1:31" x14ac:dyDescent="0.2">
      <c r="A237" t="s">
        <v>455</v>
      </c>
      <c r="B237" s="13">
        <f>AVERAGE(UN_Population_Growth_ScenA!B35,UN_Population_Growth_ScenB!B35,UN_Population_Growth_ScenC!B35)</f>
        <v>569.74366666666663</v>
      </c>
      <c r="C237" s="13">
        <f>AVERAGE(UN_Population_Growth_ScenA!C35,UN_Population_Growth_ScenB!C35,UN_Population_Growth_ScenC!C35)</f>
        <v>573.8693333333332</v>
      </c>
      <c r="D237" s="13">
        <f>AVERAGE(UN_Population_Growth_ScenA!D35,UN_Population_Growth_ScenB!D35,UN_Population_Growth_ScenC!D35)</f>
        <v>577.89033333333339</v>
      </c>
      <c r="E237" s="13">
        <f>AVERAGE(UN_Population_Growth_ScenA!E35,UN_Population_Growth_ScenB!E35,UN_Population_Growth_ScenC!E35)</f>
        <v>581.79666666666662</v>
      </c>
      <c r="F237" s="13">
        <f>AVERAGE(UN_Population_Growth_ScenA!F35,UN_Population_Growth_ScenB!F35,UN_Population_Growth_ScenC!F35)</f>
        <v>585.58333333333337</v>
      </c>
      <c r="G237" s="13">
        <f>AVERAGE(UN_Population_Growth_ScenA!G35,UN_Population_Growth_ScenB!G35,UN_Population_Growth_ScenC!G35)</f>
        <v>589.24666666666656</v>
      </c>
      <c r="H237" s="13">
        <f>AVERAGE(UN_Population_Growth_ScenA!H35,UN_Population_Growth_ScenB!H35,UN_Population_Growth_ScenC!H35)</f>
        <v>592.78399999999999</v>
      </c>
      <c r="I237" s="13">
        <f>AVERAGE(UN_Population_Growth_ScenA!I35,UN_Population_Growth_ScenB!I35,UN_Population_Growth_ScenC!I35)</f>
        <v>596.19399999999996</v>
      </c>
      <c r="J237" s="13">
        <f>AVERAGE(UN_Population_Growth_ScenA!J35,UN_Population_Growth_ScenB!J35,UN_Population_Growth_ScenC!J35)</f>
        <v>599.47466666666662</v>
      </c>
      <c r="K237" s="13">
        <f>AVERAGE(UN_Population_Growth_ScenA!K35,UN_Population_Growth_ScenB!K35,UN_Population_Growth_ScenC!K35)</f>
        <v>602.62266666666665</v>
      </c>
      <c r="L237" s="13">
        <f>AVERAGE(UN_Population_Growth_ScenA!L35,UN_Population_Growth_ScenB!L35,UN_Population_Growth_ScenC!L35)</f>
        <v>605.63766666666663</v>
      </c>
      <c r="M237" s="13">
        <f>AVERAGE(UN_Population_Growth_ScenA!M35,UN_Population_Growth_ScenB!M35,UN_Population_Growth_ScenC!M35)</f>
        <v>608.51900000000001</v>
      </c>
      <c r="N237" s="13">
        <f>AVERAGE(UN_Population_Growth_ScenA!N35,UN_Population_Growth_ScenB!N35,UN_Population_Growth_ScenC!N35)</f>
        <v>611.26333333333332</v>
      </c>
      <c r="O237" s="13">
        <f>AVERAGE(UN_Population_Growth_ScenA!O35,UN_Population_Growth_ScenB!O35,UN_Population_Growth_ScenC!O35)</f>
        <v>613.86766666666665</v>
      </c>
      <c r="P237" s="13">
        <f>AVERAGE(UN_Population_Growth_ScenA!P35,UN_Population_Growth_ScenB!P35,UN_Population_Growth_ScenC!P35)</f>
        <v>616.33066666666662</v>
      </c>
      <c r="Q237" s="13">
        <f>AVERAGE(UN_Population_Growth_ScenA!Q35,UN_Population_Growth_ScenB!Q35,UN_Population_Growth_ScenC!Q35)</f>
        <v>618.65266666666673</v>
      </c>
      <c r="R237" s="13">
        <f>AVERAGE(UN_Population_Growth_ScenA!R35,UN_Population_Growth_ScenB!R35,UN_Population_Growth_ScenC!R35)</f>
        <v>620.83699999999999</v>
      </c>
      <c r="S237" s="13">
        <f>AVERAGE(UN_Population_Growth_ScenA!S35,UN_Population_Growth_ScenB!S35,UN_Population_Growth_ScenC!S35)</f>
        <v>622.8850000000001</v>
      </c>
      <c r="T237" s="13">
        <f>AVERAGE(UN_Population_Growth_ScenA!T35,UN_Population_Growth_ScenB!T35,UN_Population_Growth_ScenC!T35)</f>
        <v>624.80166666666662</v>
      </c>
      <c r="U237" s="13">
        <f>AVERAGE(UN_Population_Growth_ScenA!U35,UN_Population_Growth_ScenB!U35,UN_Population_Growth_ScenC!U35)</f>
        <v>626.5916666666667</v>
      </c>
      <c r="V237" s="13">
        <f>AVERAGE(UN_Population_Growth_ScenA!V35,UN_Population_Growth_ScenB!V35,UN_Population_Growth_ScenC!V35)</f>
        <v>628.25833333333333</v>
      </c>
      <c r="W237" s="13">
        <f>AVERAGE(UN_Population_Growth_ScenA!W35,UN_Population_Growth_ScenB!W35,UN_Population_Growth_ScenC!W35)</f>
        <v>629.80599999999993</v>
      </c>
      <c r="X237" s="13">
        <f>AVERAGE(UN_Population_Growth_ScenA!X35,UN_Population_Growth_ScenB!X35,UN_Population_Growth_ScenC!X35)</f>
        <v>631.23933333333332</v>
      </c>
      <c r="Y237" s="13">
        <f>AVERAGE(UN_Population_Growth_ScenA!Y35,UN_Population_Growth_ScenB!Y35,UN_Population_Growth_ScenC!Y35)</f>
        <v>632.56399999999996</v>
      </c>
      <c r="Z237" s="13">
        <f>AVERAGE(UN_Population_Growth_ScenA!Z35,UN_Population_Growth_ScenB!Z35,UN_Population_Growth_ScenC!Z35)</f>
        <v>633.78633333333335</v>
      </c>
      <c r="AA237" s="13">
        <f>AVERAGE(UN_Population_Growth_ScenA!AA35,UN_Population_Growth_ScenB!AA35,UN_Population_Growth_ScenC!AA35)</f>
        <v>634.91033333333337</v>
      </c>
      <c r="AB237" s="13">
        <f>AVERAGE(UN_Population_Growth_ScenA!AB35,UN_Population_Growth_ScenB!AB35,UN_Population_Growth_ScenC!AB35)</f>
        <v>635.94233333333341</v>
      </c>
      <c r="AC237" s="13">
        <f>AVERAGE(UN_Population_Growth_ScenA!AC35,UN_Population_Growth_ScenB!AC35,UN_Population_Growth_ScenC!AC35)</f>
        <v>636.89233333333334</v>
      </c>
      <c r="AD237" s="13">
        <f>AVERAGE(UN_Population_Growth_ScenA!AD35,UN_Population_Growth_ScenB!AD35,UN_Population_Growth_ScenC!AD35)</f>
        <v>637.77333333333343</v>
      </c>
      <c r="AE237" s="13">
        <f>AVERAGE(UN_Population_Growth_ScenA!AE35,UN_Population_Growth_ScenB!AE35,UN_Population_Growth_ScenC!AE35)</f>
        <v>638.59533333333331</v>
      </c>
    </row>
    <row r="238" spans="1:31" x14ac:dyDescent="0.2">
      <c r="A238" t="s">
        <v>456</v>
      </c>
      <c r="B238" s="13">
        <f>STDEV(UN_Population_Growth_ScenA!B35,UN_Population_Growth_ScenB!B35,UN_Population_Growth_ScenC!B35)</f>
        <v>6.8040776254635054</v>
      </c>
      <c r="C238" s="13">
        <f>STDEV(UN_Population_Growth_ScenA!C35,UN_Population_Growth_ScenB!C35,UN_Population_Growth_ScenC!C35)</f>
        <v>8.4286538861987914</v>
      </c>
      <c r="D238" s="13">
        <f>STDEV(UN_Population_Growth_ScenA!D35,UN_Population_Growth_ScenB!D35,UN_Population_Growth_ScenC!D35)</f>
        <v>10.167515740500892</v>
      </c>
      <c r="E238" s="13">
        <f>STDEV(UN_Population_Growth_ScenA!E35,UN_Population_Growth_ScenB!E35,UN_Population_Growth_ScenC!E35)</f>
        <v>12.022640406056116</v>
      </c>
      <c r="F238" s="13">
        <f>STDEV(UN_Population_Growth_ScenA!F35,UN_Population_Growth_ScenB!F35,UN_Population_Growth_ScenC!F35)</f>
        <v>13.993069868093054</v>
      </c>
      <c r="G238" s="13">
        <f>STDEV(UN_Population_Growth_ScenA!G35,UN_Population_Growth_ScenB!G35,UN_Population_Growth_ScenC!G35)</f>
        <v>16.074664548080996</v>
      </c>
      <c r="H238" s="13">
        <f>STDEV(UN_Population_Growth_ScenA!H35,UN_Population_Growth_ScenB!H35,UN_Population_Growth_ScenC!H35)</f>
        <v>18.252170802400478</v>
      </c>
      <c r="I238" s="13">
        <f>STDEV(UN_Population_Growth_ScenA!I35,UN_Population_Growth_ScenB!I35,UN_Population_Growth_ScenC!I35)</f>
        <v>20.494485672980449</v>
      </c>
      <c r="J238" s="13">
        <f>STDEV(UN_Population_Growth_ScenA!J35,UN_Population_Growth_ScenB!J35,UN_Population_Growth_ScenC!J35)</f>
        <v>22.765979055013933</v>
      </c>
      <c r="K238" s="13">
        <f>STDEV(UN_Population_Growth_ScenA!K35,UN_Population_Growth_ScenB!K35,UN_Population_Growth_ScenC!K35)</f>
        <v>25.037530116473793</v>
      </c>
      <c r="L238" s="13">
        <f>STDEV(UN_Population_Growth_ScenA!L35,UN_Population_Growth_ScenB!L35,UN_Population_Growth_ScenC!L35)</f>
        <v>27.297956083438393</v>
      </c>
      <c r="M238" s="13">
        <f>STDEV(UN_Population_Growth_ScenA!M35,UN_Population_Growth_ScenB!M35,UN_Population_Growth_ScenC!M35)</f>
        <v>29.550365293850405</v>
      </c>
      <c r="N238" s="13">
        <f>STDEV(UN_Population_Growth_ScenA!N35,UN_Population_Growth_ScenB!N35,UN_Population_Growth_ScenC!N35)</f>
        <v>31.805086925417029</v>
      </c>
      <c r="O238" s="13">
        <f>STDEV(UN_Population_Growth_ScenA!O35,UN_Population_Growth_ScenB!O35,UN_Population_Growth_ScenC!O35)</f>
        <v>34.080748852296857</v>
      </c>
      <c r="P238" s="13">
        <f>STDEV(UN_Population_Growth_ScenA!P35,UN_Population_Growth_ScenB!P35,UN_Population_Growth_ScenC!P35)</f>
        <v>36.390968527003125</v>
      </c>
      <c r="Q238" s="13">
        <f>STDEV(UN_Population_Growth_ScenA!Q35,UN_Population_Growth_ScenB!Q35,UN_Population_Growth_ScenC!Q35)</f>
        <v>38.739089719988691</v>
      </c>
      <c r="R238" s="13">
        <f>STDEV(UN_Population_Growth_ScenA!R35,UN_Population_Growth_ScenB!R35,UN_Population_Growth_ScenC!R35)</f>
        <v>41.121657991866051</v>
      </c>
      <c r="S238" s="13">
        <f>STDEV(UN_Population_Growth_ScenA!S35,UN_Population_Growth_ScenB!S35,UN_Population_Growth_ScenC!S35)</f>
        <v>43.546039992173817</v>
      </c>
      <c r="T238" s="13">
        <f>STDEV(UN_Population_Growth_ScenA!T35,UN_Population_Growth_ScenB!T35,UN_Population_Growth_ScenC!T35)</f>
        <v>46.017794920371124</v>
      </c>
      <c r="U238" s="13">
        <f>STDEV(UN_Population_Growth_ScenA!U35,UN_Population_Growth_ScenB!U35,UN_Population_Growth_ScenC!U35)</f>
        <v>48.54400174412217</v>
      </c>
      <c r="V238" s="13">
        <f>STDEV(UN_Population_Growth_ScenA!V35,UN_Population_Growth_ScenB!V35,UN_Population_Growth_ScenC!V35)</f>
        <v>51.128153666383582</v>
      </c>
      <c r="W238" s="13">
        <f>STDEV(UN_Population_Growth_ScenA!W35,UN_Population_Growth_ScenB!W35,UN_Population_Growth_ScenC!W35)</f>
        <v>53.772611774024909</v>
      </c>
      <c r="X238" s="13">
        <f>STDEV(UN_Population_Growth_ScenA!X35,UN_Population_Growth_ScenB!X35,UN_Population_Growth_ScenC!X35)</f>
        <v>56.484186683826238</v>
      </c>
      <c r="Y238" s="13">
        <f>STDEV(UN_Population_Growth_ScenA!Y35,UN_Population_Growth_ScenB!Y35,UN_Population_Growth_ScenC!Y35)</f>
        <v>59.266346032128538</v>
      </c>
      <c r="Z238" s="13">
        <f>STDEV(UN_Population_Growth_ScenA!Z35,UN_Population_Growth_ScenB!Z35,UN_Population_Growth_ScenC!Z35)</f>
        <v>62.124783020412536</v>
      </c>
      <c r="AA238" s="13">
        <f>STDEV(UN_Population_Growth_ScenA!AA35,UN_Population_Growth_ScenB!AA35,UN_Population_Growth_ScenC!AA35)</f>
        <v>65.0602119296681</v>
      </c>
      <c r="AB238" s="13">
        <f>STDEV(UN_Population_Growth_ScenA!AB35,UN_Population_Growth_ScenB!AB35,UN_Population_Growth_ScenC!AB35)</f>
        <v>68.075944329354215</v>
      </c>
      <c r="AC238" s="13">
        <f>STDEV(UN_Population_Growth_ScenA!AC35,UN_Population_Growth_ScenB!AC35,UN_Population_Growth_ScenC!AC35)</f>
        <v>71.169798772606697</v>
      </c>
      <c r="AD238" s="13">
        <f>STDEV(UN_Population_Growth_ScenA!AD35,UN_Population_Growth_ScenB!AD35,UN_Population_Growth_ScenC!AD35)</f>
        <v>74.343459761658494</v>
      </c>
      <c r="AE238" s="13">
        <f>STDEV(UN_Population_Growth_ScenA!AE35,UN_Population_Growth_ScenB!AE35,UN_Population_Growth_ScenC!AE35)</f>
        <v>77.597901371965804</v>
      </c>
    </row>
    <row r="239" spans="1:31" s="4" customFormat="1" x14ac:dyDescent="0.2">
      <c r="A239" s="4" t="s">
        <v>457</v>
      </c>
      <c r="B239" s="22">
        <f>AVERAGE(B234:B236)</f>
        <v>9417.8628100000005</v>
      </c>
      <c r="C239" s="22">
        <f t="shared" ref="C239:AE239" si="31">AVERAGE(C234:C236)</f>
        <v>9486.0600800000011</v>
      </c>
      <c r="D239" s="22">
        <f t="shared" si="31"/>
        <v>9552.5272100000002</v>
      </c>
      <c r="E239" s="22">
        <f t="shared" si="31"/>
        <v>9617.0989000000009</v>
      </c>
      <c r="F239" s="22">
        <f t="shared" si="31"/>
        <v>9679.692500000001</v>
      </c>
      <c r="G239" s="22">
        <f t="shared" si="31"/>
        <v>9740.2474000000002</v>
      </c>
      <c r="H239" s="22">
        <f t="shared" si="31"/>
        <v>9798.7195200000006</v>
      </c>
      <c r="I239" s="22">
        <f t="shared" si="31"/>
        <v>9855.0868200000023</v>
      </c>
      <c r="J239" s="22">
        <f t="shared" si="31"/>
        <v>9909.3162400000001</v>
      </c>
      <c r="K239" s="22">
        <f t="shared" si="31"/>
        <v>9961.3526800000018</v>
      </c>
      <c r="L239" s="22">
        <f t="shared" si="31"/>
        <v>10011.190629999999</v>
      </c>
      <c r="M239" s="22">
        <f t="shared" si="31"/>
        <v>10058.81907</v>
      </c>
      <c r="N239" s="22">
        <f t="shared" si="31"/>
        <v>10104.1829</v>
      </c>
      <c r="O239" s="22">
        <f t="shared" si="31"/>
        <v>10147.232530000001</v>
      </c>
      <c r="P239" s="22">
        <f t="shared" si="31"/>
        <v>10187.94592</v>
      </c>
      <c r="Q239" s="22">
        <f t="shared" si="31"/>
        <v>10226.328579999999</v>
      </c>
      <c r="R239" s="22">
        <f t="shared" si="31"/>
        <v>10262.43561</v>
      </c>
      <c r="S239" s="22">
        <f t="shared" si="31"/>
        <v>10296.289050000001</v>
      </c>
      <c r="T239" s="22">
        <f t="shared" si="31"/>
        <v>10327.97155</v>
      </c>
      <c r="U239" s="22">
        <f t="shared" si="31"/>
        <v>10357.56025</v>
      </c>
      <c r="V239" s="22">
        <f t="shared" si="31"/>
        <v>10385.11025</v>
      </c>
      <c r="W239" s="22">
        <f t="shared" si="31"/>
        <v>10410.69318</v>
      </c>
      <c r="X239" s="22">
        <f t="shared" si="31"/>
        <v>10434.386180000001</v>
      </c>
      <c r="Y239" s="22">
        <f t="shared" si="31"/>
        <v>10456.28292</v>
      </c>
      <c r="Z239" s="22">
        <f t="shared" si="31"/>
        <v>10476.488090000001</v>
      </c>
      <c r="AA239" s="22">
        <f t="shared" si="31"/>
        <v>10495.06781</v>
      </c>
      <c r="AB239" s="22">
        <f t="shared" si="31"/>
        <v>10512.126770000001</v>
      </c>
      <c r="AC239" s="22">
        <f t="shared" si="31"/>
        <v>10527.83027</v>
      </c>
      <c r="AD239" s="22">
        <f t="shared" si="31"/>
        <v>10542.3932</v>
      </c>
      <c r="AE239" s="22">
        <f t="shared" si="31"/>
        <v>10555.980860000001</v>
      </c>
    </row>
    <row r="240" spans="1:31" s="4" customFormat="1" x14ac:dyDescent="0.2">
      <c r="A240" s="4" t="s">
        <v>458</v>
      </c>
      <c r="B240" s="22">
        <f>B239*SQRT((B238/B237)^2+(Seafood_Consumption_Rate!$BE$35/Seafood_Consumption_Rate!$BD$35)^2)</f>
        <v>530.80101791274274</v>
      </c>
      <c r="C240" s="22">
        <f>C239*SQRT((C238/C237)^2+(Seafood_Consumption_Rate!$BE$35/Seafood_Consumption_Rate!$BD$35)^2)</f>
        <v>540.761407766248</v>
      </c>
      <c r="D240" s="22">
        <f>D239*SQRT((D238/D237)^2+(Seafood_Consumption_Rate!$BE$35/Seafood_Consumption_Rate!$BD$35)^2)</f>
        <v>552.35654278861477</v>
      </c>
      <c r="E240" s="22">
        <f>E239*SQRT((E238/E237)^2+(Seafood_Consumption_Rate!$BE$35/Seafood_Consumption_Rate!$BD$35)^2)</f>
        <v>565.77497563324459</v>
      </c>
      <c r="F240" s="22">
        <f>F239*SQRT((F238/F237)^2+(Seafood_Consumption_Rate!$BE$35/Seafood_Consumption_Rate!$BD$35)^2)</f>
        <v>581.18225062343549</v>
      </c>
      <c r="G240" s="22">
        <f>G239*SQRT((G238/G237)^2+(Seafood_Consumption_Rate!$BE$35/Seafood_Consumption_Rate!$BD$35)^2)</f>
        <v>598.7006626532276</v>
      </c>
      <c r="H240" s="22">
        <f>H239*SQRT((H238/H237)^2+(Seafood_Consumption_Rate!$BE$35/Seafood_Consumption_Rate!$BD$35)^2)</f>
        <v>618.33052517706835</v>
      </c>
      <c r="I240" s="22">
        <f>I239*SQRT((I238/I237)^2+(Seafood_Consumption_Rate!$BE$35/Seafood_Consumption_Rate!$BD$35)^2)</f>
        <v>639.86992428079725</v>
      </c>
      <c r="J240" s="22">
        <f>J239*SQRT((J238/J237)^2+(Seafood_Consumption_Rate!$BE$35/Seafood_Consumption_Rate!$BD$35)^2)</f>
        <v>662.97481040666173</v>
      </c>
      <c r="K240" s="22">
        <f>K239*SQRT((K238/K237)^2+(Seafood_Consumption_Rate!$BE$35/Seafood_Consumption_Rate!$BD$35)^2)</f>
        <v>687.27244705426051</v>
      </c>
      <c r="L240" s="22">
        <f>L239*SQRT((L238/L237)^2+(Seafood_Consumption_Rate!$BE$35/Seafood_Consumption_Rate!$BD$35)^2)</f>
        <v>712.52222249605552</v>
      </c>
      <c r="M240" s="22">
        <f>M239*SQRT((M238/M237)^2+(Seafood_Consumption_Rate!$BE$35/Seafood_Consumption_Rate!$BD$35)^2)</f>
        <v>738.63076059443165</v>
      </c>
      <c r="N240" s="22">
        <f>N239*SQRT((N238/N237)^2+(Seafood_Consumption_Rate!$BE$35/Seafood_Consumption_Rate!$BD$35)^2)</f>
        <v>765.60464284976524</v>
      </c>
      <c r="O240" s="22">
        <f>O239*SQRT((O238/O237)^2+(Seafood_Consumption_Rate!$BE$35/Seafood_Consumption_Rate!$BD$35)^2)</f>
        <v>793.57645383861097</v>
      </c>
      <c r="P240" s="22">
        <f>P239*SQRT((P238/P237)^2+(Seafood_Consumption_Rate!$BE$35/Seafood_Consumption_Rate!$BD$35)^2)</f>
        <v>822.65452373616267</v>
      </c>
      <c r="Q240" s="22">
        <f>Q239*SQRT((Q238/Q237)^2+(Seafood_Consumption_Rate!$BE$35/Seafood_Consumption_Rate!$BD$35)^2)</f>
        <v>852.84311781592442</v>
      </c>
      <c r="R240" s="22">
        <f>R239*SQRT((R238/R237)^2+(Seafood_Consumption_Rate!$BE$35/Seafood_Consumption_Rate!$BD$35)^2)</f>
        <v>884.06810786998858</v>
      </c>
      <c r="S240" s="22">
        <f>S239*SQRT((S238/S237)^2+(Seafood_Consumption_Rate!$BE$35/Seafood_Consumption_Rate!$BD$35)^2)</f>
        <v>916.39254554809884</v>
      </c>
      <c r="T240" s="22">
        <f>T239*SQRT((T238/T237)^2+(Seafood_Consumption_Rate!$BE$35/Seafood_Consumption_Rate!$BD$35)^2)</f>
        <v>949.86725242136572</v>
      </c>
      <c r="U240" s="22">
        <f>U239*SQRT((U238/U237)^2+(Seafood_Consumption_Rate!$BE$35/Seafood_Consumption_Rate!$BD$35)^2)</f>
        <v>984.56958323097285</v>
      </c>
      <c r="V240" s="22">
        <f>V239*SQRT((V238/V237)^2+(Seafood_Consumption_Rate!$BE$35/Seafood_Consumption_Rate!$BD$35)^2)</f>
        <v>1020.53376160985</v>
      </c>
      <c r="W240" s="22">
        <f>W239*SQRT((W238/W237)^2+(Seafood_Consumption_Rate!$BE$35/Seafood_Consumption_Rate!$BD$35)^2)</f>
        <v>1057.7815712197505</v>
      </c>
      <c r="X240" s="22">
        <f>X239*SQRT((X238/X237)^2+(Seafood_Consumption_Rate!$BE$35/Seafood_Consumption_Rate!$BD$35)^2)</f>
        <v>1096.3990981554327</v>
      </c>
      <c r="Y240" s="22">
        <f>Y239*SQRT((Y238/Y237)^2+(Seafood_Consumption_Rate!$BE$35/Seafood_Consumption_Rate!$BD$35)^2)</f>
        <v>1136.4296500165146</v>
      </c>
      <c r="Z240" s="22">
        <f>Z239*SQRT((Z238/Z237)^2+(Seafood_Consumption_Rate!$BE$35/Seafood_Consumption_Rate!$BD$35)^2)</f>
        <v>1177.9503885498966</v>
      </c>
      <c r="AA240" s="22">
        <f>AA239*SQRT((AA238/AA237)^2+(Seafood_Consumption_Rate!$BE$35/Seafood_Consumption_Rate!$BD$35)^2)</f>
        <v>1220.9675376839314</v>
      </c>
      <c r="AB240" s="22">
        <f>AB239*SQRT((AB238/AB237)^2+(Seafood_Consumption_Rate!$BE$35/Seafood_Consumption_Rate!$BD$35)^2)</f>
        <v>1265.5259873490115</v>
      </c>
      <c r="AC240" s="22">
        <f>AC239*SQRT((AC238/AC237)^2+(Seafood_Consumption_Rate!$BE$35/Seafood_Consumption_Rate!$BD$35)^2)</f>
        <v>1311.5915070747133</v>
      </c>
      <c r="AD240" s="22">
        <f>AD239*SQRT((AD238/AD237)^2+(Seafood_Consumption_Rate!$BE$35/Seafood_Consumption_Rate!$BD$35)^2)</f>
        <v>1359.1867217166155</v>
      </c>
      <c r="AE240" s="22">
        <f>AE239*SQRT((AE238/AE237)^2+(Seafood_Consumption_Rate!$BE$35/Seafood_Consumption_Rate!$BD$35)^2)</f>
        <v>1408.3222793420598</v>
      </c>
    </row>
    <row r="241" spans="1:31" x14ac:dyDescent="0.2">
      <c r="A241" t="s">
        <v>459</v>
      </c>
      <c r="B241" s="13">
        <v>477.25474999999989</v>
      </c>
      <c r="C241" s="13">
        <v>488.80159999999989</v>
      </c>
      <c r="D241" s="13">
        <v>500.68444999999991</v>
      </c>
      <c r="E241" s="13">
        <v>512.89279999999985</v>
      </c>
      <c r="F241" s="13">
        <v>525.42804999999987</v>
      </c>
      <c r="G241" s="13">
        <v>538.30489999999986</v>
      </c>
      <c r="H241" s="13">
        <v>551.54994999999985</v>
      </c>
      <c r="I241" s="13">
        <v>565.19049999999982</v>
      </c>
      <c r="J241" s="13">
        <v>579.25769999999989</v>
      </c>
      <c r="K241" s="13">
        <v>593.78549999999984</v>
      </c>
      <c r="L241" s="13">
        <v>608.79699999999991</v>
      </c>
      <c r="M241" s="13">
        <v>624.32404999999983</v>
      </c>
      <c r="N241" s="13">
        <v>640.42229999999984</v>
      </c>
      <c r="O241" s="13">
        <v>657.15474999999992</v>
      </c>
      <c r="P241" s="13">
        <v>674.57669999999985</v>
      </c>
      <c r="Q241" s="13">
        <v>692.72314999999992</v>
      </c>
      <c r="R241" s="13">
        <v>711.61929999999984</v>
      </c>
      <c r="S241" s="13">
        <v>731.29244999999992</v>
      </c>
      <c r="T241" s="13">
        <v>751.76884999999982</v>
      </c>
      <c r="U241" s="13">
        <v>773.07124999999985</v>
      </c>
      <c r="V241" s="13">
        <v>795.23044999999979</v>
      </c>
      <c r="W241" s="13">
        <v>818.27024999999981</v>
      </c>
      <c r="X241" s="13">
        <v>842.20114999999987</v>
      </c>
      <c r="Y241" s="13">
        <v>867.02734999999984</v>
      </c>
      <c r="Z241" s="13">
        <v>892.7575999999998</v>
      </c>
      <c r="AA241" s="13">
        <v>919.41499999999985</v>
      </c>
      <c r="AB241" s="13">
        <v>947.02754999999979</v>
      </c>
      <c r="AC241" s="13">
        <v>975.61869999999976</v>
      </c>
      <c r="AD241" s="13">
        <v>1005.2118999999998</v>
      </c>
      <c r="AE241" s="13">
        <v>1035.8337499999998</v>
      </c>
    </row>
    <row r="242" spans="1:31" x14ac:dyDescent="0.2">
      <c r="A242" t="s">
        <v>460</v>
      </c>
      <c r="B242" s="13">
        <v>464.73104999999993</v>
      </c>
      <c r="C242" s="13">
        <v>472.75934999999987</v>
      </c>
      <c r="D242" s="13">
        <v>480.6917499999999</v>
      </c>
      <c r="E242" s="13">
        <v>488.51039999999983</v>
      </c>
      <c r="F242" s="13">
        <v>496.20584999999988</v>
      </c>
      <c r="G242" s="13">
        <v>503.77599999999984</v>
      </c>
      <c r="H242" s="13">
        <v>511.23939999999988</v>
      </c>
      <c r="I242" s="13">
        <v>518.62964999999986</v>
      </c>
      <c r="J242" s="13">
        <v>525.99259999999992</v>
      </c>
      <c r="K242" s="13">
        <v>533.36429999999984</v>
      </c>
      <c r="L242" s="13">
        <v>540.75594999999987</v>
      </c>
      <c r="M242" s="13">
        <v>548.16894999999988</v>
      </c>
      <c r="N242" s="13">
        <v>555.61659999999995</v>
      </c>
      <c r="O242" s="13">
        <v>563.11254999999994</v>
      </c>
      <c r="P242" s="13">
        <v>570.66309999999987</v>
      </c>
      <c r="Q242" s="13">
        <v>578.26929999999993</v>
      </c>
      <c r="R242" s="13">
        <v>585.92659999999989</v>
      </c>
      <c r="S242" s="13">
        <v>593.62869999999987</v>
      </c>
      <c r="T242" s="13">
        <v>601.36544999999978</v>
      </c>
      <c r="U242" s="13">
        <v>609.12459999999987</v>
      </c>
      <c r="V242" s="13">
        <v>616.89984999999979</v>
      </c>
      <c r="W242" s="13">
        <v>624.6733499999998</v>
      </c>
      <c r="X242" s="13">
        <v>632.40099999999984</v>
      </c>
      <c r="Y242" s="13">
        <v>640.02749999999992</v>
      </c>
      <c r="Z242" s="13">
        <v>647.50874999999985</v>
      </c>
      <c r="AA242" s="13">
        <v>654.82374999999979</v>
      </c>
      <c r="AB242" s="13">
        <v>661.96619999999984</v>
      </c>
      <c r="AC242" s="13">
        <v>668.92489999999987</v>
      </c>
      <c r="AD242" s="13">
        <v>675.69354999999985</v>
      </c>
      <c r="AE242" s="13">
        <v>682.26689999999985</v>
      </c>
    </row>
    <row r="243" spans="1:31" x14ac:dyDescent="0.2">
      <c r="A243" t="s">
        <v>461</v>
      </c>
      <c r="B243" s="13">
        <v>473.73934999999989</v>
      </c>
      <c r="C243" s="13">
        <v>484.04684999999989</v>
      </c>
      <c r="D243" s="13">
        <v>494.4684499999999</v>
      </c>
      <c r="E243" s="13">
        <v>504.99819999999994</v>
      </c>
      <c r="F243" s="13">
        <v>515.63189999999986</v>
      </c>
      <c r="G243" s="13">
        <v>526.37234999999987</v>
      </c>
      <c r="H243" s="13">
        <v>537.22024999999985</v>
      </c>
      <c r="I243" s="13">
        <v>548.16509999999982</v>
      </c>
      <c r="J243" s="13">
        <v>559.19464999999991</v>
      </c>
      <c r="K243" s="13">
        <v>570.30434999999989</v>
      </c>
      <c r="L243" s="13">
        <v>581.4931499999999</v>
      </c>
      <c r="M243" s="13">
        <v>592.77749999999992</v>
      </c>
      <c r="N243" s="13">
        <v>604.19589999999982</v>
      </c>
      <c r="O243" s="13">
        <v>615.79909999999984</v>
      </c>
      <c r="P243" s="13">
        <v>627.62664999999993</v>
      </c>
      <c r="Q243" s="13">
        <v>639.68904999999984</v>
      </c>
      <c r="R243" s="13">
        <v>651.98734999999988</v>
      </c>
      <c r="S243" s="13">
        <v>664.54044999999985</v>
      </c>
      <c r="T243" s="13">
        <v>677.3689999999998</v>
      </c>
      <c r="U243" s="13">
        <v>690.4845499999999</v>
      </c>
      <c r="V243" s="13">
        <v>703.89374999999984</v>
      </c>
      <c r="W243" s="13">
        <v>717.58539999999994</v>
      </c>
      <c r="X243" s="13">
        <v>731.52974999999981</v>
      </c>
      <c r="Y243" s="13">
        <v>745.68339999999978</v>
      </c>
      <c r="Z243" s="13">
        <v>760.00994999999978</v>
      </c>
      <c r="AA243" s="13">
        <v>774.49469999999985</v>
      </c>
      <c r="AB243" s="13">
        <v>789.13099999999974</v>
      </c>
      <c r="AC243" s="13">
        <v>803.89959999999985</v>
      </c>
      <c r="AD243" s="13">
        <v>818.78159999999991</v>
      </c>
      <c r="AE243" s="13">
        <v>833.76019999999983</v>
      </c>
    </row>
    <row r="244" spans="1:31" x14ac:dyDescent="0.2">
      <c r="A244" t="s">
        <v>462</v>
      </c>
      <c r="B244" s="13">
        <f>AVERAGE(UN_Population_Growth_ScenA!B36,UN_Population_Growth_ScenB!B36,UN_Population_Growth_ScenC!B36)</f>
        <v>1348.3096666666668</v>
      </c>
      <c r="C244" s="13">
        <f>AVERAGE(UN_Population_Growth_ScenA!C36,UN_Population_Growth_ScenB!C36,UN_Population_Growth_ScenC!C36)</f>
        <v>1376.7693333333334</v>
      </c>
      <c r="D244" s="13">
        <f>AVERAGE(UN_Population_Growth_ScenA!D36,UN_Population_Growth_ScenB!D36,UN_Population_Growth_ScenC!D36)</f>
        <v>1405.5663333333332</v>
      </c>
      <c r="E244" s="13">
        <f>AVERAGE(UN_Population_Growth_ScenA!E36,UN_Population_Growth_ScenB!E36,UN_Population_Growth_ScenC!E36)</f>
        <v>1434.6679999999999</v>
      </c>
      <c r="F244" s="13">
        <f>AVERAGE(UN_Population_Growth_ScenA!F36,UN_Population_Growth_ScenB!F36,UN_Population_Growth_ScenC!F36)</f>
        <v>1464.0626666666667</v>
      </c>
      <c r="G244" s="13">
        <f>AVERAGE(UN_Population_Growth_ScenA!G36,UN_Population_Growth_ScenB!G36,UN_Population_Growth_ScenC!G36)</f>
        <v>1493.7650000000001</v>
      </c>
      <c r="H244" s="13">
        <f>AVERAGE(UN_Population_Growth_ScenA!H36,UN_Population_Growth_ScenB!H36,UN_Population_Growth_ScenC!H36)</f>
        <v>1523.8186666666668</v>
      </c>
      <c r="I244" s="13">
        <f>AVERAGE(UN_Population_Growth_ScenA!I36,UN_Population_Growth_ScenB!I36,UN_Population_Growth_ScenC!I36)</f>
        <v>1554.2716666666665</v>
      </c>
      <c r="J244" s="13">
        <f>AVERAGE(UN_Population_Growth_ScenA!J36,UN_Population_Growth_ScenB!J36,UN_Population_Growth_ScenC!J36)</f>
        <v>1585.185666666667</v>
      </c>
      <c r="K244" s="13">
        <f>AVERAGE(UN_Population_Growth_ScenA!K36,UN_Population_Growth_ScenB!K36,UN_Population_Growth_ScenC!K36)</f>
        <v>1616.6229999999998</v>
      </c>
      <c r="L244" s="13">
        <f>AVERAGE(UN_Population_Growth_ScenA!L36,UN_Population_Growth_ScenB!L36,UN_Population_Growth_ScenC!L36)</f>
        <v>1648.6153333333332</v>
      </c>
      <c r="M244" s="13">
        <f>AVERAGE(UN_Population_Growth_ScenA!M36,UN_Population_Growth_ScenB!M36,UN_Population_Growth_ScenC!M36)</f>
        <v>1681.2099999999998</v>
      </c>
      <c r="N244" s="13">
        <f>AVERAGE(UN_Population_Growth_ScenA!N36,UN_Population_Growth_ScenB!N36,UN_Population_Growth_ScenC!N36)</f>
        <v>1714.5093333333334</v>
      </c>
      <c r="O244" s="13">
        <f>AVERAGE(UN_Population_Growth_ScenA!O36,UN_Population_Growth_ScenB!O36,UN_Population_Growth_ScenC!O36)</f>
        <v>1748.6346666666668</v>
      </c>
      <c r="P244" s="13">
        <f>AVERAGE(UN_Population_Growth_ScenA!P36,UN_Population_Growth_ScenB!P36,UN_Population_Growth_ScenC!P36)</f>
        <v>1783.6823333333334</v>
      </c>
      <c r="Q244" s="13">
        <f>AVERAGE(UN_Population_Growth_ScenA!Q36,UN_Population_Growth_ScenB!Q36,UN_Population_Growth_ScenC!Q36)</f>
        <v>1819.6966666666667</v>
      </c>
      <c r="R244" s="13">
        <f>AVERAGE(UN_Population_Growth_ScenA!R36,UN_Population_Growth_ScenB!R36,UN_Population_Growth_ScenC!R36)</f>
        <v>1856.6983333333335</v>
      </c>
      <c r="S244" s="13">
        <f>AVERAGE(UN_Population_Growth_ScenA!S36,UN_Population_Growth_ScenB!S36,UN_Population_Growth_ScenC!S36)</f>
        <v>1894.7253333333335</v>
      </c>
      <c r="T244" s="13">
        <f>AVERAGE(UN_Population_Growth_ScenA!T36,UN_Population_Growth_ScenB!T36,UN_Population_Growth_ScenC!T36)</f>
        <v>1933.8126666666667</v>
      </c>
      <c r="U244" s="13">
        <f>AVERAGE(UN_Population_Growth_ScenA!U36,UN_Population_Growth_ScenB!U36,UN_Population_Growth_ScenC!U36)</f>
        <v>1973.9813333333334</v>
      </c>
      <c r="V244" s="13">
        <f>AVERAGE(UN_Population_Growth_ScenA!V36,UN_Population_Growth_ScenB!V36,UN_Population_Growth_ScenC!V36)</f>
        <v>2015.2609999999997</v>
      </c>
      <c r="W244" s="13">
        <f>AVERAGE(UN_Population_Growth_ScenA!W36,UN_Population_Growth_ScenB!W36,UN_Population_Growth_ScenC!W36)</f>
        <v>2057.646666666667</v>
      </c>
      <c r="X244" s="13">
        <f>AVERAGE(UN_Population_Growth_ScenA!X36,UN_Population_Growth_ScenB!X36,UN_Population_Growth_ScenC!X36)</f>
        <v>2101.078</v>
      </c>
      <c r="Y244" s="13">
        <f>AVERAGE(UN_Population_Growth_ScenA!Y36,UN_Population_Growth_ScenB!Y36,UN_Population_Growth_ScenC!Y36)</f>
        <v>2145.4650000000001</v>
      </c>
      <c r="Z244" s="13">
        <f>AVERAGE(UN_Population_Growth_ScenA!Z36,UN_Population_Growth_ScenB!Z36,UN_Population_Growth_ScenC!Z36)</f>
        <v>2190.7393333333334</v>
      </c>
      <c r="AA244" s="13">
        <f>AVERAGE(UN_Population_Growth_ScenA!AA36,UN_Population_Growth_ScenB!AA36,UN_Population_Growth_ScenC!AA36)</f>
        <v>2236.8889999999997</v>
      </c>
      <c r="AB244" s="13">
        <f>AVERAGE(UN_Population_Growth_ScenA!AB36,UN_Population_Growth_ScenB!AB36,UN_Population_Growth_ScenC!AB36)</f>
        <v>2283.9283333333333</v>
      </c>
      <c r="AC244" s="13">
        <f>AVERAGE(UN_Population_Growth_ScenA!AC36,UN_Population_Growth_ScenB!AC36,UN_Population_Growth_ScenC!AC36)</f>
        <v>2331.8506666666667</v>
      </c>
      <c r="AD244" s="13">
        <f>AVERAGE(UN_Population_Growth_ScenA!AD36,UN_Population_Growth_ScenB!AD36,UN_Population_Growth_ScenC!AD36)</f>
        <v>2380.6543333333334</v>
      </c>
      <c r="AE244" s="13">
        <f>AVERAGE(UN_Population_Growth_ScenA!AE36,UN_Population_Growth_ScenB!AE36,UN_Population_Growth_ScenC!AE36)</f>
        <v>2430.3436666666671</v>
      </c>
    </row>
    <row r="245" spans="1:31" x14ac:dyDescent="0.2">
      <c r="A245" t="s">
        <v>463</v>
      </c>
      <c r="B245" s="13">
        <f>STDEV(UN_Population_Growth_ScenA!B36,UN_Population_Growth_ScenB!B36,UN_Population_Growth_ScenC!B36)</f>
        <v>18.455704194999747</v>
      </c>
      <c r="C245" s="13">
        <f>STDEV(UN_Population_Growth_ScenA!C36,UN_Population_Growth_ScenB!C36,UN_Population_Growth_ScenC!C36)</f>
        <v>23.542380048188292</v>
      </c>
      <c r="D245" s="13">
        <f>STDEV(UN_Population_Growth_ScenA!D36,UN_Population_Growth_ScenB!D36,UN_Population_Growth_ScenC!D36)</f>
        <v>29.233848897012102</v>
      </c>
      <c r="E245" s="13">
        <f>STDEV(UN_Population_Growth_ScenA!E36,UN_Population_Growth_ScenB!E36,UN_Population_Growth_ScenC!E36)</f>
        <v>35.545767905617133</v>
      </c>
      <c r="F245" s="13">
        <f>STDEV(UN_Population_Growth_ScenA!F36,UN_Population_Growth_ScenB!F36,UN_Population_Growth_ScenC!F36)</f>
        <v>42.494864776033019</v>
      </c>
      <c r="G245" s="13">
        <f>STDEV(UN_Population_Growth_ScenA!G36,UN_Population_Growth_ScenB!G36,UN_Population_Growth_ScenC!G36)</f>
        <v>50.105001556730855</v>
      </c>
      <c r="H245" s="13">
        <f>STDEV(UN_Population_Growth_ScenA!H36,UN_Population_Growth_ScenB!H36,UN_Population_Growth_ScenC!H36)</f>
        <v>58.382800912026589</v>
      </c>
      <c r="I245" s="13">
        <f>STDEV(UN_Population_Growth_ScenA!I36,UN_Population_Growth_ScenB!I36,UN_Population_Growth_ScenC!I36)</f>
        <v>67.311033600245139</v>
      </c>
      <c r="J245" s="13">
        <f>STDEV(UN_Population_Growth_ScenA!J36,UN_Population_Growth_ScenB!J36,UN_Population_Growth_ScenC!J36)</f>
        <v>76.860798085456594</v>
      </c>
      <c r="K245" s="13">
        <f>STDEV(UN_Population_Growth_ScenA!K36,UN_Population_Growth_ScenB!K36,UN_Population_Growth_ScenC!K36)</f>
        <v>87.026879175344476</v>
      </c>
      <c r="L245" s="13">
        <f>STDEV(UN_Population_Growth_ScenA!L36,UN_Population_Growth_ScenB!L36,UN_Population_Growth_ScenC!L36)</f>
        <v>97.830925746071415</v>
      </c>
      <c r="M245" s="13">
        <f>STDEV(UN_Population_Growth_ScenA!M36,UN_Population_Growth_ScenB!M36,UN_Population_Growth_ScenC!M36)</f>
        <v>109.32512085060782</v>
      </c>
      <c r="N245" s="13">
        <f>STDEV(UN_Population_Growth_ScenA!N36,UN_Population_Growth_ScenB!N36,UN_Population_Growth_ScenC!N36)</f>
        <v>121.57865905385418</v>
      </c>
      <c r="O245" s="13">
        <f>STDEV(UN_Population_Growth_ScenA!O36,UN_Population_Growth_ScenB!O36,UN_Population_Growth_ScenC!O36)</f>
        <v>134.67066262677011</v>
      </c>
      <c r="P245" s="13">
        <f>STDEV(UN_Population_Growth_ScenA!P36,UN_Population_Growth_ScenB!P36,UN_Population_Growth_ScenC!P36)</f>
        <v>148.67756963420325</v>
      </c>
      <c r="Q245" s="13">
        <f>STDEV(UN_Population_Growth_ScenA!Q36,UN_Population_Growth_ScenB!Q36,UN_Population_Growth_ScenC!Q36)</f>
        <v>163.65171759053837</v>
      </c>
      <c r="R245" s="13">
        <f>STDEV(UN_Population_Growth_ScenA!R36,UN_Population_Growth_ScenB!R36,UN_Population_Growth_ScenC!R36)</f>
        <v>179.63927189323982</v>
      </c>
      <c r="S245" s="13">
        <f>STDEV(UN_Population_Growth_ScenA!S36,UN_Population_Growth_ScenB!S36,UN_Population_Growth_ScenC!S36)</f>
        <v>196.69242488803005</v>
      </c>
      <c r="T245" s="13">
        <f>STDEV(UN_Population_Growth_ScenA!T36,UN_Population_Growth_ScenB!T36,UN_Population_Growth_ScenC!T36)</f>
        <v>214.86607131963243</v>
      </c>
      <c r="U245" s="13">
        <f>STDEV(UN_Population_Growth_ScenA!U36,UN_Population_Growth_ScenB!U36,UN_Population_Growth_ScenC!U36)</f>
        <v>234.21168553753537</v>
      </c>
      <c r="V245" s="13">
        <f>STDEV(UN_Population_Growth_ScenA!V36,UN_Population_Growth_ScenB!V36,UN_Population_Growth_ScenC!V36)</f>
        <v>254.78317926425376</v>
      </c>
      <c r="W245" s="13">
        <f>STDEV(UN_Population_Growth_ScenA!W36,UN_Population_Growth_ScenB!W36,UN_Population_Growth_ScenC!W36)</f>
        <v>276.64129318366781</v>
      </c>
      <c r="X245" s="13">
        <f>STDEV(UN_Population_Growth_ScenA!X36,UN_Population_Growth_ScenB!X36,UN_Population_Growth_ScenC!X36)</f>
        <v>299.86566333443278</v>
      </c>
      <c r="Y245" s="13">
        <f>STDEV(UN_Population_Growth_ScenA!Y36,UN_Population_Growth_ScenB!Y36,UN_Population_Growth_ScenC!Y36)</f>
        <v>324.54354194930323</v>
      </c>
      <c r="Z245" s="13">
        <f>STDEV(UN_Population_Growth_ScenA!Z36,UN_Population_Growth_ScenB!Z36,UN_Population_Growth_ScenC!Z36)</f>
        <v>350.75323614235037</v>
      </c>
      <c r="AA245" s="13">
        <f>STDEV(UN_Population_Growth_ScenA!AA36,UN_Population_Growth_ScenB!AA36,UN_Population_Growth_ScenC!AA36)</f>
        <v>378.5607531334972</v>
      </c>
      <c r="AB245" s="13">
        <f>STDEV(UN_Population_Growth_ScenA!AB36,UN_Population_Growth_ScenB!AB36,UN_Population_Growth_ScenC!AB36)</f>
        <v>408.01857388155014</v>
      </c>
      <c r="AC245" s="13">
        <f>STDEV(UN_Population_Growth_ScenA!AC36,UN_Population_Growth_ScenB!AC36,UN_Population_Growth_ScenC!AC36)</f>
        <v>439.18091030614573</v>
      </c>
      <c r="AD245" s="13">
        <f>STDEV(UN_Population_Growth_ScenA!AD36,UN_Population_Growth_ScenB!AD36,UN_Population_Growth_ScenC!AD36)</f>
        <v>472.09590544965982</v>
      </c>
      <c r="AE245" s="13">
        <f>STDEV(UN_Population_Growth_ScenA!AE36,UN_Population_Growth_ScenB!AE36,UN_Population_Growth_ScenC!AE36)</f>
        <v>506.81539659163235</v>
      </c>
    </row>
    <row r="246" spans="1:31" s="4" customFormat="1" x14ac:dyDescent="0.2">
      <c r="A246" s="4" t="s">
        <v>464</v>
      </c>
      <c r="B246" s="22">
        <f>AVERAGE(B241:B243)</f>
        <v>471.90838333333323</v>
      </c>
      <c r="C246" s="22">
        <f t="shared" ref="C246:AE246" si="32">AVERAGE(C241:C243)</f>
        <v>481.86926666666659</v>
      </c>
      <c r="D246" s="22">
        <f t="shared" si="32"/>
        <v>491.94821666666661</v>
      </c>
      <c r="E246" s="22">
        <f t="shared" si="32"/>
        <v>502.13379999999989</v>
      </c>
      <c r="F246" s="22">
        <f t="shared" si="32"/>
        <v>512.42193333333319</v>
      </c>
      <c r="G246" s="22">
        <f t="shared" si="32"/>
        <v>522.81774999999982</v>
      </c>
      <c r="H246" s="22">
        <f t="shared" si="32"/>
        <v>533.33653333333325</v>
      </c>
      <c r="I246" s="22">
        <f t="shared" si="32"/>
        <v>543.99508333333313</v>
      </c>
      <c r="J246" s="22">
        <f t="shared" si="32"/>
        <v>554.8149833333332</v>
      </c>
      <c r="K246" s="22">
        <f t="shared" si="32"/>
        <v>565.81804999999986</v>
      </c>
      <c r="L246" s="22">
        <f t="shared" si="32"/>
        <v>577.01536666666652</v>
      </c>
      <c r="M246" s="22">
        <f t="shared" si="32"/>
        <v>588.42349999999988</v>
      </c>
      <c r="N246" s="22">
        <f t="shared" si="32"/>
        <v>600.07826666666654</v>
      </c>
      <c r="O246" s="22">
        <f t="shared" si="32"/>
        <v>612.02213333333327</v>
      </c>
      <c r="P246" s="22">
        <f t="shared" si="32"/>
        <v>624.28881666666655</v>
      </c>
      <c r="Q246" s="22">
        <f t="shared" si="32"/>
        <v>636.89383333333319</v>
      </c>
      <c r="R246" s="22">
        <f t="shared" si="32"/>
        <v>649.84441666666646</v>
      </c>
      <c r="S246" s="22">
        <f t="shared" si="32"/>
        <v>663.15386666666654</v>
      </c>
      <c r="T246" s="22">
        <f t="shared" si="32"/>
        <v>676.8344333333331</v>
      </c>
      <c r="U246" s="22">
        <f t="shared" si="32"/>
        <v>690.89346666666643</v>
      </c>
      <c r="V246" s="22">
        <f t="shared" si="32"/>
        <v>705.34134999999981</v>
      </c>
      <c r="W246" s="22">
        <f t="shared" si="32"/>
        <v>720.17633333333322</v>
      </c>
      <c r="X246" s="22">
        <f t="shared" si="32"/>
        <v>735.37729999999976</v>
      </c>
      <c r="Y246" s="22">
        <f t="shared" si="32"/>
        <v>750.91274999999985</v>
      </c>
      <c r="Z246" s="22">
        <f t="shared" si="32"/>
        <v>766.75876666666647</v>
      </c>
      <c r="AA246" s="22">
        <f t="shared" si="32"/>
        <v>782.91114999999979</v>
      </c>
      <c r="AB246" s="22">
        <f t="shared" si="32"/>
        <v>799.37491666666654</v>
      </c>
      <c r="AC246" s="22">
        <f t="shared" si="32"/>
        <v>816.14773333333312</v>
      </c>
      <c r="AD246" s="22">
        <f t="shared" si="32"/>
        <v>833.22901666666655</v>
      </c>
      <c r="AE246" s="22">
        <f t="shared" si="32"/>
        <v>850.62028333333319</v>
      </c>
    </row>
    <row r="247" spans="1:31" s="4" customFormat="1" x14ac:dyDescent="0.2">
      <c r="A247" s="4" t="s">
        <v>465</v>
      </c>
      <c r="B247" s="22">
        <f>B246*SQRT((B245/B244)^2+(Seafood_Consumption_Rate!$BE$36/Seafood_Consumption_Rate!$BD$36)^2)</f>
        <v>71.3551366852071</v>
      </c>
      <c r="C247" s="22">
        <f>C246*SQRT((C245/C244)^2+(Seafood_Consumption_Rate!$BE$36/Seafood_Consumption_Rate!$BD$36)^2)</f>
        <v>73.028456069833339</v>
      </c>
      <c r="D247" s="22">
        <f>D246*SQRT((D245/D244)^2+(Seafood_Consumption_Rate!$BE$36/Seafood_Consumption_Rate!$BD$36)^2)</f>
        <v>74.783119153749311</v>
      </c>
      <c r="E247" s="22">
        <f>E246*SQRT((E245/E244)^2+(Seafood_Consumption_Rate!$BE$36/Seafood_Consumption_Rate!$BD$36)^2)</f>
        <v>76.630293753871754</v>
      </c>
      <c r="F247" s="22">
        <f>F246*SQRT((F245/F244)^2+(Seafood_Consumption_Rate!$BE$36/Seafood_Consumption_Rate!$BD$36)^2)</f>
        <v>78.583216131109097</v>
      </c>
      <c r="G247" s="22">
        <f>G246*SQRT((G245/G244)^2+(Seafood_Consumption_Rate!$BE$36/Seafood_Consumption_Rate!$BD$36)^2)</f>
        <v>80.657840741464966</v>
      </c>
      <c r="H247" s="22">
        <f>H246*SQRT((H245/H244)^2+(Seafood_Consumption_Rate!$BE$36/Seafood_Consumption_Rate!$BD$36)^2)</f>
        <v>82.871058603926855</v>
      </c>
      <c r="I247" s="22">
        <f>I246*SQRT((I245/I244)^2+(Seafood_Consumption_Rate!$BE$36/Seafood_Consumption_Rate!$BD$36)^2)</f>
        <v>85.237700352178123</v>
      </c>
      <c r="J247" s="22">
        <f>J246*SQRT((J245/J244)^2+(Seafood_Consumption_Rate!$BE$36/Seafood_Consumption_Rate!$BD$36)^2)</f>
        <v>87.770818620244768</v>
      </c>
      <c r="K247" s="22">
        <f>K246*SQRT((K245/K244)^2+(Seafood_Consumption_Rate!$BE$36/Seafood_Consumption_Rate!$BD$36)^2)</f>
        <v>90.484331219631088</v>
      </c>
      <c r="L247" s="22">
        <f>L246*SQRT((L245/L244)^2+(Seafood_Consumption_Rate!$BE$36/Seafood_Consumption_Rate!$BD$36)^2)</f>
        <v>93.392968563064926</v>
      </c>
      <c r="M247" s="22">
        <f>M246*SQRT((M245/M244)^2+(Seafood_Consumption_Rate!$BE$36/Seafood_Consumption_Rate!$BD$36)^2)</f>
        <v>96.516398613295749</v>
      </c>
      <c r="N247" s="22">
        <f>N246*SQRT((N245/N244)^2+(Seafood_Consumption_Rate!$BE$36/Seafood_Consumption_Rate!$BD$36)^2)</f>
        <v>99.880493674018439</v>
      </c>
      <c r="O247" s="22">
        <f>O246*SQRT((O245/O244)^2+(Seafood_Consumption_Rate!$BE$36/Seafood_Consumption_Rate!$BD$36)^2)</f>
        <v>103.51501582685788</v>
      </c>
      <c r="P247" s="22">
        <f>P246*SQRT((P245/P244)^2+(Seafood_Consumption_Rate!$BE$36/Seafood_Consumption_Rate!$BD$36)^2)</f>
        <v>107.44965275213363</v>
      </c>
      <c r="Q247" s="22">
        <f>Q246*SQRT((Q245/Q244)^2+(Seafood_Consumption_Rate!$BE$36/Seafood_Consumption_Rate!$BD$36)^2)</f>
        <v>111.70866216089375</v>
      </c>
      <c r="R247" s="22">
        <f>R246*SQRT((R245/R244)^2+(Seafood_Consumption_Rate!$BE$36/Seafood_Consumption_Rate!$BD$36)^2)</f>
        <v>116.31431936402871</v>
      </c>
      <c r="S247" s="22">
        <f>S246*SQRT((S245/S244)^2+(Seafood_Consumption_Rate!$BE$36/Seafood_Consumption_Rate!$BD$36)^2)</f>
        <v>121.29075397736031</v>
      </c>
      <c r="T247" s="22">
        <f>T246*SQRT((T245/T244)^2+(Seafood_Consumption_Rate!$BE$36/Seafood_Consumption_Rate!$BD$36)^2)</f>
        <v>126.66244544733514</v>
      </c>
      <c r="U247" s="22">
        <f>U246*SQRT((U245/U244)^2+(Seafood_Consumption_Rate!$BE$36/Seafood_Consumption_Rate!$BD$36)^2)</f>
        <v>132.45243188044174</v>
      </c>
      <c r="V247" s="22">
        <f>V246*SQRT((V245/V244)^2+(Seafood_Consumption_Rate!$BE$36/Seafood_Consumption_Rate!$BD$36)^2)</f>
        <v>138.6843433860266</v>
      </c>
      <c r="W247" s="22">
        <f>W246*SQRT((W245/W244)^2+(Seafood_Consumption_Rate!$BE$36/Seafood_Consumption_Rate!$BD$36)^2)</f>
        <v>145.38168795645652</v>
      </c>
      <c r="X247" s="22">
        <f>X246*SQRT((X245/X244)^2+(Seafood_Consumption_Rate!$BE$36/Seafood_Consumption_Rate!$BD$36)^2)</f>
        <v>152.57033905853291</v>
      </c>
      <c r="Y247" s="22">
        <f>Y246*SQRT((Y245/Y244)^2+(Seafood_Consumption_Rate!$BE$36/Seafood_Consumption_Rate!$BD$36)^2)</f>
        <v>160.27760106046605</v>
      </c>
      <c r="Z247" s="22">
        <f>Z246*SQRT((Z245/Z244)^2+(Seafood_Consumption_Rate!$BE$36/Seafood_Consumption_Rate!$BD$36)^2)</f>
        <v>168.53013452191556</v>
      </c>
      <c r="AA247" s="22">
        <f>AA246*SQRT((AA245/AA244)^2+(Seafood_Consumption_Rate!$BE$36/Seafood_Consumption_Rate!$BD$36)^2)</f>
        <v>177.3537421720479</v>
      </c>
      <c r="AB247" s="22">
        <f>AB246*SQRT((AB245/AB244)^2+(Seafood_Consumption_Rate!$BE$36/Seafood_Consumption_Rate!$BD$36)^2)</f>
        <v>186.77124629468321</v>
      </c>
      <c r="AC247" s="22">
        <f>AC246*SQRT((AC245/AC244)^2+(Seafood_Consumption_Rate!$BE$36/Seafood_Consumption_Rate!$BD$36)^2)</f>
        <v>196.80454126023432</v>
      </c>
      <c r="AD247" s="22">
        <f>AD246*SQRT((AD245/AD244)^2+(Seafood_Consumption_Rate!$BE$36/Seafood_Consumption_Rate!$BD$36)^2)</f>
        <v>207.47344169178177</v>
      </c>
      <c r="AE247" s="22">
        <f>AE246*SQRT((AE245/AE244)^2+(Seafood_Consumption_Rate!$BE$36/Seafood_Consumption_Rate!$BD$36)^2)</f>
        <v>218.79834549262679</v>
      </c>
    </row>
    <row r="248" spans="1:31" x14ac:dyDescent="0.2">
      <c r="A248" t="s">
        <v>466</v>
      </c>
      <c r="B248" s="13">
        <v>21273.520410000001</v>
      </c>
      <c r="C248" s="13">
        <v>21292.890780000002</v>
      </c>
      <c r="D248" s="13">
        <v>21303.600730000002</v>
      </c>
      <c r="E248" s="13">
        <v>21306.682730000004</v>
      </c>
      <c r="F248" s="13">
        <v>21303.030560000003</v>
      </c>
      <c r="G248" s="13">
        <v>21292.983240000001</v>
      </c>
      <c r="H248" s="13">
        <v>21276.710280000003</v>
      </c>
      <c r="I248" s="13">
        <v>21254.828080000003</v>
      </c>
      <c r="J248" s="13">
        <v>21227.983860000004</v>
      </c>
      <c r="K248" s="13">
        <v>21196.701560000005</v>
      </c>
      <c r="L248" s="13">
        <v>21161.304790000002</v>
      </c>
      <c r="M248" s="13">
        <v>21121.993880000002</v>
      </c>
      <c r="N248" s="13">
        <v>21078.784240000005</v>
      </c>
      <c r="O248" s="13">
        <v>21031.675870000003</v>
      </c>
      <c r="P248" s="13">
        <v>20980.60713</v>
      </c>
      <c r="Q248" s="13">
        <v>20925.716710000004</v>
      </c>
      <c r="R248" s="13">
        <v>20867.11248</v>
      </c>
      <c r="S248" s="13">
        <v>20804.671160000002</v>
      </c>
      <c r="T248" s="13">
        <v>20738.254060000003</v>
      </c>
      <c r="U248" s="13">
        <v>20667.737900000004</v>
      </c>
      <c r="V248" s="13">
        <v>20593.168910000004</v>
      </c>
      <c r="W248" s="13">
        <v>20514.577910000004</v>
      </c>
      <c r="X248" s="13">
        <v>20431.903260000003</v>
      </c>
      <c r="Y248" s="13">
        <v>20345.052500000002</v>
      </c>
      <c r="Z248" s="13">
        <v>20253.99481</v>
      </c>
      <c r="AA248" s="13">
        <v>20158.761010000002</v>
      </c>
      <c r="AB248" s="13">
        <v>20059.520610000003</v>
      </c>
      <c r="AC248" s="13">
        <v>19956.489350000003</v>
      </c>
      <c r="AD248" s="13">
        <v>19849.898380000002</v>
      </c>
      <c r="AE248" s="13">
        <v>19740.040490000003</v>
      </c>
    </row>
    <row r="249" spans="1:31" x14ac:dyDescent="0.2">
      <c r="A249" t="s">
        <v>467</v>
      </c>
      <c r="B249" s="13">
        <v>21010.271380000002</v>
      </c>
      <c r="C249" s="13">
        <v>20971.823430000004</v>
      </c>
      <c r="D249" s="13">
        <v>20922.157000000003</v>
      </c>
      <c r="E249" s="13">
        <v>20862.165870000004</v>
      </c>
      <c r="F249" s="13">
        <v>20792.805460000003</v>
      </c>
      <c r="G249" s="13">
        <v>20714.645940000002</v>
      </c>
      <c r="H249" s="13">
        <v>20628.56568</v>
      </c>
      <c r="I249" s="13">
        <v>20536.013220000004</v>
      </c>
      <c r="J249" s="13">
        <v>20438.699070000002</v>
      </c>
      <c r="K249" s="13">
        <v>20337.948490000002</v>
      </c>
      <c r="L249" s="13">
        <v>20234.531980000003</v>
      </c>
      <c r="M249" s="13">
        <v>20128.619050000001</v>
      </c>
      <c r="N249" s="13">
        <v>20020.148060000003</v>
      </c>
      <c r="O249" s="13">
        <v>19908.749169999999</v>
      </c>
      <c r="P249" s="13">
        <v>19794.129590000004</v>
      </c>
      <c r="Q249" s="13">
        <v>19676.39719</v>
      </c>
      <c r="R249" s="13">
        <v>19555.752300000004</v>
      </c>
      <c r="S249" s="13">
        <v>19432.087050000006</v>
      </c>
      <c r="T249" s="13">
        <v>19305.124060000002</v>
      </c>
      <c r="U249" s="13">
        <v>19174.67841</v>
      </c>
      <c r="V249" s="13">
        <v>19040.719280000001</v>
      </c>
      <c r="W249" s="13">
        <v>18903.200440000001</v>
      </c>
      <c r="X249" s="13">
        <v>18761.752050000003</v>
      </c>
      <c r="Y249" s="13">
        <v>18615.942630000001</v>
      </c>
      <c r="Z249" s="13">
        <v>18465.448570000004</v>
      </c>
      <c r="AA249" s="13">
        <v>18310.177410000004</v>
      </c>
      <c r="AB249" s="13">
        <v>18150.252430000004</v>
      </c>
      <c r="AC249" s="13">
        <v>17985.750680000001</v>
      </c>
      <c r="AD249" s="13">
        <v>17816.887900000002</v>
      </c>
      <c r="AE249" s="13">
        <v>17643.864420000002</v>
      </c>
    </row>
    <row r="250" spans="1:31" x14ac:dyDescent="0.2">
      <c r="A250" t="s">
        <v>468</v>
      </c>
      <c r="B250" s="13">
        <v>21502.435960000003</v>
      </c>
      <c r="C250" s="13">
        <v>21572.412770000003</v>
      </c>
      <c r="D250" s="13">
        <v>21636.148530000002</v>
      </c>
      <c r="E250" s="13">
        <v>21694.876040000003</v>
      </c>
      <c r="F250" s="13">
        <v>21749.489080000003</v>
      </c>
      <c r="G250" s="13">
        <v>21800.249620000002</v>
      </c>
      <c r="H250" s="13">
        <v>21846.926510000001</v>
      </c>
      <c r="I250" s="13">
        <v>21889.550570000003</v>
      </c>
      <c r="J250" s="13">
        <v>21927.983110000001</v>
      </c>
      <c r="K250" s="13">
        <v>21962.285770000002</v>
      </c>
      <c r="L250" s="13">
        <v>21992.566420000003</v>
      </c>
      <c r="M250" s="13">
        <v>22019.225720000002</v>
      </c>
      <c r="N250" s="13">
        <v>22042.895480000003</v>
      </c>
      <c r="O250" s="13">
        <v>22064.315380000004</v>
      </c>
      <c r="P250" s="13">
        <v>22084.117230000003</v>
      </c>
      <c r="Q250" s="13">
        <v>22102.624640000005</v>
      </c>
      <c r="R250" s="13">
        <v>22119.914660000002</v>
      </c>
      <c r="S250" s="13">
        <v>22136.233850000001</v>
      </c>
      <c r="T250" s="13">
        <v>22151.690080000004</v>
      </c>
      <c r="U250" s="13">
        <v>22166.437450000001</v>
      </c>
      <c r="V250" s="13">
        <v>22180.645470000003</v>
      </c>
      <c r="W250" s="13">
        <v>22194.452830000002</v>
      </c>
      <c r="X250" s="13">
        <v>22207.751660000002</v>
      </c>
      <c r="Y250" s="13">
        <v>22220.434090000002</v>
      </c>
      <c r="Z250" s="13">
        <v>22232.392250000001</v>
      </c>
      <c r="AA250" s="13">
        <v>22243.62614</v>
      </c>
      <c r="AB250" s="13">
        <v>22254.259040000004</v>
      </c>
      <c r="AC250" s="13">
        <v>22264.368000000002</v>
      </c>
      <c r="AD250" s="13">
        <v>22274.076300000004</v>
      </c>
      <c r="AE250" s="13">
        <v>22283.507220000003</v>
      </c>
    </row>
    <row r="251" spans="1:31" x14ac:dyDescent="0.2">
      <c r="A251" t="s">
        <v>469</v>
      </c>
      <c r="B251" s="13">
        <f>AVERAGE(UN_Population_Growth_ScenA!B37,UN_Population_Growth_ScenB!B37,UN_Population_Growth_ScenC!B37)</f>
        <v>1379.7583333333332</v>
      </c>
      <c r="C251" s="13">
        <f>AVERAGE(UN_Population_Growth_ScenA!C37,UN_Population_Growth_ScenB!C37,UN_Population_Growth_ScenC!C37)</f>
        <v>1380.8593333333331</v>
      </c>
      <c r="D251" s="13">
        <f>AVERAGE(UN_Population_Growth_ScenA!D37,UN_Population_Growth_ScenB!D37,UN_Population_Growth_ScenC!D37)</f>
        <v>1381.3953333333332</v>
      </c>
      <c r="E251" s="13">
        <f>AVERAGE(UN_Population_Growth_ScenA!E37,UN_Population_Growth_ScenB!E37,UN_Population_Growth_ScenC!E37)</f>
        <v>1381.4346666666668</v>
      </c>
      <c r="F251" s="13">
        <f>AVERAGE(UN_Population_Growth_ScenA!F37,UN_Population_Growth_ScenB!F37,UN_Population_Growth_ScenC!F37)</f>
        <v>1381.0366666666666</v>
      </c>
      <c r="G251" s="13">
        <f>AVERAGE(UN_Population_Growth_ScenA!G37,UN_Population_Growth_ScenB!G37,UN_Population_Growth_ScenC!G37)</f>
        <v>1380.2266666666665</v>
      </c>
      <c r="H251" s="13">
        <f>AVERAGE(UN_Population_Growth_ScenA!H37,UN_Population_Growth_ScenB!H37,UN_Population_Growth_ScenC!H37)</f>
        <v>1379.0223333333333</v>
      </c>
      <c r="I251" s="13">
        <f>AVERAGE(UN_Population_Growth_ScenA!I37,UN_Population_Growth_ScenB!I37,UN_Population_Growth_ScenC!I37)</f>
        <v>1377.4690000000001</v>
      </c>
      <c r="J251" s="13">
        <f>AVERAGE(UN_Population_Growth_ScenA!J37,UN_Population_Growth_ScenB!J37,UN_Population_Growth_ScenC!J37)</f>
        <v>1375.6146666666666</v>
      </c>
      <c r="K251" s="13">
        <f>AVERAGE(UN_Population_Growth_ScenA!K37,UN_Population_Growth_ScenB!K37,UN_Population_Growth_ScenC!K37)</f>
        <v>1373.5006666666668</v>
      </c>
      <c r="L251" s="13">
        <f>AVERAGE(UN_Population_Growth_ScenA!L37,UN_Population_Growth_ScenB!L37,UN_Population_Growth_ScenC!L37)</f>
        <v>1371.153</v>
      </c>
      <c r="M251" s="13">
        <f>AVERAGE(UN_Population_Growth_ScenA!M37,UN_Population_Growth_ScenB!M37,UN_Population_Growth_ScenC!M37)</f>
        <v>1368.5883333333331</v>
      </c>
      <c r="N251" s="13">
        <f>AVERAGE(UN_Population_Growth_ScenA!N37,UN_Population_Growth_ScenB!N37,UN_Population_Growth_ScenC!N37)</f>
        <v>1365.8193333333331</v>
      </c>
      <c r="O251" s="13">
        <f>AVERAGE(UN_Population_Growth_ScenA!O37,UN_Population_Growth_ScenB!O37,UN_Population_Growth_ScenC!O37)</f>
        <v>1362.854</v>
      </c>
      <c r="P251" s="13">
        <f>AVERAGE(UN_Population_Growth_ScenA!P37,UN_Population_Growth_ScenB!P37,UN_Population_Growth_ScenC!P37)</f>
        <v>1359.6983333333335</v>
      </c>
      <c r="Q251" s="13">
        <f>AVERAGE(UN_Population_Growth_ScenA!Q37,UN_Population_Growth_ScenB!Q37,UN_Population_Growth_ScenC!Q37)</f>
        <v>1356.3646666666666</v>
      </c>
      <c r="R251" s="13">
        <f>AVERAGE(UN_Population_Growth_ScenA!R37,UN_Population_Growth_ScenB!R37,UN_Population_Growth_ScenC!R37)</f>
        <v>1352.8613333333333</v>
      </c>
      <c r="S251" s="13">
        <f>AVERAGE(UN_Population_Growth_ScenA!S37,UN_Population_Growth_ScenB!S37,UN_Population_Growth_ScenC!S37)</f>
        <v>1349.1886666666667</v>
      </c>
      <c r="T251" s="13">
        <f>AVERAGE(UN_Population_Growth_ScenA!T37,UN_Population_Growth_ScenB!T37,UN_Population_Growth_ScenC!T37)</f>
        <v>1345.3400000000001</v>
      </c>
      <c r="U251" s="13">
        <f>AVERAGE(UN_Population_Growth_ScenA!U37,UN_Population_Growth_ScenB!U37,UN_Population_Growth_ScenC!U37)</f>
        <v>1341.3119999999999</v>
      </c>
      <c r="V251" s="13">
        <f>AVERAGE(UN_Population_Growth_ScenA!V37,UN_Population_Growth_ScenB!V37,UN_Population_Growth_ScenC!V37)</f>
        <v>1337.1086666666667</v>
      </c>
      <c r="W251" s="13">
        <f>AVERAGE(UN_Population_Growth_ScenA!W37,UN_Population_Growth_ScenB!W37,UN_Population_Growth_ScenC!W37)</f>
        <v>1332.7326666666665</v>
      </c>
      <c r="X251" s="13">
        <f>AVERAGE(UN_Population_Growth_ScenA!X37,UN_Population_Growth_ScenB!X37,UN_Population_Growth_ScenC!X37)</f>
        <v>1328.1723333333332</v>
      </c>
      <c r="Y251" s="13">
        <f>AVERAGE(UN_Population_Growth_ScenA!Y37,UN_Population_Growth_ScenB!Y37,UN_Population_Growth_ScenC!Y37)</f>
        <v>1323.414</v>
      </c>
      <c r="Z251" s="13">
        <f>AVERAGE(UN_Population_Growth_ScenA!Z37,UN_Population_Growth_ScenB!Z37,UN_Population_Growth_ScenC!Z37)</f>
        <v>1318.4476666666667</v>
      </c>
      <c r="AA251" s="13">
        <f>AVERAGE(UN_Population_Growth_ScenA!AA37,UN_Population_Growth_ScenB!AA37,UN_Population_Growth_ScenC!AA37)</f>
        <v>1313.2719999999999</v>
      </c>
      <c r="AB251" s="13">
        <f>AVERAGE(UN_Population_Growth_ScenA!AB37,UN_Population_Growth_ScenB!AB37,UN_Population_Growth_ScenC!AB37)</f>
        <v>1307.896</v>
      </c>
      <c r="AC251" s="13">
        <f>AVERAGE(UN_Population_Growth_ScenA!AC37,UN_Population_Growth_ScenB!AC37,UN_Population_Growth_ScenC!AC37)</f>
        <v>1302.3276666666668</v>
      </c>
      <c r="AD251" s="13">
        <f>AVERAGE(UN_Population_Growth_ScenA!AD37,UN_Population_Growth_ScenB!AD37,UN_Population_Growth_ScenC!AD37)</f>
        <v>1296.5793333333334</v>
      </c>
      <c r="AE251" s="13">
        <f>AVERAGE(UN_Population_Growth_ScenA!AE37,UN_Population_Growth_ScenB!AE37,UN_Population_Growth_ScenC!AE37)</f>
        <v>1290.6643333333334</v>
      </c>
    </row>
    <row r="252" spans="1:31" x14ac:dyDescent="0.2">
      <c r="A252" t="s">
        <v>470</v>
      </c>
      <c r="B252" s="13">
        <f>STDEV(UN_Population_Growth_ScenA!B37,UN_Population_Growth_ScenB!B37,UN_Population_Growth_ScenC!B37)</f>
        <v>15.981946888077655</v>
      </c>
      <c r="C252" s="13">
        <f>STDEV(UN_Population_Growth_ScenA!C37,UN_Population_Growth_ScenB!C37,UN_Population_Growth_ScenC!C37)</f>
        <v>19.502534971980747</v>
      </c>
      <c r="D252" s="13">
        <f>STDEV(UN_Population_Growth_ScenA!D37,UN_Population_Growth_ScenB!D37,UN_Population_Growth_ScenC!D37)</f>
        <v>23.18460084481357</v>
      </c>
      <c r="E252" s="13">
        <f>STDEV(UN_Population_Growth_ScenA!E37,UN_Population_Growth_ScenB!E37,UN_Population_Growth_ScenC!E37)</f>
        <v>27.03909381494384</v>
      </c>
      <c r="F252" s="13">
        <f>STDEV(UN_Population_Growth_ScenA!F37,UN_Population_Growth_ScenB!F37,UN_Population_Growth_ScenC!F37)</f>
        <v>31.063975942131581</v>
      </c>
      <c r="G252" s="13">
        <f>STDEV(UN_Population_Growth_ScenA!G37,UN_Population_Growth_ScenB!G37,UN_Population_Growth_ScenC!G37)</f>
        <v>35.249152065451682</v>
      </c>
      <c r="H252" s="13">
        <f>STDEV(UN_Population_Growth_ScenA!H37,UN_Population_Growth_ScenB!H37,UN_Population_Growth_ScenC!H37)</f>
        <v>39.558445322501463</v>
      </c>
      <c r="I252" s="13">
        <f>STDEV(UN_Population_Growth_ScenA!I37,UN_Population_Growth_ScenB!I37,UN_Population_Growth_ScenC!I37)</f>
        <v>43.945743559530328</v>
      </c>
      <c r="J252" s="13">
        <f>STDEV(UN_Population_Growth_ScenA!J37,UN_Population_Growth_ScenB!J37,UN_Population_Growth_ScenC!J37)</f>
        <v>48.350938153600843</v>
      </c>
      <c r="K252" s="13">
        <f>STDEV(UN_Population_Growth_ScenA!K37,UN_Population_Growth_ScenB!K37,UN_Population_Growth_ScenC!K37)</f>
        <v>52.732890991612891</v>
      </c>
      <c r="L252" s="13">
        <f>STDEV(UN_Population_Growth_ScenA!L37,UN_Population_Growth_ScenB!L37,UN_Population_Growth_ScenC!L37)</f>
        <v>57.070053714711037</v>
      </c>
      <c r="M252" s="13">
        <f>STDEV(UN_Population_Growth_ScenA!M37,UN_Population_Growth_ScenB!M37,UN_Population_Growth_ScenC!M37)</f>
        <v>61.369933618453103</v>
      </c>
      <c r="N252" s="13">
        <f>STDEV(UN_Population_Growth_ScenA!N37,UN_Population_Growth_ScenB!N37,UN_Population_Growth_ScenC!N37)</f>
        <v>65.654882966412671</v>
      </c>
      <c r="O252" s="13">
        <f>STDEV(UN_Population_Growth_ScenA!O37,UN_Population_Growth_ScenB!O37,UN_Population_Growth_ScenC!O37)</f>
        <v>69.960947656531971</v>
      </c>
      <c r="P252" s="13">
        <f>STDEV(UN_Population_Growth_ScenA!P37,UN_Population_Growth_ScenB!P37,UN_Population_Growth_ScenC!P37)</f>
        <v>74.318253648301877</v>
      </c>
      <c r="Q252" s="13">
        <f>STDEV(UN_Population_Growth_ScenA!Q37,UN_Population_Growth_ScenB!Q37,UN_Population_Growth_ScenC!Q37)</f>
        <v>78.734186071447681</v>
      </c>
      <c r="R252" s="13">
        <f>STDEV(UN_Population_Growth_ScenA!R37,UN_Population_Growth_ScenB!R37,UN_Population_Growth_ScenC!R37)</f>
        <v>83.205231430080943</v>
      </c>
      <c r="S252" s="13">
        <f>STDEV(UN_Population_Growth_ScenA!S37,UN_Population_Growth_ScenB!S37,UN_Population_Growth_ScenC!S37)</f>
        <v>87.743365107188112</v>
      </c>
      <c r="T252" s="13">
        <f>STDEV(UN_Population_Growth_ScenA!T37,UN_Population_Growth_ScenB!T37,UN_Population_Growth_ScenC!T37)</f>
        <v>92.361736817796995</v>
      </c>
      <c r="U252" s="13">
        <f>STDEV(UN_Population_Growth_ScenA!U37,UN_Population_Growth_ScenB!U37,UN_Population_Growth_ScenC!U37)</f>
        <v>97.072057498540744</v>
      </c>
      <c r="V252" s="13">
        <f>STDEV(UN_Population_Growth_ScenA!V37,UN_Population_Growth_ScenB!V37,UN_Population_Growth_ScenC!V37)</f>
        <v>101.88161298454857</v>
      </c>
      <c r="W252" s="13">
        <f>STDEV(UN_Population_Growth_ScenA!W37,UN_Population_Growth_ScenB!W37,UN_Population_Growth_ScenC!W37)</f>
        <v>106.79720882276526</v>
      </c>
      <c r="X252" s="13">
        <f>STDEV(UN_Population_Growth_ScenA!X37,UN_Population_Growth_ScenB!X37,UN_Population_Growth_ScenC!X37)</f>
        <v>111.82803047685906</v>
      </c>
      <c r="Y252" s="13">
        <f>STDEV(UN_Population_Growth_ScenA!Y37,UN_Population_Growth_ScenB!Y37,UN_Population_Growth_ScenC!Y37)</f>
        <v>116.98509469586294</v>
      </c>
      <c r="Z252" s="13">
        <f>STDEV(UN_Population_Growth_ScenA!Z37,UN_Population_Growth_ScenB!Z37,UN_Population_Growth_ScenC!Z37)</f>
        <v>122.27573229931325</v>
      </c>
      <c r="AA252" s="13">
        <f>STDEV(UN_Population_Growth_ScenA!AA37,UN_Population_Growth_ScenB!AA37,UN_Population_Growth_ScenC!AA37)</f>
        <v>127.70323113766538</v>
      </c>
      <c r="AB252" s="13">
        <f>STDEV(UN_Population_Growth_ScenA!AB37,UN_Population_Growth_ScenB!AB37,UN_Population_Growth_ScenC!AB37)</f>
        <v>133.267838314426</v>
      </c>
      <c r="AC252" s="13">
        <f>STDEV(UN_Population_Growth_ScenA!AC37,UN_Population_Growth_ScenB!AC37,UN_Population_Growth_ScenC!AC37)</f>
        <v>138.96958486062098</v>
      </c>
      <c r="AD252" s="13">
        <f>STDEV(UN_Population_Growth_ScenA!AD37,UN_Population_Growth_ScenB!AD37,UN_Population_Growth_ScenC!AD37)</f>
        <v>144.80552483014361</v>
      </c>
      <c r="AE252" s="13">
        <f>STDEV(UN_Population_Growth_ScenA!AE37,UN_Population_Growth_ScenB!AE37,UN_Population_Growth_ScenC!AE37)</f>
        <v>150.77301037099883</v>
      </c>
    </row>
    <row r="253" spans="1:31" s="4" customFormat="1" x14ac:dyDescent="0.2">
      <c r="A253" s="4" t="s">
        <v>471</v>
      </c>
      <c r="B253" s="22">
        <f>AVERAGE(B248:B250)</f>
        <v>21262.075916666668</v>
      </c>
      <c r="C253" s="22">
        <f t="shared" ref="C253:AE253" si="33">AVERAGE(C248:C250)</f>
        <v>21279.042326666669</v>
      </c>
      <c r="D253" s="22">
        <f t="shared" si="33"/>
        <v>21287.302086666667</v>
      </c>
      <c r="E253" s="22">
        <f t="shared" si="33"/>
        <v>21287.90821333334</v>
      </c>
      <c r="F253" s="22">
        <f t="shared" si="33"/>
        <v>21281.775033333335</v>
      </c>
      <c r="G253" s="22">
        <f t="shared" si="33"/>
        <v>21269.292933333334</v>
      </c>
      <c r="H253" s="22">
        <f t="shared" si="33"/>
        <v>21250.734156666669</v>
      </c>
      <c r="I253" s="22">
        <f t="shared" si="33"/>
        <v>21226.797290000002</v>
      </c>
      <c r="J253" s="22">
        <f t="shared" si="33"/>
        <v>21198.222013333336</v>
      </c>
      <c r="K253" s="22">
        <f t="shared" si="33"/>
        <v>21165.645273333339</v>
      </c>
      <c r="L253" s="22">
        <f t="shared" si="33"/>
        <v>21129.467730000004</v>
      </c>
      <c r="M253" s="22">
        <f t="shared" si="33"/>
        <v>21089.946216666667</v>
      </c>
      <c r="N253" s="22">
        <f t="shared" si="33"/>
        <v>21047.275926666669</v>
      </c>
      <c r="O253" s="22">
        <f t="shared" si="33"/>
        <v>21001.580140000002</v>
      </c>
      <c r="P253" s="22">
        <f t="shared" si="33"/>
        <v>20952.951316666669</v>
      </c>
      <c r="Q253" s="22">
        <f t="shared" si="33"/>
        <v>20901.579513333334</v>
      </c>
      <c r="R253" s="22">
        <f t="shared" si="33"/>
        <v>20847.59314666667</v>
      </c>
      <c r="S253" s="22">
        <f t="shared" si="33"/>
        <v>20790.997353333336</v>
      </c>
      <c r="T253" s="22">
        <f t="shared" si="33"/>
        <v>20731.689400000003</v>
      </c>
      <c r="U253" s="22">
        <f t="shared" si="33"/>
        <v>20669.617920000001</v>
      </c>
      <c r="V253" s="22">
        <f t="shared" si="33"/>
        <v>20604.844553333336</v>
      </c>
      <c r="W253" s="22">
        <f t="shared" si="33"/>
        <v>20537.410393333335</v>
      </c>
      <c r="X253" s="22">
        <f t="shared" si="33"/>
        <v>20467.135656666669</v>
      </c>
      <c r="Y253" s="22">
        <f t="shared" si="33"/>
        <v>20393.809740000001</v>
      </c>
      <c r="Z253" s="22">
        <f t="shared" si="33"/>
        <v>20317.278543333334</v>
      </c>
      <c r="AA253" s="22">
        <f t="shared" si="33"/>
        <v>20237.521520000002</v>
      </c>
      <c r="AB253" s="22">
        <f t="shared" si="33"/>
        <v>20154.677360000005</v>
      </c>
      <c r="AC253" s="22">
        <f t="shared" si="33"/>
        <v>20068.869343333336</v>
      </c>
      <c r="AD253" s="22">
        <f t="shared" si="33"/>
        <v>19980.287526666667</v>
      </c>
      <c r="AE253" s="22">
        <f t="shared" si="33"/>
        <v>19889.137376666669</v>
      </c>
    </row>
    <row r="254" spans="1:31" s="4" customFormat="1" x14ac:dyDescent="0.2">
      <c r="A254" s="4" t="s">
        <v>472</v>
      </c>
      <c r="B254" s="22">
        <f>B253*SQRT((B252/B251)^2+(Seafood_Consumption_Rate!$BE$37/Seafood_Consumption_Rate!$BD$37)^2)</f>
        <v>4238.1457886349599</v>
      </c>
      <c r="C254" s="22">
        <f>C253*SQRT((C252/C251)^2+(Seafood_Consumption_Rate!$BE$37/Seafood_Consumption_Rate!$BD$37)^2)</f>
        <v>4245.0119262209073</v>
      </c>
      <c r="D254" s="22">
        <f>D253*SQRT((D252/D251)^2+(Seafood_Consumption_Rate!$BE$37/Seafood_Consumption_Rate!$BD$37)^2)</f>
        <v>4251.0437371749777</v>
      </c>
      <c r="E254" s="22">
        <f>E253*SQRT((E252/E251)^2+(Seafood_Consumption_Rate!$BE$37/Seafood_Consumption_Rate!$BD$37)^2)</f>
        <v>4256.5673287270647</v>
      </c>
      <c r="F254" s="22">
        <f>F253*SQRT((F252/F251)^2+(Seafood_Consumption_Rate!$BE$37/Seafood_Consumption_Rate!$BD$37)^2)</f>
        <v>4261.8729145893649</v>
      </c>
      <c r="G254" s="22">
        <f>G253*SQRT((G252/G251)^2+(Seafood_Consumption_Rate!$BE$37/Seafood_Consumption_Rate!$BD$37)^2)</f>
        <v>4267.1342021804894</v>
      </c>
      <c r="H254" s="22">
        <f>H253*SQRT((H252/H251)^2+(Seafood_Consumption_Rate!$BE$37/Seafood_Consumption_Rate!$BD$37)^2)</f>
        <v>4272.4394619986269</v>
      </c>
      <c r="I254" s="22">
        <f>I253*SQRT((I252/I251)^2+(Seafood_Consumption_Rate!$BE$37/Seafood_Consumption_Rate!$BD$37)^2)</f>
        <v>4277.9054450747526</v>
      </c>
      <c r="J254" s="22">
        <f>J253*SQRT((J252/J251)^2+(Seafood_Consumption_Rate!$BE$37/Seafood_Consumption_Rate!$BD$37)^2)</f>
        <v>4283.5757504821277</v>
      </c>
      <c r="K254" s="22">
        <f>K253*SQRT((K252/K251)^2+(Seafood_Consumption_Rate!$BE$37/Seafood_Consumption_Rate!$BD$37)^2)</f>
        <v>4289.4706397661794</v>
      </c>
      <c r="L254" s="22">
        <f>L253*SQRT((L252/L251)^2+(Seafood_Consumption_Rate!$BE$37/Seafood_Consumption_Rate!$BD$37)^2)</f>
        <v>4295.5859448012943</v>
      </c>
      <c r="M254" s="22">
        <f>M253*SQRT((M252/M251)^2+(Seafood_Consumption_Rate!$BE$37/Seafood_Consumption_Rate!$BD$37)^2)</f>
        <v>4301.9674408632136</v>
      </c>
      <c r="N254" s="22">
        <f>N253*SQRT((N252/N251)^2+(Seafood_Consumption_Rate!$BE$37/Seafood_Consumption_Rate!$BD$37)^2)</f>
        <v>4308.7097069178326</v>
      </c>
      <c r="O254" s="22">
        <f>O253*SQRT((O252/O251)^2+(Seafood_Consumption_Rate!$BE$37/Seafood_Consumption_Rate!$BD$37)^2)</f>
        <v>4315.9666630210995</v>
      </c>
      <c r="P254" s="22">
        <f>P253*SQRT((P252/P251)^2+(Seafood_Consumption_Rate!$BE$37/Seafood_Consumption_Rate!$BD$37)^2)</f>
        <v>4323.8951769803371</v>
      </c>
      <c r="Q254" s="22">
        <f>Q253*SQRT((Q252/Q251)^2+(Seafood_Consumption_Rate!$BE$37/Seafood_Consumption_Rate!$BD$37)^2)</f>
        <v>4332.6003612770483</v>
      </c>
      <c r="R254" s="22">
        <f>R253*SQRT((R252/R251)^2+(Seafood_Consumption_Rate!$BE$37/Seafood_Consumption_Rate!$BD$37)^2)</f>
        <v>4342.1323016829838</v>
      </c>
      <c r="S254" s="22">
        <f>S253*SQRT((S252/S251)^2+(Seafood_Consumption_Rate!$BE$37/Seafood_Consumption_Rate!$BD$37)^2)</f>
        <v>4352.5880461985707</v>
      </c>
      <c r="T254" s="22">
        <f>T253*SQRT((T252/T251)^2+(Seafood_Consumption_Rate!$BE$37/Seafood_Consumption_Rate!$BD$37)^2)</f>
        <v>4364.061434287747</v>
      </c>
      <c r="U254" s="22">
        <f>U253*SQRT((U252/U251)^2+(Seafood_Consumption_Rate!$BE$37/Seafood_Consumption_Rate!$BD$37)^2)</f>
        <v>4376.6612196356809</v>
      </c>
      <c r="V254" s="22">
        <f>V253*SQRT((V252/V251)^2+(Seafood_Consumption_Rate!$BE$37/Seafood_Consumption_Rate!$BD$37)^2)</f>
        <v>4390.5042254737682</v>
      </c>
      <c r="W254" s="22">
        <f>W253*SQRT((W252/W251)^2+(Seafood_Consumption_Rate!$BE$37/Seafood_Consumption_Rate!$BD$37)^2)</f>
        <v>4405.7073883606799</v>
      </c>
      <c r="X254" s="22">
        <f>X253*SQRT((X252/X251)^2+(Seafood_Consumption_Rate!$BE$37/Seafood_Consumption_Rate!$BD$37)^2)</f>
        <v>4422.367677611287</v>
      </c>
      <c r="Y254" s="22">
        <f>Y253*SQRT((Y252/Y251)^2+(Seafood_Consumption_Rate!$BE$37/Seafood_Consumption_Rate!$BD$37)^2)</f>
        <v>4440.597649718</v>
      </c>
      <c r="Z254" s="22">
        <f>Z253*SQRT((Z252/Z251)^2+(Seafood_Consumption_Rate!$BE$37/Seafood_Consumption_Rate!$BD$37)^2)</f>
        <v>4460.5079245953857</v>
      </c>
      <c r="AA254" s="22">
        <f>AA253*SQRT((AA252/AA251)^2+(Seafood_Consumption_Rate!$BE$37/Seafood_Consumption_Rate!$BD$37)^2)</f>
        <v>4482.2135052437407</v>
      </c>
      <c r="AB254" s="22">
        <f>AB253*SQRT((AB252/AB251)^2+(Seafood_Consumption_Rate!$BE$37/Seafood_Consumption_Rate!$BD$37)^2)</f>
        <v>4505.8389758721114</v>
      </c>
      <c r="AC254" s="22">
        <f>AC253*SQRT((AC252/AC251)^2+(Seafood_Consumption_Rate!$BE$37/Seafood_Consumption_Rate!$BD$37)^2)</f>
        <v>4531.502804418189</v>
      </c>
      <c r="AD254" s="22">
        <f>AD253*SQRT((AD252/AD251)^2+(Seafood_Consumption_Rate!$BE$37/Seafood_Consumption_Rate!$BD$37)^2)</f>
        <v>4559.3101382575524</v>
      </c>
      <c r="AE254" s="22">
        <f>AE253*SQRT((AE252/AE251)^2+(Seafood_Consumption_Rate!$BE$37/Seafood_Consumption_Rate!$BD$37)^2)</f>
        <v>4589.3645446770824</v>
      </c>
    </row>
    <row r="255" spans="1:31" x14ac:dyDescent="0.2">
      <c r="A255" t="s">
        <v>473</v>
      </c>
      <c r="B255" s="13">
        <v>420.47529999999995</v>
      </c>
      <c r="C255" s="13">
        <v>423.24239999999992</v>
      </c>
      <c r="D255" s="13">
        <v>426.21600000000001</v>
      </c>
      <c r="E255" s="13">
        <v>429.31349999999998</v>
      </c>
      <c r="F255" s="13">
        <v>432.57619999999997</v>
      </c>
      <c r="G255" s="13">
        <v>435.92149999999998</v>
      </c>
      <c r="H255" s="13">
        <v>439.34939999999995</v>
      </c>
      <c r="I255" s="13">
        <v>442.81859999999995</v>
      </c>
      <c r="J255" s="13">
        <v>446.28779999999995</v>
      </c>
      <c r="K255" s="13">
        <v>449.71569999999997</v>
      </c>
      <c r="L255" s="13">
        <v>453.01969999999994</v>
      </c>
      <c r="M255" s="13">
        <v>456.24110000000002</v>
      </c>
      <c r="N255" s="13">
        <v>459.37989999999996</v>
      </c>
      <c r="O255" s="13">
        <v>462.39479999999998</v>
      </c>
      <c r="P255" s="13">
        <v>465.28579999999999</v>
      </c>
      <c r="Q255" s="13">
        <v>468.09419999999994</v>
      </c>
      <c r="R255" s="13">
        <v>470.86129999999997</v>
      </c>
      <c r="S255" s="13">
        <v>473.46319999999997</v>
      </c>
      <c r="T255" s="13">
        <v>475.85859999999997</v>
      </c>
      <c r="U255" s="13">
        <v>478.04749999999996</v>
      </c>
      <c r="V255" s="13">
        <v>480.02989999999994</v>
      </c>
      <c r="W255" s="13">
        <v>481.88839999999993</v>
      </c>
      <c r="X255" s="13">
        <v>483.58169999999996</v>
      </c>
      <c r="Y255" s="13">
        <v>485.19239999999996</v>
      </c>
      <c r="Z255" s="13">
        <v>486.72049999999996</v>
      </c>
      <c r="AA255" s="13">
        <v>488.20729999999998</v>
      </c>
      <c r="AB255" s="13">
        <v>489.73539999999997</v>
      </c>
      <c r="AC255" s="13">
        <v>491.3048</v>
      </c>
      <c r="AD255" s="13">
        <v>493.12199999999996</v>
      </c>
      <c r="AE255" s="13">
        <v>495.26960000000003</v>
      </c>
    </row>
    <row r="256" spans="1:31" x14ac:dyDescent="0.2">
      <c r="A256" t="s">
        <v>474</v>
      </c>
      <c r="B256" s="13">
        <v>414.52809999999999</v>
      </c>
      <c r="C256" s="13">
        <v>415.64319999999998</v>
      </c>
      <c r="D256" s="13">
        <v>416.7996</v>
      </c>
      <c r="E256" s="13">
        <v>417.95599999999996</v>
      </c>
      <c r="F256" s="13">
        <v>419.0711</v>
      </c>
      <c r="G256" s="13">
        <v>420.14489999999995</v>
      </c>
      <c r="H256" s="13">
        <v>421.13609999999994</v>
      </c>
      <c r="I256" s="13">
        <v>422.04469999999992</v>
      </c>
      <c r="J256" s="13">
        <v>422.8707</v>
      </c>
      <c r="K256" s="13">
        <v>423.57279999999997</v>
      </c>
      <c r="L256" s="13">
        <v>424.15099999999995</v>
      </c>
      <c r="M256" s="13">
        <v>424.56399999999996</v>
      </c>
      <c r="N256" s="13">
        <v>424.81179999999995</v>
      </c>
      <c r="O256" s="13">
        <v>424.97699999999992</v>
      </c>
      <c r="P256" s="13">
        <v>424.93569999999994</v>
      </c>
      <c r="Q256" s="13">
        <v>424.77049999999997</v>
      </c>
      <c r="R256" s="13">
        <v>424.39879999999994</v>
      </c>
      <c r="S256" s="13">
        <v>423.86189999999999</v>
      </c>
      <c r="T256" s="13">
        <v>423.07719999999995</v>
      </c>
      <c r="U256" s="13">
        <v>422.08600000000001</v>
      </c>
      <c r="V256" s="13">
        <v>420.8057</v>
      </c>
      <c r="W256" s="13">
        <v>419.27759999999995</v>
      </c>
      <c r="X256" s="13">
        <v>417.54299999999995</v>
      </c>
      <c r="Y256" s="13">
        <v>415.6019</v>
      </c>
      <c r="Z256" s="13">
        <v>413.45429999999993</v>
      </c>
      <c r="AA256" s="13">
        <v>411.10019999999997</v>
      </c>
      <c r="AB256" s="13">
        <v>408.66349999999994</v>
      </c>
      <c r="AC256" s="13">
        <v>406.0616</v>
      </c>
      <c r="AD256" s="13">
        <v>403.4597</v>
      </c>
      <c r="AE256" s="13">
        <v>400.89909999999998</v>
      </c>
    </row>
    <row r="257" spans="1:31" x14ac:dyDescent="0.2">
      <c r="A257" t="s">
        <v>475</v>
      </c>
      <c r="B257" s="13">
        <v>424.02709999999996</v>
      </c>
      <c r="C257" s="13">
        <v>427.62019999999995</v>
      </c>
      <c r="D257" s="13">
        <v>431.46109999999993</v>
      </c>
      <c r="E257" s="13">
        <v>435.54979999999995</v>
      </c>
      <c r="F257" s="13">
        <v>439.80369999999994</v>
      </c>
      <c r="G257" s="13">
        <v>444.22280000000001</v>
      </c>
      <c r="H257" s="13">
        <v>448.84839999999997</v>
      </c>
      <c r="I257" s="13">
        <v>453.47399999999999</v>
      </c>
      <c r="J257" s="13">
        <v>458.01699999999994</v>
      </c>
      <c r="K257" s="13">
        <v>462.43609999999995</v>
      </c>
      <c r="L257" s="13">
        <v>466.64869999999996</v>
      </c>
      <c r="M257" s="13">
        <v>470.6961</v>
      </c>
      <c r="N257" s="13">
        <v>474.53699999999998</v>
      </c>
      <c r="O257" s="13">
        <v>478.21269999999998</v>
      </c>
      <c r="P257" s="13">
        <v>481.72319999999996</v>
      </c>
      <c r="Q257" s="13">
        <v>485.06849999999991</v>
      </c>
      <c r="R257" s="13">
        <v>488.33119999999997</v>
      </c>
      <c r="S257" s="13">
        <v>491.38739999999996</v>
      </c>
      <c r="T257" s="13">
        <v>494.2371</v>
      </c>
      <c r="U257" s="13">
        <v>496.83899999999994</v>
      </c>
      <c r="V257" s="13">
        <v>499.27569999999997</v>
      </c>
      <c r="W257" s="13">
        <v>501.54719999999998</v>
      </c>
      <c r="X257" s="13">
        <v>503.69479999999993</v>
      </c>
      <c r="Y257" s="13">
        <v>505.80109999999996</v>
      </c>
      <c r="Z257" s="13">
        <v>507.86610000000002</v>
      </c>
      <c r="AA257" s="13">
        <v>509.93109999999996</v>
      </c>
      <c r="AB257" s="13">
        <v>512.07869999999991</v>
      </c>
      <c r="AC257" s="13">
        <v>514.35019999999997</v>
      </c>
      <c r="AD257" s="13">
        <v>516.86950000000002</v>
      </c>
      <c r="AE257" s="13">
        <v>519.7192</v>
      </c>
    </row>
    <row r="258" spans="1:31" x14ac:dyDescent="0.2">
      <c r="A258" t="s">
        <v>476</v>
      </c>
      <c r="B258" s="13">
        <f>AVERAGE(UN_Population_Growth_ScenA!B38,UN_Population_Growth_ScenB!B38,UN_Population_Growth_ScenC!B38)</f>
        <v>10.161666666666667</v>
      </c>
      <c r="C258" s="13">
        <f>AVERAGE(UN_Population_Growth_ScenA!C38,UN_Population_Growth_ScenB!C38,UN_Population_Growth_ScenC!C38)</f>
        <v>10.222</v>
      </c>
      <c r="D258" s="13">
        <f>AVERAGE(UN_Population_Growth_ScenA!D38,UN_Population_Growth_ScenB!D38,UN_Population_Growth_ScenC!D38)</f>
        <v>10.286333333333333</v>
      </c>
      <c r="E258" s="13">
        <f>AVERAGE(UN_Population_Growth_ScenA!E38,UN_Population_Growth_ScenB!E38,UN_Population_Growth_ScenC!E38)</f>
        <v>10.353666666666667</v>
      </c>
      <c r="F258" s="13">
        <f>AVERAGE(UN_Population_Growth_ScenA!F38,UN_Population_Growth_ScenB!F38,UN_Population_Growth_ScenC!F38)</f>
        <v>10.423333333333334</v>
      </c>
      <c r="G258" s="13">
        <f>AVERAGE(UN_Population_Growth_ScenA!G38,UN_Population_Growth_ScenB!G38,UN_Population_Growth_ScenC!G38)</f>
        <v>10.494666666666667</v>
      </c>
      <c r="H258" s="13">
        <f>AVERAGE(UN_Population_Growth_ScenA!H38,UN_Population_Growth_ScenB!H38,UN_Population_Growth_ScenC!H38)</f>
        <v>10.567666666666668</v>
      </c>
      <c r="I258" s="13">
        <f>AVERAGE(UN_Population_Growth_ScenA!I38,UN_Population_Growth_ScenB!I38,UN_Population_Growth_ScenC!I38)</f>
        <v>10.640333333333333</v>
      </c>
      <c r="J258" s="13">
        <f>AVERAGE(UN_Population_Growth_ScenA!J38,UN_Population_Growth_ScenB!J38,UN_Population_Growth_ScenC!J38)</f>
        <v>10.711666666666668</v>
      </c>
      <c r="K258" s="13">
        <f>AVERAGE(UN_Population_Growth_ScenA!K38,UN_Population_Growth_ScenB!K38,UN_Population_Growth_ScenC!K38)</f>
        <v>10.780666666666667</v>
      </c>
      <c r="L258" s="13">
        <f>AVERAGE(UN_Population_Growth_ScenA!L38,UN_Population_Growth_ScenB!L38,UN_Population_Growth_ScenC!L38)</f>
        <v>10.845999999999998</v>
      </c>
      <c r="M258" s="13">
        <f>AVERAGE(UN_Population_Growth_ScenA!M38,UN_Population_Growth_ScenB!M38,UN_Population_Growth_ScenC!M38)</f>
        <v>10.907999999999999</v>
      </c>
      <c r="N258" s="13">
        <f>AVERAGE(UN_Population_Growth_ScenA!N38,UN_Population_Growth_ScenB!N38,UN_Population_Growth_ScenC!N38)</f>
        <v>10.966333333333333</v>
      </c>
      <c r="O258" s="13">
        <f>AVERAGE(UN_Population_Growth_ScenA!O38,UN_Population_Growth_ScenB!O38,UN_Population_Growth_ScenC!O38)</f>
        <v>11.021666666666667</v>
      </c>
      <c r="P258" s="13">
        <f>AVERAGE(UN_Population_Growth_ScenA!P38,UN_Population_Growth_ScenB!P38,UN_Population_Growth_ScenC!P38)</f>
        <v>11.073</v>
      </c>
      <c r="Q258" s="13">
        <f>AVERAGE(UN_Population_Growth_ScenA!Q38,UN_Population_Growth_ScenB!Q38,UN_Population_Growth_ScenC!Q38)</f>
        <v>11.121333333333332</v>
      </c>
      <c r="R258" s="13">
        <f>AVERAGE(UN_Population_Growth_ScenA!R38,UN_Population_Growth_ScenB!R38,UN_Population_Growth_ScenC!R38)</f>
        <v>11.167</v>
      </c>
      <c r="S258" s="13">
        <f>AVERAGE(UN_Population_Growth_ScenA!S38,UN_Population_Growth_ScenB!S38,UN_Population_Growth_ScenC!S38)</f>
        <v>11.208333333333334</v>
      </c>
      <c r="T258" s="13">
        <f>AVERAGE(UN_Population_Growth_ScenA!T38,UN_Population_Growth_ScenB!T38,UN_Population_Growth_ScenC!T38)</f>
        <v>11.244333333333332</v>
      </c>
      <c r="U258" s="13">
        <f>AVERAGE(UN_Population_Growth_ScenA!U38,UN_Population_Growth_ScenB!U38,UN_Population_Growth_ScenC!U38)</f>
        <v>11.275</v>
      </c>
      <c r="V258" s="13">
        <f>AVERAGE(UN_Population_Growth_ScenA!V38,UN_Population_Growth_ScenB!V38,UN_Population_Growth_ScenC!V38)</f>
        <v>11.300333333333333</v>
      </c>
      <c r="W258" s="13">
        <f>AVERAGE(UN_Population_Growth_ScenA!W38,UN_Population_Growth_ScenB!W38,UN_Population_Growth_ScenC!W38)</f>
        <v>11.321333333333333</v>
      </c>
      <c r="X258" s="13">
        <f>AVERAGE(UN_Population_Growth_ScenA!X38,UN_Population_Growth_ScenB!X38,UN_Population_Growth_ScenC!X38)</f>
        <v>11.338333333333333</v>
      </c>
      <c r="Y258" s="13">
        <f>AVERAGE(UN_Population_Growth_ScenA!Y38,UN_Population_Growth_ScenB!Y38,UN_Population_Growth_ScenC!Y38)</f>
        <v>11.352666666666666</v>
      </c>
      <c r="Z258" s="13">
        <f>AVERAGE(UN_Population_Growth_ScenA!Z38,UN_Population_Growth_ScenB!Z38,UN_Population_Growth_ScenC!Z38)</f>
        <v>11.364333333333335</v>
      </c>
      <c r="AA258" s="13">
        <f>AVERAGE(UN_Population_Growth_ScenA!AA38,UN_Population_Growth_ScenB!AA38,UN_Population_Growth_ScenC!AA38)</f>
        <v>11.374000000000001</v>
      </c>
      <c r="AB258" s="13">
        <f>AVERAGE(UN_Population_Growth_ScenA!AB38,UN_Population_Growth_ScenB!AB38,UN_Population_Growth_ScenC!AB38)</f>
        <v>11.384</v>
      </c>
      <c r="AC258" s="13">
        <f>AVERAGE(UN_Population_Growth_ScenA!AC38,UN_Population_Growth_ScenB!AC38,UN_Population_Growth_ScenC!AC38)</f>
        <v>11.394</v>
      </c>
      <c r="AD258" s="13">
        <f>AVERAGE(UN_Population_Growth_ScenA!AD38,UN_Population_Growth_ScenB!AD38,UN_Population_Growth_ScenC!AD38)</f>
        <v>11.408000000000001</v>
      </c>
      <c r="AE258" s="13">
        <f>AVERAGE(UN_Population_Growth_ScenA!AE38,UN_Population_Growth_ScenB!AE38,UN_Population_Growth_ScenC!AE38)</f>
        <v>11.427666666666667</v>
      </c>
    </row>
    <row r="259" spans="1:31" x14ac:dyDescent="0.2">
      <c r="A259" t="s">
        <v>477</v>
      </c>
      <c r="B259" s="13">
        <f>STDEV(UN_Population_Growth_ScenA!B38,UN_Population_Growth_ScenB!B38,UN_Population_Growth_ScenC!B38)</f>
        <v>0.11621244913232472</v>
      </c>
      <c r="C259" s="13">
        <f>STDEV(UN_Population_Growth_ScenA!C38,UN_Population_Growth_ScenB!C38,UN_Population_Growth_ScenC!C38)</f>
        <v>0.14673786150820065</v>
      </c>
      <c r="D259" s="13">
        <f>STDEV(UN_Population_Growth_ScenA!D38,UN_Population_Growth_ScenB!D38,UN_Population_Growth_ScenC!D38)</f>
        <v>0.17987866280727438</v>
      </c>
      <c r="E259" s="13">
        <f>STDEV(UN_Population_Growth_ScenA!E38,UN_Population_Growth_ScenB!E38,UN_Population_Growth_ScenC!E38)</f>
        <v>0.215986882317731</v>
      </c>
      <c r="F259" s="13">
        <f>STDEV(UN_Population_Growth_ScenA!F38,UN_Population_Growth_ScenB!F38,UN_Population_Growth_ScenC!F38)</f>
        <v>0.25480646250307915</v>
      </c>
      <c r="G259" s="13">
        <f>STDEV(UN_Population_Growth_ScenA!G38,UN_Population_Growth_ScenB!G38,UN_Population_Growth_ScenC!G38)</f>
        <v>0.29614579742642533</v>
      </c>
      <c r="H259" s="13">
        <f>STDEV(UN_Population_Growth_ScenA!H38,UN_Population_Growth_ScenB!H38,UN_Population_Growth_ScenC!H38)</f>
        <v>0.34098435936760169</v>
      </c>
      <c r="I259" s="13">
        <f>STDEV(UN_Population_Growth_ScenA!I38,UN_Population_Growth_ScenB!I38,UN_Population_Growth_ScenC!I38)</f>
        <v>0.38701722614546974</v>
      </c>
      <c r="J259" s="13">
        <f>STDEV(UN_Population_Growth_ScenA!J38,UN_Population_Growth_ScenB!J38,UN_Population_Growth_ScenC!J38)</f>
        <v>0.43327166227822106</v>
      </c>
      <c r="K259" s="13">
        <f>STDEV(UN_Population_Growth_ScenA!K38,UN_Population_Growth_ScenB!K38,UN_Population_Growth_ScenC!K38)</f>
        <v>0.47976278860842553</v>
      </c>
      <c r="L259" s="13">
        <f>STDEV(UN_Population_Growth_ScenA!L38,UN_Population_Growth_ScenB!L38,UN_Population_Growth_ScenC!L38)</f>
        <v>0.52541126748481515</v>
      </c>
      <c r="M259" s="13">
        <f>STDEV(UN_Population_Growth_ScenA!M38,UN_Population_Growth_ScenB!M38,UN_Population_Growth_ScenC!M38)</f>
        <v>0.57132565144582881</v>
      </c>
      <c r="N259" s="13">
        <f>STDEV(UN_Population_Growth_ScenA!N38,UN_Population_Growth_ScenB!N38,UN_Population_Growth_ScenC!N38)</f>
        <v>0.61709993788148576</v>
      </c>
      <c r="O259" s="13">
        <f>STDEV(UN_Population_Growth_ScenA!O38,UN_Population_Growth_ScenB!O38,UN_Population_Growth_ScenC!O38)</f>
        <v>0.66194737958038197</v>
      </c>
      <c r="P259" s="13">
        <f>STDEV(UN_Population_Growth_ScenA!P38,UN_Population_Growth_ScenB!P38,UN_Population_Growth_ScenC!P38)</f>
        <v>0.70752597125476602</v>
      </c>
      <c r="Q259" s="13">
        <f>STDEV(UN_Population_Growth_ScenA!Q38,UN_Population_Growth_ScenB!Q38,UN_Population_Growth_ScenC!Q38)</f>
        <v>0.75287471290602703</v>
      </c>
      <c r="R259" s="13">
        <f>STDEV(UN_Population_Growth_ScenA!R38,UN_Population_Growth_ScenB!R38,UN_Population_Growth_ScenC!R38)</f>
        <v>0.80008937000812608</v>
      </c>
      <c r="S259" s="13">
        <f>STDEV(UN_Population_Growth_ScenA!S38,UN_Population_Growth_ScenB!S38,UN_Population_Growth_ScenC!S38)</f>
        <v>0.84695356031681768</v>
      </c>
      <c r="T259" s="13">
        <f>STDEV(UN_Population_Growth_ScenA!T38,UN_Population_Growth_ScenB!T38,UN_Population_Growth_ScenC!T38)</f>
        <v>0.89443073143387353</v>
      </c>
      <c r="U259" s="13">
        <f>STDEV(UN_Population_Growth_ScenA!U38,UN_Population_Growth_ScenB!U38,UN_Population_Growth_ScenC!U38)</f>
        <v>0.94155456559882855</v>
      </c>
      <c r="V259" s="13">
        <f>STDEV(UN_Population_Growth_ScenA!V38,UN_Population_Growth_ScenB!V38,UN_Population_Growth_ScenC!V38)</f>
        <v>0.99024508750780149</v>
      </c>
      <c r="W259" s="13">
        <f>STDEV(UN_Population_Growth_ScenA!W38,UN_Population_Growth_ScenB!W38,UN_Population_Growth_ScenC!W38)</f>
        <v>1.0402640690388831</v>
      </c>
      <c r="X259" s="13">
        <f>STDEV(UN_Population_Growth_ScenA!X38,UN_Population_Growth_ScenB!X38,UN_Population_Growth_ScenC!X38)</f>
        <v>1.0912810514864324</v>
      </c>
      <c r="Y259" s="13">
        <f>STDEV(UN_Population_Growth_ScenA!Y38,UN_Population_Growth_ScenB!Y38,UN_Population_Growth_ScenC!Y38)</f>
        <v>1.1444126586740171</v>
      </c>
      <c r="Z259" s="13">
        <f>STDEV(UN_Population_Growth_ScenA!Z38,UN_Population_Growth_ScenB!Z38,UN_Population_Growth_ScenC!Z38)</f>
        <v>1.1996538389607792</v>
      </c>
      <c r="AA259" s="13">
        <f>STDEV(UN_Population_Growth_ScenA!AA38,UN_Population_Growth_ScenB!AA38,UN_Population_Growth_ScenC!AA38)</f>
        <v>1.2575647100646545</v>
      </c>
      <c r="AB259" s="13">
        <f>STDEV(UN_Population_Growth_ScenA!AB38,UN_Population_Growth_ScenB!AB38,UN_Population_Growth_ScenC!AB38)</f>
        <v>1.3175777016935282</v>
      </c>
      <c r="AC259" s="13">
        <f>STDEV(UN_Population_Growth_ScenA!AC38,UN_Population_Growth_ScenB!AC38,UN_Population_Growth_ScenC!AC38)</f>
        <v>1.3812038227575247</v>
      </c>
      <c r="AD259" s="13">
        <f>STDEV(UN_Population_Growth_ScenA!AD38,UN_Population_Growth_ScenB!AD38,UN_Population_Growth_ScenC!AD38)</f>
        <v>1.4482392758104485</v>
      </c>
      <c r="AE259" s="13">
        <f>STDEV(UN_Population_Growth_ScenA!AE38,UN_Population_Growth_ScenB!AE38,UN_Population_Growth_ScenC!AE38)</f>
        <v>1.5192551903262739</v>
      </c>
    </row>
    <row r="260" spans="1:31" s="4" customFormat="1" x14ac:dyDescent="0.2">
      <c r="A260" s="4" t="s">
        <v>478</v>
      </c>
      <c r="B260" s="22">
        <f>AVERAGE(B255:B257)</f>
        <v>419.67683333333326</v>
      </c>
      <c r="C260" s="22">
        <f t="shared" ref="C260:AE260" si="34">AVERAGE(C255:C257)</f>
        <v>422.16859999999997</v>
      </c>
      <c r="D260" s="22">
        <f t="shared" si="34"/>
        <v>424.82556666666665</v>
      </c>
      <c r="E260" s="22">
        <f t="shared" si="34"/>
        <v>427.60643333333331</v>
      </c>
      <c r="F260" s="22">
        <f t="shared" si="34"/>
        <v>430.48366666666669</v>
      </c>
      <c r="G260" s="22">
        <f t="shared" si="34"/>
        <v>433.42973333333333</v>
      </c>
      <c r="H260" s="22">
        <f t="shared" si="34"/>
        <v>436.44463333333329</v>
      </c>
      <c r="I260" s="22">
        <f t="shared" si="34"/>
        <v>439.44576666666666</v>
      </c>
      <c r="J260" s="22">
        <f t="shared" si="34"/>
        <v>442.3918333333333</v>
      </c>
      <c r="K260" s="22">
        <f t="shared" si="34"/>
        <v>445.24153333333328</v>
      </c>
      <c r="L260" s="22">
        <f t="shared" si="34"/>
        <v>447.93979999999993</v>
      </c>
      <c r="M260" s="22">
        <f t="shared" si="34"/>
        <v>450.50040000000007</v>
      </c>
      <c r="N260" s="22">
        <f t="shared" si="34"/>
        <v>452.90956666666665</v>
      </c>
      <c r="O260" s="22">
        <f t="shared" si="34"/>
        <v>455.19483333333329</v>
      </c>
      <c r="P260" s="22">
        <f t="shared" si="34"/>
        <v>457.31489999999991</v>
      </c>
      <c r="Q260" s="22">
        <f t="shared" si="34"/>
        <v>459.31106666666659</v>
      </c>
      <c r="R260" s="22">
        <f t="shared" si="34"/>
        <v>461.19710000000003</v>
      </c>
      <c r="S260" s="22">
        <f t="shared" si="34"/>
        <v>462.9041666666667</v>
      </c>
      <c r="T260" s="22">
        <f t="shared" si="34"/>
        <v>464.39096666666666</v>
      </c>
      <c r="U260" s="22">
        <f t="shared" si="34"/>
        <v>465.65749999999997</v>
      </c>
      <c r="V260" s="22">
        <f t="shared" si="34"/>
        <v>466.70376666666658</v>
      </c>
      <c r="W260" s="22">
        <f t="shared" si="34"/>
        <v>467.57106666666664</v>
      </c>
      <c r="X260" s="22">
        <f t="shared" si="34"/>
        <v>468.27316666666661</v>
      </c>
      <c r="Y260" s="22">
        <f t="shared" si="34"/>
        <v>468.86513333333329</v>
      </c>
      <c r="Z260" s="22">
        <f t="shared" si="34"/>
        <v>469.34696666666667</v>
      </c>
      <c r="AA260" s="22">
        <f t="shared" si="34"/>
        <v>469.74619999999999</v>
      </c>
      <c r="AB260" s="22">
        <f t="shared" si="34"/>
        <v>470.15919999999988</v>
      </c>
      <c r="AC260" s="22">
        <f t="shared" si="34"/>
        <v>470.57220000000001</v>
      </c>
      <c r="AD260" s="22">
        <f t="shared" si="34"/>
        <v>471.15039999999999</v>
      </c>
      <c r="AE260" s="22">
        <f t="shared" si="34"/>
        <v>471.96263333333332</v>
      </c>
    </row>
    <row r="261" spans="1:31" s="4" customFormat="1" x14ac:dyDescent="0.2">
      <c r="A261" s="4" t="s">
        <v>479</v>
      </c>
      <c r="B261" s="22">
        <f>B260*SQRT((B259/B258)^2+(Seafood_Consumption_Rate!$BE$38/Seafood_Consumption_Rate!$BD$38)^2)</f>
        <v>4.7995741491650099</v>
      </c>
      <c r="C261" s="22">
        <f>C260*SQRT((C259/C258)^2+(Seafood_Consumption_Rate!$BE$38/Seafood_Consumption_Rate!$BD$38)^2)</f>
        <v>6.0602736802886863</v>
      </c>
      <c r="D261" s="22">
        <f>D260*SQRT((D259/D258)^2+(Seafood_Consumption_Rate!$BE$38/Seafood_Consumption_Rate!$BD$38)^2)</f>
        <v>7.4289887739404321</v>
      </c>
      <c r="E261" s="22">
        <f>E260*SQRT((E259/E258)^2+(Seafood_Consumption_Rate!$BE$38/Seafood_Consumption_Rate!$BD$38)^2)</f>
        <v>8.9202582397222905</v>
      </c>
      <c r="F261" s="22">
        <f>F260*SQRT((F259/F258)^2+(Seafood_Consumption_Rate!$BE$38/Seafood_Consumption_Rate!$BD$38)^2)</f>
        <v>10.523506901377168</v>
      </c>
      <c r="G261" s="22">
        <f>G260*SQRT((G259/G258)^2+(Seafood_Consumption_Rate!$BE$38/Seafood_Consumption_Rate!$BD$38)^2)</f>
        <v>12.230821433711366</v>
      </c>
      <c r="H261" s="22">
        <f>H260*SQRT((H259/H258)^2+(Seafood_Consumption_Rate!$BE$38/Seafood_Consumption_Rate!$BD$38)^2)</f>
        <v>14.082654041881947</v>
      </c>
      <c r="I261" s="22">
        <f>I260*SQRT((I259/I258)^2+(Seafood_Consumption_Rate!$BE$38/Seafood_Consumption_Rate!$BD$38)^2)</f>
        <v>15.9838114398079</v>
      </c>
      <c r="J261" s="22">
        <f>J260*SQRT((J259/J258)^2+(Seafood_Consumption_Rate!$BE$38/Seafood_Consumption_Rate!$BD$38)^2)</f>
        <v>17.894119652090527</v>
      </c>
      <c r="K261" s="22">
        <f>K260*SQRT((K259/K258)^2+(Seafood_Consumption_Rate!$BE$38/Seafood_Consumption_Rate!$BD$38)^2)</f>
        <v>19.814203169527971</v>
      </c>
      <c r="L261" s="22">
        <f>L260*SQRT((L259/L258)^2+(Seafood_Consumption_Rate!$BE$38/Seafood_Consumption_Rate!$BD$38)^2)</f>
        <v>21.699485347122867</v>
      </c>
      <c r="M261" s="22">
        <f>M260*SQRT((M259/M258)^2+(Seafood_Consumption_Rate!$BE$38/Seafood_Consumption_Rate!$BD$38)^2)</f>
        <v>23.595749404712734</v>
      </c>
      <c r="N261" s="22">
        <f>N260*SQRT((N259/N258)^2+(Seafood_Consumption_Rate!$BE$38/Seafood_Consumption_Rate!$BD$38)^2)</f>
        <v>25.486227434505363</v>
      </c>
      <c r="O261" s="22">
        <f>O260*SQRT((O259/O258)^2+(Seafood_Consumption_Rate!$BE$38/Seafood_Consumption_Rate!$BD$38)^2)</f>
        <v>27.338426776669774</v>
      </c>
      <c r="P261" s="22">
        <f>P260*SQRT((P259/P258)^2+(Seafood_Consumption_Rate!$BE$38/Seafood_Consumption_Rate!$BD$38)^2)</f>
        <v>29.220822612821834</v>
      </c>
      <c r="Q261" s="22">
        <f>Q260*SQRT((Q259/Q258)^2+(Seafood_Consumption_Rate!$BE$38/Seafood_Consumption_Rate!$BD$38)^2)</f>
        <v>31.093725643018914</v>
      </c>
      <c r="R261" s="22">
        <f>R260*SQRT((R259/R258)^2+(Seafood_Consumption_Rate!$BE$38/Seafood_Consumption_Rate!$BD$38)^2)</f>
        <v>33.043690981335608</v>
      </c>
      <c r="S261" s="22">
        <f>S260*SQRT((S259/S258)^2+(Seafood_Consumption_Rate!$BE$38/Seafood_Consumption_Rate!$BD$38)^2)</f>
        <v>34.97918204108457</v>
      </c>
      <c r="T261" s="22">
        <f>T260*SQRT((T259/T258)^2+(Seafood_Consumption_Rate!$BE$38/Seafood_Consumption_Rate!$BD$38)^2)</f>
        <v>36.939989208218982</v>
      </c>
      <c r="U261" s="22">
        <f>U260*SQRT((U259/U258)^2+(Seafood_Consumption_Rate!$BE$38/Seafood_Consumption_Rate!$BD$38)^2)</f>
        <v>38.886203559231618</v>
      </c>
      <c r="V261" s="22">
        <f>V260*SQRT((V259/V258)^2+(Seafood_Consumption_Rate!$BE$38/Seafood_Consumption_Rate!$BD$38)^2)</f>
        <v>40.897122114072197</v>
      </c>
      <c r="W261" s="22">
        <f>W260*SQRT((W259/W258)^2+(Seafood_Consumption_Rate!$BE$38/Seafood_Consumption_Rate!$BD$38)^2)</f>
        <v>42.962906051305872</v>
      </c>
      <c r="X261" s="22">
        <f>X260*SQRT((X259/X258)^2+(Seafood_Consumption_Rate!$BE$38/Seafood_Consumption_Rate!$BD$38)^2)</f>
        <v>45.069907426389655</v>
      </c>
      <c r="Y261" s="22">
        <f>Y260*SQRT((Y259/Y258)^2+(Seafood_Consumption_Rate!$BE$38/Seafood_Consumption_Rate!$BD$38)^2)</f>
        <v>47.264242803236904</v>
      </c>
      <c r="Z261" s="22">
        <f>Z260*SQRT((Z259/Z258)^2+(Seafood_Consumption_Rate!$BE$38/Seafood_Consumption_Rate!$BD$38)^2)</f>
        <v>49.545703549080173</v>
      </c>
      <c r="AA261" s="22">
        <f>AA260*SQRT((AA259/AA258)^2+(Seafood_Consumption_Rate!$BE$38/Seafood_Consumption_Rate!$BD$38)^2)</f>
        <v>51.937422525670229</v>
      </c>
      <c r="AB261" s="22">
        <f>AB260*SQRT((AB259/AB258)^2+(Seafood_Consumption_Rate!$BE$38/Seafood_Consumption_Rate!$BD$38)^2)</f>
        <v>54.415959079942695</v>
      </c>
      <c r="AC261" s="22">
        <f>AC260*SQRT((AC259/AC258)^2+(Seafood_Consumption_Rate!$BE$38/Seafood_Consumption_Rate!$BD$38)^2)</f>
        <v>57.043717879885769</v>
      </c>
      <c r="AD261" s="22">
        <f>AD260*SQRT((AD259/AD258)^2+(Seafood_Consumption_Rate!$BE$38/Seafood_Consumption_Rate!$BD$38)^2)</f>
        <v>59.812282090971514</v>
      </c>
      <c r="AE261" s="22">
        <f>AE260*SQRT((AE259/AE258)^2+(Seafood_Consumption_Rate!$BE$38/Seafood_Consumption_Rate!$BD$38)^2)</f>
        <v>62.745239360475104</v>
      </c>
    </row>
    <row r="262" spans="1:31" x14ac:dyDescent="0.2">
      <c r="A262" t="s">
        <v>480</v>
      </c>
      <c r="B262" s="13">
        <v>9731.4295099999999</v>
      </c>
      <c r="C262" s="13">
        <v>9940.9245099999989</v>
      </c>
      <c r="D262" s="13">
        <v>10152.933449999999</v>
      </c>
      <c r="E262" s="13">
        <v>10367.48856</v>
      </c>
      <c r="F262" s="13">
        <v>10584.686529999999</v>
      </c>
      <c r="G262" s="13">
        <v>10804.495129999999</v>
      </c>
      <c r="H262" s="13">
        <v>11026.81767</v>
      </c>
      <c r="I262" s="13">
        <v>11251.8153</v>
      </c>
      <c r="J262" s="13">
        <v>11479.423559999999</v>
      </c>
      <c r="K262" s="13">
        <v>11709.739139999998</v>
      </c>
      <c r="L262" s="13">
        <v>11942.76204</v>
      </c>
      <c r="M262" s="13">
        <v>12178.556719999999</v>
      </c>
      <c r="N262" s="13">
        <v>12417.058719999999</v>
      </c>
      <c r="O262" s="13">
        <v>12658.171349999999</v>
      </c>
      <c r="P262" s="13">
        <v>12901.926839999998</v>
      </c>
      <c r="Q262" s="13">
        <v>13148.292959999999</v>
      </c>
      <c r="R262" s="13">
        <v>13397.430859999999</v>
      </c>
      <c r="S262" s="13">
        <v>13649.340539999999</v>
      </c>
      <c r="T262" s="13">
        <v>13904.247609999999</v>
      </c>
      <c r="U262" s="13">
        <v>14162.280989999999</v>
      </c>
      <c r="V262" s="13">
        <v>14423.505139999997</v>
      </c>
      <c r="W262" s="13">
        <v>14687.952289999999</v>
      </c>
      <c r="X262" s="13">
        <v>14955.751359999998</v>
      </c>
      <c r="Y262" s="13">
        <v>15226.999039999997</v>
      </c>
      <c r="Z262" s="13">
        <v>15501.82425</v>
      </c>
      <c r="AA262" s="13">
        <v>15780.291449999999</v>
      </c>
      <c r="AB262" s="13">
        <v>16062.497329999998</v>
      </c>
      <c r="AC262" s="13">
        <v>16348.474119999999</v>
      </c>
      <c r="AD262" s="13">
        <v>16638.221819999999</v>
      </c>
      <c r="AE262" s="13">
        <v>16931.83712</v>
      </c>
    </row>
    <row r="263" spans="1:31" x14ac:dyDescent="0.2">
      <c r="A263" t="s">
        <v>481</v>
      </c>
      <c r="B263" s="13">
        <v>9558.3221799999974</v>
      </c>
      <c r="C263" s="13">
        <v>9722.8885599999994</v>
      </c>
      <c r="D263" s="13">
        <v>9885.5533699999996</v>
      </c>
      <c r="E263" s="13">
        <v>10046.21992</v>
      </c>
      <c r="F263" s="13">
        <v>10204.920439999998</v>
      </c>
      <c r="G263" s="13">
        <v>10361.590469999997</v>
      </c>
      <c r="H263" s="13">
        <v>10516.391159999997</v>
      </c>
      <c r="I263" s="13">
        <v>10669.90265</v>
      </c>
      <c r="J263" s="13">
        <v>10822.866229999998</v>
      </c>
      <c r="K263" s="13">
        <v>10975.797579999999</v>
      </c>
      <c r="L263" s="13">
        <v>11128.85785</v>
      </c>
      <c r="M263" s="13">
        <v>11281.88589</v>
      </c>
      <c r="N263" s="13">
        <v>11434.559399999998</v>
      </c>
      <c r="O263" s="13">
        <v>11586.588309999999</v>
      </c>
      <c r="P263" s="13">
        <v>11737.585859999999</v>
      </c>
      <c r="Q263" s="13">
        <v>11887.423129999999</v>
      </c>
      <c r="R263" s="13">
        <v>12036.03566</v>
      </c>
      <c r="S263" s="13">
        <v>12183.101149999999</v>
      </c>
      <c r="T263" s="13">
        <v>12328.232839999999</v>
      </c>
      <c r="U263" s="13">
        <v>12471.140659999999</v>
      </c>
      <c r="V263" s="13">
        <v>12611.598999999998</v>
      </c>
      <c r="W263" s="13">
        <v>12749.543399999999</v>
      </c>
      <c r="X263" s="13">
        <v>12884.651559999998</v>
      </c>
      <c r="Y263" s="13">
        <v>13016.826789999999</v>
      </c>
      <c r="Z263" s="13">
        <v>13145.94017</v>
      </c>
      <c r="AA263" s="13">
        <v>13271.798319999998</v>
      </c>
      <c r="AB263" s="13">
        <v>13394.304549999999</v>
      </c>
      <c r="AC263" s="13">
        <v>13513.362169999999</v>
      </c>
      <c r="AD263" s="13">
        <v>13629.067869999999</v>
      </c>
      <c r="AE263" s="13">
        <v>13741.324959999998</v>
      </c>
    </row>
    <row r="264" spans="1:31" x14ac:dyDescent="0.2">
      <c r="A264" t="s">
        <v>482</v>
      </c>
      <c r="B264" s="13">
        <v>9782.6752099999994</v>
      </c>
      <c r="C264" s="13">
        <v>10002.967259999999</v>
      </c>
      <c r="D264" s="13">
        <v>10226.063319999999</v>
      </c>
      <c r="E264" s="13">
        <v>10452.221229999999</v>
      </c>
      <c r="F264" s="13">
        <v>10681.440989999999</v>
      </c>
      <c r="G264" s="13">
        <v>10913.722599999999</v>
      </c>
      <c r="H264" s="13">
        <v>11148.77599</v>
      </c>
      <c r="I264" s="13">
        <v>11386.053249999999</v>
      </c>
      <c r="J264" s="13">
        <v>11624.877549999999</v>
      </c>
      <c r="K264" s="13">
        <v>11864.765439999999</v>
      </c>
      <c r="L264" s="13">
        <v>12105.52354</v>
      </c>
      <c r="M264" s="13">
        <v>12347.15185</v>
      </c>
      <c r="N264" s="13">
        <v>12589.940439999998</v>
      </c>
      <c r="O264" s="13">
        <v>12834.17938</v>
      </c>
      <c r="P264" s="13">
        <v>13080.158739999999</v>
      </c>
      <c r="Q264" s="13">
        <v>13327.910749999997</v>
      </c>
      <c r="R264" s="13">
        <v>13577.33872</v>
      </c>
      <c r="S264" s="13">
        <v>13828.57157</v>
      </c>
      <c r="T264" s="13">
        <v>14081.705989999999</v>
      </c>
      <c r="U264" s="13">
        <v>14336.741979999999</v>
      </c>
      <c r="V264" s="13">
        <v>14593.776229999998</v>
      </c>
      <c r="W264" s="13">
        <v>14852.776509999998</v>
      </c>
      <c r="X264" s="13">
        <v>15113.83951</v>
      </c>
      <c r="Y264" s="13">
        <v>15376.965229999998</v>
      </c>
      <c r="Z264" s="13">
        <v>15642.218129999999</v>
      </c>
      <c r="AA264" s="13">
        <v>15909.533749999999</v>
      </c>
      <c r="AB264" s="13">
        <v>16178.912089999998</v>
      </c>
      <c r="AC264" s="13">
        <v>16450.22423</v>
      </c>
      <c r="AD264" s="13">
        <v>16723.502399999998</v>
      </c>
      <c r="AE264" s="13">
        <v>16998.64991</v>
      </c>
    </row>
    <row r="265" spans="1:31" x14ac:dyDescent="0.2">
      <c r="A265" t="s">
        <v>483</v>
      </c>
      <c r="B265" s="13">
        <f>AVERAGE(UN_Population_Growth_ScenA!B39,UN_Population_Growth_ScenB!B39,UN_Population_Growth_ScenC!B39)</f>
        <v>300.67666666666668</v>
      </c>
      <c r="C265" s="13">
        <f>AVERAGE(UN_Population_Growth_ScenA!C39,UN_Population_Growth_ScenB!C39,UN_Population_Growth_ScenC!C39)</f>
        <v>306.82366666666667</v>
      </c>
      <c r="D265" s="13">
        <f>AVERAGE(UN_Population_Growth_ScenA!D39,UN_Population_Growth_ScenB!D39,UN_Population_Growth_ScenC!D39)</f>
        <v>313.00599999999997</v>
      </c>
      <c r="E265" s="13">
        <f>AVERAGE(UN_Population_Growth_ScenA!E39,UN_Population_Growth_ScenB!E39,UN_Population_Growth_ScenC!E39)</f>
        <v>319.22566666666665</v>
      </c>
      <c r="F265" s="13">
        <f>AVERAGE(UN_Population_Growth_ScenA!F39,UN_Population_Growth_ScenB!F39,UN_Population_Growth_ScenC!F39)</f>
        <v>325.48399999999998</v>
      </c>
      <c r="G265" s="13">
        <f>AVERAGE(UN_Population_Growth_ScenA!G39,UN_Population_Growth_ScenB!G39,UN_Population_Growth_ScenC!G39)</f>
        <v>331.78000000000003</v>
      </c>
      <c r="H265" s="13">
        <f>AVERAGE(UN_Population_Growth_ScenA!H39,UN_Population_Growth_ScenB!H39,UN_Population_Growth_ScenC!H39)</f>
        <v>338.11133333333333</v>
      </c>
      <c r="I265" s="13">
        <f>AVERAGE(UN_Population_Growth_ScenA!I39,UN_Population_Growth_ScenB!I39,UN_Population_Growth_ScenC!I39)</f>
        <v>344.48</v>
      </c>
      <c r="J265" s="13">
        <f>AVERAGE(UN_Population_Growth_ScenA!J39,UN_Population_Growth_ScenB!J39,UN_Population_Growth_ScenC!J39)</f>
        <v>350.88599999999997</v>
      </c>
      <c r="K265" s="13">
        <f>AVERAGE(UN_Population_Growth_ScenA!K39,UN_Population_Growth_ScenB!K39,UN_Population_Growth_ScenC!K39)</f>
        <v>357.33066666666667</v>
      </c>
      <c r="L265" s="13">
        <f>AVERAGE(UN_Population_Growth_ScenA!L39,UN_Population_Growth_ScenB!L39,UN_Population_Growth_ScenC!L39)</f>
        <v>363.81366666666668</v>
      </c>
      <c r="M265" s="13">
        <f>AVERAGE(UN_Population_Growth_ScenA!M39,UN_Population_Growth_ScenB!M39,UN_Population_Growth_ScenC!M39)</f>
        <v>370.334</v>
      </c>
      <c r="N265" s="13">
        <f>AVERAGE(UN_Population_Growth_ScenA!N39,UN_Population_Growth_ScenB!N39,UN_Population_Growth_ScenC!N39)</f>
        <v>376.89066666666668</v>
      </c>
      <c r="O265" s="13">
        <f>AVERAGE(UN_Population_Growth_ScenA!O39,UN_Population_Growth_ScenB!O39,UN_Population_Growth_ScenC!O39)</f>
        <v>383.4826666666666</v>
      </c>
      <c r="P265" s="13">
        <f>AVERAGE(UN_Population_Growth_ScenA!P39,UN_Population_Growth_ScenB!P39,UN_Population_Growth_ScenC!P39)</f>
        <v>390.10933333333332</v>
      </c>
      <c r="Q265" s="13">
        <f>AVERAGE(UN_Population_Growth_ScenA!Q39,UN_Population_Growth_ScenB!Q39,UN_Population_Growth_ScenC!Q39)</f>
        <v>396.76933333333335</v>
      </c>
      <c r="R265" s="13">
        <f>AVERAGE(UN_Population_Growth_ScenA!R39,UN_Population_Growth_ScenB!R39,UN_Population_Growth_ScenC!R39)</f>
        <v>403.46266666666662</v>
      </c>
      <c r="S265" s="13">
        <f>AVERAGE(UN_Population_Growth_ScenA!S39,UN_Population_Growth_ScenB!S39,UN_Population_Growth_ScenC!S39)</f>
        <v>410.1873333333333</v>
      </c>
      <c r="T265" s="13">
        <f>AVERAGE(UN_Population_Growth_ScenA!T39,UN_Population_Growth_ScenB!T39,UN_Population_Growth_ScenC!T39)</f>
        <v>416.94266666666664</v>
      </c>
      <c r="U265" s="13">
        <f>AVERAGE(UN_Population_Growth_ScenA!U39,UN_Population_Growth_ScenB!U39,UN_Population_Growth_ScenC!U39)</f>
        <v>423.72700000000003</v>
      </c>
      <c r="V265" s="13">
        <f>AVERAGE(UN_Population_Growth_ScenA!V39,UN_Population_Growth_ScenB!V39,UN_Population_Growth_ScenC!V39)</f>
        <v>430.53966666666662</v>
      </c>
      <c r="W265" s="13">
        <f>AVERAGE(UN_Population_Growth_ScenA!W39,UN_Population_Growth_ScenB!W39,UN_Population_Growth_ScenC!W39)</f>
        <v>437.37999999999994</v>
      </c>
      <c r="X265" s="13">
        <f>AVERAGE(UN_Population_Growth_ScenA!X39,UN_Population_Growth_ScenB!X39,UN_Population_Growth_ScenC!X39)</f>
        <v>444.24700000000001</v>
      </c>
      <c r="Y265" s="13">
        <f>AVERAGE(UN_Population_Growth_ScenA!Y39,UN_Population_Growth_ScenB!Y39,UN_Population_Growth_ScenC!Y39)</f>
        <v>451.14066666666668</v>
      </c>
      <c r="Z265" s="13">
        <f>AVERAGE(UN_Population_Growth_ScenA!Z39,UN_Population_Growth_ScenB!Z39,UN_Population_Growth_ScenC!Z39)</f>
        <v>458.06166666666667</v>
      </c>
      <c r="AA265" s="13">
        <f>AVERAGE(UN_Population_Growth_ScenA!AA39,UN_Population_Growth_ScenB!AA39,UN_Population_Growth_ScenC!AA39)</f>
        <v>465.00799999999998</v>
      </c>
      <c r="AB265" s="13">
        <f>AVERAGE(UN_Population_Growth_ScenA!AB39,UN_Population_Growth_ScenB!AB39,UN_Population_Growth_ScenC!AB39)</f>
        <v>471.97966666666662</v>
      </c>
      <c r="AC265" s="13">
        <f>AVERAGE(UN_Population_Growth_ScenA!AC39,UN_Population_Growth_ScenB!AC39,UN_Population_Growth_ScenC!AC39)</f>
        <v>478.97466666666668</v>
      </c>
      <c r="AD265" s="13">
        <f>AVERAGE(UN_Population_Growth_ScenA!AD39,UN_Population_Growth_ScenB!AD39,UN_Population_Growth_ScenC!AD39)</f>
        <v>485.99433333333337</v>
      </c>
      <c r="AE265" s="13">
        <f>AVERAGE(UN_Population_Growth_ScenA!AE39,UN_Population_Growth_ScenB!AE39,UN_Population_Growth_ScenC!AE39)</f>
        <v>493.03766666666667</v>
      </c>
    </row>
    <row r="266" spans="1:31" x14ac:dyDescent="0.2">
      <c r="A266" t="s">
        <v>484</v>
      </c>
      <c r="B266" s="13">
        <f>STDEV(UN_Population_Growth_ScenA!B39,UN_Population_Growth_ScenB!B39,UN_Population_Growth_ScenC!B39)</f>
        <v>3.6476307835817781</v>
      </c>
      <c r="C266" s="13">
        <f>STDEV(UN_Population_Growth_ScenA!C39,UN_Population_Growth_ScenB!C39,UN_Population_Growth_ScenC!C39)</f>
        <v>4.5641163803449736</v>
      </c>
      <c r="D266" s="13">
        <f>STDEV(UN_Population_Growth_ScenA!D39,UN_Population_Growth_ScenB!D39,UN_Population_Growth_ScenC!D39)</f>
        <v>5.5616424732267697</v>
      </c>
      <c r="E266" s="13">
        <f>STDEV(UN_Population_Growth_ScenA!E39,UN_Population_Growth_ScenB!E39,UN_Population_Growth_ScenC!E39)</f>
        <v>6.6452623976283487</v>
      </c>
      <c r="F266" s="13">
        <f>STDEV(UN_Population_Growth_ScenA!F39,UN_Population_Growth_ScenB!F39,UN_Population_Growth_ScenC!F39)</f>
        <v>7.8150209852565462</v>
      </c>
      <c r="G266" s="13">
        <f>STDEV(UN_Population_Growth_ScenA!G39,UN_Population_Growth_ScenB!G39,UN_Population_Growth_ScenC!G39)</f>
        <v>9.0719259807386141</v>
      </c>
      <c r="H266" s="13">
        <f>STDEV(UN_Population_Growth_ScenA!H39,UN_Population_Growth_ScenB!H39,UN_Population_Growth_ScenC!H39)</f>
        <v>10.409233609316962</v>
      </c>
      <c r="I266" s="13">
        <f>STDEV(UN_Population_Growth_ScenA!I39,UN_Population_Growth_ScenB!I39,UN_Population_Growth_ScenC!I39)</f>
        <v>11.811425612516034</v>
      </c>
      <c r="J266" s="13">
        <f>STDEV(UN_Population_Growth_ScenA!J39,UN_Population_Growth_ScenB!J39,UN_Population_Growth_ScenC!J39)</f>
        <v>13.257439835805416</v>
      </c>
      <c r="K266" s="13">
        <f>STDEV(UN_Population_Growth_ScenA!K39,UN_Population_Growth_ScenB!K39,UN_Population_Growth_ScenC!K39)</f>
        <v>14.733560375324535</v>
      </c>
      <c r="L266" s="13">
        <f>STDEV(UN_Population_Growth_ScenA!L39,UN_Population_Growth_ScenB!L39,UN_Population_Growth_ScenC!L39)</f>
        <v>16.235189753536396</v>
      </c>
      <c r="M266" s="13">
        <f>STDEV(UN_Population_Growth_ScenA!M39,UN_Population_Growth_ScenB!M39,UN_Population_Growth_ScenC!M39)</f>
        <v>17.766101176116273</v>
      </c>
      <c r="N266" s="13">
        <f>STDEV(UN_Population_Growth_ScenA!N39,UN_Population_Growth_ScenB!N39,UN_Population_Growth_ScenC!N39)</f>
        <v>19.335312496397201</v>
      </c>
      <c r="O266" s="13">
        <f>STDEV(UN_Population_Growth_ScenA!O39,UN_Population_Growth_ScenB!O39,UN_Population_Growth_ScenC!O39)</f>
        <v>20.950889821994036</v>
      </c>
      <c r="P266" s="13">
        <f>STDEV(UN_Population_Growth_ScenA!P39,UN_Population_Growth_ScenB!P39,UN_Population_Growth_ScenC!P39)</f>
        <v>22.623332763616705</v>
      </c>
      <c r="Q266" s="13">
        <f>STDEV(UN_Population_Growth_ScenA!Q39,UN_Population_Growth_ScenB!Q39,UN_Population_Growth_ScenC!Q39)</f>
        <v>24.355234228669051</v>
      </c>
      <c r="R266" s="13">
        <f>STDEV(UN_Population_Growth_ScenA!R39,UN_Population_Growth_ScenB!R39,UN_Population_Growth_ScenC!R39)</f>
        <v>26.148040105012338</v>
      </c>
      <c r="S266" s="13">
        <f>STDEV(UN_Population_Growth_ScenA!S39,UN_Population_Growth_ScenB!S39,UN_Population_Growth_ScenC!S39)</f>
        <v>28.009072000573919</v>
      </c>
      <c r="T266" s="13">
        <f>STDEV(UN_Population_Growth_ScenA!T39,UN_Population_Growth_ScenB!T39,UN_Population_Growth_ScenC!T39)</f>
        <v>29.948100279205253</v>
      </c>
      <c r="U266" s="13">
        <f>STDEV(UN_Population_Growth_ScenA!U39,UN_Population_Growth_ScenB!U39,UN_Population_Growth_ScenC!U39)</f>
        <v>31.971507799914605</v>
      </c>
      <c r="V266" s="13">
        <f>STDEV(UN_Population_Growth_ScenA!V39,UN_Population_Growth_ScenB!V39,UN_Population_Growth_ScenC!V39)</f>
        <v>34.085056877366839</v>
      </c>
      <c r="W266" s="13">
        <f>STDEV(UN_Population_Growth_ScenA!W39,UN_Population_Growth_ScenB!W39,UN_Population_Growth_ScenC!W39)</f>
        <v>36.290057164463114</v>
      </c>
      <c r="X266" s="13">
        <f>STDEV(UN_Population_Growth_ScenA!X39,UN_Population_Growth_ScenB!X39,UN_Population_Growth_ScenC!X39)</f>
        <v>38.594481146920479</v>
      </c>
      <c r="Y266" s="13">
        <f>STDEV(UN_Population_Growth_ScenA!Y39,UN_Population_Growth_ScenB!Y39,UN_Population_Growth_ScenC!Y39)</f>
        <v>41.001058965999079</v>
      </c>
      <c r="Z266" s="13">
        <f>STDEV(UN_Population_Growth_ScenA!Z39,UN_Population_Growth_ScenB!Z39,UN_Population_Growth_ScenC!Z39)</f>
        <v>43.514005898484378</v>
      </c>
      <c r="AA266" s="13">
        <f>STDEV(UN_Population_Growth_ScenA!AA39,UN_Population_Growth_ScenB!AA39,UN_Population_Growth_ScenC!AA39)</f>
        <v>46.136922925136659</v>
      </c>
      <c r="AB266" s="13">
        <f>STDEV(UN_Population_Growth_ScenA!AB39,UN_Population_Growth_ScenB!AB39,UN_Population_Growth_ScenC!AB39)</f>
        <v>48.872594133454122</v>
      </c>
      <c r="AC266" s="13">
        <f>STDEV(UN_Population_Growth_ScenA!AC39,UN_Population_Growth_ScenB!AC39,UN_Population_Growth_ScenC!AC39)</f>
        <v>51.722056478192499</v>
      </c>
      <c r="AD266" s="13">
        <f>STDEV(UN_Population_Growth_ScenA!AD39,UN_Population_Growth_ScenB!AD39,UN_Population_Growth_ScenC!AD39)</f>
        <v>54.684148620357362</v>
      </c>
      <c r="AE266" s="13">
        <f>STDEV(UN_Population_Growth_ScenA!AE39,UN_Population_Growth_ScenB!AE39,UN_Population_Growth_ScenC!AE39)</f>
        <v>57.760781992051825</v>
      </c>
    </row>
    <row r="267" spans="1:31" s="4" customFormat="1" x14ac:dyDescent="0.2">
      <c r="A267" s="4" t="s">
        <v>485</v>
      </c>
      <c r="B267" s="22">
        <f>AVERAGE(B262:B264)</f>
        <v>9690.8089666666656</v>
      </c>
      <c r="C267" s="22">
        <f t="shared" ref="C267:AE267" si="35">AVERAGE(C262:C264)</f>
        <v>9888.9267766666653</v>
      </c>
      <c r="D267" s="22">
        <f t="shared" si="35"/>
        <v>10088.18338</v>
      </c>
      <c r="E267" s="22">
        <f t="shared" si="35"/>
        <v>10288.643236666667</v>
      </c>
      <c r="F267" s="22">
        <f t="shared" si="35"/>
        <v>10490.349319999999</v>
      </c>
      <c r="G267" s="22">
        <f t="shared" si="35"/>
        <v>10693.269399999999</v>
      </c>
      <c r="H267" s="22">
        <f t="shared" si="35"/>
        <v>10897.328273333333</v>
      </c>
      <c r="I267" s="22">
        <f t="shared" si="35"/>
        <v>11102.590399999999</v>
      </c>
      <c r="J267" s="22">
        <f t="shared" si="35"/>
        <v>11309.055779999997</v>
      </c>
      <c r="K267" s="22">
        <f t="shared" si="35"/>
        <v>11516.767386666665</v>
      </c>
      <c r="L267" s="22">
        <f t="shared" si="35"/>
        <v>11725.714476666668</v>
      </c>
      <c r="M267" s="22">
        <f t="shared" si="35"/>
        <v>11935.864820000001</v>
      </c>
      <c r="N267" s="22">
        <f t="shared" si="35"/>
        <v>12147.186186666666</v>
      </c>
      <c r="O267" s="22">
        <f t="shared" si="35"/>
        <v>12359.646346666666</v>
      </c>
      <c r="P267" s="22">
        <f t="shared" si="35"/>
        <v>12573.223813333332</v>
      </c>
      <c r="Q267" s="22">
        <f t="shared" si="35"/>
        <v>12787.875613333332</v>
      </c>
      <c r="R267" s="22">
        <f t="shared" si="35"/>
        <v>13003.601746666667</v>
      </c>
      <c r="S267" s="22">
        <f t="shared" si="35"/>
        <v>13220.337753333333</v>
      </c>
      <c r="T267" s="22">
        <f t="shared" si="35"/>
        <v>13438.062146666663</v>
      </c>
      <c r="U267" s="22">
        <f t="shared" si="35"/>
        <v>13656.721209999998</v>
      </c>
      <c r="V267" s="22">
        <f t="shared" si="35"/>
        <v>13876.293456666664</v>
      </c>
      <c r="W267" s="22">
        <f t="shared" si="35"/>
        <v>14096.757399999997</v>
      </c>
      <c r="X267" s="22">
        <f t="shared" si="35"/>
        <v>14318.080809999999</v>
      </c>
      <c r="Y267" s="22">
        <f t="shared" si="35"/>
        <v>14540.263686666663</v>
      </c>
      <c r="Z267" s="22">
        <f t="shared" si="35"/>
        <v>14763.327516666666</v>
      </c>
      <c r="AA267" s="22">
        <f t="shared" si="35"/>
        <v>14987.207839999997</v>
      </c>
      <c r="AB267" s="22">
        <f t="shared" si="35"/>
        <v>15211.904656666666</v>
      </c>
      <c r="AC267" s="22">
        <f t="shared" si="35"/>
        <v>15437.353506666666</v>
      </c>
      <c r="AD267" s="22">
        <f t="shared" si="35"/>
        <v>15663.597363333332</v>
      </c>
      <c r="AE267" s="22">
        <f t="shared" si="35"/>
        <v>15890.603996666667</v>
      </c>
    </row>
    <row r="268" spans="1:31" s="4" customFormat="1" x14ac:dyDescent="0.2">
      <c r="A268" s="4" t="s">
        <v>486</v>
      </c>
      <c r="B268" s="22">
        <f>B267*SQRT((B266/B265)^2+(Seafood_Consumption_Rate!$BE$39/Seafood_Consumption_Rate!$BD$39)^2)</f>
        <v>516.69064162497739</v>
      </c>
      <c r="C268" s="22">
        <f>C267*SQRT((C266/C265)^2+(Seafood_Consumption_Rate!$BE$39/Seafood_Consumption_Rate!$BD$39)^2)</f>
        <v>534.08186416687806</v>
      </c>
      <c r="D268" s="22">
        <f>D267*SQRT((D266/D265)^2+(Seafood_Consumption_Rate!$BE$39/Seafood_Consumption_Rate!$BD$39)^2)</f>
        <v>553.59352231451021</v>
      </c>
      <c r="E268" s="22">
        <f>E267*SQRT((E266/E265)^2+(Seafood_Consumption_Rate!$BE$39/Seafood_Consumption_Rate!$BD$39)^2)</f>
        <v>575.51464012165286</v>
      </c>
      <c r="F268" s="22">
        <f>F267*SQRT((F266/F265)^2+(Seafood_Consumption_Rate!$BE$39/Seafood_Consumption_Rate!$BD$39)^2)</f>
        <v>600.07157701853282</v>
      </c>
      <c r="G268" s="22">
        <f>G267*SQRT((G266/G265)^2+(Seafood_Consumption_Rate!$BE$39/Seafood_Consumption_Rate!$BD$39)^2)</f>
        <v>627.47222003088461</v>
      </c>
      <c r="H268" s="22">
        <f>H267*SQRT((H266/H265)^2+(Seafood_Consumption_Rate!$BE$39/Seafood_Consumption_Rate!$BD$39)^2)</f>
        <v>657.76891061491006</v>
      </c>
      <c r="I268" s="22">
        <f>I267*SQRT((I266/I265)^2+(Seafood_Consumption_Rate!$BE$39/Seafood_Consumption_Rate!$BD$39)^2)</f>
        <v>690.79539361411128</v>
      </c>
      <c r="J268" s="22">
        <f>J267*SQRT((J266/J265)^2+(Seafood_Consumption_Rate!$BE$39/Seafood_Consumption_Rate!$BD$39)^2)</f>
        <v>726.17274996854303</v>
      </c>
      <c r="K268" s="22">
        <f>K267*SQRT((K266/K265)^2+(Seafood_Consumption_Rate!$BE$39/Seafood_Consumption_Rate!$BD$39)^2)</f>
        <v>763.56224331414694</v>
      </c>
      <c r="L268" s="22">
        <f>L267*SQRT((L266/L265)^2+(Seafood_Consumption_Rate!$BE$39/Seafood_Consumption_Rate!$BD$39)^2)</f>
        <v>802.76085051930681</v>
      </c>
      <c r="M268" s="22">
        <f>M267*SQRT((M266/M265)^2+(Seafood_Consumption_Rate!$BE$39/Seafood_Consumption_Rate!$BD$39)^2)</f>
        <v>843.74167200062868</v>
      </c>
      <c r="N268" s="22">
        <f>N267*SQRT((N266/N265)^2+(Seafood_Consumption_Rate!$BE$39/Seafood_Consumption_Rate!$BD$39)^2)</f>
        <v>886.62050335736308</v>
      </c>
      <c r="O268" s="22">
        <f>O267*SQRT((O266/O265)^2+(Seafood_Consumption_Rate!$BE$39/Seafood_Consumption_Rate!$BD$39)^2)</f>
        <v>931.52572071620671</v>
      </c>
      <c r="P268" s="22">
        <f>P267*SQRT((P266/P265)^2+(Seafood_Consumption_Rate!$BE$39/Seafood_Consumption_Rate!$BD$39)^2)</f>
        <v>978.67025666472841</v>
      </c>
      <c r="Q268" s="22">
        <f>Q267*SQRT((Q266/Q265)^2+(Seafood_Consumption_Rate!$BE$39/Seafood_Consumption_Rate!$BD$39)^2)</f>
        <v>1028.098568373028</v>
      </c>
      <c r="R268" s="22">
        <f>R267*SQRT((R266/R265)^2+(Seafood_Consumption_Rate!$BE$39/Seafood_Consumption_Rate!$BD$39)^2)</f>
        <v>1079.8323207693907</v>
      </c>
      <c r="S268" s="22">
        <f>S267*SQRT((S266/S265)^2+(Seafood_Consumption_Rate!$BE$39/Seafood_Consumption_Rate!$BD$39)^2)</f>
        <v>1134.0435086209459</v>
      </c>
      <c r="T268" s="22">
        <f>T267*SQRT((T266/T265)^2+(Seafood_Consumption_Rate!$BE$39/Seafood_Consumption_Rate!$BD$39)^2)</f>
        <v>1190.9820849624919</v>
      </c>
      <c r="U268" s="22">
        <f>U267*SQRT((U266/U265)^2+(Seafood_Consumption_Rate!$BE$39/Seafood_Consumption_Rate!$BD$39)^2)</f>
        <v>1250.8216645627774</v>
      </c>
      <c r="V268" s="22">
        <f>V267*SQRT((V266/V265)^2+(Seafood_Consumption_Rate!$BE$39/Seafood_Consumption_Rate!$BD$39)^2)</f>
        <v>1313.7267757854329</v>
      </c>
      <c r="W268" s="22">
        <f>W267*SQRT((W266/W265)^2+(Seafood_Consumption_Rate!$BE$39/Seafood_Consumption_Rate!$BD$39)^2)</f>
        <v>1379.7448036639589</v>
      </c>
      <c r="X268" s="22">
        <f>X267*SQRT((X266/X265)^2+(Seafood_Consumption_Rate!$BE$39/Seafood_Consumption_Rate!$BD$39)^2)</f>
        <v>1449.1047466839389</v>
      </c>
      <c r="Y268" s="22">
        <f>Y267*SQRT((Y266/Y265)^2+(Seafood_Consumption_Rate!$BE$39/Seafood_Consumption_Rate!$BD$39)^2)</f>
        <v>1521.8962466207349</v>
      </c>
      <c r="Z268" s="22">
        <f>Z267*SQRT((Z266/Z265)^2+(Seafood_Consumption_Rate!$BE$39/Seafood_Consumption_Rate!$BD$39)^2)</f>
        <v>1598.2505025670155</v>
      </c>
      <c r="AA268" s="22">
        <f>AA267*SQRT((AA266/AA265)^2+(Seafood_Consumption_Rate!$BE$39/Seafood_Consumption_Rate!$BD$39)^2)</f>
        <v>1678.2798089154171</v>
      </c>
      <c r="AB268" s="22">
        <f>AB267*SQRT((AB266/AB265)^2+(Seafood_Consumption_Rate!$BE$39/Seafood_Consumption_Rate!$BD$39)^2)</f>
        <v>1762.0746061499594</v>
      </c>
      <c r="AC268" s="22">
        <f>AC267*SQRT((AC266/AC265)^2+(Seafood_Consumption_Rate!$BE$39/Seafood_Consumption_Rate!$BD$39)^2)</f>
        <v>1849.6722972756854</v>
      </c>
      <c r="AD268" s="22">
        <f>AD267*SQRT((AD266/AD265)^2+(Seafood_Consumption_Rate!$BE$39/Seafood_Consumption_Rate!$BD$39)^2)</f>
        <v>1941.046241036413</v>
      </c>
      <c r="AE268" s="22">
        <f>AE267*SQRT((AE266/AE265)^2+(Seafood_Consumption_Rate!$BE$39/Seafood_Consumption_Rate!$BD$39)^2)</f>
        <v>2036.255012024551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8D526-3DA3-634E-8ED6-39012E35410A}">
  <dimension ref="A1:AF20"/>
  <sheetViews>
    <sheetView topLeftCell="P1" workbookViewId="0">
      <selection activeCell="AF3" sqref="AF3"/>
    </sheetView>
  </sheetViews>
  <sheetFormatPr baseColWidth="10" defaultRowHeight="15" x14ac:dyDescent="0.2"/>
  <cols>
    <col min="1" max="1" width="28.33203125" customWidth="1"/>
  </cols>
  <sheetData>
    <row r="1" spans="1:32" x14ac:dyDescent="0.2">
      <c r="B1" t="s">
        <v>215</v>
      </c>
    </row>
    <row r="2" spans="1:32" s="7" customFormat="1" x14ac:dyDescent="0.2">
      <c r="A2" s="7" t="s">
        <v>194</v>
      </c>
      <c r="B2" s="7">
        <v>2021</v>
      </c>
      <c r="C2" s="7">
        <v>2022</v>
      </c>
      <c r="D2" s="7">
        <v>2023</v>
      </c>
      <c r="E2" s="7">
        <v>2024</v>
      </c>
      <c r="F2" s="7">
        <v>2025</v>
      </c>
      <c r="G2" s="7">
        <v>2026</v>
      </c>
      <c r="H2" s="7">
        <v>2027</v>
      </c>
      <c r="I2" s="7">
        <v>2028</v>
      </c>
      <c r="J2" s="7">
        <v>2029</v>
      </c>
      <c r="K2" s="7">
        <v>2030</v>
      </c>
      <c r="L2" s="7">
        <v>2031</v>
      </c>
      <c r="M2" s="7">
        <v>2032</v>
      </c>
      <c r="N2" s="7">
        <v>2033</v>
      </c>
      <c r="O2" s="7">
        <v>2034</v>
      </c>
      <c r="P2" s="7">
        <v>2035</v>
      </c>
      <c r="Q2" s="7">
        <v>2036</v>
      </c>
      <c r="R2" s="7">
        <v>2037</v>
      </c>
      <c r="S2" s="7">
        <v>2038</v>
      </c>
      <c r="T2" s="7">
        <v>2039</v>
      </c>
      <c r="U2" s="7">
        <v>2040</v>
      </c>
      <c r="V2" s="7">
        <v>2041</v>
      </c>
      <c r="W2" s="7">
        <v>2042</v>
      </c>
      <c r="X2" s="7">
        <v>2043</v>
      </c>
      <c r="Y2" s="7">
        <v>2044</v>
      </c>
      <c r="Z2" s="7">
        <v>2045</v>
      </c>
      <c r="AA2" s="7">
        <v>2046</v>
      </c>
      <c r="AB2" s="7">
        <v>2047</v>
      </c>
      <c r="AC2" s="7">
        <v>2048</v>
      </c>
      <c r="AD2" s="7">
        <v>2049</v>
      </c>
      <c r="AE2" s="7">
        <v>2050</v>
      </c>
      <c r="AF2" s="7" t="s">
        <v>487</v>
      </c>
    </row>
    <row r="3" spans="1:32" s="16" customFormat="1" x14ac:dyDescent="0.2">
      <c r="A3" s="16" t="s">
        <v>240</v>
      </c>
      <c r="B3" s="25">
        <v>22005.582333333336</v>
      </c>
      <c r="C3" s="25">
        <v>22270.635599999998</v>
      </c>
      <c r="D3" s="25">
        <v>22521.507400000002</v>
      </c>
      <c r="E3" s="25">
        <v>22762.348999999998</v>
      </c>
      <c r="F3" s="25">
        <v>22996.352933333332</v>
      </c>
      <c r="G3" s="25">
        <v>23224.127533333332</v>
      </c>
      <c r="H3" s="25">
        <v>23445.210466666667</v>
      </c>
      <c r="I3" s="25">
        <v>23660.487466666669</v>
      </c>
      <c r="J3" s="25">
        <v>23870.756666666668</v>
      </c>
      <c r="K3" s="25">
        <v>24076.631266666667</v>
      </c>
      <c r="L3" s="25">
        <v>24278.4568</v>
      </c>
      <c r="M3" s="25">
        <v>24476.340333333337</v>
      </c>
      <c r="N3" s="25">
        <v>24670.252666666667</v>
      </c>
      <c r="O3" s="25">
        <v>24859.989399999995</v>
      </c>
      <c r="P3" s="25">
        <v>25045.214733333331</v>
      </c>
      <c r="Q3" s="25">
        <v>25226.196333333337</v>
      </c>
      <c r="R3" s="25">
        <v>25402.574066666668</v>
      </c>
      <c r="S3" s="25">
        <v>25572.586200000002</v>
      </c>
      <c r="T3" s="25">
        <v>25733.911333333333</v>
      </c>
      <c r="U3" s="25">
        <v>25884.928866666669</v>
      </c>
      <c r="V3" s="25">
        <v>26024.855266666669</v>
      </c>
      <c r="W3" s="25">
        <v>26154.177200000002</v>
      </c>
      <c r="X3" s="25">
        <v>26274.077266666663</v>
      </c>
      <c r="Y3" s="25">
        <v>26386.414533333329</v>
      </c>
      <c r="Z3" s="25">
        <v>26492.512733333337</v>
      </c>
      <c r="AA3" s="25">
        <v>26592.756333333335</v>
      </c>
      <c r="AB3" s="25">
        <v>26686.717066666664</v>
      </c>
      <c r="AC3" s="25">
        <v>26774.063999999998</v>
      </c>
      <c r="AD3" s="25">
        <v>26854.183933333334</v>
      </c>
      <c r="AE3" s="25">
        <v>26926.658333333336</v>
      </c>
      <c r="AF3" s="16">
        <f>(AE3-B3)/AE3*100</f>
        <v>18.27585116237038</v>
      </c>
    </row>
    <row r="4" spans="1:32" s="23" customFormat="1" x14ac:dyDescent="0.2">
      <c r="A4" s="23" t="s">
        <v>241</v>
      </c>
      <c r="B4" s="24">
        <v>226.80064364726371</v>
      </c>
      <c r="C4" s="24">
        <v>279.44176002759446</v>
      </c>
      <c r="D4" s="24">
        <v>335.40967098275456</v>
      </c>
      <c r="E4" s="24">
        <v>394.8465809311258</v>
      </c>
      <c r="F4" s="24">
        <v>457.73176613424289</v>
      </c>
      <c r="G4" s="24">
        <v>523.95113923992153</v>
      </c>
      <c r="H4" s="24">
        <v>593.00378970547411</v>
      </c>
      <c r="I4" s="24">
        <v>664.05089981104015</v>
      </c>
      <c r="J4" s="24">
        <v>736.03100640873504</v>
      </c>
      <c r="K4" s="24">
        <v>808.17154995471992</v>
      </c>
      <c r="L4" s="24">
        <v>880.10734175992513</v>
      </c>
      <c r="M4" s="24">
        <v>951.93648266762671</v>
      </c>
      <c r="N4" s="24">
        <v>1023.9065382822856</v>
      </c>
      <c r="O4" s="24">
        <v>1096.5704541289988</v>
      </c>
      <c r="P4" s="24">
        <v>1170.2963352963268</v>
      </c>
      <c r="Q4" s="24">
        <v>1245.1232634597479</v>
      </c>
      <c r="R4" s="24">
        <v>1320.9794784059952</v>
      </c>
      <c r="S4" s="24">
        <v>1398.0197967025081</v>
      </c>
      <c r="T4" s="24">
        <v>1476.4207609287323</v>
      </c>
      <c r="U4" s="24">
        <v>1556.3514462619853</v>
      </c>
      <c r="V4" s="24">
        <v>1637.9053028417286</v>
      </c>
      <c r="W4" s="24">
        <v>1721.1338531784561</v>
      </c>
      <c r="X4" s="24">
        <v>1806.0955252319229</v>
      </c>
      <c r="Y4" s="24">
        <v>1892.8379187993905</v>
      </c>
      <c r="Z4" s="24">
        <v>1981.3783266570601</v>
      </c>
      <c r="AA4" s="24">
        <v>2071.7790377754982</v>
      </c>
      <c r="AB4" s="24">
        <v>2164.0618851552413</v>
      </c>
      <c r="AC4" s="24">
        <v>2258.2670160016505</v>
      </c>
      <c r="AD4" s="24">
        <v>2354.4179456340057</v>
      </c>
      <c r="AE4" s="24">
        <v>2452.5253750219945</v>
      </c>
    </row>
    <row r="5" spans="1:32" x14ac:dyDescent="0.2">
      <c r="A5" t="s">
        <v>261</v>
      </c>
      <c r="B5" s="13">
        <v>8794.422819999998</v>
      </c>
      <c r="C5" s="13">
        <v>8900.157729999999</v>
      </c>
      <c r="D5" s="13">
        <v>9005.4846999999991</v>
      </c>
      <c r="E5" s="13">
        <v>9110.2886699999999</v>
      </c>
      <c r="F5" s="13">
        <v>9214.4075099999991</v>
      </c>
      <c r="G5" s="13">
        <v>9317.6686299999983</v>
      </c>
      <c r="H5" s="13">
        <v>9419.9360499999984</v>
      </c>
      <c r="I5" s="13">
        <v>9521.1522399999976</v>
      </c>
      <c r="J5" s="13">
        <v>9621.3485799999999</v>
      </c>
      <c r="K5" s="13">
        <v>9720.5093799999995</v>
      </c>
      <c r="L5" s="13">
        <v>9818.5561899999993</v>
      </c>
      <c r="M5" s="13">
        <v>9915.4053299999996</v>
      </c>
      <c r="N5" s="13">
        <v>10011.035879999998</v>
      </c>
      <c r="O5" s="13">
        <v>10105.42692</v>
      </c>
      <c r="P5" s="13">
        <v>10198.562759999997</v>
      </c>
      <c r="Q5" s="13">
        <v>10290.40156</v>
      </c>
      <c r="R5" s="13">
        <v>10380.891019999997</v>
      </c>
      <c r="S5" s="13">
        <v>10469.984069999999</v>
      </c>
      <c r="T5" s="13">
        <v>10557.649329999998</v>
      </c>
      <c r="U5" s="13">
        <v>10643.834499999999</v>
      </c>
      <c r="V5" s="13">
        <v>10728.497739999999</v>
      </c>
      <c r="W5" s="13">
        <v>10811.565829999998</v>
      </c>
      <c r="X5" s="13">
        <v>10893.017849999998</v>
      </c>
      <c r="Y5" s="13">
        <v>10972.791039999996</v>
      </c>
      <c r="Z5" s="13">
        <v>11050.827869999999</v>
      </c>
      <c r="AA5" s="13">
        <v>11127.09173</v>
      </c>
      <c r="AB5" s="13">
        <v>11201.51986</v>
      </c>
      <c r="AC5" s="13">
        <v>11274.012889999998</v>
      </c>
      <c r="AD5" s="13">
        <v>11344.48191</v>
      </c>
      <c r="AE5" s="13">
        <v>11412.81186</v>
      </c>
      <c r="AF5" s="16">
        <f>(AE5-B5)/AE5*100</f>
        <v>22.942540997955273</v>
      </c>
    </row>
    <row r="6" spans="1:32" s="23" customFormat="1" x14ac:dyDescent="0.2">
      <c r="A6" s="23" t="s">
        <v>262</v>
      </c>
      <c r="B6" s="24">
        <v>2314.1500680005497</v>
      </c>
      <c r="C6" s="24">
        <v>2343.7324673130511</v>
      </c>
      <c r="D6" s="24">
        <v>2373.7184954447348</v>
      </c>
      <c r="E6" s="24">
        <v>2404.1358124300746</v>
      </c>
      <c r="F6" s="24">
        <v>2434.997432846319</v>
      </c>
      <c r="G6" s="24">
        <v>2466.3096040621349</v>
      </c>
      <c r="H6" s="24">
        <v>2498.0621420029702</v>
      </c>
      <c r="I6" s="24">
        <v>2530.2210298683462</v>
      </c>
      <c r="J6" s="24">
        <v>2562.72835891265</v>
      </c>
      <c r="K6" s="24">
        <v>2595.511661739647</v>
      </c>
      <c r="L6" s="24">
        <v>2628.50270541705</v>
      </c>
      <c r="M6" s="24">
        <v>2661.6714627552537</v>
      </c>
      <c r="N6" s="24">
        <v>2695.0506666469114</v>
      </c>
      <c r="O6" s="24">
        <v>2728.7101636540474</v>
      </c>
      <c r="P6" s="24">
        <v>2762.7307389433895</v>
      </c>
      <c r="Q6" s="24">
        <v>2797.1284581982259</v>
      </c>
      <c r="R6" s="24">
        <v>2831.9028516498793</v>
      </c>
      <c r="S6" s="24">
        <v>2867.1009317771723</v>
      </c>
      <c r="T6" s="24">
        <v>2902.7757537478628</v>
      </c>
      <c r="U6" s="24">
        <v>2938.9802757087341</v>
      </c>
      <c r="V6" s="24">
        <v>2975.7592942846059</v>
      </c>
      <c r="W6" s="24">
        <v>3013.133459409155</v>
      </c>
      <c r="X6" s="24">
        <v>3051.1581921317365</v>
      </c>
      <c r="Y6" s="24">
        <v>3089.8670506174958</v>
      </c>
      <c r="Z6" s="24">
        <v>3129.2941054296698</v>
      </c>
      <c r="AA6" s="24">
        <v>3169.4739840463276</v>
      </c>
      <c r="AB6" s="24">
        <v>3210.4341170378884</v>
      </c>
      <c r="AC6" s="24">
        <v>3252.1416284686552</v>
      </c>
      <c r="AD6" s="24">
        <v>3294.5689675983231</v>
      </c>
      <c r="AE6" s="24">
        <v>3337.6639835650226</v>
      </c>
    </row>
    <row r="7" spans="1:32" x14ac:dyDescent="0.2">
      <c r="A7" t="s">
        <v>268</v>
      </c>
      <c r="B7" s="13">
        <v>21559.095133333332</v>
      </c>
      <c r="C7" s="13">
        <v>22044.6548</v>
      </c>
      <c r="D7" s="13">
        <v>22535.577399999998</v>
      </c>
      <c r="E7" s="13">
        <v>23031.902599999998</v>
      </c>
      <c r="F7" s="13">
        <v>23533.717666666664</v>
      </c>
      <c r="G7" s="13">
        <v>24040.974999999995</v>
      </c>
      <c r="H7" s="13">
        <v>24553.65873333333</v>
      </c>
      <c r="I7" s="13">
        <v>25071.895799999998</v>
      </c>
      <c r="J7" s="13">
        <v>25595.813133333329</v>
      </c>
      <c r="K7" s="13">
        <v>26125.60113333333</v>
      </c>
      <c r="L7" s="13">
        <v>26661.291533333333</v>
      </c>
      <c r="M7" s="13">
        <v>27202.939866666664</v>
      </c>
      <c r="N7" s="13">
        <v>27750.71273333333</v>
      </c>
      <c r="O7" s="13">
        <v>28304.800533333328</v>
      </c>
      <c r="P7" s="13">
        <v>28865.346066666661</v>
      </c>
      <c r="Q7" s="13">
        <v>29432.420733333329</v>
      </c>
      <c r="R7" s="13">
        <v>30006.02453333333</v>
      </c>
      <c r="S7" s="13">
        <v>30586.2844</v>
      </c>
      <c r="T7" s="13">
        <v>31173.247933333332</v>
      </c>
      <c r="U7" s="13">
        <v>31766.938933333327</v>
      </c>
      <c r="V7" s="13">
        <v>32367.444666666666</v>
      </c>
      <c r="W7" s="13">
        <v>32974.749266666659</v>
      </c>
      <c r="X7" s="13">
        <v>33588.646466666665</v>
      </c>
      <c r="Y7" s="13">
        <v>34208.866533333327</v>
      </c>
      <c r="Z7" s="13">
        <v>34835.250799999994</v>
      </c>
      <c r="AA7" s="13">
        <v>35467.704066666665</v>
      </c>
      <c r="AB7" s="13">
        <v>36106.30566666666</v>
      </c>
      <c r="AC7" s="13">
        <v>36751.206333333328</v>
      </c>
      <c r="AD7" s="13">
        <v>37402.604400000004</v>
      </c>
      <c r="AE7" s="13">
        <v>38060.674399999996</v>
      </c>
      <c r="AF7" s="16">
        <f>(AE7-B7)/AE7*100</f>
        <v>43.355982327697973</v>
      </c>
    </row>
    <row r="8" spans="1:32" s="23" customFormat="1" x14ac:dyDescent="0.2">
      <c r="A8" s="23" t="s">
        <v>269</v>
      </c>
      <c r="B8" s="24">
        <v>886.20773839753554</v>
      </c>
      <c r="C8" s="24">
        <v>927.70837849858628</v>
      </c>
      <c r="D8" s="24">
        <v>976.12830336157606</v>
      </c>
      <c r="E8" s="24">
        <v>1032.2588681186016</v>
      </c>
      <c r="F8" s="24">
        <v>1096.7031414159819</v>
      </c>
      <c r="G8" s="24">
        <v>1169.9699606769013</v>
      </c>
      <c r="H8" s="24">
        <v>1252.1617893325501</v>
      </c>
      <c r="I8" s="24">
        <v>1342.8361894316145</v>
      </c>
      <c r="J8" s="24">
        <v>1441.0913419522042</v>
      </c>
      <c r="K8" s="24">
        <v>1546.1869207285326</v>
      </c>
      <c r="L8" s="24">
        <v>1657.7387758171928</v>
      </c>
      <c r="M8" s="24">
        <v>1775.9064334564844</v>
      </c>
      <c r="N8" s="24">
        <v>1900.9626561045584</v>
      </c>
      <c r="O8" s="24">
        <v>2033.5667795051472</v>
      </c>
      <c r="P8" s="24">
        <v>2174.3066273988288</v>
      </c>
      <c r="Q8" s="24">
        <v>2323.4469175749596</v>
      </c>
      <c r="R8" s="24">
        <v>2481.1785083305367</v>
      </c>
      <c r="S8" s="24">
        <v>2648.0114397467714</v>
      </c>
      <c r="T8" s="24">
        <v>2824.4506106451445</v>
      </c>
      <c r="U8" s="24">
        <v>3011.0790573345716</v>
      </c>
      <c r="V8" s="24">
        <v>3208.2794035260213</v>
      </c>
      <c r="W8" s="24">
        <v>3416.5007765133587</v>
      </c>
      <c r="X8" s="24">
        <v>3636.3297702311652</v>
      </c>
      <c r="Y8" s="24">
        <v>3868.4179328272071</v>
      </c>
      <c r="Z8" s="24">
        <v>4113.3217419144476</v>
      </c>
      <c r="AA8" s="24">
        <v>4371.5304919848786</v>
      </c>
      <c r="AB8" s="24">
        <v>4643.3420030354027</v>
      </c>
      <c r="AC8" s="24">
        <v>4929.1653251794005</v>
      </c>
      <c r="AD8" s="24">
        <v>5229.3084050337829</v>
      </c>
      <c r="AE8" s="24">
        <v>5544.0391994308129</v>
      </c>
    </row>
    <row r="9" spans="1:32" x14ac:dyDescent="0.2">
      <c r="A9" t="s">
        <v>310</v>
      </c>
      <c r="B9" s="13">
        <v>3797.6299899999999</v>
      </c>
      <c r="C9" s="13">
        <v>3884.2164666666663</v>
      </c>
      <c r="D9" s="13">
        <v>3971.8208566666667</v>
      </c>
      <c r="E9" s="13">
        <v>4060.4348066666662</v>
      </c>
      <c r="F9" s="13">
        <v>4150.057123333333</v>
      </c>
      <c r="G9" s="13">
        <v>4240.6716966666654</v>
      </c>
      <c r="H9" s="13">
        <v>4332.2904599999993</v>
      </c>
      <c r="I9" s="13">
        <v>4424.9700966666651</v>
      </c>
      <c r="J9" s="13">
        <v>4518.7911566666662</v>
      </c>
      <c r="K9" s="13">
        <v>4613.81808</v>
      </c>
      <c r="L9" s="13">
        <v>4710.077119999999</v>
      </c>
      <c r="M9" s="13">
        <v>4807.5700666666662</v>
      </c>
      <c r="N9" s="13">
        <v>4906.3130299999993</v>
      </c>
      <c r="O9" s="13">
        <v>5006.314363333332</v>
      </c>
      <c r="P9" s="13">
        <v>5107.5854033333335</v>
      </c>
      <c r="Q9" s="13">
        <v>5210.1291333333329</v>
      </c>
      <c r="R9" s="13">
        <v>5313.9610666666658</v>
      </c>
      <c r="S9" s="13">
        <v>5419.111633333333</v>
      </c>
      <c r="T9" s="13">
        <v>5525.6154399999987</v>
      </c>
      <c r="U9" s="13">
        <v>5633.4927733333325</v>
      </c>
      <c r="V9" s="13">
        <v>5742.7519866666662</v>
      </c>
      <c r="W9" s="13">
        <v>5853.3769700000003</v>
      </c>
      <c r="X9" s="13">
        <v>5965.3205866666658</v>
      </c>
      <c r="Y9" s="13">
        <v>6078.5249599999997</v>
      </c>
      <c r="Z9" s="13">
        <v>6192.941163333333</v>
      </c>
      <c r="AA9" s="13">
        <v>6308.5536833333326</v>
      </c>
      <c r="AB9" s="13">
        <v>6425.3571499999989</v>
      </c>
      <c r="AC9" s="13">
        <v>6543.3217299999997</v>
      </c>
      <c r="AD9" s="13">
        <v>6662.4146066666663</v>
      </c>
      <c r="AE9" s="13">
        <v>6782.6113166666655</v>
      </c>
      <c r="AF9" s="16">
        <f>(AE9-B9)/AE9*100</f>
        <v>44.009323066055387</v>
      </c>
    </row>
    <row r="10" spans="1:32" s="23" customFormat="1" x14ac:dyDescent="0.2">
      <c r="A10" s="23" t="s">
        <v>311</v>
      </c>
      <c r="B10" s="24">
        <v>1693.2988428427645</v>
      </c>
      <c r="C10" s="24">
        <v>1732.2296023880783</v>
      </c>
      <c r="D10" s="24">
        <v>1771.7261841393713</v>
      </c>
      <c r="E10" s="24">
        <v>1811.8064861198291</v>
      </c>
      <c r="F10" s="24">
        <v>1852.4923490599117</v>
      </c>
      <c r="G10" s="24">
        <v>1893.8006173820361</v>
      </c>
      <c r="H10" s="24">
        <v>1935.7562879100078</v>
      </c>
      <c r="I10" s="24">
        <v>1978.3946254556101</v>
      </c>
      <c r="J10" s="24">
        <v>2021.7516073728666</v>
      </c>
      <c r="K10" s="24">
        <v>2065.8561442116197</v>
      </c>
      <c r="L10" s="24">
        <v>2110.7268084032708</v>
      </c>
      <c r="M10" s="24">
        <v>2156.3824598672909</v>
      </c>
      <c r="N10" s="24">
        <v>2202.8555421770116</v>
      </c>
      <c r="O10" s="24">
        <v>2250.1847397033198</v>
      </c>
      <c r="P10" s="24">
        <v>2298.4128799044242</v>
      </c>
      <c r="Q10" s="24">
        <v>2347.572708016773</v>
      </c>
      <c r="R10" s="24">
        <v>2397.7015706271723</v>
      </c>
      <c r="S10" s="24">
        <v>2448.8549291043114</v>
      </c>
      <c r="T10" s="24">
        <v>2501.0948012841959</v>
      </c>
      <c r="U10" s="24">
        <v>2554.4805343444946</v>
      </c>
      <c r="V10" s="24">
        <v>2609.0639343698012</v>
      </c>
      <c r="W10" s="24">
        <v>2664.8890691090319</v>
      </c>
      <c r="X10" s="24">
        <v>2721.9955934011114</v>
      </c>
      <c r="Y10" s="24">
        <v>2780.4233890066043</v>
      </c>
      <c r="Z10" s="24">
        <v>2840.2177690897392</v>
      </c>
      <c r="AA10" s="24">
        <v>2901.4382314709774</v>
      </c>
      <c r="AB10" s="24">
        <v>2964.1483164141191</v>
      </c>
      <c r="AC10" s="24">
        <v>3028.4016027097641</v>
      </c>
      <c r="AD10" s="24">
        <v>3094.2520861258913</v>
      </c>
      <c r="AE10" s="24">
        <v>3161.7584442275479</v>
      </c>
    </row>
    <row r="11" spans="1:32" x14ac:dyDescent="0.2">
      <c r="A11" t="s">
        <v>345</v>
      </c>
      <c r="B11" s="13">
        <v>59773.847639999993</v>
      </c>
      <c r="C11" s="13">
        <v>60580.357359999995</v>
      </c>
      <c r="D11" s="13">
        <v>61357.138599999998</v>
      </c>
      <c r="E11" s="13">
        <v>62104.041719999987</v>
      </c>
      <c r="F11" s="13">
        <v>62821.765039999991</v>
      </c>
      <c r="G11" s="13">
        <v>63509.809759999996</v>
      </c>
      <c r="H11" s="13">
        <v>64168.824319999992</v>
      </c>
      <c r="I11" s="13">
        <v>64802.001039999996</v>
      </c>
      <c r="J11" s="13">
        <v>65413.280439999995</v>
      </c>
      <c r="K11" s="13">
        <v>66006.50327999999</v>
      </c>
      <c r="L11" s="13">
        <v>66582.816799999986</v>
      </c>
      <c r="M11" s="13">
        <v>67143.418119999988</v>
      </c>
      <c r="N11" s="13">
        <v>67691.599319999994</v>
      </c>
      <c r="O11" s="13">
        <v>68231.201159999997</v>
      </c>
      <c r="P11" s="13">
        <v>68765.266319999995</v>
      </c>
      <c r="Q11" s="13">
        <v>69294.742519999985</v>
      </c>
      <c r="R11" s="13">
        <v>69820.128559999983</v>
      </c>
      <c r="S11" s="13">
        <v>70341.723719999995</v>
      </c>
      <c r="T11" s="13">
        <v>70859.527999999991</v>
      </c>
      <c r="U11" s="13">
        <v>71373.242119999995</v>
      </c>
      <c r="V11" s="13">
        <v>71882.816200000001</v>
      </c>
      <c r="W11" s="13">
        <v>72387.302519999983</v>
      </c>
      <c r="X11" s="13">
        <v>72884.05743999999</v>
      </c>
      <c r="Y11" s="13">
        <v>73369.439719999995</v>
      </c>
      <c r="Z11" s="13">
        <v>73840.257039999997</v>
      </c>
      <c r="AA11" s="13">
        <v>74295.262399999992</v>
      </c>
      <c r="AB11" s="13">
        <v>74733.408320000002</v>
      </c>
      <c r="AC11" s="13">
        <v>75152.300560000003</v>
      </c>
      <c r="AD11" s="13">
        <v>75549.095959999991</v>
      </c>
      <c r="AE11" s="13">
        <v>75921.74944</v>
      </c>
      <c r="AF11" s="16">
        <f>(AE11-B11)/AE11*100</f>
        <v>21.26913818386323</v>
      </c>
    </row>
    <row r="12" spans="1:32" s="23" customFormat="1" x14ac:dyDescent="0.2">
      <c r="A12" s="23" t="s">
        <v>346</v>
      </c>
      <c r="B12" s="24">
        <v>12562.241147936775</v>
      </c>
      <c r="C12" s="24">
        <v>12747.834995065834</v>
      </c>
      <c r="D12" s="24">
        <v>12931.527311828329</v>
      </c>
      <c r="E12" s="24">
        <v>13113.622411507982</v>
      </c>
      <c r="F12" s="24">
        <v>13294.46602931592</v>
      </c>
      <c r="G12" s="24">
        <v>13474.199114117022</v>
      </c>
      <c r="H12" s="24">
        <v>13652.97139558233</v>
      </c>
      <c r="I12" s="24">
        <v>13831.114083771261</v>
      </c>
      <c r="J12" s="24">
        <v>14008.797078223501</v>
      </c>
      <c r="K12" s="24">
        <v>14186.116379364994</v>
      </c>
      <c r="L12" s="24">
        <v>14362.840810924705</v>
      </c>
      <c r="M12" s="24">
        <v>14538.991483825672</v>
      </c>
      <c r="N12" s="24">
        <v>14715.597546323363</v>
      </c>
      <c r="O12" s="24">
        <v>14894.089314111145</v>
      </c>
      <c r="P12" s="24">
        <v>15075.651318761318</v>
      </c>
      <c r="Q12" s="24">
        <v>15260.725765916184</v>
      </c>
      <c r="R12" s="24">
        <v>15449.4686157661</v>
      </c>
      <c r="S12" s="24">
        <v>15642.477745091805</v>
      </c>
      <c r="T12" s="24">
        <v>15840.230319654487</v>
      </c>
      <c r="U12" s="24">
        <v>16043.335600585928</v>
      </c>
      <c r="V12" s="24">
        <v>16252.160043206382</v>
      </c>
      <c r="W12" s="24">
        <v>16466.856137684441</v>
      </c>
      <c r="X12" s="24">
        <v>16687.338931563761</v>
      </c>
      <c r="Y12" s="24">
        <v>16913.299756339304</v>
      </c>
      <c r="Z12" s="24">
        <v>17144.552518199591</v>
      </c>
      <c r="AA12" s="24">
        <v>17381.151025522759</v>
      </c>
      <c r="AB12" s="24">
        <v>17623.119170825277</v>
      </c>
      <c r="AC12" s="24">
        <v>17869.757972534826</v>
      </c>
      <c r="AD12" s="24">
        <v>18120.155180473481</v>
      </c>
      <c r="AE12" s="24">
        <v>18373.537190185474</v>
      </c>
    </row>
    <row r="13" spans="1:32" x14ac:dyDescent="0.2">
      <c r="A13" t="s">
        <v>359</v>
      </c>
      <c r="B13" s="13">
        <v>27166.027633333335</v>
      </c>
      <c r="C13" s="13">
        <v>27219.636093333338</v>
      </c>
      <c r="D13" s="13">
        <v>27267.283393333335</v>
      </c>
      <c r="E13" s="13">
        <v>27308.731646666667</v>
      </c>
      <c r="F13" s="13">
        <v>27343.742966666669</v>
      </c>
      <c r="G13" s="13">
        <v>27372.212403333338</v>
      </c>
      <c r="H13" s="13">
        <v>27393.923060000001</v>
      </c>
      <c r="I13" s="13">
        <v>27408.287216666668</v>
      </c>
      <c r="J13" s="13">
        <v>27414.633193333339</v>
      </c>
      <c r="K13" s="13">
        <v>27412.436240000006</v>
      </c>
      <c r="L13" s="13">
        <v>27401.535433333338</v>
      </c>
      <c r="M13" s="13">
        <v>27381.923776666667</v>
      </c>
      <c r="N13" s="13">
        <v>27353.433350000003</v>
      </c>
      <c r="O13" s="13">
        <v>27315.90323</v>
      </c>
      <c r="P13" s="13">
        <v>27269.319423333334</v>
      </c>
      <c r="Q13" s="13">
        <v>27213.744900000002</v>
      </c>
      <c r="R13" s="13">
        <v>27149.424543333338</v>
      </c>
      <c r="S13" s="13">
        <v>27076.757163333339</v>
      </c>
      <c r="T13" s="13">
        <v>26996.295496666669</v>
      </c>
      <c r="U13" s="13">
        <v>26908.599276666664</v>
      </c>
      <c r="V13" s="13">
        <v>26813.990350000004</v>
      </c>
      <c r="W13" s="13">
        <v>26712.916503333337</v>
      </c>
      <c r="X13" s="13">
        <v>26606.154366666669</v>
      </c>
      <c r="Y13" s="13">
        <v>26494.620503333339</v>
      </c>
      <c r="Z13" s="13">
        <v>26379.098540000003</v>
      </c>
      <c r="AA13" s="13">
        <v>26260.08524</v>
      </c>
      <c r="AB13" s="13">
        <v>26137.958423333333</v>
      </c>
      <c r="AC13" s="13">
        <v>26013.410759999999</v>
      </c>
      <c r="AD13" s="13">
        <v>25887.092940000002</v>
      </c>
      <c r="AE13" s="13">
        <v>25759.578690000006</v>
      </c>
      <c r="AF13" s="16">
        <f>(AE13-B13)/AE13*100</f>
        <v>-5.4599066244795358</v>
      </c>
    </row>
    <row r="14" spans="1:32" s="23" customFormat="1" x14ac:dyDescent="0.2">
      <c r="A14" s="23" t="s">
        <v>360</v>
      </c>
      <c r="B14" s="24">
        <v>2624.183286444339</v>
      </c>
      <c r="C14" s="24">
        <v>2639.5029074608087</v>
      </c>
      <c r="D14" s="24">
        <v>2657.1608451434768</v>
      </c>
      <c r="E14" s="24">
        <v>2677.5162775461527</v>
      </c>
      <c r="F14" s="24">
        <v>2700.8773244468562</v>
      </c>
      <c r="G14" s="24">
        <v>2727.5477839536934</v>
      </c>
      <c r="H14" s="24">
        <v>2757.6211046353933</v>
      </c>
      <c r="I14" s="24">
        <v>2790.8187686384013</v>
      </c>
      <c r="J14" s="24">
        <v>2826.5429927448909</v>
      </c>
      <c r="K14" s="24">
        <v>2864.176135413506</v>
      </c>
      <c r="L14" s="24">
        <v>2903.2808939818615</v>
      </c>
      <c r="M14" s="24">
        <v>2943.7130506907688</v>
      </c>
      <c r="N14" s="24">
        <v>2985.4118778808211</v>
      </c>
      <c r="O14" s="24">
        <v>3028.5228599637512</v>
      </c>
      <c r="P14" s="24">
        <v>3073.1988837178524</v>
      </c>
      <c r="Q14" s="24">
        <v>3119.4347900305165</v>
      </c>
      <c r="R14" s="24">
        <v>3167.1391648333652</v>
      </c>
      <c r="S14" s="24">
        <v>3216.4539168057945</v>
      </c>
      <c r="T14" s="24">
        <v>3267.5373975996649</v>
      </c>
      <c r="U14" s="24">
        <v>3320.593887355868</v>
      </c>
      <c r="V14" s="24">
        <v>3375.7261478401433</v>
      </c>
      <c r="W14" s="24">
        <v>3433.1361786747557</v>
      </c>
      <c r="X14" s="24">
        <v>3493.25086123555</v>
      </c>
      <c r="Y14" s="24">
        <v>3556.6070907381863</v>
      </c>
      <c r="Z14" s="24">
        <v>3623.6746845808748</v>
      </c>
      <c r="AA14" s="24">
        <v>3694.6979990789227</v>
      </c>
      <c r="AB14" s="24">
        <v>3769.8261050881647</v>
      </c>
      <c r="AC14" s="24">
        <v>3849.3353308703813</v>
      </c>
      <c r="AD14" s="24">
        <v>3933.5492253444522</v>
      </c>
      <c r="AE14" s="24">
        <v>4022.6469082704593</v>
      </c>
    </row>
    <row r="15" spans="1:32" x14ac:dyDescent="0.2">
      <c r="A15" t="s">
        <v>429</v>
      </c>
      <c r="B15" s="13">
        <v>5753.775066666668</v>
      </c>
      <c r="C15" s="13">
        <v>5876.2414666666664</v>
      </c>
      <c r="D15" s="13">
        <v>6000.9334000000008</v>
      </c>
      <c r="E15" s="13">
        <v>6127.9572666666672</v>
      </c>
      <c r="F15" s="13">
        <v>6257.4372000000003</v>
      </c>
      <c r="G15" s="13">
        <v>6389.3820666666661</v>
      </c>
      <c r="H15" s="13">
        <v>6523.7564000000011</v>
      </c>
      <c r="I15" s="13">
        <v>6660.3917333333338</v>
      </c>
      <c r="J15" s="13">
        <v>6799.1284666666661</v>
      </c>
      <c r="K15" s="13">
        <v>6939.7892666666667</v>
      </c>
      <c r="L15" s="13">
        <v>7082.3475333333336</v>
      </c>
      <c r="M15" s="13">
        <v>7226.7855333333328</v>
      </c>
      <c r="N15" s="13">
        <v>7373.1032666666679</v>
      </c>
      <c r="O15" s="13">
        <v>7521.3184666666666</v>
      </c>
      <c r="P15" s="13">
        <v>7671.4577333333336</v>
      </c>
      <c r="Q15" s="13">
        <v>7823.4678666666669</v>
      </c>
      <c r="R15" s="13">
        <v>7977.2868000000008</v>
      </c>
      <c r="S15" s="13">
        <v>8132.95</v>
      </c>
      <c r="T15" s="13">
        <v>8290.3333333333339</v>
      </c>
      <c r="U15" s="13">
        <v>8449.4456666666683</v>
      </c>
      <c r="V15" s="13">
        <v>8610.2781333333332</v>
      </c>
      <c r="W15" s="13">
        <v>8772.8218666666671</v>
      </c>
      <c r="X15" s="13">
        <v>8936.9970666666686</v>
      </c>
      <c r="Y15" s="13">
        <v>9102.7239333333328</v>
      </c>
      <c r="Z15" s="13">
        <v>9269.9403999999995</v>
      </c>
      <c r="AA15" s="13">
        <v>9438.646466666667</v>
      </c>
      <c r="AB15" s="13">
        <v>9608.8775999999998</v>
      </c>
      <c r="AC15" s="13">
        <v>9780.7667999999994</v>
      </c>
      <c r="AD15" s="13">
        <v>9954.4204666666665</v>
      </c>
      <c r="AE15" s="13">
        <v>10129.945000000002</v>
      </c>
      <c r="AF15" s="16">
        <f>(AE15-B15)/AE15*100</f>
        <v>43.200332611216872</v>
      </c>
    </row>
    <row r="16" spans="1:32" s="23" customFormat="1" x14ac:dyDescent="0.2">
      <c r="A16" s="23" t="s">
        <v>430</v>
      </c>
      <c r="B16" s="24">
        <v>309.99096801673619</v>
      </c>
      <c r="C16" s="24">
        <v>321.45623741602162</v>
      </c>
      <c r="D16" s="24">
        <v>334.59534815128234</v>
      </c>
      <c r="E16" s="24">
        <v>349.66483728143601</v>
      </c>
      <c r="F16" s="24">
        <v>366.852418626619</v>
      </c>
      <c r="G16" s="24">
        <v>386.36820747671902</v>
      </c>
      <c r="H16" s="24">
        <v>408.30415160492532</v>
      </c>
      <c r="I16" s="24">
        <v>432.62858262651145</v>
      </c>
      <c r="J16" s="24">
        <v>459.21595196012709</v>
      </c>
      <c r="K16" s="24">
        <v>487.9565553888383</v>
      </c>
      <c r="L16" s="24">
        <v>518.80056467315126</v>
      </c>
      <c r="M16" s="24">
        <v>551.80190051490843</v>
      </c>
      <c r="N16" s="24">
        <v>587.05104825271098</v>
      </c>
      <c r="O16" s="24">
        <v>624.74965172952011</v>
      </c>
      <c r="P16" s="24">
        <v>665.02555366996398</v>
      </c>
      <c r="Q16" s="24">
        <v>707.94685720100176</v>
      </c>
      <c r="R16" s="24">
        <v>753.60625632620668</v>
      </c>
      <c r="S16" s="24">
        <v>802.08709126633153</v>
      </c>
      <c r="T16" s="24">
        <v>853.55181314790934</v>
      </c>
      <c r="U16" s="24">
        <v>908.13387479495566</v>
      </c>
      <c r="V16" s="24">
        <v>965.95599061374344</v>
      </c>
      <c r="W16" s="24">
        <v>1027.1115194690051</v>
      </c>
      <c r="X16" s="24">
        <v>1091.7022482995496</v>
      </c>
      <c r="Y16" s="24">
        <v>1159.8233123773575</v>
      </c>
      <c r="Z16" s="24">
        <v>1231.55274658388</v>
      </c>
      <c r="AA16" s="24">
        <v>1307.0205637036447</v>
      </c>
      <c r="AB16" s="24">
        <v>1386.33825017088</v>
      </c>
      <c r="AC16" s="24">
        <v>1469.6430328774229</v>
      </c>
      <c r="AD16" s="24">
        <v>1557.1293000937371</v>
      </c>
      <c r="AE16" s="24">
        <v>1648.8974395875757</v>
      </c>
    </row>
    <row r="17" spans="1:32" x14ac:dyDescent="0.2">
      <c r="A17" t="s">
        <v>436</v>
      </c>
      <c r="B17" s="13">
        <v>5770.7929199999999</v>
      </c>
      <c r="C17" s="13">
        <v>5790.7280799999999</v>
      </c>
      <c r="D17" s="13">
        <v>5808.8421466666659</v>
      </c>
      <c r="E17" s="13">
        <v>5825.1932399999978</v>
      </c>
      <c r="F17" s="13">
        <v>5839.9944666666661</v>
      </c>
      <c r="G17" s="13">
        <v>5853.303946666666</v>
      </c>
      <c r="H17" s="13">
        <v>5865.218546666666</v>
      </c>
      <c r="I17" s="13">
        <v>5875.8545066666657</v>
      </c>
      <c r="J17" s="13">
        <v>5885.463679999998</v>
      </c>
      <c r="K17" s="13">
        <v>5894.2010533333332</v>
      </c>
      <c r="L17" s="13">
        <v>5902.1247466666655</v>
      </c>
      <c r="M17" s="13">
        <v>5909.29288</v>
      </c>
      <c r="N17" s="13">
        <v>5915.666706666666</v>
      </c>
      <c r="O17" s="13">
        <v>5921.2849733333323</v>
      </c>
      <c r="P17" s="13">
        <v>5926.1089333333321</v>
      </c>
      <c r="Q17" s="13">
        <v>5930.1967066666657</v>
      </c>
      <c r="R17" s="13">
        <v>5933.5289199999979</v>
      </c>
      <c r="S17" s="13">
        <v>5936.0087066666665</v>
      </c>
      <c r="T17" s="13">
        <v>5937.5391999999993</v>
      </c>
      <c r="U17" s="13">
        <v>5937.9847866666651</v>
      </c>
      <c r="V17" s="13">
        <v>5937.3842133333319</v>
      </c>
      <c r="W17" s="13">
        <v>5935.6987333333318</v>
      </c>
      <c r="X17" s="13">
        <v>5932.8121066666654</v>
      </c>
      <c r="Y17" s="13">
        <v>5928.6468399999985</v>
      </c>
      <c r="Z17" s="13">
        <v>5923.0091999999977</v>
      </c>
      <c r="AA17" s="13">
        <v>5915.9766799999989</v>
      </c>
      <c r="AB17" s="13">
        <v>5907.5492799999993</v>
      </c>
      <c r="AC17" s="13">
        <v>5897.9013599999989</v>
      </c>
      <c r="AD17" s="13">
        <v>5887.2266533333323</v>
      </c>
      <c r="AE17" s="13">
        <v>5875.6026533333325</v>
      </c>
      <c r="AF17" s="16">
        <f>(AE17-B17)/AE17*100</f>
        <v>1.783812478773938</v>
      </c>
    </row>
    <row r="18" spans="1:32" s="23" customFormat="1" x14ac:dyDescent="0.2">
      <c r="A18" s="23" t="s">
        <v>437</v>
      </c>
      <c r="B18" s="24">
        <v>350.3045918329168</v>
      </c>
      <c r="C18" s="24">
        <v>354.39609129134749</v>
      </c>
      <c r="D18" s="24">
        <v>359.15351486521905</v>
      </c>
      <c r="E18" s="24">
        <v>364.63692947001289</v>
      </c>
      <c r="F18" s="24">
        <v>370.95171837388256</v>
      </c>
      <c r="G18" s="24">
        <v>378.15279994767877</v>
      </c>
      <c r="H18" s="24">
        <v>386.28001913509792</v>
      </c>
      <c r="I18" s="24">
        <v>395.26338817286762</v>
      </c>
      <c r="J18" s="24">
        <v>405.03119432880743</v>
      </c>
      <c r="K18" s="24">
        <v>415.46213943980615</v>
      </c>
      <c r="L18" s="24">
        <v>426.48787895945617</v>
      </c>
      <c r="M18" s="24">
        <v>438.10247909382963</v>
      </c>
      <c r="N18" s="24">
        <v>450.32003500633817</v>
      </c>
      <c r="O18" s="24">
        <v>463.1990987848605</v>
      </c>
      <c r="P18" s="24">
        <v>476.83912078619818</v>
      </c>
      <c r="Q18" s="24">
        <v>491.25138894445263</v>
      </c>
      <c r="R18" s="24">
        <v>506.43638707366523</v>
      </c>
      <c r="S18" s="24">
        <v>522.40272944836545</v>
      </c>
      <c r="T18" s="24">
        <v>539.17608302421365</v>
      </c>
      <c r="U18" s="24">
        <v>556.72699832788544</v>
      </c>
      <c r="V18" s="24">
        <v>575.14947956776507</v>
      </c>
      <c r="W18" s="24">
        <v>594.38650678713918</v>
      </c>
      <c r="X18" s="24">
        <v>614.48842145783942</v>
      </c>
      <c r="Y18" s="24">
        <v>635.45845657627467</v>
      </c>
      <c r="Z18" s="24">
        <v>657.24753708086678</v>
      </c>
      <c r="AA18" s="24">
        <v>679.90663599324273</v>
      </c>
      <c r="AB18" s="24">
        <v>703.40069431429208</v>
      </c>
      <c r="AC18" s="24">
        <v>727.74316417851571</v>
      </c>
      <c r="AD18" s="24">
        <v>752.85560272034581</v>
      </c>
      <c r="AE18" s="24">
        <v>778.75052178348813</v>
      </c>
    </row>
    <row r="19" spans="1:32" x14ac:dyDescent="0.2">
      <c r="A19" t="s">
        <v>443</v>
      </c>
      <c r="B19" s="13">
        <v>283969.38523333333</v>
      </c>
      <c r="C19" s="13">
        <v>286117.23326666671</v>
      </c>
      <c r="D19" s="13">
        <v>287966.04689999996</v>
      </c>
      <c r="E19" s="13">
        <v>289667.46946666663</v>
      </c>
      <c r="F19" s="13">
        <v>291333.71703333332</v>
      </c>
      <c r="G19" s="13">
        <v>293005.34246666665</v>
      </c>
      <c r="H19" s="13">
        <v>294661.44399999996</v>
      </c>
      <c r="I19" s="13">
        <v>296277.6023666666</v>
      </c>
      <c r="J19" s="13">
        <v>297805.38550000003</v>
      </c>
      <c r="K19" s="13">
        <v>299209.47769999999</v>
      </c>
      <c r="L19" s="13">
        <v>300491.75496666669</v>
      </c>
      <c r="M19" s="13">
        <v>301670.00803333335</v>
      </c>
      <c r="N19" s="13">
        <v>302742.39216666669</v>
      </c>
      <c r="O19" s="13">
        <v>303707.28149999998</v>
      </c>
      <c r="P19" s="13">
        <v>304563.87873333332</v>
      </c>
      <c r="Q19" s="13">
        <v>305311.91809999995</v>
      </c>
      <c r="R19" s="13">
        <v>305952.10310000001</v>
      </c>
      <c r="S19" s="13">
        <v>306486.24719999998</v>
      </c>
      <c r="T19" s="13">
        <v>306916.91426666663</v>
      </c>
      <c r="U19" s="13">
        <v>307246.90266666666</v>
      </c>
      <c r="V19" s="13">
        <v>307477.55686666665</v>
      </c>
      <c r="W19" s="13">
        <v>307611.34693333338</v>
      </c>
      <c r="X19" s="13">
        <v>307653.94776666665</v>
      </c>
      <c r="Y19" s="13">
        <v>307612.3162</v>
      </c>
      <c r="Z19" s="13">
        <v>307492.18966666661</v>
      </c>
      <c r="AA19" s="13">
        <v>307297.71099999995</v>
      </c>
      <c r="AB19" s="13">
        <v>307030.66239999997</v>
      </c>
      <c r="AC19" s="13">
        <v>306691.62229999999</v>
      </c>
      <c r="AD19" s="13">
        <v>306279.99663333333</v>
      </c>
      <c r="AE19" s="13">
        <v>305796.30129999999</v>
      </c>
      <c r="AF19" s="16">
        <f>(AE19-B19)/AE19*100</f>
        <v>7.1377305656988526</v>
      </c>
    </row>
    <row r="20" spans="1:32" s="23" customFormat="1" x14ac:dyDescent="0.2">
      <c r="A20" s="23" t="s">
        <v>444</v>
      </c>
      <c r="B20" s="24">
        <v>3068.2949027928407</v>
      </c>
      <c r="C20" s="24">
        <v>3788.1649718152735</v>
      </c>
      <c r="D20" s="24">
        <v>4554.7558121264028</v>
      </c>
      <c r="E20" s="24">
        <v>5369.001978948022</v>
      </c>
      <c r="F20" s="24">
        <v>6229.9194230239955</v>
      </c>
      <c r="G20" s="24">
        <v>7135.3110133349701</v>
      </c>
      <c r="H20" s="24">
        <v>8077.5079020533421</v>
      </c>
      <c r="I20" s="24">
        <v>9043.579930387521</v>
      </c>
      <c r="J20" s="24">
        <v>10017.566902913073</v>
      </c>
      <c r="K20" s="24">
        <v>10987.517869925834</v>
      </c>
      <c r="L20" s="24">
        <v>11948.237917719905</v>
      </c>
      <c r="M20" s="24">
        <v>12900.583988154942</v>
      </c>
      <c r="N20" s="24">
        <v>13846.910529136094</v>
      </c>
      <c r="O20" s="24">
        <v>14792.409801246708</v>
      </c>
      <c r="P20" s="24">
        <v>15741.288029215691</v>
      </c>
      <c r="Q20" s="24">
        <v>16694.113557304372</v>
      </c>
      <c r="R20" s="24">
        <v>17650.361311222045</v>
      </c>
      <c r="S20" s="24">
        <v>18612.42847169322</v>
      </c>
      <c r="T20" s="24">
        <v>19582.882071400945</v>
      </c>
      <c r="U20" s="24">
        <v>20564.351583119864</v>
      </c>
      <c r="V20" s="24">
        <v>21558.210539753778</v>
      </c>
      <c r="W20" s="24">
        <v>22566.62469367314</v>
      </c>
      <c r="X20" s="24">
        <v>23593.857549383847</v>
      </c>
      <c r="Y20" s="24">
        <v>24645.110911560561</v>
      </c>
      <c r="Z20" s="24">
        <v>25724.309645574274</v>
      </c>
      <c r="AA20" s="24">
        <v>26832.789439688553</v>
      </c>
      <c r="AB20" s="24">
        <v>27970.854404528396</v>
      </c>
      <c r="AC20" s="24">
        <v>29140.092698396184</v>
      </c>
      <c r="AD20" s="24">
        <v>30341.939992805805</v>
      </c>
      <c r="AE20" s="24">
        <v>31577.001131696823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43914-4107-FA4C-9D76-512E3E1C3758}">
  <dimension ref="A1:AF34"/>
  <sheetViews>
    <sheetView tabSelected="1" workbookViewId="0">
      <pane xSplit="1" topLeftCell="B1" activePane="topRight" state="frozen"/>
      <selection pane="topRight" activeCell="O21" sqref="O21"/>
    </sheetView>
  </sheetViews>
  <sheetFormatPr baseColWidth="10" defaultRowHeight="15" x14ac:dyDescent="0.2"/>
  <cols>
    <col min="1" max="1" width="35.33203125" customWidth="1"/>
    <col min="2" max="31" width="11.6640625" bestFit="1" customWidth="1"/>
  </cols>
  <sheetData>
    <row r="1" spans="1:32" x14ac:dyDescent="0.2">
      <c r="B1" t="s">
        <v>215</v>
      </c>
    </row>
    <row r="2" spans="1:32" s="7" customFormat="1" x14ac:dyDescent="0.2">
      <c r="A2" s="7" t="s">
        <v>194</v>
      </c>
      <c r="B2" s="7">
        <v>2021</v>
      </c>
      <c r="C2" s="7">
        <v>2022</v>
      </c>
      <c r="D2" s="7">
        <v>2023</v>
      </c>
      <c r="E2" s="7">
        <v>2024</v>
      </c>
      <c r="F2" s="7">
        <v>2025</v>
      </c>
      <c r="G2" s="7">
        <v>2026</v>
      </c>
      <c r="H2" s="7">
        <v>2027</v>
      </c>
      <c r="I2" s="7">
        <v>2028</v>
      </c>
      <c r="J2" s="7">
        <v>2029</v>
      </c>
      <c r="K2" s="7">
        <v>2030</v>
      </c>
      <c r="L2" s="7">
        <v>2031</v>
      </c>
      <c r="M2" s="7">
        <v>2032</v>
      </c>
      <c r="N2" s="7">
        <v>2033</v>
      </c>
      <c r="O2" s="7">
        <v>2034</v>
      </c>
      <c r="P2" s="7">
        <v>2035</v>
      </c>
      <c r="Q2" s="7">
        <v>2036</v>
      </c>
      <c r="R2" s="7">
        <v>2037</v>
      </c>
      <c r="S2" s="7">
        <v>2038</v>
      </c>
      <c r="T2" s="7">
        <v>2039</v>
      </c>
      <c r="U2" s="7">
        <v>2040</v>
      </c>
      <c r="V2" s="7">
        <v>2041</v>
      </c>
      <c r="W2" s="7">
        <v>2042</v>
      </c>
      <c r="X2" s="7">
        <v>2043</v>
      </c>
      <c r="Y2" s="7">
        <v>2044</v>
      </c>
      <c r="Z2" s="7">
        <v>2045</v>
      </c>
      <c r="AA2" s="7">
        <v>2046</v>
      </c>
      <c r="AB2" s="7">
        <v>2047</v>
      </c>
      <c r="AC2" s="7">
        <v>2048</v>
      </c>
      <c r="AD2" s="7">
        <v>2049</v>
      </c>
      <c r="AE2" s="7">
        <v>2050</v>
      </c>
      <c r="AF2" s="7" t="s">
        <v>487</v>
      </c>
    </row>
    <row r="3" spans="1:32" x14ac:dyDescent="0.2">
      <c r="A3" t="s">
        <v>227</v>
      </c>
      <c r="B3" s="13">
        <v>4903.8385100000005</v>
      </c>
      <c r="C3" s="13">
        <v>4949.7087899999997</v>
      </c>
      <c r="D3" s="13">
        <v>4995.0753699999996</v>
      </c>
      <c r="E3" s="13">
        <v>5039.8039299999991</v>
      </c>
      <c r="F3" s="13">
        <v>5083.7097800000001</v>
      </c>
      <c r="G3" s="13">
        <v>5126.7089699999997</v>
      </c>
      <c r="H3" s="13">
        <v>5168.7175500000003</v>
      </c>
      <c r="I3" s="13">
        <v>5209.6515699999991</v>
      </c>
      <c r="J3" s="13">
        <v>5249.3934999999992</v>
      </c>
      <c r="K3" s="13">
        <v>5287.8593899999996</v>
      </c>
      <c r="L3" s="13">
        <v>5324.9820799999998</v>
      </c>
      <c r="M3" s="13">
        <v>5360.74478</v>
      </c>
      <c r="N3" s="13">
        <v>5395.0803299999998</v>
      </c>
      <c r="O3" s="13">
        <v>5428.0391</v>
      </c>
      <c r="P3" s="13">
        <v>5459.5707199999997</v>
      </c>
      <c r="Q3" s="13">
        <v>5489.6919799999996</v>
      </c>
      <c r="R3" s="13">
        <v>5518.4028800000006</v>
      </c>
      <c r="S3" s="13">
        <v>5545.7202099999995</v>
      </c>
      <c r="T3" s="13">
        <v>5571.6607599999998</v>
      </c>
      <c r="U3" s="13">
        <v>5596.2245299999995</v>
      </c>
      <c r="V3" s="13">
        <v>5619.4954699999989</v>
      </c>
      <c r="W3" s="13">
        <v>5641.4567899999993</v>
      </c>
      <c r="X3" s="13">
        <v>5662.2260199999992</v>
      </c>
      <c r="Y3" s="13">
        <v>5681.7695800000001</v>
      </c>
      <c r="Z3" s="13">
        <v>5700.2385800000002</v>
      </c>
      <c r="AA3" s="13">
        <v>5717.6330199999984</v>
      </c>
      <c r="AB3" s="13">
        <v>5734.0368499999995</v>
      </c>
      <c r="AC3" s="13">
        <v>5749.5004399999998</v>
      </c>
      <c r="AD3" s="13">
        <v>5764.0741600000001</v>
      </c>
      <c r="AE3" s="13">
        <v>5777.8923299999988</v>
      </c>
      <c r="AF3" s="19">
        <f>(AE3-B3)/AE3*100</f>
        <v>15.127554652788042</v>
      </c>
    </row>
    <row r="4" spans="1:32" s="23" customFormat="1" x14ac:dyDescent="0.2">
      <c r="A4" s="23" t="s">
        <v>224</v>
      </c>
      <c r="B4" s="24">
        <v>502.58459507121296</v>
      </c>
      <c r="C4" s="24">
        <v>509.08648046057363</v>
      </c>
      <c r="D4" s="24">
        <v>516.05631592376574</v>
      </c>
      <c r="E4" s="24">
        <v>523.55911414729508</v>
      </c>
      <c r="F4" s="24">
        <v>531.62328851946495</v>
      </c>
      <c r="G4" s="24">
        <v>540.30235497138665</v>
      </c>
      <c r="H4" s="24">
        <v>549.58988620089121</v>
      </c>
      <c r="I4" s="24">
        <v>559.45477900985986</v>
      </c>
      <c r="J4" s="24">
        <v>569.76772224040701</v>
      </c>
      <c r="K4" s="24">
        <v>580.41125003157185</v>
      </c>
      <c r="L4" s="24">
        <v>591.30737262309958</v>
      </c>
      <c r="M4" s="24">
        <v>602.41557353440078</v>
      </c>
      <c r="N4" s="24">
        <v>613.78540384661824</v>
      </c>
      <c r="O4" s="24">
        <v>625.43754289875267</v>
      </c>
      <c r="P4" s="24">
        <v>637.40384692357316</v>
      </c>
      <c r="Q4" s="24">
        <v>649.71830023451434</v>
      </c>
      <c r="R4" s="24">
        <v>662.40636566310036</v>
      </c>
      <c r="S4" s="24">
        <v>675.51252720204013</v>
      </c>
      <c r="T4" s="24">
        <v>689.07245422590961</v>
      </c>
      <c r="U4" s="24">
        <v>703.18239719783389</v>
      </c>
      <c r="V4" s="24">
        <v>717.89466724028887</v>
      </c>
      <c r="W4" s="24">
        <v>733.25547581544799</v>
      </c>
      <c r="X4" s="24">
        <v>749.34027620298684</v>
      </c>
      <c r="Y4" s="24">
        <v>766.19872220589627</v>
      </c>
      <c r="Z4" s="24">
        <v>783.93025319133869</v>
      </c>
      <c r="AA4" s="24">
        <v>802.57539420950161</v>
      </c>
      <c r="AB4" s="24">
        <v>822.12612032543677</v>
      </c>
      <c r="AC4" s="24">
        <v>842.65669478742916</v>
      </c>
      <c r="AD4" s="24">
        <v>864.09675008727947</v>
      </c>
      <c r="AE4" s="24">
        <v>886.48280926438952</v>
      </c>
      <c r="AF4" s="29"/>
    </row>
    <row r="5" spans="1:32" s="16" customFormat="1" x14ac:dyDescent="0.2">
      <c r="A5" t="s">
        <v>233</v>
      </c>
      <c r="B5" s="13">
        <v>13496.438013333332</v>
      </c>
      <c r="C5" s="13">
        <v>13626.624433333331</v>
      </c>
      <c r="D5" s="13">
        <v>13754.386099999998</v>
      </c>
      <c r="E5" s="13">
        <v>13878.570439999998</v>
      </c>
      <c r="F5" s="13">
        <v>13998.394573333333</v>
      </c>
      <c r="G5" s="13">
        <v>14113.793259999999</v>
      </c>
      <c r="H5" s="13">
        <v>14225.092699999999</v>
      </c>
      <c r="I5" s="13">
        <v>14332.216779999997</v>
      </c>
      <c r="J5" s="13">
        <v>14435.122006666666</v>
      </c>
      <c r="K5" s="13">
        <v>14533.819253333333</v>
      </c>
      <c r="L5" s="13">
        <v>14628.308519999999</v>
      </c>
      <c r="M5" s="13">
        <v>14718.676793333332</v>
      </c>
      <c r="N5" s="13">
        <v>14805.05455333333</v>
      </c>
      <c r="O5" s="13">
        <v>14887.594026666666</v>
      </c>
      <c r="P5" s="13">
        <v>14966.523553333331</v>
      </c>
      <c r="Q5" s="13">
        <v>15041.930119999999</v>
      </c>
      <c r="R5" s="13">
        <v>15113.965953333332</v>
      </c>
      <c r="S5" s="13">
        <v>15183.000746666667</v>
      </c>
      <c r="T5" s="13">
        <v>15249.425939999999</v>
      </c>
      <c r="U5" s="13">
        <v>15313.611226666666</v>
      </c>
      <c r="V5" s="13">
        <v>15375.69796</v>
      </c>
      <c r="W5" s="13">
        <v>15435.773126666665</v>
      </c>
      <c r="X5" s="13">
        <v>15494.043319999997</v>
      </c>
      <c r="Y5" s="13">
        <v>15550.682513333333</v>
      </c>
      <c r="Z5" s="13">
        <v>15605.886426666666</v>
      </c>
      <c r="AA5" s="13">
        <v>15659.742046666666</v>
      </c>
      <c r="AB5" s="13">
        <v>15712.260246666667</v>
      </c>
      <c r="AC5" s="13">
        <v>15763.245306666664</v>
      </c>
      <c r="AD5" s="13">
        <v>15812.414519999997</v>
      </c>
      <c r="AE5" s="13">
        <v>15859.55042</v>
      </c>
      <c r="AF5" s="19">
        <f>(AE5-B5)/AE5*100</f>
        <v>14.900248393464025</v>
      </c>
    </row>
    <row r="6" spans="1:32" s="23" customFormat="1" x14ac:dyDescent="0.2">
      <c r="A6" s="23" t="s">
        <v>234</v>
      </c>
      <c r="B6" s="24">
        <v>653.36970907564955</v>
      </c>
      <c r="C6" s="24">
        <v>670.0484539465109</v>
      </c>
      <c r="D6" s="24">
        <v>689.36446654683084</v>
      </c>
      <c r="E6" s="24">
        <v>711.46218911997778</v>
      </c>
      <c r="F6" s="24">
        <v>736.45170336977003</v>
      </c>
      <c r="G6" s="24">
        <v>764.41676962021916</v>
      </c>
      <c r="H6" s="24">
        <v>795.23628823358877</v>
      </c>
      <c r="I6" s="24">
        <v>828.50108183142447</v>
      </c>
      <c r="J6" s="24">
        <v>863.53618706780333</v>
      </c>
      <c r="K6" s="24">
        <v>899.73595160353477</v>
      </c>
      <c r="L6" s="24">
        <v>936.69609184182855</v>
      </c>
      <c r="M6" s="24">
        <v>974.23848365279741</v>
      </c>
      <c r="N6" s="24">
        <v>1012.3967347247102</v>
      </c>
      <c r="O6" s="24">
        <v>1051.3475361502044</v>
      </c>
      <c r="P6" s="24">
        <v>1091.2562084523645</v>
      </c>
      <c r="Q6" s="24">
        <v>1132.1098972919517</v>
      </c>
      <c r="R6" s="24">
        <v>1173.8590253947273</v>
      </c>
      <c r="S6" s="24">
        <v>1216.6963306914856</v>
      </c>
      <c r="T6" s="24">
        <v>1260.805580091099</v>
      </c>
      <c r="U6" s="24">
        <v>1306.4295694182038</v>
      </c>
      <c r="V6" s="24">
        <v>1353.670618493896</v>
      </c>
      <c r="W6" s="24">
        <v>1402.5931225298552</v>
      </c>
      <c r="X6" s="24">
        <v>1453.4413876521526</v>
      </c>
      <c r="Y6" s="24">
        <v>1506.3948521346049</v>
      </c>
      <c r="Z6" s="24">
        <v>1561.6400441326618</v>
      </c>
      <c r="AA6" s="24">
        <v>1619.2580496997939</v>
      </c>
      <c r="AB6" s="24">
        <v>1679.3007496445302</v>
      </c>
      <c r="AC6" s="24">
        <v>1741.8112210423178</v>
      </c>
      <c r="AD6" s="24">
        <v>1806.851421310806</v>
      </c>
      <c r="AE6" s="24">
        <v>1874.4250415042502</v>
      </c>
      <c r="AF6" s="29"/>
    </row>
    <row r="7" spans="1:32" x14ac:dyDescent="0.2">
      <c r="A7" t="s">
        <v>254</v>
      </c>
      <c r="B7" s="13">
        <v>5055.0738333333338</v>
      </c>
      <c r="C7" s="13">
        <v>5154.2693766666671</v>
      </c>
      <c r="D7" s="13">
        <v>5253.2577533333342</v>
      </c>
      <c r="E7" s="13">
        <v>5351.7074966666669</v>
      </c>
      <c r="F7" s="13">
        <v>5449.3534333333328</v>
      </c>
      <c r="G7" s="13">
        <v>5546.0629766666671</v>
      </c>
      <c r="H7" s="13">
        <v>5641.7905500000006</v>
      </c>
      <c r="I7" s="13">
        <v>5736.4864333333326</v>
      </c>
      <c r="J7" s="13">
        <v>5830.1713433333325</v>
      </c>
      <c r="K7" s="13">
        <v>5922.8494233333331</v>
      </c>
      <c r="L7" s="13">
        <v>6014.4833833333323</v>
      </c>
      <c r="M7" s="13">
        <v>6105.0400766666671</v>
      </c>
      <c r="N7" s="13">
        <v>6194.5153600000003</v>
      </c>
      <c r="O7" s="13">
        <v>6282.9299500000006</v>
      </c>
      <c r="P7" s="13">
        <v>6370.3045633333322</v>
      </c>
      <c r="Q7" s="13">
        <v>6456.6267699999999</v>
      </c>
      <c r="R7" s="13">
        <v>6541.9587199999996</v>
      </c>
      <c r="S7" s="13">
        <v>6626.3874233333336</v>
      </c>
      <c r="T7" s="13">
        <v>6710.0868999999993</v>
      </c>
      <c r="U7" s="13">
        <v>6793.1524466666669</v>
      </c>
      <c r="V7" s="13">
        <v>6875.6296399999992</v>
      </c>
      <c r="W7" s="13">
        <v>6957.5184799999997</v>
      </c>
      <c r="X7" s="13">
        <v>7038.8686866666658</v>
      </c>
      <c r="Y7" s="13">
        <v>7119.7134066666667</v>
      </c>
      <c r="Z7" s="13">
        <v>7200.0650699999997</v>
      </c>
      <c r="AA7" s="13">
        <v>7279.9526799999994</v>
      </c>
      <c r="AB7" s="13">
        <v>7359.3430900000012</v>
      </c>
      <c r="AC7" s="13">
        <v>7438.1451466666667</v>
      </c>
      <c r="AD7" s="13">
        <v>7516.2469799999999</v>
      </c>
      <c r="AE7" s="13">
        <v>7593.5408633333327</v>
      </c>
      <c r="AF7" s="19">
        <f>(AE7-B7)/AE7*100</f>
        <v>33.42929307534785</v>
      </c>
    </row>
    <row r="8" spans="1:32" s="23" customFormat="1" x14ac:dyDescent="0.2">
      <c r="A8" s="23" t="s">
        <v>255</v>
      </c>
      <c r="B8" s="24">
        <v>846.60932204014728</v>
      </c>
      <c r="C8" s="24">
        <v>864.80730640587876</v>
      </c>
      <c r="D8" s="24">
        <v>883.47046304365824</v>
      </c>
      <c r="E8" s="24">
        <v>902.61034544271843</v>
      </c>
      <c r="F8" s="24">
        <v>922.24598836969892</v>
      </c>
      <c r="G8" s="24">
        <v>942.42120612393444</v>
      </c>
      <c r="H8" s="24">
        <v>963.1648155349867</v>
      </c>
      <c r="I8" s="24">
        <v>984.44837156783751</v>
      </c>
      <c r="J8" s="24">
        <v>1006.2032775854562</v>
      </c>
      <c r="K8" s="24">
        <v>1028.3490626004043</v>
      </c>
      <c r="L8" s="24">
        <v>1050.8366093224809</v>
      </c>
      <c r="M8" s="24">
        <v>1073.6532745199238</v>
      </c>
      <c r="N8" s="24">
        <v>1096.8462549633323</v>
      </c>
      <c r="O8" s="24">
        <v>1120.4853445239694</v>
      </c>
      <c r="P8" s="24">
        <v>1144.6606799269719</v>
      </c>
      <c r="Q8" s="24">
        <v>1169.4020396587998</v>
      </c>
      <c r="R8" s="24">
        <v>1194.7344023422158</v>
      </c>
      <c r="S8" s="24">
        <v>1220.7433434189693</v>
      </c>
      <c r="T8" s="24">
        <v>1247.5332165030939</v>
      </c>
      <c r="U8" s="24">
        <v>1275.1916127468564</v>
      </c>
      <c r="V8" s="24">
        <v>1303.7865491955529</v>
      </c>
      <c r="W8" s="24">
        <v>1333.3621404747096</v>
      </c>
      <c r="X8" s="24">
        <v>1363.9964145187735</v>
      </c>
      <c r="Y8" s="24">
        <v>1395.7444000653031</v>
      </c>
      <c r="Z8" s="24">
        <v>1428.6767373747707</v>
      </c>
      <c r="AA8" s="24">
        <v>1462.8337545965596</v>
      </c>
      <c r="AB8" s="24">
        <v>1498.2521225367002</v>
      </c>
      <c r="AC8" s="24">
        <v>1534.9099296953702</v>
      </c>
      <c r="AD8" s="24">
        <v>1572.7990238819975</v>
      </c>
      <c r="AE8" s="24">
        <v>1611.8777627755908</v>
      </c>
      <c r="AF8" s="29"/>
    </row>
    <row r="9" spans="1:32" x14ac:dyDescent="0.2">
      <c r="A9" t="s">
        <v>245</v>
      </c>
      <c r="B9" s="13">
        <v>11486.06184</v>
      </c>
      <c r="C9" s="13">
        <v>11500.286666666667</v>
      </c>
      <c r="D9" s="13">
        <v>11511.863466666668</v>
      </c>
      <c r="E9" s="13">
        <v>11520.778933333335</v>
      </c>
      <c r="F9" s="13">
        <v>11526.953226666667</v>
      </c>
      <c r="G9" s="13">
        <v>11530.452880000003</v>
      </c>
      <c r="H9" s="13">
        <v>11531.277893333334</v>
      </c>
      <c r="I9" s="13">
        <v>11529.454879999999</v>
      </c>
      <c r="J9" s="13">
        <v>11524.94392</v>
      </c>
      <c r="K9" s="13">
        <v>11517.811546666666</v>
      </c>
      <c r="L9" s="13">
        <v>11508.071066666666</v>
      </c>
      <c r="M9" s="13">
        <v>11495.828933333332</v>
      </c>
      <c r="N9" s="13">
        <v>11481.151680000001</v>
      </c>
      <c r="O9" s="13">
        <v>11464.105839999998</v>
      </c>
      <c r="P9" s="13">
        <v>11444.824480000001</v>
      </c>
      <c r="Q9" s="13">
        <v>11423.400746666666</v>
      </c>
      <c r="R9" s="13">
        <v>11399.967706666668</v>
      </c>
      <c r="S9" s="13">
        <v>11374.698346666666</v>
      </c>
      <c r="T9" s="13">
        <v>11347.832186666667</v>
      </c>
      <c r="U9" s="13">
        <v>11319.622053333333</v>
      </c>
      <c r="V9" s="13">
        <v>11290.187706666669</v>
      </c>
      <c r="W9" s="13">
        <v>11259.675520000003</v>
      </c>
      <c r="X9" s="13">
        <v>11228.245173333335</v>
      </c>
      <c r="Y9" s="13">
        <v>11196.069653333334</v>
      </c>
      <c r="Z9" s="13">
        <v>11163.321946666669</v>
      </c>
      <c r="AA9" s="13">
        <v>11130.121813333331</v>
      </c>
      <c r="AB9" s="13">
        <v>11096.668853333334</v>
      </c>
      <c r="AC9" s="13">
        <v>11063.10944</v>
      </c>
      <c r="AD9" s="13">
        <v>11029.749626666669</v>
      </c>
      <c r="AE9" s="13">
        <v>10996.789013333333</v>
      </c>
      <c r="AF9" s="19">
        <f>(AE9-B9)/AE9*100</f>
        <v>-4.4492335542078338</v>
      </c>
    </row>
    <row r="10" spans="1:32" s="23" customFormat="1" x14ac:dyDescent="0.2">
      <c r="A10" s="23" t="s">
        <v>246</v>
      </c>
      <c r="B10" s="24">
        <v>548.15660980240227</v>
      </c>
      <c r="C10" s="24">
        <v>555.81809764520551</v>
      </c>
      <c r="D10" s="24">
        <v>565.26227018717157</v>
      </c>
      <c r="E10" s="24">
        <v>576.66954916272448</v>
      </c>
      <c r="F10" s="24">
        <v>590.21865757506771</v>
      </c>
      <c r="G10" s="24">
        <v>606.01725323529263</v>
      </c>
      <c r="H10" s="24">
        <v>624.0493118872746</v>
      </c>
      <c r="I10" s="24">
        <v>644.11219694785734</v>
      </c>
      <c r="J10" s="24">
        <v>665.80009213427479</v>
      </c>
      <c r="K10" s="24">
        <v>688.78725974015617</v>
      </c>
      <c r="L10" s="24">
        <v>712.7961315211644</v>
      </c>
      <c r="M10" s="24">
        <v>737.7116233894767</v>
      </c>
      <c r="N10" s="24">
        <v>763.53141601543882</v>
      </c>
      <c r="O10" s="24">
        <v>790.27084000890852</v>
      </c>
      <c r="P10" s="24">
        <v>818.02456315963468</v>
      </c>
      <c r="Q10" s="24">
        <v>846.76189719160584</v>
      </c>
      <c r="R10" s="24">
        <v>876.42937391888927</v>
      </c>
      <c r="S10" s="24">
        <v>907.04937690190184</v>
      </c>
      <c r="T10" s="24">
        <v>938.7915830446251</v>
      </c>
      <c r="U10" s="24">
        <v>971.66254550157225</v>
      </c>
      <c r="V10" s="24">
        <v>1005.7638716121842</v>
      </c>
      <c r="W10" s="24">
        <v>1041.0939020808426</v>
      </c>
      <c r="X10" s="24">
        <v>1077.8066313907234</v>
      </c>
      <c r="Y10" s="24">
        <v>1116.0551038228416</v>
      </c>
      <c r="Z10" s="24">
        <v>1155.9693751388813</v>
      </c>
      <c r="AA10" s="24">
        <v>1197.6027927959851</v>
      </c>
      <c r="AB10" s="24">
        <v>1240.9550500928076</v>
      </c>
      <c r="AC10" s="24">
        <v>1286.0899756295873</v>
      </c>
      <c r="AD10" s="24">
        <v>1333.0470876189866</v>
      </c>
      <c r="AE10" s="24">
        <v>1381.8511602161891</v>
      </c>
      <c r="AF10" s="29"/>
    </row>
    <row r="11" spans="1:32" x14ac:dyDescent="0.2">
      <c r="A11" t="s">
        <v>275</v>
      </c>
      <c r="B11" s="13">
        <v>99890.736000000019</v>
      </c>
      <c r="C11" s="13">
        <v>99798.92266666668</v>
      </c>
      <c r="D11" s="13">
        <v>99699.638133333356</v>
      </c>
      <c r="E11" s="13">
        <v>99586.549333333343</v>
      </c>
      <c r="F11" s="13">
        <v>99454.810400000002</v>
      </c>
      <c r="G11" s="13">
        <v>99303.981333333344</v>
      </c>
      <c r="H11" s="13">
        <v>99135.388000000021</v>
      </c>
      <c r="I11" s="13">
        <v>98947.842400000009</v>
      </c>
      <c r="J11" s="13">
        <v>98740.135999999999</v>
      </c>
      <c r="K11" s="13">
        <v>98511.233333333337</v>
      </c>
      <c r="L11" s="13">
        <v>98260.530133333334</v>
      </c>
      <c r="M11" s="13">
        <v>97987.539466666683</v>
      </c>
      <c r="N11" s="13">
        <v>97691.613066666687</v>
      </c>
      <c r="O11" s="13">
        <v>97372.152533333341</v>
      </c>
      <c r="P11" s="13">
        <v>97028.791200000021</v>
      </c>
      <c r="Q11" s="13">
        <v>96661.174133333334</v>
      </c>
      <c r="R11" s="13">
        <v>96269.421600000001</v>
      </c>
      <c r="S11" s="13">
        <v>95854.293333333349</v>
      </c>
      <c r="T11" s="13">
        <v>95416.89813333335</v>
      </c>
      <c r="U11" s="13">
        <v>94958.133600000001</v>
      </c>
      <c r="V11" s="13">
        <v>94478.589333333352</v>
      </c>
      <c r="W11" s="13">
        <v>93978.406133333337</v>
      </c>
      <c r="X11" s="13">
        <v>93457.54293333333</v>
      </c>
      <c r="Y11" s="13">
        <v>92915.794400000013</v>
      </c>
      <c r="Z11" s="13">
        <v>92353.251466666683</v>
      </c>
      <c r="AA11" s="13">
        <v>91770.565333333332</v>
      </c>
      <c r="AB11" s="13">
        <v>91168.736266666674</v>
      </c>
      <c r="AC11" s="13">
        <v>90548.711733333344</v>
      </c>
      <c r="AD11" s="13">
        <v>89911.582933333353</v>
      </c>
      <c r="AE11" s="13">
        <v>89258.53786666668</v>
      </c>
      <c r="AF11" s="19">
        <f>(AE11-B11)/AE11*100</f>
        <v>-11.911687539869392</v>
      </c>
    </row>
    <row r="12" spans="1:32" s="23" customFormat="1" x14ac:dyDescent="0.2">
      <c r="A12" s="23" t="s">
        <v>276</v>
      </c>
      <c r="B12" s="24">
        <v>17042.20520960696</v>
      </c>
      <c r="C12" s="24">
        <v>17040.794508289688</v>
      </c>
      <c r="D12" s="24">
        <v>17042.05675260154</v>
      </c>
      <c r="E12" s="24">
        <v>17045.43518503668</v>
      </c>
      <c r="F12" s="24">
        <v>17050.606365360542</v>
      </c>
      <c r="G12" s="24">
        <v>17057.970818526857</v>
      </c>
      <c r="H12" s="24">
        <v>17067.992057257485</v>
      </c>
      <c r="I12" s="24">
        <v>17080.355479568843</v>
      </c>
      <c r="J12" s="24">
        <v>17094.367628401964</v>
      </c>
      <c r="K12" s="24">
        <v>17109.327282665905</v>
      </c>
      <c r="L12" s="24">
        <v>17124.753993179136</v>
      </c>
      <c r="M12" s="24">
        <v>17140.580896467622</v>
      </c>
      <c r="N12" s="24">
        <v>17157.009884919389</v>
      </c>
      <c r="O12" s="24">
        <v>17174.652610134897</v>
      </c>
      <c r="P12" s="24">
        <v>17194.164218380429</v>
      </c>
      <c r="Q12" s="24">
        <v>17215.837384390928</v>
      </c>
      <c r="R12" s="24">
        <v>17239.883821939544</v>
      </c>
      <c r="S12" s="24">
        <v>17266.976434835047</v>
      </c>
      <c r="T12" s="24">
        <v>17297.922685771071</v>
      </c>
      <c r="U12" s="24">
        <v>17333.508024924206</v>
      </c>
      <c r="V12" s="24">
        <v>17374.384955324098</v>
      </c>
      <c r="W12" s="24">
        <v>17421.100928336855</v>
      </c>
      <c r="X12" s="24">
        <v>17474.259779869426</v>
      </c>
      <c r="Y12" s="24">
        <v>17534.426204072988</v>
      </c>
      <c r="Z12" s="24">
        <v>17602.171329196117</v>
      </c>
      <c r="AA12" s="24">
        <v>17678.070823991566</v>
      </c>
      <c r="AB12" s="24">
        <v>17762.684300660469</v>
      </c>
      <c r="AC12" s="24">
        <v>17856.505338855375</v>
      </c>
      <c r="AD12" s="24">
        <v>17959.996120124997</v>
      </c>
      <c r="AE12" s="24">
        <v>18073.506556110988</v>
      </c>
      <c r="AF12" s="29"/>
    </row>
    <row r="13" spans="1:32" x14ac:dyDescent="0.2">
      <c r="A13" t="s">
        <v>282</v>
      </c>
      <c r="B13" s="13">
        <v>2385.7825633333337</v>
      </c>
      <c r="C13" s="13">
        <v>2394.9259833333331</v>
      </c>
      <c r="D13" s="13">
        <v>2403.4086899999998</v>
      </c>
      <c r="E13" s="13">
        <v>2411.0921466666664</v>
      </c>
      <c r="F13" s="13">
        <v>2417.8697866666666</v>
      </c>
      <c r="G13" s="13">
        <v>2423.6670133333332</v>
      </c>
      <c r="H13" s="13">
        <v>2428.4731699999998</v>
      </c>
      <c r="I13" s="13">
        <v>2432.2669433333335</v>
      </c>
      <c r="J13" s="13">
        <v>2435.1122733333336</v>
      </c>
      <c r="K13" s="13">
        <v>2437.0624433333337</v>
      </c>
      <c r="L13" s="13">
        <v>2438.0748266666665</v>
      </c>
      <c r="M13" s="13">
        <v>2438.2240200000001</v>
      </c>
      <c r="N13" s="13">
        <v>2437.5633066666664</v>
      </c>
      <c r="O13" s="13">
        <v>2436.2205666666664</v>
      </c>
      <c r="P13" s="13">
        <v>2434.3236799999995</v>
      </c>
      <c r="Q13" s="13">
        <v>2431.8833033333335</v>
      </c>
      <c r="R13" s="13">
        <v>2428.9633766666666</v>
      </c>
      <c r="S13" s="13">
        <v>2425.5958699999996</v>
      </c>
      <c r="T13" s="13">
        <v>2421.9299766666668</v>
      </c>
      <c r="U13" s="13">
        <v>2418.0083233333335</v>
      </c>
      <c r="V13" s="13">
        <v>2413.8841933333329</v>
      </c>
      <c r="W13" s="13">
        <v>2409.5575866666663</v>
      </c>
      <c r="X13" s="13">
        <v>2404.9965333333334</v>
      </c>
      <c r="Y13" s="13">
        <v>2400.1264366666665</v>
      </c>
      <c r="Z13" s="13">
        <v>2394.9259833333335</v>
      </c>
      <c r="AA13" s="13">
        <v>2389.3951733333329</v>
      </c>
      <c r="AB13" s="13">
        <v>2383.5233499999999</v>
      </c>
      <c r="AC13" s="13">
        <v>2377.2678866666665</v>
      </c>
      <c r="AD13" s="13">
        <v>2370.6500966666667</v>
      </c>
      <c r="AE13" s="13">
        <v>2363.6273533333328</v>
      </c>
      <c r="AF13" s="19">
        <f>(AE13-B13)/AE13*100</f>
        <v>-0.93733938087813062</v>
      </c>
    </row>
    <row r="14" spans="1:32" s="23" customFormat="1" x14ac:dyDescent="0.2">
      <c r="A14" s="23" t="s">
        <v>283</v>
      </c>
      <c r="B14" s="24">
        <v>368.16012003179412</v>
      </c>
      <c r="C14" s="24">
        <v>370.19446030462836</v>
      </c>
      <c r="D14" s="24">
        <v>372.29357876336371</v>
      </c>
      <c r="E14" s="24">
        <v>374.45175890984859</v>
      </c>
      <c r="F14" s="24">
        <v>376.66268054971852</v>
      </c>
      <c r="G14" s="24">
        <v>378.92148606311298</v>
      </c>
      <c r="H14" s="24">
        <v>381.22636778529346</v>
      </c>
      <c r="I14" s="24">
        <v>383.55489375993415</v>
      </c>
      <c r="J14" s="24">
        <v>385.87904246631894</v>
      </c>
      <c r="K14" s="24">
        <v>388.18620363651041</v>
      </c>
      <c r="L14" s="24">
        <v>390.42833221382466</v>
      </c>
      <c r="M14" s="24">
        <v>392.6244032269995</v>
      </c>
      <c r="N14" s="24">
        <v>394.77638031603368</v>
      </c>
      <c r="O14" s="24">
        <v>396.93641042373747</v>
      </c>
      <c r="P14" s="24">
        <v>399.1696902946012</v>
      </c>
      <c r="Q14" s="24">
        <v>401.47629154779128</v>
      </c>
      <c r="R14" s="24">
        <v>403.85664482387398</v>
      </c>
      <c r="S14" s="24">
        <v>406.38022445948411</v>
      </c>
      <c r="T14" s="24">
        <v>409.08373560384518</v>
      </c>
      <c r="U14" s="24">
        <v>412.01733597793509</v>
      </c>
      <c r="V14" s="24">
        <v>415.22291640851807</v>
      </c>
      <c r="W14" s="24">
        <v>418.70119560760946</v>
      </c>
      <c r="X14" s="24">
        <v>422.49871227426718</v>
      </c>
      <c r="Y14" s="24">
        <v>426.63042785394981</v>
      </c>
      <c r="Z14" s="24">
        <v>431.11068280188181</v>
      </c>
      <c r="AA14" s="24">
        <v>435.95706874301919</v>
      </c>
      <c r="AB14" s="24">
        <v>441.19354623552033</v>
      </c>
      <c r="AC14" s="24">
        <v>446.80398256656468</v>
      </c>
      <c r="AD14" s="24">
        <v>452.73852988085741</v>
      </c>
      <c r="AE14" s="24">
        <v>458.99643007125121</v>
      </c>
      <c r="AF14" s="29"/>
    </row>
    <row r="15" spans="1:32" x14ac:dyDescent="0.2">
      <c r="A15" s="16" t="s">
        <v>289</v>
      </c>
      <c r="B15" s="25">
        <v>119111.27073333335</v>
      </c>
      <c r="C15" s="25">
        <v>120299.6756</v>
      </c>
      <c r="D15" s="25">
        <v>121468.94746666665</v>
      </c>
      <c r="E15" s="25">
        <v>122618.92733333334</v>
      </c>
      <c r="F15" s="25">
        <v>123749.50920000001</v>
      </c>
      <c r="G15" s="25">
        <v>124860.07826666666</v>
      </c>
      <c r="H15" s="25">
        <v>125950.52853333333</v>
      </c>
      <c r="I15" s="25">
        <v>127021.83520000002</v>
      </c>
      <c r="J15" s="25">
        <v>128075.41513333334</v>
      </c>
      <c r="K15" s="25">
        <v>129112.0598</v>
      </c>
      <c r="L15" s="25">
        <v>130132.16493333333</v>
      </c>
      <c r="M15" s="25">
        <v>131134.79066666667</v>
      </c>
      <c r="N15" s="25">
        <v>132117.78873333332</v>
      </c>
      <c r="O15" s="25">
        <v>133078.22293333334</v>
      </c>
      <c r="P15" s="25">
        <v>134013.93793333333</v>
      </c>
      <c r="Q15" s="25">
        <v>134924.06453333332</v>
      </c>
      <c r="R15" s="25">
        <v>135808.99846666664</v>
      </c>
      <c r="S15" s="25">
        <v>136669.38633333333</v>
      </c>
      <c r="T15" s="25">
        <v>137506.40826666667</v>
      </c>
      <c r="U15" s="25">
        <v>138320.9264</v>
      </c>
      <c r="V15" s="25">
        <v>139113.30466666666</v>
      </c>
      <c r="W15" s="25">
        <v>139883.2286</v>
      </c>
      <c r="X15" s="25">
        <v>140630.09046666665</v>
      </c>
      <c r="Y15" s="25">
        <v>141353.014</v>
      </c>
      <c r="Z15" s="25">
        <v>142051.59286666664</v>
      </c>
      <c r="AA15" s="25">
        <v>142725.75286666668</v>
      </c>
      <c r="AB15" s="25">
        <v>143376.35613333332</v>
      </c>
      <c r="AC15" s="25">
        <v>144005.0068</v>
      </c>
      <c r="AD15" s="25">
        <v>144613.87433333334</v>
      </c>
      <c r="AE15" s="25">
        <v>145204.64060000001</v>
      </c>
      <c r="AF15" s="19">
        <f>(AE15-B15)/AE15*100</f>
        <v>17.970066079738402</v>
      </c>
    </row>
    <row r="16" spans="1:32" s="23" customFormat="1" x14ac:dyDescent="0.2">
      <c r="A16" s="23" t="s">
        <v>290</v>
      </c>
      <c r="B16" s="24">
        <v>10372.631634485509</v>
      </c>
      <c r="C16" s="24">
        <v>10534.717009597882</v>
      </c>
      <c r="D16" s="24">
        <v>10712.376738448882</v>
      </c>
      <c r="E16" s="24">
        <v>10907.842966296872</v>
      </c>
      <c r="F16" s="24">
        <v>11123.114294834379</v>
      </c>
      <c r="G16" s="24">
        <v>11359.99892279304</v>
      </c>
      <c r="H16" s="24">
        <v>11619.282043845726</v>
      </c>
      <c r="I16" s="24">
        <v>11900.157315068915</v>
      </c>
      <c r="J16" s="24">
        <v>12200.291803314734</v>
      </c>
      <c r="K16" s="24">
        <v>12517.19945034862</v>
      </c>
      <c r="L16" s="24">
        <v>12849.027866511877</v>
      </c>
      <c r="M16" s="24">
        <v>13195.444464233362</v>
      </c>
      <c r="N16" s="24">
        <v>13557.207021803924</v>
      </c>
      <c r="O16" s="24">
        <v>13936.454023081638</v>
      </c>
      <c r="P16" s="24">
        <v>14335.189437100255</v>
      </c>
      <c r="Q16" s="24">
        <v>14753.926754155802</v>
      </c>
      <c r="R16" s="24">
        <v>15192.471245349281</v>
      </c>
      <c r="S16" s="24">
        <v>15651.679038495911</v>
      </c>
      <c r="T16" s="24">
        <v>16132.434045348851</v>
      </c>
      <c r="U16" s="24">
        <v>16635.521670638864</v>
      </c>
      <c r="V16" s="24">
        <v>17161.459160748273</v>
      </c>
      <c r="W16" s="24">
        <v>17710.562282712061</v>
      </c>
      <c r="X16" s="24">
        <v>18283.089137212406</v>
      </c>
      <c r="Y16" s="24">
        <v>18879.160588784656</v>
      </c>
      <c r="Z16" s="24">
        <v>19498.782093894024</v>
      </c>
      <c r="AA16" s="24">
        <v>20142.015760977411</v>
      </c>
      <c r="AB16" s="24">
        <v>20808.697347151174</v>
      </c>
      <c r="AC16" s="24">
        <v>21498.263064804949</v>
      </c>
      <c r="AD16" s="24">
        <v>22209.894502200219</v>
      </c>
      <c r="AE16" s="24">
        <v>22942.759981737221</v>
      </c>
      <c r="AF16" s="29"/>
    </row>
    <row r="17" spans="1:32" x14ac:dyDescent="0.2">
      <c r="A17" t="s">
        <v>303</v>
      </c>
      <c r="B17" s="13">
        <v>4130.3957066666671</v>
      </c>
      <c r="C17" s="13">
        <v>4147.6779066666668</v>
      </c>
      <c r="D17" s="13">
        <v>4163.6827266666669</v>
      </c>
      <c r="E17" s="13">
        <v>4178.1972699999997</v>
      </c>
      <c r="F17" s="13">
        <v>4191.1338733333332</v>
      </c>
      <c r="G17" s="13">
        <v>4202.2796400000007</v>
      </c>
      <c r="H17" s="13">
        <v>4211.6971866666663</v>
      </c>
      <c r="I17" s="13">
        <v>4219.6745499999997</v>
      </c>
      <c r="J17" s="13">
        <v>4226.6124766666662</v>
      </c>
      <c r="K17" s="13">
        <v>4232.8240500000002</v>
      </c>
      <c r="L17" s="13">
        <v>4238.4094566666672</v>
      </c>
      <c r="M17" s="13">
        <v>4243.3436499999998</v>
      </c>
      <c r="N17" s="13">
        <v>4247.5890600000002</v>
      </c>
      <c r="O17" s="13">
        <v>4251.0705466666668</v>
      </c>
      <c r="P17" s="13">
        <v>4253.8006333333333</v>
      </c>
      <c r="Q17" s="13">
        <v>4255.7667966666668</v>
      </c>
      <c r="R17" s="13">
        <v>4257.0066066666668</v>
      </c>
      <c r="S17" s="13">
        <v>4257.5826800000004</v>
      </c>
      <c r="T17" s="13">
        <v>4257.5576333333329</v>
      </c>
      <c r="U17" s="13">
        <v>4256.9439899999998</v>
      </c>
      <c r="V17" s="13">
        <v>4255.7793200000006</v>
      </c>
      <c r="W17" s="13">
        <v>4254.026053333333</v>
      </c>
      <c r="X17" s="13">
        <v>4251.5965266666672</v>
      </c>
      <c r="Y17" s="13">
        <v>4248.3279366666675</v>
      </c>
      <c r="Z17" s="13">
        <v>4244.1200966666665</v>
      </c>
      <c r="AA17" s="13">
        <v>4238.9479600000004</v>
      </c>
      <c r="AB17" s="13">
        <v>4232.7990033333335</v>
      </c>
      <c r="AC17" s="13">
        <v>4225.6732266666668</v>
      </c>
      <c r="AD17" s="13">
        <v>4217.583153333333</v>
      </c>
      <c r="AE17" s="13">
        <v>4208.5162600000003</v>
      </c>
      <c r="AF17" s="19">
        <f>(AE17-B17)/AE17*100</f>
        <v>1.8562492932683403</v>
      </c>
    </row>
    <row r="18" spans="1:32" s="23" customFormat="1" x14ac:dyDescent="0.2">
      <c r="A18" s="23" t="s">
        <v>304</v>
      </c>
      <c r="B18" s="24">
        <v>812.34521431391659</v>
      </c>
      <c r="C18" s="24">
        <v>816.71870149521953</v>
      </c>
      <c r="D18" s="24">
        <v>821.09854267122569</v>
      </c>
      <c r="E18" s="24">
        <v>825.46599301513868</v>
      </c>
      <c r="F18" s="24">
        <v>829.82098465815238</v>
      </c>
      <c r="G18" s="24">
        <v>834.14363892797201</v>
      </c>
      <c r="H18" s="24">
        <v>838.44487610995066</v>
      </c>
      <c r="I18" s="24">
        <v>842.77580311085421</v>
      </c>
      <c r="J18" s="24">
        <v>847.15300691975062</v>
      </c>
      <c r="K18" s="24">
        <v>851.62376506120006</v>
      </c>
      <c r="L18" s="24">
        <v>856.16462866390896</v>
      </c>
      <c r="M18" s="24">
        <v>860.76497037647914</v>
      </c>
      <c r="N18" s="24">
        <v>865.4309872724383</v>
      </c>
      <c r="O18" s="24">
        <v>870.19268441395741</v>
      </c>
      <c r="P18" s="24">
        <v>875.09482623092481</v>
      </c>
      <c r="Q18" s="24">
        <v>880.15223685105673</v>
      </c>
      <c r="R18" s="24">
        <v>885.36789871900339</v>
      </c>
      <c r="S18" s="24">
        <v>890.8138770538568</v>
      </c>
      <c r="T18" s="24">
        <v>896.540600367465</v>
      </c>
      <c r="U18" s="24">
        <v>902.60086447183323</v>
      </c>
      <c r="V18" s="24">
        <v>909.04186259814912</v>
      </c>
      <c r="W18" s="24">
        <v>915.88517601936258</v>
      </c>
      <c r="X18" s="24">
        <v>923.15261432946374</v>
      </c>
      <c r="Y18" s="24">
        <v>930.85586230408762</v>
      </c>
      <c r="Z18" s="24">
        <v>938.98987997546897</v>
      </c>
      <c r="AA18" s="24">
        <v>947.6024320203378</v>
      </c>
      <c r="AB18" s="24">
        <v>956.66871199543903</v>
      </c>
      <c r="AC18" s="24">
        <v>966.20631970311592</v>
      </c>
      <c r="AD18" s="24">
        <v>976.20758202250283</v>
      </c>
      <c r="AE18" s="24">
        <v>986.60544659873449</v>
      </c>
      <c r="AF18" s="29"/>
    </row>
    <row r="19" spans="1:32" x14ac:dyDescent="0.2">
      <c r="A19" t="s">
        <v>317</v>
      </c>
      <c r="B19" s="13">
        <v>25459.769159999996</v>
      </c>
      <c r="C19" s="13">
        <v>25609.17366</v>
      </c>
      <c r="D19" s="13">
        <v>25757.100179999998</v>
      </c>
      <c r="E19" s="13">
        <v>25899.725249999992</v>
      </c>
      <c r="F19" s="13">
        <v>26034.050069999994</v>
      </c>
      <c r="G19" s="13">
        <v>26158.532399999996</v>
      </c>
      <c r="H19" s="13">
        <v>26272.818809999997</v>
      </c>
      <c r="I19" s="13">
        <v>26376.673679999996</v>
      </c>
      <c r="J19" s="13">
        <v>26470.332629999994</v>
      </c>
      <c r="K19" s="13">
        <v>26554.041989999998</v>
      </c>
      <c r="L19" s="13">
        <v>26627.523299999997</v>
      </c>
      <c r="M19" s="13">
        <v>26690.487389999995</v>
      </c>
      <c r="N19" s="13">
        <v>26743.244849999999</v>
      </c>
      <c r="O19" s="13">
        <v>26786.320469999995</v>
      </c>
      <c r="P19" s="13">
        <v>26820.271169999996</v>
      </c>
      <c r="Q19" s="13">
        <v>26845.353989999992</v>
      </c>
      <c r="R19" s="13">
        <v>26862.115139999998</v>
      </c>
      <c r="S19" s="13">
        <v>26871.689879999994</v>
      </c>
      <c r="T19" s="13">
        <v>26875.481219999998</v>
      </c>
      <c r="U19" s="13">
        <v>26874.731519999998</v>
      </c>
      <c r="V19" s="13">
        <v>26870.094089999999</v>
      </c>
      <c r="W19" s="13">
        <v>26862.061589999994</v>
      </c>
      <c r="X19" s="13">
        <v>26851.394429999997</v>
      </c>
      <c r="Y19" s="13">
        <v>26838.799469999994</v>
      </c>
      <c r="Z19" s="13">
        <v>26824.962149999996</v>
      </c>
      <c r="AA19" s="13">
        <v>26810.310869999998</v>
      </c>
      <c r="AB19" s="13">
        <v>26795.241899999997</v>
      </c>
      <c r="AC19" s="13">
        <v>26780.280029999994</v>
      </c>
      <c r="AD19" s="13">
        <v>26765.928629999999</v>
      </c>
      <c r="AE19" s="13">
        <v>26752.519709999997</v>
      </c>
      <c r="AF19" s="19">
        <f>(AE19-B19)/AE19*100</f>
        <v>4.8322571631141535</v>
      </c>
    </row>
    <row r="20" spans="1:32" s="23" customFormat="1" x14ac:dyDescent="0.2">
      <c r="A20" s="23" t="s">
        <v>318</v>
      </c>
      <c r="B20" s="24">
        <v>6816.049847536674</v>
      </c>
      <c r="C20" s="24">
        <v>6860.2183090361259</v>
      </c>
      <c r="D20" s="24">
        <v>6905.2964310998796</v>
      </c>
      <c r="E20" s="24">
        <v>6950.4105168698225</v>
      </c>
      <c r="F20" s="24">
        <v>6994.8826825188225</v>
      </c>
      <c r="G20" s="24">
        <v>7038.4428470847333</v>
      </c>
      <c r="H20" s="24">
        <v>7081.0834794584553</v>
      </c>
      <c r="I20" s="24">
        <v>7122.6869469404801</v>
      </c>
      <c r="J20" s="24">
        <v>7163.1180709571317</v>
      </c>
      <c r="K20" s="24">
        <v>7202.2495936115092</v>
      </c>
      <c r="L20" s="24">
        <v>7239.8510037215237</v>
      </c>
      <c r="M20" s="24">
        <v>7275.8493748952478</v>
      </c>
      <c r="N20" s="24">
        <v>7310.4690419152794</v>
      </c>
      <c r="O20" s="24">
        <v>7344.1536338795222</v>
      </c>
      <c r="P20" s="24">
        <v>7377.3716250237021</v>
      </c>
      <c r="Q20" s="24">
        <v>7410.3481749799557</v>
      </c>
      <c r="R20" s="24">
        <v>7443.313758328025</v>
      </c>
      <c r="S20" s="24">
        <v>7476.8031834778394</v>
      </c>
      <c r="T20" s="24">
        <v>7511.4380643418044</v>
      </c>
      <c r="U20" s="24">
        <v>7547.8033522897867</v>
      </c>
      <c r="V20" s="24">
        <v>7586.3086389533964</v>
      </c>
      <c r="W20" s="24">
        <v>7627.2820463151365</v>
      </c>
      <c r="X20" s="24">
        <v>7671.1317260930082</v>
      </c>
      <c r="Y20" s="24">
        <v>7718.2104497307555</v>
      </c>
      <c r="Z20" s="24">
        <v>7768.8698322338978</v>
      </c>
      <c r="AA20" s="24">
        <v>7823.3839407561672</v>
      </c>
      <c r="AB20" s="24">
        <v>7881.9813581558474</v>
      </c>
      <c r="AC20" s="24">
        <v>7944.8699869630791</v>
      </c>
      <c r="AD20" s="24">
        <v>8012.1508284538822</v>
      </c>
      <c r="AE20" s="24">
        <v>8083.8936048868536</v>
      </c>
      <c r="AF20" s="29"/>
    </row>
    <row r="21" spans="1:32" x14ac:dyDescent="0.2">
      <c r="A21" t="s">
        <v>324</v>
      </c>
      <c r="B21" s="13">
        <v>36237.619019999991</v>
      </c>
      <c r="C21" s="13">
        <v>36664.486319999996</v>
      </c>
      <c r="D21" s="13">
        <v>37088.434466666666</v>
      </c>
      <c r="E21" s="13">
        <v>37508.609379999994</v>
      </c>
      <c r="F21" s="13">
        <v>37924.296186666666</v>
      </c>
      <c r="G21" s="13">
        <v>38335.201819999995</v>
      </c>
      <c r="H21" s="13">
        <v>38741.173466666667</v>
      </c>
      <c r="I21" s="13">
        <v>39141.815486666666</v>
      </c>
      <c r="J21" s="13">
        <v>39536.734333333327</v>
      </c>
      <c r="K21" s="13">
        <v>39925.617053333328</v>
      </c>
      <c r="L21" s="13">
        <v>40308.218726666666</v>
      </c>
      <c r="M21" s="13">
        <v>40684.432593333324</v>
      </c>
      <c r="N21" s="13">
        <v>41054.279586666664</v>
      </c>
      <c r="O21" s="13">
        <v>41417.879026666662</v>
      </c>
      <c r="P21" s="13">
        <v>41775.32092666666</v>
      </c>
      <c r="Q21" s="13">
        <v>42126.553999999996</v>
      </c>
      <c r="R21" s="13">
        <v>42471.517540000001</v>
      </c>
      <c r="S21" s="13">
        <v>42810.299466666656</v>
      </c>
      <c r="T21" s="13">
        <v>43143.03375333333</v>
      </c>
      <c r="U21" s="13">
        <v>43469.811459999997</v>
      </c>
      <c r="V21" s="13">
        <v>43790.717366666671</v>
      </c>
      <c r="W21" s="13">
        <v>44105.747286666658</v>
      </c>
      <c r="X21" s="13">
        <v>44414.809113333329</v>
      </c>
      <c r="Y21" s="13">
        <v>44717.770966666663</v>
      </c>
      <c r="Z21" s="13">
        <v>45014.560626666665</v>
      </c>
      <c r="AA21" s="13">
        <v>45305.140413333334</v>
      </c>
      <c r="AB21" s="13">
        <v>45589.640113333327</v>
      </c>
      <c r="AC21" s="13">
        <v>45868.362213333334</v>
      </c>
      <c r="AD21" s="13">
        <v>46141.715959999994</v>
      </c>
      <c r="AE21" s="13">
        <v>46409.993373333324</v>
      </c>
      <c r="AF21" s="19">
        <f>(AE21-B21)/AE21*100</f>
        <v>21.918499904760314</v>
      </c>
    </row>
    <row r="22" spans="1:32" s="23" customFormat="1" x14ac:dyDescent="0.2">
      <c r="A22" s="23" t="s">
        <v>325</v>
      </c>
      <c r="B22" s="24">
        <v>9070.3055383259943</v>
      </c>
      <c r="C22" s="24">
        <v>9183.6905354626888</v>
      </c>
      <c r="D22" s="24">
        <v>9298.3727865591791</v>
      </c>
      <c r="E22" s="24">
        <v>9414.4446317598104</v>
      </c>
      <c r="F22" s="24">
        <v>9532.0193530105389</v>
      </c>
      <c r="G22" s="24">
        <v>9651.3174219464709</v>
      </c>
      <c r="H22" s="24">
        <v>9772.4806507657086</v>
      </c>
      <c r="I22" s="24">
        <v>9895.3870200992496</v>
      </c>
      <c r="J22" s="24">
        <v>10019.710053281116</v>
      </c>
      <c r="K22" s="24">
        <v>10145.115423212272</v>
      </c>
      <c r="L22" s="24">
        <v>10271.383467020521</v>
      </c>
      <c r="M22" s="24">
        <v>10398.515305579052</v>
      </c>
      <c r="N22" s="24">
        <v>10526.642442393864</v>
      </c>
      <c r="O22" s="24">
        <v>10656.085257021979</v>
      </c>
      <c r="P22" s="24">
        <v>10787.165742480065</v>
      </c>
      <c r="Q22" s="24">
        <v>10920.009489247688</v>
      </c>
      <c r="R22" s="24">
        <v>11054.698479949764</v>
      </c>
      <c r="S22" s="24">
        <v>11191.544819085359</v>
      </c>
      <c r="T22" s="24">
        <v>11330.943947324437</v>
      </c>
      <c r="U22" s="24">
        <v>11473.281912502574</v>
      </c>
      <c r="V22" s="24">
        <v>11618.876978721177</v>
      </c>
      <c r="W22" s="24">
        <v>11768.008248790298</v>
      </c>
      <c r="X22" s="24">
        <v>11921.002247810542</v>
      </c>
      <c r="Y22" s="24">
        <v>12078.194782237333</v>
      </c>
      <c r="Z22" s="24">
        <v>12239.923552988868</v>
      </c>
      <c r="AA22" s="24">
        <v>12406.494807321225</v>
      </c>
      <c r="AB22" s="24">
        <v>12578.216976508054</v>
      </c>
      <c r="AC22" s="24">
        <v>12755.421883763454</v>
      </c>
      <c r="AD22" s="24">
        <v>12938.425765804059</v>
      </c>
      <c r="AE22" s="24">
        <v>13127.486000544121</v>
      </c>
      <c r="AF22" s="29"/>
    </row>
    <row r="23" spans="1:32" x14ac:dyDescent="0.2">
      <c r="A23" t="s">
        <v>331</v>
      </c>
      <c r="B23" s="13">
        <v>75382.667516666668</v>
      </c>
      <c r="C23" s="13">
        <v>75569.783633333325</v>
      </c>
      <c r="D23" s="13">
        <v>75731.895683333336</v>
      </c>
      <c r="E23" s="13">
        <v>75865.935466666662</v>
      </c>
      <c r="F23" s="13">
        <v>75969.804616666661</v>
      </c>
      <c r="G23" s="13">
        <v>76041.995483333332</v>
      </c>
      <c r="H23" s="13">
        <v>76083.063516666662</v>
      </c>
      <c r="I23" s="13">
        <v>76095.874133333331</v>
      </c>
      <c r="J23" s="13">
        <v>76084.738683333329</v>
      </c>
      <c r="K23" s="13">
        <v>76053.086850000007</v>
      </c>
      <c r="L23" s="13">
        <v>76002.179416666666</v>
      </c>
      <c r="M23" s="13">
        <v>75932.201533333326</v>
      </c>
      <c r="N23" s="13">
        <v>75844.220016666659</v>
      </c>
      <c r="O23" s="13">
        <v>75739.248783333329</v>
      </c>
      <c r="P23" s="13">
        <v>75618.34583333334</v>
      </c>
      <c r="Q23" s="13">
        <v>75482.339933333336</v>
      </c>
      <c r="R23" s="13">
        <v>75332.447783333322</v>
      </c>
      <c r="S23" s="13">
        <v>75170.556150000004</v>
      </c>
      <c r="T23" s="13">
        <v>74998.798666666655</v>
      </c>
      <c r="U23" s="13">
        <v>74818.797599999991</v>
      </c>
      <c r="V23" s="13">
        <v>74631.364083333334</v>
      </c>
      <c r="W23" s="13">
        <v>74436.577466666655</v>
      </c>
      <c r="X23" s="13">
        <v>74234.39366666667</v>
      </c>
      <c r="Y23" s="13">
        <v>74024.380666666664</v>
      </c>
      <c r="Z23" s="13">
        <v>73806.062366666665</v>
      </c>
      <c r="AA23" s="13">
        <v>73579.650366666669</v>
      </c>
      <c r="AB23" s="13">
        <v>73344.994783333328</v>
      </c>
      <c r="AC23" s="13">
        <v>73100.781933333332</v>
      </c>
      <c r="AD23" s="13">
        <v>72845.266116666666</v>
      </c>
      <c r="AE23" s="13">
        <v>72577.133649999989</v>
      </c>
      <c r="AF23" s="19">
        <f>(AE23-B23)/AE23*100</f>
        <v>-3.8655892366819584</v>
      </c>
    </row>
    <row r="24" spans="1:32" s="23" customFormat="1" x14ac:dyDescent="0.2">
      <c r="A24" s="23" t="s">
        <v>332</v>
      </c>
      <c r="B24" s="24">
        <v>10172.408520202882</v>
      </c>
      <c r="C24" s="24">
        <v>10221.951421974298</v>
      </c>
      <c r="D24" s="24">
        <v>10274.605297263435</v>
      </c>
      <c r="E24" s="24">
        <v>10330.509897180451</v>
      </c>
      <c r="F24" s="24">
        <v>10389.827731133422</v>
      </c>
      <c r="G24" s="24">
        <v>10452.765325303606</v>
      </c>
      <c r="H24" s="24">
        <v>10519.440830845555</v>
      </c>
      <c r="I24" s="24">
        <v>10589.62062782618</v>
      </c>
      <c r="J24" s="24">
        <v>10662.678246228228</v>
      </c>
      <c r="K24" s="24">
        <v>10737.836334961406</v>
      </c>
      <c r="L24" s="24">
        <v>10814.297751242406</v>
      </c>
      <c r="M24" s="24">
        <v>10891.853936712199</v>
      </c>
      <c r="N24" s="24">
        <v>10971.14232696247</v>
      </c>
      <c r="O24" s="24">
        <v>11053.538137640764</v>
      </c>
      <c r="P24" s="24">
        <v>11140.423778112499</v>
      </c>
      <c r="Q24" s="24">
        <v>11232.314724996708</v>
      </c>
      <c r="R24" s="24">
        <v>11329.502143923084</v>
      </c>
      <c r="S24" s="24">
        <v>11433.129276788233</v>
      </c>
      <c r="T24" s="24">
        <v>11544.535272360299</v>
      </c>
      <c r="U24" s="24">
        <v>11664.914007877898</v>
      </c>
      <c r="V24" s="24">
        <v>11795.111884909966</v>
      </c>
      <c r="W24" s="24">
        <v>11935.632441041093</v>
      </c>
      <c r="X24" s="24">
        <v>12086.851421169133</v>
      </c>
      <c r="Y24" s="24">
        <v>12248.947776021665</v>
      </c>
      <c r="Z24" s="24">
        <v>12421.971786237809</v>
      </c>
      <c r="AA24" s="24">
        <v>12606.23696141224</v>
      </c>
      <c r="AB24" s="24">
        <v>12801.820125826605</v>
      </c>
      <c r="AC24" s="24">
        <v>13008.231278580211</v>
      </c>
      <c r="AD24" s="24">
        <v>13224.652180124041</v>
      </c>
      <c r="AE24" s="24">
        <v>13450.319244847493</v>
      </c>
      <c r="AF24" s="29"/>
    </row>
    <row r="25" spans="1:32" x14ac:dyDescent="0.2">
      <c r="A25" t="s">
        <v>401</v>
      </c>
      <c r="B25" s="13">
        <v>1928.4504833333333</v>
      </c>
      <c r="C25" s="13">
        <v>1945.7658666666666</v>
      </c>
      <c r="D25" s="13">
        <v>1962.5697333333335</v>
      </c>
      <c r="E25" s="13">
        <v>1978.8620833333334</v>
      </c>
      <c r="F25" s="13">
        <v>1994.7191</v>
      </c>
      <c r="G25" s="13">
        <v>2010.0863666666664</v>
      </c>
      <c r="H25" s="13">
        <v>2024.9529999999997</v>
      </c>
      <c r="I25" s="13">
        <v>2039.3516499999998</v>
      </c>
      <c r="J25" s="13">
        <v>2053.2387833333332</v>
      </c>
      <c r="K25" s="13">
        <v>2066.64705</v>
      </c>
      <c r="L25" s="13">
        <v>2079.57645</v>
      </c>
      <c r="M25" s="13">
        <v>2091.9943333333335</v>
      </c>
      <c r="N25" s="13">
        <v>2103.9551166666665</v>
      </c>
      <c r="O25" s="13">
        <v>2115.3499666666667</v>
      </c>
      <c r="P25" s="13">
        <v>2126.222416666667</v>
      </c>
      <c r="Q25" s="13">
        <v>2136.5724666666665</v>
      </c>
      <c r="R25" s="13">
        <v>2146.4001166666667</v>
      </c>
      <c r="S25" s="13">
        <v>2155.7053666666666</v>
      </c>
      <c r="T25" s="13">
        <v>2164.5317500000001</v>
      </c>
      <c r="U25" s="13">
        <v>2172.8792666666668</v>
      </c>
      <c r="V25" s="13">
        <v>2180.7479166666667</v>
      </c>
      <c r="W25" s="13">
        <v>2188.1703499999999</v>
      </c>
      <c r="X25" s="13">
        <v>2195.1574500000002</v>
      </c>
      <c r="Y25" s="13">
        <v>2201.7201</v>
      </c>
      <c r="Z25" s="13">
        <v>2207.8582999999999</v>
      </c>
      <c r="AA25" s="13">
        <v>2213.6264666666666</v>
      </c>
      <c r="AB25" s="13">
        <v>2219.0028333333335</v>
      </c>
      <c r="AC25" s="13">
        <v>2223.9982833333333</v>
      </c>
      <c r="AD25" s="13">
        <v>2228.6128166666663</v>
      </c>
      <c r="AE25" s="13">
        <v>2232.8790833333333</v>
      </c>
      <c r="AF25" s="19">
        <f>(AE25-B25)/AE25*100</f>
        <v>13.633904418394948</v>
      </c>
    </row>
    <row r="26" spans="1:32" s="23" customFormat="1" x14ac:dyDescent="0.2">
      <c r="A26" s="23" t="s">
        <v>402</v>
      </c>
      <c r="B26" s="24">
        <v>120.00993358005353</v>
      </c>
      <c r="C26" s="24">
        <v>122.24704121732456</v>
      </c>
      <c r="D26" s="24">
        <v>124.78272559587019</v>
      </c>
      <c r="E26" s="24">
        <v>127.63468494291369</v>
      </c>
      <c r="F26" s="24">
        <v>130.85735403899312</v>
      </c>
      <c r="G26" s="24">
        <v>134.46043560922718</v>
      </c>
      <c r="H26" s="24">
        <v>138.45145832656377</v>
      </c>
      <c r="I26" s="24">
        <v>142.78522938364358</v>
      </c>
      <c r="J26" s="24">
        <v>147.41632605061454</v>
      </c>
      <c r="K26" s="24">
        <v>152.24064808957897</v>
      </c>
      <c r="L26" s="24">
        <v>157.24361978713952</v>
      </c>
      <c r="M26" s="24">
        <v>162.40163129808815</v>
      </c>
      <c r="N26" s="24">
        <v>167.68796437186535</v>
      </c>
      <c r="O26" s="24">
        <v>173.14201344169334</v>
      </c>
      <c r="P26" s="24">
        <v>178.77076949381342</v>
      </c>
      <c r="Q26" s="24">
        <v>184.57492027870416</v>
      </c>
      <c r="R26" s="24">
        <v>190.53836169525363</v>
      </c>
      <c r="S26" s="24">
        <v>196.66352197674013</v>
      </c>
      <c r="T26" s="24">
        <v>203.02190176984544</v>
      </c>
      <c r="U26" s="24">
        <v>209.59735126350353</v>
      </c>
      <c r="V26" s="24">
        <v>216.41859605734101</v>
      </c>
      <c r="W26" s="24">
        <v>223.49162276376398</v>
      </c>
      <c r="X26" s="24">
        <v>230.84969526368781</v>
      </c>
      <c r="Y26" s="24">
        <v>238.52227311596604</v>
      </c>
      <c r="Z26" s="24">
        <v>246.51681797643749</v>
      </c>
      <c r="AA26" s="24">
        <v>254.85617212725768</v>
      </c>
      <c r="AB26" s="24">
        <v>263.5541367731239</v>
      </c>
      <c r="AC26" s="24">
        <v>272.59763361065359</v>
      </c>
      <c r="AD26" s="24">
        <v>281.95880994429984</v>
      </c>
      <c r="AE26" s="24">
        <v>291.6835547178348</v>
      </c>
      <c r="AF26" s="29"/>
    </row>
    <row r="27" spans="1:32" x14ac:dyDescent="0.2">
      <c r="A27" t="s">
        <v>408</v>
      </c>
      <c r="B27" s="13">
        <v>6154.6723199999988</v>
      </c>
      <c r="C27" s="13">
        <v>6193.9025999999985</v>
      </c>
      <c r="D27" s="13">
        <v>6231.7735199999988</v>
      </c>
      <c r="E27" s="13">
        <v>6268.1894999999977</v>
      </c>
      <c r="F27" s="13">
        <v>6303.0549599999986</v>
      </c>
      <c r="G27" s="13">
        <v>6336.3592799999997</v>
      </c>
      <c r="H27" s="13">
        <v>6368.0705999999991</v>
      </c>
      <c r="I27" s="13">
        <v>6398.1251999999995</v>
      </c>
      <c r="J27" s="13">
        <v>6426.512459999999</v>
      </c>
      <c r="K27" s="13">
        <v>6453.1898999999985</v>
      </c>
      <c r="L27" s="13">
        <v>6478.1575199999979</v>
      </c>
      <c r="M27" s="13">
        <v>6501.3940799999991</v>
      </c>
      <c r="N27" s="13">
        <v>6522.9208199999994</v>
      </c>
      <c r="O27" s="13">
        <v>6542.7695999999996</v>
      </c>
      <c r="P27" s="13">
        <v>6560.940419999999</v>
      </c>
      <c r="Q27" s="13">
        <v>6577.4545199999993</v>
      </c>
      <c r="R27" s="13">
        <v>6592.3437599999988</v>
      </c>
      <c r="S27" s="13">
        <v>6605.6399999999994</v>
      </c>
      <c r="T27" s="13">
        <v>6617.4069599999993</v>
      </c>
      <c r="U27" s="13">
        <v>6627.6871199999996</v>
      </c>
      <c r="V27" s="13">
        <v>6636.5229599999993</v>
      </c>
      <c r="W27" s="13">
        <v>6643.9357199999986</v>
      </c>
      <c r="X27" s="13">
        <v>6649.9572599999992</v>
      </c>
      <c r="Y27" s="13">
        <v>6654.6619199999996</v>
      </c>
      <c r="Z27" s="13">
        <v>6658.0603199999996</v>
      </c>
      <c r="AA27" s="13">
        <v>6660.1949399999985</v>
      </c>
      <c r="AB27" s="13">
        <v>6661.1188799999991</v>
      </c>
      <c r="AC27" s="13">
        <v>6660.8108999999995</v>
      </c>
      <c r="AD27" s="13">
        <v>6659.3240999999989</v>
      </c>
      <c r="AE27" s="13">
        <v>6656.7115799999992</v>
      </c>
      <c r="AF27" s="19">
        <f>(AE27-B27)/AE27*100</f>
        <v>7.5418508668509947</v>
      </c>
    </row>
    <row r="28" spans="1:32" s="23" customFormat="1" x14ac:dyDescent="0.2">
      <c r="A28" s="23" t="s">
        <v>409</v>
      </c>
      <c r="B28" s="24">
        <v>813.9489167367251</v>
      </c>
      <c r="C28" s="24">
        <v>820.94827569755807</v>
      </c>
      <c r="D28" s="24">
        <v>828.2813669857851</v>
      </c>
      <c r="E28" s="24">
        <v>836.00528909414311</v>
      </c>
      <c r="F28" s="24">
        <v>844.15493199085131</v>
      </c>
      <c r="G28" s="24">
        <v>852.78586382586025</v>
      </c>
      <c r="H28" s="24">
        <v>861.9106995637278</v>
      </c>
      <c r="I28" s="24">
        <v>871.48521426288801</v>
      </c>
      <c r="J28" s="24">
        <v>881.42021851993411</v>
      </c>
      <c r="K28" s="24">
        <v>891.61488786091979</v>
      </c>
      <c r="L28" s="24">
        <v>901.99806272779097</v>
      </c>
      <c r="M28" s="24">
        <v>912.54277693624692</v>
      </c>
      <c r="N28" s="24">
        <v>923.2788549145024</v>
      </c>
      <c r="O28" s="24">
        <v>934.24016626275807</v>
      </c>
      <c r="P28" s="24">
        <v>945.49829593291906</v>
      </c>
      <c r="Q28" s="24">
        <v>957.06994879246281</v>
      </c>
      <c r="R28" s="24">
        <v>968.94812694183122</v>
      </c>
      <c r="S28" s="24">
        <v>981.19656727008044</v>
      </c>
      <c r="T28" s="24">
        <v>993.82180916743607</v>
      </c>
      <c r="U28" s="24">
        <v>1006.9248641176804</v>
      </c>
      <c r="V28" s="24">
        <v>1020.5243378215165</v>
      </c>
      <c r="W28" s="24">
        <v>1034.6464916049597</v>
      </c>
      <c r="X28" s="24">
        <v>1049.3623377513977</v>
      </c>
      <c r="Y28" s="24">
        <v>1064.7360348059728</v>
      </c>
      <c r="Z28" s="24">
        <v>1080.7986047274073</v>
      </c>
      <c r="AA28" s="24">
        <v>1097.6143717105376</v>
      </c>
      <c r="AB28" s="24">
        <v>1115.2019478585853</v>
      </c>
      <c r="AC28" s="24">
        <v>1133.5801139907333</v>
      </c>
      <c r="AD28" s="24">
        <v>1152.7514998447284</v>
      </c>
      <c r="AE28" s="24">
        <v>1172.7292952497255</v>
      </c>
      <c r="AF28" s="29"/>
    </row>
    <row r="29" spans="1:32" x14ac:dyDescent="0.2">
      <c r="A29" t="s">
        <v>457</v>
      </c>
      <c r="B29" s="13">
        <v>9417.8628100000005</v>
      </c>
      <c r="C29" s="13">
        <v>9486.0600800000011</v>
      </c>
      <c r="D29" s="13">
        <v>9552.5272100000002</v>
      </c>
      <c r="E29" s="13">
        <v>9617.0989000000009</v>
      </c>
      <c r="F29" s="13">
        <v>9679.692500000001</v>
      </c>
      <c r="G29" s="13">
        <v>9740.2474000000002</v>
      </c>
      <c r="H29" s="13">
        <v>9798.7195200000006</v>
      </c>
      <c r="I29" s="13">
        <v>9855.0868200000023</v>
      </c>
      <c r="J29" s="13">
        <v>9909.3162400000001</v>
      </c>
      <c r="K29" s="13">
        <v>9961.3526800000018</v>
      </c>
      <c r="L29" s="13">
        <v>10011.190629999999</v>
      </c>
      <c r="M29" s="13">
        <v>10058.81907</v>
      </c>
      <c r="N29" s="13">
        <v>10104.1829</v>
      </c>
      <c r="O29" s="13">
        <v>10147.232530000001</v>
      </c>
      <c r="P29" s="13">
        <v>10187.94592</v>
      </c>
      <c r="Q29" s="13">
        <v>10226.328579999999</v>
      </c>
      <c r="R29" s="13">
        <v>10262.43561</v>
      </c>
      <c r="S29" s="13">
        <v>10296.289050000001</v>
      </c>
      <c r="T29" s="13">
        <v>10327.97155</v>
      </c>
      <c r="U29" s="13">
        <v>10357.56025</v>
      </c>
      <c r="V29" s="13">
        <v>10385.11025</v>
      </c>
      <c r="W29" s="13">
        <v>10410.69318</v>
      </c>
      <c r="X29" s="13">
        <v>10434.386180000001</v>
      </c>
      <c r="Y29" s="13">
        <v>10456.28292</v>
      </c>
      <c r="Z29" s="13">
        <v>10476.488090000001</v>
      </c>
      <c r="AA29" s="13">
        <v>10495.06781</v>
      </c>
      <c r="AB29" s="13">
        <v>10512.126770000001</v>
      </c>
      <c r="AC29" s="13">
        <v>10527.83027</v>
      </c>
      <c r="AD29" s="13">
        <v>10542.3932</v>
      </c>
      <c r="AE29" s="13">
        <v>10555.980860000001</v>
      </c>
      <c r="AF29" s="19">
        <f>(AE29-B29)/AE29*100</f>
        <v>10.781736582269634</v>
      </c>
    </row>
    <row r="30" spans="1:32" s="23" customFormat="1" x14ac:dyDescent="0.2">
      <c r="A30" s="23" t="s">
        <v>458</v>
      </c>
      <c r="B30" s="24">
        <v>530.80101791274274</v>
      </c>
      <c r="C30" s="24">
        <v>540.761407766248</v>
      </c>
      <c r="D30" s="24">
        <v>552.35654278861477</v>
      </c>
      <c r="E30" s="24">
        <v>565.77497563324459</v>
      </c>
      <c r="F30" s="24">
        <v>581.18225062343549</v>
      </c>
      <c r="G30" s="24">
        <v>598.7006626532276</v>
      </c>
      <c r="H30" s="24">
        <v>618.33052517706835</v>
      </c>
      <c r="I30" s="24">
        <v>639.86992428079725</v>
      </c>
      <c r="J30" s="24">
        <v>662.97481040666173</v>
      </c>
      <c r="K30" s="24">
        <v>687.27244705426051</v>
      </c>
      <c r="L30" s="24">
        <v>712.52222249605552</v>
      </c>
      <c r="M30" s="24">
        <v>738.63076059443165</v>
      </c>
      <c r="N30" s="24">
        <v>765.60464284976524</v>
      </c>
      <c r="O30" s="24">
        <v>793.57645383861097</v>
      </c>
      <c r="P30" s="24">
        <v>822.65452373616267</v>
      </c>
      <c r="Q30" s="24">
        <v>852.84311781592442</v>
      </c>
      <c r="R30" s="24">
        <v>884.06810786998858</v>
      </c>
      <c r="S30" s="24">
        <v>916.39254554809884</v>
      </c>
      <c r="T30" s="24">
        <v>949.86725242136572</v>
      </c>
      <c r="U30" s="24">
        <v>984.56958323097285</v>
      </c>
      <c r="V30" s="24">
        <v>1020.53376160985</v>
      </c>
      <c r="W30" s="24">
        <v>1057.7815712197505</v>
      </c>
      <c r="X30" s="24">
        <v>1096.3990981554327</v>
      </c>
      <c r="Y30" s="24">
        <v>1136.4296500165146</v>
      </c>
      <c r="Z30" s="24">
        <v>1177.9503885498966</v>
      </c>
      <c r="AA30" s="24">
        <v>1220.9675376839314</v>
      </c>
      <c r="AB30" s="24">
        <v>1265.5259873490115</v>
      </c>
      <c r="AC30" s="24">
        <v>1311.5915070747133</v>
      </c>
      <c r="AD30" s="24">
        <v>1359.1867217166155</v>
      </c>
      <c r="AE30" s="24">
        <v>1408.3222793420598</v>
      </c>
      <c r="AF30" s="29"/>
    </row>
    <row r="31" spans="1:32" s="16" customFormat="1" x14ac:dyDescent="0.2">
      <c r="A31" s="16" t="s">
        <v>415</v>
      </c>
      <c r="B31" s="25">
        <v>1865.4417566666671</v>
      </c>
      <c r="C31" s="25">
        <v>1869.269876666667</v>
      </c>
      <c r="D31" s="25">
        <v>1872.6782466666671</v>
      </c>
      <c r="E31" s="25">
        <v>1875.7955900000004</v>
      </c>
      <c r="F31" s="25">
        <v>1878.7170500000004</v>
      </c>
      <c r="G31" s="25">
        <v>1881.4314333333339</v>
      </c>
      <c r="H31" s="25">
        <v>1883.8547900000003</v>
      </c>
      <c r="I31" s="25">
        <v>1886.0207000000003</v>
      </c>
      <c r="J31" s="25">
        <v>1887.9179700000004</v>
      </c>
      <c r="K31" s="25">
        <v>1889.5577933333336</v>
      </c>
      <c r="L31" s="25">
        <v>1890.9345733333337</v>
      </c>
      <c r="M31" s="25">
        <v>1892.0315200000005</v>
      </c>
      <c r="N31" s="25">
        <v>1892.9157933333336</v>
      </c>
      <c r="O31" s="25">
        <v>1893.6265700000004</v>
      </c>
      <c r="P31" s="25">
        <v>1894.2086233333339</v>
      </c>
      <c r="Q31" s="25">
        <v>1894.6787433333338</v>
      </c>
      <c r="R31" s="25">
        <v>1895.0089466666668</v>
      </c>
      <c r="S31" s="25">
        <v>1895.0873000000004</v>
      </c>
      <c r="T31" s="25">
        <v>1894.7682900000002</v>
      </c>
      <c r="U31" s="25">
        <v>1893.9567733333336</v>
      </c>
      <c r="V31" s="25">
        <v>1892.6191700000006</v>
      </c>
      <c r="W31" s="25">
        <v>1890.777866666667</v>
      </c>
      <c r="X31" s="25">
        <v>1888.4720400000003</v>
      </c>
      <c r="Y31" s="25">
        <v>1885.7184800000005</v>
      </c>
      <c r="Z31" s="25">
        <v>1882.5731533333335</v>
      </c>
      <c r="AA31" s="25">
        <v>1879.0304633333337</v>
      </c>
      <c r="AB31" s="25">
        <v>1875.1016033333335</v>
      </c>
      <c r="AC31" s="25">
        <v>1870.8145566666669</v>
      </c>
      <c r="AD31" s="25">
        <v>1866.2085000000006</v>
      </c>
      <c r="AE31" s="25">
        <v>1861.3505933333336</v>
      </c>
      <c r="AF31" s="19">
        <f>(AE31-B31)/AE31*100</f>
        <v>-0.21979541887415111</v>
      </c>
    </row>
    <row r="32" spans="1:32" s="23" customFormat="1" x14ac:dyDescent="0.2">
      <c r="A32" s="23" t="s">
        <v>416</v>
      </c>
      <c r="B32" s="24">
        <v>72.465718542605131</v>
      </c>
      <c r="C32" s="24">
        <v>74.518765252782927</v>
      </c>
      <c r="D32" s="24">
        <v>77.029351602163729</v>
      </c>
      <c r="E32" s="24">
        <v>80.026963923169006</v>
      </c>
      <c r="F32" s="24">
        <v>83.516008749615793</v>
      </c>
      <c r="G32" s="24">
        <v>87.498763457248188</v>
      </c>
      <c r="H32" s="24">
        <v>91.931663205275498</v>
      </c>
      <c r="I32" s="24">
        <v>96.725752989311502</v>
      </c>
      <c r="J32" s="24">
        <v>101.7912574512694</v>
      </c>
      <c r="K32" s="24">
        <v>107.02396637794905</v>
      </c>
      <c r="L32" s="24">
        <v>112.35709218981715</v>
      </c>
      <c r="M32" s="24">
        <v>117.77203383516263</v>
      </c>
      <c r="N32" s="24">
        <v>123.27247750856459</v>
      </c>
      <c r="O32" s="24">
        <v>128.89261666318245</v>
      </c>
      <c r="P32" s="24">
        <v>134.68376797915539</v>
      </c>
      <c r="Q32" s="24">
        <v>140.63284870666368</v>
      </c>
      <c r="R32" s="24">
        <v>146.71833640817326</v>
      </c>
      <c r="S32" s="24">
        <v>152.95726209355837</v>
      </c>
      <c r="T32" s="24">
        <v>159.378258187797</v>
      </c>
      <c r="U32" s="24">
        <v>166.00272870275342</v>
      </c>
      <c r="V32" s="24">
        <v>172.83835219838016</v>
      </c>
      <c r="W32" s="24">
        <v>179.86994968013909</v>
      </c>
      <c r="X32" s="24">
        <v>187.13370415643914</v>
      </c>
      <c r="Y32" s="24">
        <v>194.6332024424689</v>
      </c>
      <c r="Z32" s="24">
        <v>202.3849726061384</v>
      </c>
      <c r="AA32" s="24">
        <v>210.38640062815708</v>
      </c>
      <c r="AB32" s="24">
        <v>218.6294588088</v>
      </c>
      <c r="AC32" s="24">
        <v>227.11184902410301</v>
      </c>
      <c r="AD32" s="24">
        <v>235.80835301637396</v>
      </c>
      <c r="AE32" s="24">
        <v>244.68642920124466</v>
      </c>
      <c r="AF32" s="29"/>
    </row>
    <row r="33" spans="1:32" x14ac:dyDescent="0.2">
      <c r="A33" t="s">
        <v>471</v>
      </c>
      <c r="B33" s="13">
        <v>21262.075916666668</v>
      </c>
      <c r="C33" s="13">
        <v>21279.042326666669</v>
      </c>
      <c r="D33" s="13">
        <v>21287.302086666667</v>
      </c>
      <c r="E33" s="13">
        <v>21287.90821333334</v>
      </c>
      <c r="F33" s="13">
        <v>21281.775033333335</v>
      </c>
      <c r="G33" s="13">
        <v>21269.292933333334</v>
      </c>
      <c r="H33" s="13">
        <v>21250.734156666669</v>
      </c>
      <c r="I33" s="13">
        <v>21226.797290000002</v>
      </c>
      <c r="J33" s="13">
        <v>21198.222013333336</v>
      </c>
      <c r="K33" s="13">
        <v>21165.645273333339</v>
      </c>
      <c r="L33" s="13">
        <v>21129.467730000004</v>
      </c>
      <c r="M33" s="13">
        <v>21089.946216666667</v>
      </c>
      <c r="N33" s="13">
        <v>21047.275926666669</v>
      </c>
      <c r="O33" s="13">
        <v>21001.580140000002</v>
      </c>
      <c r="P33" s="13">
        <v>20952.951316666669</v>
      </c>
      <c r="Q33" s="13">
        <v>20901.579513333334</v>
      </c>
      <c r="R33" s="13">
        <v>20847.59314666667</v>
      </c>
      <c r="S33" s="13">
        <v>20790.997353333336</v>
      </c>
      <c r="T33" s="13">
        <v>20731.689400000003</v>
      </c>
      <c r="U33" s="13">
        <v>20669.617920000001</v>
      </c>
      <c r="V33" s="13">
        <v>20604.844553333336</v>
      </c>
      <c r="W33" s="13">
        <v>20537.410393333335</v>
      </c>
      <c r="X33" s="13">
        <v>20467.135656666669</v>
      </c>
      <c r="Y33" s="13">
        <v>20393.809740000001</v>
      </c>
      <c r="Z33" s="13">
        <v>20317.278543333334</v>
      </c>
      <c r="AA33" s="13">
        <v>20237.521520000002</v>
      </c>
      <c r="AB33" s="13">
        <v>20154.677360000005</v>
      </c>
      <c r="AC33" s="13">
        <v>20068.869343333336</v>
      </c>
      <c r="AD33" s="13">
        <v>19980.287526666667</v>
      </c>
      <c r="AE33" s="13">
        <v>19889.137376666669</v>
      </c>
      <c r="AF33" s="19">
        <f>(AE33-B33)/AE33*100</f>
        <v>-6.9029566943948444</v>
      </c>
    </row>
    <row r="34" spans="1:32" s="23" customFormat="1" x14ac:dyDescent="0.2">
      <c r="A34" s="23" t="s">
        <v>472</v>
      </c>
      <c r="B34" s="24">
        <v>4238.1457886349599</v>
      </c>
      <c r="C34" s="24">
        <v>4245.0119262209073</v>
      </c>
      <c r="D34" s="24">
        <v>4251.0437371749777</v>
      </c>
      <c r="E34" s="24">
        <v>4256.5673287270647</v>
      </c>
      <c r="F34" s="24">
        <v>4261.8729145893649</v>
      </c>
      <c r="G34" s="24">
        <v>4267.1342021804894</v>
      </c>
      <c r="H34" s="24">
        <v>4272.4394619986269</v>
      </c>
      <c r="I34" s="24">
        <v>4277.9054450747526</v>
      </c>
      <c r="J34" s="24">
        <v>4283.5757504821277</v>
      </c>
      <c r="K34" s="24">
        <v>4289.4706397661794</v>
      </c>
      <c r="L34" s="24">
        <v>4295.5859448012943</v>
      </c>
      <c r="M34" s="24">
        <v>4301.9674408632136</v>
      </c>
      <c r="N34" s="24">
        <v>4308.7097069178326</v>
      </c>
      <c r="O34" s="24">
        <v>4315.9666630210995</v>
      </c>
      <c r="P34" s="24">
        <v>4323.8951769803371</v>
      </c>
      <c r="Q34" s="24">
        <v>4332.6003612770483</v>
      </c>
      <c r="R34" s="24">
        <v>4342.1323016829838</v>
      </c>
      <c r="S34" s="24">
        <v>4352.5880461985707</v>
      </c>
      <c r="T34" s="24">
        <v>4364.061434287747</v>
      </c>
      <c r="U34" s="24">
        <v>4376.6612196356809</v>
      </c>
      <c r="V34" s="24">
        <v>4390.5042254737682</v>
      </c>
      <c r="W34" s="24">
        <v>4405.7073883606799</v>
      </c>
      <c r="X34" s="24">
        <v>4422.367677611287</v>
      </c>
      <c r="Y34" s="24">
        <v>4440.597649718</v>
      </c>
      <c r="Z34" s="24">
        <v>4460.5079245953857</v>
      </c>
      <c r="AA34" s="24">
        <v>4482.2135052437407</v>
      </c>
      <c r="AB34" s="24">
        <v>4505.8389758721114</v>
      </c>
      <c r="AC34" s="24">
        <v>4531.502804418189</v>
      </c>
      <c r="AD34" s="24">
        <v>4559.3101382575524</v>
      </c>
      <c r="AE34" s="24">
        <v>4589.3645446770824</v>
      </c>
      <c r="AF34" s="29"/>
    </row>
  </sheetData>
  <sortState ref="A4:AE34">
    <sortCondition ref="A3"/>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B1BB2-3EAF-8648-AAED-4A915A913EC0}">
  <dimension ref="A1:AF26"/>
  <sheetViews>
    <sheetView workbookViewId="0">
      <pane xSplit="1" topLeftCell="B1" activePane="topRight" state="frozen"/>
      <selection pane="topRight" activeCell="AF25" sqref="AF25"/>
    </sheetView>
  </sheetViews>
  <sheetFormatPr baseColWidth="10" defaultRowHeight="15" x14ac:dyDescent="0.2"/>
  <cols>
    <col min="1" max="1" width="30.83203125" customWidth="1"/>
    <col min="32" max="32" width="11.5" customWidth="1"/>
  </cols>
  <sheetData>
    <row r="1" spans="1:32" x14ac:dyDescent="0.2">
      <c r="B1" t="s">
        <v>215</v>
      </c>
    </row>
    <row r="2" spans="1:32" s="7" customFormat="1" x14ac:dyDescent="0.2">
      <c r="A2" s="7" t="s">
        <v>194</v>
      </c>
      <c r="B2" s="7">
        <v>2021</v>
      </c>
      <c r="C2" s="7">
        <v>2022</v>
      </c>
      <c r="D2" s="7">
        <v>2023</v>
      </c>
      <c r="E2" s="7">
        <v>2024</v>
      </c>
      <c r="F2" s="7">
        <v>2025</v>
      </c>
      <c r="G2" s="7">
        <v>2026</v>
      </c>
      <c r="H2" s="7">
        <v>2027</v>
      </c>
      <c r="I2" s="7">
        <v>2028</v>
      </c>
      <c r="J2" s="7">
        <v>2029</v>
      </c>
      <c r="K2" s="7">
        <v>2030</v>
      </c>
      <c r="L2" s="7">
        <v>2031</v>
      </c>
      <c r="M2" s="7">
        <v>2032</v>
      </c>
      <c r="N2" s="7">
        <v>2033</v>
      </c>
      <c r="O2" s="7">
        <v>2034</v>
      </c>
      <c r="P2" s="7">
        <v>2035</v>
      </c>
      <c r="Q2" s="7">
        <v>2036</v>
      </c>
      <c r="R2" s="7">
        <v>2037</v>
      </c>
      <c r="S2" s="7">
        <v>2038</v>
      </c>
      <c r="T2" s="7">
        <v>2039</v>
      </c>
      <c r="U2" s="7">
        <v>2040</v>
      </c>
      <c r="V2" s="7">
        <v>2041</v>
      </c>
      <c r="W2" s="7">
        <v>2042</v>
      </c>
      <c r="X2" s="7">
        <v>2043</v>
      </c>
      <c r="Y2" s="7">
        <v>2044</v>
      </c>
      <c r="Z2" s="7">
        <v>2045</v>
      </c>
      <c r="AA2" s="7">
        <v>2046</v>
      </c>
      <c r="AB2" s="7">
        <v>2047</v>
      </c>
      <c r="AC2" s="7">
        <v>2048</v>
      </c>
      <c r="AD2" s="7">
        <v>2049</v>
      </c>
      <c r="AE2" s="7">
        <v>2050</v>
      </c>
      <c r="AF2" s="7" t="s">
        <v>488</v>
      </c>
    </row>
    <row r="3" spans="1:32" x14ac:dyDescent="0.2">
      <c r="A3" t="s">
        <v>296</v>
      </c>
      <c r="B3" s="13">
        <v>32709.843180000007</v>
      </c>
      <c r="C3" s="13">
        <v>32838.711220000005</v>
      </c>
      <c r="D3" s="13">
        <v>32957.817606666671</v>
      </c>
      <c r="E3" s="13">
        <v>33068.145613333334</v>
      </c>
      <c r="F3" s="13">
        <v>33170.548200000012</v>
      </c>
      <c r="G3" s="13">
        <v>33265.392613333337</v>
      </c>
      <c r="H3" s="13">
        <v>33352.915786666672</v>
      </c>
      <c r="I3" s="13">
        <v>33433.484966666671</v>
      </c>
      <c r="J3" s="13">
        <v>33507.491093333338</v>
      </c>
      <c r="K3" s="13">
        <v>33575.265873333345</v>
      </c>
      <c r="L3" s="13">
        <v>33637.081780000008</v>
      </c>
      <c r="M3" s="13">
        <v>33693.080973333337</v>
      </c>
      <c r="N3" s="13">
        <v>33743.26345333334</v>
      </c>
      <c r="O3" s="13">
        <v>33787.475213333339</v>
      </c>
      <c r="P3" s="13">
        <v>33825.597786666673</v>
      </c>
      <c r="Q3" s="13">
        <v>33857.737793333334</v>
      </c>
      <c r="R3" s="13">
        <v>33884.025546666671</v>
      </c>
      <c r="S3" s="13">
        <v>33904.44920000001</v>
      </c>
      <c r="T3" s="13">
        <v>33918.925826666673</v>
      </c>
      <c r="U3" s="13">
        <v>33927.455426666675</v>
      </c>
      <c r="V3" s="13">
        <v>33930.263086666673</v>
      </c>
      <c r="W3" s="13">
        <v>33927.479120000004</v>
      </c>
      <c r="X3" s="13">
        <v>33918.937673333334</v>
      </c>
      <c r="Y3" s="13">
        <v>33904.472893333346</v>
      </c>
      <c r="Z3" s="13">
        <v>33884.001853333342</v>
      </c>
      <c r="AA3" s="13">
        <v>33857.560093333341</v>
      </c>
      <c r="AB3" s="13">
        <v>33825.645173333338</v>
      </c>
      <c r="AC3" s="13">
        <v>33789.33514000001</v>
      </c>
      <c r="AD3" s="13">
        <v>33750.098980000002</v>
      </c>
      <c r="AE3" s="13">
        <v>33709.002893333338</v>
      </c>
      <c r="AF3" s="19">
        <f>(AE3-B3)/AE3*100</f>
        <v>2.9640737713156611</v>
      </c>
    </row>
    <row r="4" spans="1:32" s="23" customFormat="1" x14ac:dyDescent="0.2">
      <c r="A4" s="23" t="s">
        <v>297</v>
      </c>
      <c r="B4" s="24">
        <v>1159.2580197176053</v>
      </c>
      <c r="C4" s="24">
        <v>1196.6564460225932</v>
      </c>
      <c r="D4" s="24">
        <v>1241.9344329621256</v>
      </c>
      <c r="E4" s="24">
        <v>1295.7222248039782</v>
      </c>
      <c r="F4" s="24">
        <v>1358.4373964264848</v>
      </c>
      <c r="G4" s="24">
        <v>1430.2050273030263</v>
      </c>
      <c r="H4" s="24">
        <v>1510.5180058967294</v>
      </c>
      <c r="I4" s="24">
        <v>1598.2325243319381</v>
      </c>
      <c r="J4" s="24">
        <v>1691.6336657716395</v>
      </c>
      <c r="K4" s="24">
        <v>1789.2280487189946</v>
      </c>
      <c r="L4" s="24">
        <v>1890.0029221701591</v>
      </c>
      <c r="M4" s="24">
        <v>1993.6914879832609</v>
      </c>
      <c r="N4" s="24">
        <v>2100.485736593294</v>
      </c>
      <c r="O4" s="24">
        <v>2211.0153182347649</v>
      </c>
      <c r="P4" s="24">
        <v>2325.8286174008326</v>
      </c>
      <c r="Q4" s="24">
        <v>2444.8935077329152</v>
      </c>
      <c r="R4" s="24">
        <v>2568.0024009212166</v>
      </c>
      <c r="S4" s="24">
        <v>2695.3353085177509</v>
      </c>
      <c r="T4" s="24">
        <v>2827.0607494998353</v>
      </c>
      <c r="U4" s="24">
        <v>2963.3833777850291</v>
      </c>
      <c r="V4" s="24">
        <v>3104.3872301378733</v>
      </c>
      <c r="W4" s="24">
        <v>3250.0797629809799</v>
      </c>
      <c r="X4" s="24">
        <v>3400.4631434338426</v>
      </c>
      <c r="Y4" s="24">
        <v>3555.4651330339111</v>
      </c>
      <c r="Z4" s="24">
        <v>3715.0231381105464</v>
      </c>
      <c r="AA4" s="24">
        <v>3879.1500737734386</v>
      </c>
      <c r="AB4" s="24">
        <v>4047.8100598172555</v>
      </c>
      <c r="AC4" s="24">
        <v>4220.8239219689249</v>
      </c>
      <c r="AD4" s="24">
        <v>4398.0814845386012</v>
      </c>
      <c r="AE4" s="24">
        <v>4579.3820206507917</v>
      </c>
    </row>
    <row r="5" spans="1:32" x14ac:dyDescent="0.2">
      <c r="A5" t="s">
        <v>338</v>
      </c>
      <c r="B5" s="13">
        <v>9271.2056766666683</v>
      </c>
      <c r="C5" s="13">
        <v>9424.746680000002</v>
      </c>
      <c r="D5" s="13">
        <v>9577.8664800000024</v>
      </c>
      <c r="E5" s="13">
        <v>9730.2182033333356</v>
      </c>
      <c r="F5" s="13">
        <v>9881.3806466666665</v>
      </c>
      <c r="G5" s="13">
        <v>10031.378586666669</v>
      </c>
      <c r="H5" s="13">
        <v>10180.187246666668</v>
      </c>
      <c r="I5" s="13">
        <v>10327.806626666668</v>
      </c>
      <c r="J5" s="13">
        <v>10474.360610000002</v>
      </c>
      <c r="K5" s="13">
        <v>10619.89875</v>
      </c>
      <c r="L5" s="13">
        <v>10764.470600000002</v>
      </c>
      <c r="M5" s="13">
        <v>10908.299150000003</v>
      </c>
      <c r="N5" s="13">
        <v>11052.028593333336</v>
      </c>
      <c r="O5" s="13">
        <v>11196.377453333334</v>
      </c>
      <c r="P5" s="13">
        <v>11342.039476666667</v>
      </c>
      <c r="Q5" s="13">
        <v>11489.188100000001</v>
      </c>
      <c r="R5" s="13">
        <v>11637.996760000002</v>
      </c>
      <c r="S5" s="13">
        <v>11788.713223333334</v>
      </c>
      <c r="T5" s="13">
        <v>11941.783470000002</v>
      </c>
      <c r="U5" s="13">
        <v>12097.380936666668</v>
      </c>
      <c r="V5" s="13">
        <v>12255.753390000003</v>
      </c>
      <c r="W5" s="13">
        <v>12416.801723333336</v>
      </c>
      <c r="X5" s="13">
        <v>12580.228616666669</v>
      </c>
      <c r="Y5" s="13">
        <v>12745.588089999999</v>
      </c>
      <c r="Z5" s="13">
        <v>12912.558046666667</v>
      </c>
      <c r="AA5" s="13">
        <v>13080.940273333335</v>
      </c>
      <c r="AB5" s="13">
        <v>13250.734770000003</v>
      </c>
      <c r="AC5" s="13">
        <v>13421.817653333337</v>
      </c>
      <c r="AD5" s="13">
        <v>13593.990710000004</v>
      </c>
      <c r="AE5" s="13">
        <v>13767.179610000001</v>
      </c>
      <c r="AF5" s="19">
        <f>(AE5-B5)/AE5*100</f>
        <v>32.657189494844779</v>
      </c>
    </row>
    <row r="6" spans="1:32" s="23" customFormat="1" x14ac:dyDescent="0.2">
      <c r="A6" s="23" t="s">
        <v>339</v>
      </c>
      <c r="B6" s="24">
        <v>160.52865859829788</v>
      </c>
      <c r="C6" s="24">
        <v>181.55733481881776</v>
      </c>
      <c r="D6" s="24">
        <v>205.79509190948417</v>
      </c>
      <c r="E6" s="24">
        <v>233.15970767773442</v>
      </c>
      <c r="F6" s="24">
        <v>263.3965397794093</v>
      </c>
      <c r="G6" s="24">
        <v>296.44571853829711</v>
      </c>
      <c r="H6" s="24">
        <v>331.93325620691752</v>
      </c>
      <c r="I6" s="24">
        <v>369.41402473798388</v>
      </c>
      <c r="J6" s="24">
        <v>408.31326244319615</v>
      </c>
      <c r="K6" s="24">
        <v>448.15551527288972</v>
      </c>
      <c r="L6" s="24">
        <v>488.86159565313125</v>
      </c>
      <c r="M6" s="24">
        <v>530.35932011301827</v>
      </c>
      <c r="N6" s="24">
        <v>572.96253277689436</v>
      </c>
      <c r="O6" s="24">
        <v>616.7248812238596</v>
      </c>
      <c r="P6" s="24">
        <v>661.99957196656226</v>
      </c>
      <c r="Q6" s="24">
        <v>708.80479188825598</v>
      </c>
      <c r="R6" s="24">
        <v>757.08838826193244</v>
      </c>
      <c r="S6" s="24">
        <v>807.25767611218214</v>
      </c>
      <c r="T6" s="24">
        <v>859.37753638897311</v>
      </c>
      <c r="U6" s="24">
        <v>913.65553263136428</v>
      </c>
      <c r="V6" s="24">
        <v>970.30112245917383</v>
      </c>
      <c r="W6" s="24">
        <v>1029.4159045569768</v>
      </c>
      <c r="X6" s="24">
        <v>1091.3785978798091</v>
      </c>
      <c r="Y6" s="24">
        <v>1156.3799747583798</v>
      </c>
      <c r="Z6" s="24">
        <v>1224.9745095268797</v>
      </c>
      <c r="AA6" s="24">
        <v>1297.1238608401031</v>
      </c>
      <c r="AB6" s="24">
        <v>1372.9584292888812</v>
      </c>
      <c r="AC6" s="24">
        <v>1452.5683505322329</v>
      </c>
      <c r="AD6" s="24">
        <v>1536.0376790874302</v>
      </c>
      <c r="AE6" s="24">
        <v>1623.4369449552046</v>
      </c>
    </row>
    <row r="7" spans="1:32" x14ac:dyDescent="0.2">
      <c r="A7" t="s">
        <v>352</v>
      </c>
      <c r="B7" s="13">
        <v>1017.5766666666667</v>
      </c>
      <c r="C7" s="13">
        <v>1019.7616666666667</v>
      </c>
      <c r="D7" s="13">
        <v>1022.5799999999999</v>
      </c>
      <c r="E7" s="13">
        <v>1026.5130000000001</v>
      </c>
      <c r="F7" s="13">
        <v>1031.9026666666666</v>
      </c>
      <c r="G7" s="13">
        <v>1038.9073333333333</v>
      </c>
      <c r="H7" s="13">
        <v>1047.4256666666668</v>
      </c>
      <c r="I7" s="13">
        <v>1057.3879999999999</v>
      </c>
      <c r="J7" s="13">
        <v>1068.6043333333334</v>
      </c>
      <c r="K7" s="13">
        <v>1080.8910000000001</v>
      </c>
      <c r="L7" s="13">
        <v>1094.1973333333333</v>
      </c>
      <c r="M7" s="13">
        <v>1108.5106666666668</v>
      </c>
      <c r="N7" s="13">
        <v>1123.6789999999999</v>
      </c>
      <c r="O7" s="13">
        <v>1139.5820000000001</v>
      </c>
      <c r="P7" s="13">
        <v>1156.0296666666666</v>
      </c>
      <c r="Q7" s="13">
        <v>1172.9586666666667</v>
      </c>
      <c r="R7" s="13">
        <v>1190.2613333333331</v>
      </c>
      <c r="S7" s="13">
        <v>1207.6969999999999</v>
      </c>
      <c r="T7" s="13">
        <v>1225.0123333333333</v>
      </c>
      <c r="U7" s="13">
        <v>1241.9983333333334</v>
      </c>
      <c r="V7" s="13">
        <v>1258.5916666666669</v>
      </c>
      <c r="W7" s="13">
        <v>1274.7353333333333</v>
      </c>
      <c r="X7" s="13">
        <v>1290.3216666666667</v>
      </c>
      <c r="Y7" s="13">
        <v>1305.2746666666669</v>
      </c>
      <c r="Z7" s="13">
        <v>1319.5056666666667</v>
      </c>
      <c r="AA7" s="13">
        <v>1333.021</v>
      </c>
      <c r="AB7" s="13">
        <v>1345.8523333333333</v>
      </c>
      <c r="AC7" s="13">
        <v>1358.1580000000001</v>
      </c>
      <c r="AD7" s="13">
        <v>1370.1406666666664</v>
      </c>
      <c r="AE7" s="13">
        <v>1381.9713333333336</v>
      </c>
      <c r="AF7" s="19">
        <f>(AE7-B7)/AE7*100</f>
        <v>26.36774424167989</v>
      </c>
    </row>
    <row r="8" spans="1:32" s="23" customFormat="1" x14ac:dyDescent="0.2">
      <c r="A8" s="23" t="s">
        <v>353</v>
      </c>
      <c r="B8" s="24">
        <v>11.961135077129377</v>
      </c>
      <c r="C8" s="24">
        <v>15.059514744284899</v>
      </c>
      <c r="D8" s="24">
        <v>18.522144908190267</v>
      </c>
      <c r="E8" s="24">
        <v>22.390409710409465</v>
      </c>
      <c r="F8" s="24">
        <v>26.688097802828366</v>
      </c>
      <c r="G8" s="24">
        <v>31.446787058988001</v>
      </c>
      <c r="H8" s="24">
        <v>36.607578304680786</v>
      </c>
      <c r="I8" s="24">
        <v>42.187205690825287</v>
      </c>
      <c r="J8" s="24">
        <v>48.089943359639484</v>
      </c>
      <c r="K8" s="24">
        <v>54.256348900382186</v>
      </c>
      <c r="L8" s="24">
        <v>60.701863977421077</v>
      </c>
      <c r="M8" s="24">
        <v>67.409050151543667</v>
      </c>
      <c r="N8" s="24">
        <v>74.400179038763071</v>
      </c>
      <c r="O8" s="24">
        <v>81.681260757899693</v>
      </c>
      <c r="P8" s="24">
        <v>89.266793010241599</v>
      </c>
      <c r="Q8" s="24">
        <v>97.155205240549648</v>
      </c>
      <c r="R8" s="24">
        <v>105.35509480007755</v>
      </c>
      <c r="S8" s="24">
        <v>113.82146127598259</v>
      </c>
      <c r="T8" s="24">
        <v>122.57180436516936</v>
      </c>
      <c r="U8" s="24">
        <v>131.57177796295576</v>
      </c>
      <c r="V8" s="24">
        <v>140.83962885968324</v>
      </c>
      <c r="W8" s="24">
        <v>150.40275829030969</v>
      </c>
      <c r="X8" s="24">
        <v>160.28648796867779</v>
      </c>
      <c r="Y8" s="24">
        <v>170.55739465743846</v>
      </c>
      <c r="Z8" s="24">
        <v>181.23151801034345</v>
      </c>
      <c r="AA8" s="24">
        <v>192.35208041245625</v>
      </c>
      <c r="AB8" s="24">
        <v>203.94137149272387</v>
      </c>
      <c r="AC8" s="24">
        <v>216.05910212948487</v>
      </c>
      <c r="AD8" s="24">
        <v>228.75842928586013</v>
      </c>
      <c r="AE8" s="24">
        <v>242.09303547465498</v>
      </c>
    </row>
    <row r="9" spans="1:32" x14ac:dyDescent="0.2">
      <c r="A9" t="s">
        <v>366</v>
      </c>
      <c r="B9" s="13">
        <v>4798.3026666666665</v>
      </c>
      <c r="C9" s="13">
        <v>4841.4373333333342</v>
      </c>
      <c r="D9" s="13">
        <v>4886.6106666666665</v>
      </c>
      <c r="E9" s="13">
        <v>4934.0573333333332</v>
      </c>
      <c r="F9" s="13">
        <v>4983.8506666666663</v>
      </c>
      <c r="G9" s="13">
        <v>5035.858666666667</v>
      </c>
      <c r="H9" s="13">
        <v>5089.4946666666665</v>
      </c>
      <c r="I9" s="13">
        <v>5143.7759999999989</v>
      </c>
      <c r="J9" s="13">
        <v>5197.4266666666663</v>
      </c>
      <c r="K9" s="13">
        <v>5249.4933333333329</v>
      </c>
      <c r="L9" s="13">
        <v>5299.565333333333</v>
      </c>
      <c r="M9" s="13">
        <v>5347.6279999999997</v>
      </c>
      <c r="N9" s="13">
        <v>5393.666666666667</v>
      </c>
      <c r="O9" s="13">
        <v>5437.7839999999997</v>
      </c>
      <c r="P9" s="13">
        <v>5480.1120000000001</v>
      </c>
      <c r="Q9" s="13">
        <v>5520.5919999999996</v>
      </c>
      <c r="R9" s="13">
        <v>5559.18</v>
      </c>
      <c r="S9" s="13">
        <v>5596.0813333333344</v>
      </c>
      <c r="T9" s="13">
        <v>5631.6626666666662</v>
      </c>
      <c r="U9" s="13">
        <v>5666.2026666666652</v>
      </c>
      <c r="V9" s="13">
        <v>5699.833333333333</v>
      </c>
      <c r="W9" s="13">
        <v>5732.6573333333336</v>
      </c>
      <c r="X9" s="13">
        <v>5764.9680000000008</v>
      </c>
      <c r="Y9" s="13">
        <v>5797.0586666666668</v>
      </c>
      <c r="Z9" s="13">
        <v>5829.2813333333334</v>
      </c>
      <c r="AA9" s="13">
        <v>5861.6653333333334</v>
      </c>
      <c r="AB9" s="13">
        <v>5894.3573333333334</v>
      </c>
      <c r="AC9" s="13">
        <v>5927.5479999999998</v>
      </c>
      <c r="AD9" s="13">
        <v>5961.5013333333336</v>
      </c>
      <c r="AE9" s="13">
        <v>5996.4080000000004</v>
      </c>
      <c r="AF9" s="19">
        <f>(AE9-B9)/AE9*100</f>
        <v>19.98038381199768</v>
      </c>
    </row>
    <row r="10" spans="1:32" s="23" customFormat="1" x14ac:dyDescent="0.2">
      <c r="A10" s="23" t="s">
        <v>367</v>
      </c>
      <c r="B10" s="24">
        <v>64.909072812152459</v>
      </c>
      <c r="C10" s="24">
        <v>81.268956861358177</v>
      </c>
      <c r="D10" s="24">
        <v>98.975223269934091</v>
      </c>
      <c r="E10" s="24">
        <v>118.11731228458152</v>
      </c>
      <c r="F10" s="24">
        <v>138.6064904300419</v>
      </c>
      <c r="G10" s="24">
        <v>160.44285115059924</v>
      </c>
      <c r="H10" s="24">
        <v>183.46072304810474</v>
      </c>
      <c r="I10" s="24">
        <v>207.34047967533988</v>
      </c>
      <c r="J10" s="24">
        <v>231.73838167496839</v>
      </c>
      <c r="K10" s="24">
        <v>256.28560737843492</v>
      </c>
      <c r="L10" s="24">
        <v>280.93634536907695</v>
      </c>
      <c r="M10" s="24">
        <v>305.60761833436027</v>
      </c>
      <c r="N10" s="24">
        <v>330.44697294018778</v>
      </c>
      <c r="O10" s="24">
        <v>355.47485084601965</v>
      </c>
      <c r="P10" s="24">
        <v>380.73795696252824</v>
      </c>
      <c r="Q10" s="24">
        <v>406.27037064496841</v>
      </c>
      <c r="R10" s="24">
        <v>432.12186294146233</v>
      </c>
      <c r="S10" s="24">
        <v>458.36282411789648</v>
      </c>
      <c r="T10" s="24">
        <v>485.17079259713637</v>
      </c>
      <c r="U10" s="24">
        <v>512.63650988720372</v>
      </c>
      <c r="V10" s="24">
        <v>540.84955770466672</v>
      </c>
      <c r="W10" s="24">
        <v>569.86495377530753</v>
      </c>
      <c r="X10" s="24">
        <v>599.93775078419606</v>
      </c>
      <c r="Y10" s="24">
        <v>631.27506187820632</v>
      </c>
      <c r="Z10" s="24">
        <v>664.05897415616153</v>
      </c>
      <c r="AA10" s="24">
        <v>698.35348241798954</v>
      </c>
      <c r="AB10" s="24">
        <v>734.20171783327896</v>
      </c>
      <c r="AC10" s="24">
        <v>771.686203655339</v>
      </c>
      <c r="AD10" s="24">
        <v>810.83215917804523</v>
      </c>
      <c r="AE10" s="24">
        <v>851.7956227077018</v>
      </c>
    </row>
    <row r="11" spans="1:32" x14ac:dyDescent="0.2">
      <c r="A11" t="s">
        <v>373</v>
      </c>
      <c r="B11" s="13">
        <v>250.60800000000003</v>
      </c>
      <c r="C11" s="13">
        <v>251.48799999999997</v>
      </c>
      <c r="D11" s="13">
        <v>252.352</v>
      </c>
      <c r="E11" s="13">
        <v>253.15200000000002</v>
      </c>
      <c r="F11" s="13">
        <v>253.89599999999999</v>
      </c>
      <c r="G11" s="13">
        <v>254.56799999999998</v>
      </c>
      <c r="H11" s="13">
        <v>255.14400000000001</v>
      </c>
      <c r="I11" s="13">
        <v>255.672</v>
      </c>
      <c r="J11" s="13">
        <v>256.12</v>
      </c>
      <c r="K11" s="13">
        <v>256.52</v>
      </c>
      <c r="L11" s="13">
        <v>256.86400000000003</v>
      </c>
      <c r="M11" s="13">
        <v>257.16000000000003</v>
      </c>
      <c r="N11" s="13">
        <v>257.38400000000001</v>
      </c>
      <c r="O11" s="13">
        <v>257.54400000000004</v>
      </c>
      <c r="P11" s="13">
        <v>257.64799999999997</v>
      </c>
      <c r="Q11" s="13">
        <v>257.70400000000001</v>
      </c>
      <c r="R11" s="13">
        <v>257.67200000000003</v>
      </c>
      <c r="S11" s="13">
        <v>257.59999999999997</v>
      </c>
      <c r="T11" s="13">
        <v>257.45599999999996</v>
      </c>
      <c r="U11" s="13">
        <v>257.26400000000001</v>
      </c>
      <c r="V11" s="13">
        <v>257.024</v>
      </c>
      <c r="W11" s="13">
        <v>256.72000000000003</v>
      </c>
      <c r="X11" s="13">
        <v>256.36799999999999</v>
      </c>
      <c r="Y11" s="13">
        <v>255.96799999999999</v>
      </c>
      <c r="Z11" s="13">
        <v>255.51999999999998</v>
      </c>
      <c r="AA11" s="13">
        <v>255.024</v>
      </c>
      <c r="AB11" s="13">
        <v>254.50400000000002</v>
      </c>
      <c r="AC11" s="13">
        <v>253.952</v>
      </c>
      <c r="AD11" s="13">
        <v>253.352</v>
      </c>
      <c r="AE11" s="13">
        <v>252.76</v>
      </c>
      <c r="AF11" s="19">
        <f>(AE11-B11)/AE11*100</f>
        <v>0.8514005380598032</v>
      </c>
    </row>
    <row r="12" spans="1:32" s="23" customFormat="1" x14ac:dyDescent="0.2">
      <c r="A12" s="23" t="s">
        <v>374</v>
      </c>
      <c r="B12" s="24">
        <v>2.6780171769426602</v>
      </c>
      <c r="C12" s="24">
        <v>3.3021011492684504</v>
      </c>
      <c r="D12" s="24">
        <v>3.9512144968351266</v>
      </c>
      <c r="E12" s="24">
        <v>4.6717465684687918</v>
      </c>
      <c r="F12" s="24">
        <v>5.4168271155723682</v>
      </c>
      <c r="G12" s="24">
        <v>6.209881158283137</v>
      </c>
      <c r="H12" s="24">
        <v>7.0269196665395182</v>
      </c>
      <c r="I12" s="24">
        <v>7.8679379763696806</v>
      </c>
      <c r="J12" s="24">
        <v>8.7095974648659826</v>
      </c>
      <c r="K12" s="24">
        <v>9.5512864055058042</v>
      </c>
      <c r="L12" s="24">
        <v>10.380668186586075</v>
      </c>
      <c r="M12" s="24">
        <v>11.188248120237606</v>
      </c>
      <c r="N12" s="24">
        <v>12.006822060811933</v>
      </c>
      <c r="O12" s="24">
        <v>12.813864990704413</v>
      </c>
      <c r="P12" s="24">
        <v>13.62182014269751</v>
      </c>
      <c r="Q12" s="24">
        <v>14.429895633718205</v>
      </c>
      <c r="R12" s="24">
        <v>15.237152489884711</v>
      </c>
      <c r="S12" s="24">
        <v>16.032940092197688</v>
      </c>
      <c r="T12" s="24">
        <v>16.876665073408315</v>
      </c>
      <c r="U12" s="24">
        <v>17.696486430927468</v>
      </c>
      <c r="V12" s="24">
        <v>18.540280904020854</v>
      </c>
      <c r="W12" s="24">
        <v>19.383092013401772</v>
      </c>
      <c r="X12" s="24">
        <v>20.287269702944258</v>
      </c>
      <c r="Y12" s="24">
        <v>21.177961374976576</v>
      </c>
      <c r="Z12" s="24">
        <v>22.116521968881102</v>
      </c>
      <c r="AA12" s="24">
        <v>23.079016963467044</v>
      </c>
      <c r="AB12" s="24">
        <v>24.089381561177518</v>
      </c>
      <c r="AC12" s="24">
        <v>25.11120737837987</v>
      </c>
      <c r="AD12" s="24">
        <v>26.204849627502163</v>
      </c>
      <c r="AE12" s="24">
        <v>27.297511095336127</v>
      </c>
    </row>
    <row r="13" spans="1:32" x14ac:dyDescent="0.2">
      <c r="A13" t="s">
        <v>387</v>
      </c>
      <c r="B13" s="13">
        <v>1536.1581333333334</v>
      </c>
      <c r="C13" s="13">
        <v>1552.4738333333335</v>
      </c>
      <c r="D13" s="13">
        <v>1568.6541333333334</v>
      </c>
      <c r="E13" s="13">
        <v>1584.7441666666666</v>
      </c>
      <c r="F13" s="13">
        <v>1600.7439333333334</v>
      </c>
      <c r="G13" s="13">
        <v>1616.6082999999999</v>
      </c>
      <c r="H13" s="13">
        <v>1632.201866666667</v>
      </c>
      <c r="I13" s="13">
        <v>1647.4795000000001</v>
      </c>
      <c r="J13" s="13">
        <v>1662.3960666666669</v>
      </c>
      <c r="K13" s="13">
        <v>1676.8613000000003</v>
      </c>
      <c r="L13" s="13">
        <v>1690.8300666666667</v>
      </c>
      <c r="M13" s="13">
        <v>1704.3249333333333</v>
      </c>
      <c r="N13" s="13">
        <v>1717.2556333333334</v>
      </c>
      <c r="O13" s="13">
        <v>1729.7124333333334</v>
      </c>
      <c r="P13" s="13">
        <v>1741.5373666666667</v>
      </c>
      <c r="Q13" s="13">
        <v>1752.8207000000002</v>
      </c>
      <c r="R13" s="13">
        <v>1763.5624333333335</v>
      </c>
      <c r="S13" s="13">
        <v>1773.7851333333335</v>
      </c>
      <c r="T13" s="13">
        <v>1783.5339333333334</v>
      </c>
      <c r="U13" s="13">
        <v>1792.8539666666668</v>
      </c>
      <c r="V13" s="13">
        <v>1801.7678000000003</v>
      </c>
      <c r="W13" s="13">
        <v>1810.298</v>
      </c>
      <c r="X13" s="13">
        <v>1818.5122666666666</v>
      </c>
      <c r="Y13" s="13">
        <v>1826.4783</v>
      </c>
      <c r="Z13" s="13">
        <v>1834.2637999999999</v>
      </c>
      <c r="AA13" s="13">
        <v>1841.8913333333333</v>
      </c>
      <c r="AB13" s="13">
        <v>1849.3383333333334</v>
      </c>
      <c r="AC13" s="13">
        <v>1856.6950666666669</v>
      </c>
      <c r="AD13" s="13">
        <v>1863.9615333333334</v>
      </c>
      <c r="AE13" s="13">
        <v>1871.0700333333334</v>
      </c>
      <c r="AF13" s="19">
        <f>(AE13-B13)/AE13*100</f>
        <v>17.899485002351863</v>
      </c>
    </row>
    <row r="14" spans="1:32" s="23" customFormat="1" x14ac:dyDescent="0.2">
      <c r="A14" s="23" t="s">
        <v>388</v>
      </c>
      <c r="B14" s="24">
        <v>17.839474549530166</v>
      </c>
      <c r="C14" s="24">
        <v>22.375268213438918</v>
      </c>
      <c r="D14" s="24">
        <v>27.249593403633252</v>
      </c>
      <c r="E14" s="24">
        <v>32.462297071269198</v>
      </c>
      <c r="F14" s="24">
        <v>38.081255014814488</v>
      </c>
      <c r="G14" s="24">
        <v>44.005156230491913</v>
      </c>
      <c r="H14" s="24">
        <v>50.234373216089082</v>
      </c>
      <c r="I14" s="24">
        <v>56.667933072946994</v>
      </c>
      <c r="J14" s="24">
        <v>63.102804056264709</v>
      </c>
      <c r="K14" s="24">
        <v>69.542137295958881</v>
      </c>
      <c r="L14" s="24">
        <v>75.884553216865754</v>
      </c>
      <c r="M14" s="24">
        <v>82.129903729173677</v>
      </c>
      <c r="N14" s="24">
        <v>88.316260963331942</v>
      </c>
      <c r="O14" s="24">
        <v>94.444201490633347</v>
      </c>
      <c r="P14" s="24">
        <v>100.61571479432691</v>
      </c>
      <c r="Q14" s="24">
        <v>106.79934102245193</v>
      </c>
      <c r="R14" s="24">
        <v>112.89129446969481</v>
      </c>
      <c r="S14" s="24">
        <v>119.06227012451656</v>
      </c>
      <c r="T14" s="24">
        <v>125.27751617546271</v>
      </c>
      <c r="U14" s="24">
        <v>131.54082706267781</v>
      </c>
      <c r="V14" s="24">
        <v>137.91683090264945</v>
      </c>
      <c r="W14" s="24">
        <v>144.36186463924608</v>
      </c>
      <c r="X14" s="24">
        <v>150.95448899997419</v>
      </c>
      <c r="Y14" s="24">
        <v>157.72206901423144</v>
      </c>
      <c r="Z14" s="24">
        <v>164.6780339059523</v>
      </c>
      <c r="AA14" s="24">
        <v>171.84503627484662</v>
      </c>
      <c r="AB14" s="24">
        <v>179.25375235214281</v>
      </c>
      <c r="AC14" s="24">
        <v>186.91400307629002</v>
      </c>
      <c r="AD14" s="24">
        <v>194.78456340932999</v>
      </c>
      <c r="AE14" s="24">
        <v>202.97399754205793</v>
      </c>
    </row>
    <row r="15" spans="1:32" x14ac:dyDescent="0.2">
      <c r="A15" t="s">
        <v>394</v>
      </c>
      <c r="B15" s="13">
        <v>149627.93019999997</v>
      </c>
      <c r="C15" s="13">
        <v>152574.78260000001</v>
      </c>
      <c r="D15" s="13">
        <v>155549.81719999999</v>
      </c>
      <c r="E15" s="13">
        <v>158551.1722</v>
      </c>
      <c r="F15" s="13">
        <v>161577.05539999998</v>
      </c>
      <c r="G15" s="13">
        <v>164626.47499999998</v>
      </c>
      <c r="H15" s="13">
        <v>167698.30579999997</v>
      </c>
      <c r="I15" s="13">
        <v>170790.41919999997</v>
      </c>
      <c r="J15" s="13">
        <v>173900.3444</v>
      </c>
      <c r="K15" s="13">
        <v>177025.9412</v>
      </c>
      <c r="L15" s="13">
        <v>180166.00899999999</v>
      </c>
      <c r="M15" s="13">
        <v>183319.52119999999</v>
      </c>
      <c r="N15" s="13">
        <v>186484.81899999999</v>
      </c>
      <c r="O15" s="13">
        <v>189660.16239999994</v>
      </c>
      <c r="P15" s="13">
        <v>192844.21160000001</v>
      </c>
      <c r="Q15" s="13">
        <v>196036.06759999998</v>
      </c>
      <c r="R15" s="13">
        <v>199235.42299999998</v>
      </c>
      <c r="S15" s="13">
        <v>202442.29519999996</v>
      </c>
      <c r="T15" s="13">
        <v>205657.125</v>
      </c>
      <c r="U15" s="13">
        <v>208880.29519999996</v>
      </c>
      <c r="V15" s="13">
        <v>212111.68399999998</v>
      </c>
      <c r="W15" s="13">
        <v>215351.33779999998</v>
      </c>
      <c r="X15" s="13">
        <v>218600.06859999997</v>
      </c>
      <c r="Y15" s="13">
        <v>221859.01320000002</v>
      </c>
      <c r="Z15" s="13">
        <v>225129.04739999995</v>
      </c>
      <c r="AA15" s="13">
        <v>228410.60619999995</v>
      </c>
      <c r="AB15" s="13">
        <v>231703.84039999999</v>
      </c>
      <c r="AC15" s="13">
        <v>235009.0226</v>
      </c>
      <c r="AD15" s="13">
        <v>238326.35579999999</v>
      </c>
      <c r="AE15" s="13">
        <v>241656.07779999997</v>
      </c>
      <c r="AF15" s="19">
        <f>(AE15-B15)/AE15*100</f>
        <v>38.082281413242406</v>
      </c>
    </row>
    <row r="16" spans="1:32" s="23" customFormat="1" x14ac:dyDescent="0.2">
      <c r="A16" s="23" t="s">
        <v>395</v>
      </c>
      <c r="B16" s="24">
        <v>1807.8026573263908</v>
      </c>
      <c r="C16" s="24">
        <v>2269.9109109810611</v>
      </c>
      <c r="D16" s="24">
        <v>2775.7479052199551</v>
      </c>
      <c r="E16" s="24">
        <v>3327.3634637919117</v>
      </c>
      <c r="F16" s="24">
        <v>3925.3891453297028</v>
      </c>
      <c r="G16" s="24">
        <v>4570.3723431426006</v>
      </c>
      <c r="H16" s="24">
        <v>5259.0856511057546</v>
      </c>
      <c r="I16" s="24">
        <v>5983.9015664351609</v>
      </c>
      <c r="J16" s="24">
        <v>6734.9218172210767</v>
      </c>
      <c r="K16" s="24">
        <v>7505.2577723876211</v>
      </c>
      <c r="L16" s="24">
        <v>8292.7380483947109</v>
      </c>
      <c r="M16" s="24">
        <v>9099.7365013743765</v>
      </c>
      <c r="N16" s="24">
        <v>9929.8477572554821</v>
      </c>
      <c r="O16" s="24">
        <v>10788.681841364167</v>
      </c>
      <c r="P16" s="24">
        <v>11680.931588428477</v>
      </c>
      <c r="Q16" s="24">
        <v>12608.086860523046</v>
      </c>
      <c r="R16" s="24">
        <v>13571.025262787582</v>
      </c>
      <c r="S16" s="24">
        <v>14573.364441891239</v>
      </c>
      <c r="T16" s="24">
        <v>15619.23302368929</v>
      </c>
      <c r="U16" s="24">
        <v>16712.27411613494</v>
      </c>
      <c r="V16" s="24">
        <v>17854.883597080316</v>
      </c>
      <c r="W16" s="24">
        <v>19048.907493507319</v>
      </c>
      <c r="X16" s="24">
        <v>20296.835493980157</v>
      </c>
      <c r="Y16" s="24">
        <v>21600.985238491841</v>
      </c>
      <c r="Z16" s="24">
        <v>22963.458063538917</v>
      </c>
      <c r="AA16" s="24">
        <v>24385.970623700116</v>
      </c>
      <c r="AB16" s="24">
        <v>25869.984947900484</v>
      </c>
      <c r="AC16" s="24">
        <v>27416.855110697761</v>
      </c>
      <c r="AD16" s="24">
        <v>29027.746132345987</v>
      </c>
      <c r="AE16" s="24">
        <v>30703.640943648221</v>
      </c>
    </row>
    <row r="17" spans="1:32" x14ac:dyDescent="0.2">
      <c r="A17" t="s">
        <v>422</v>
      </c>
      <c r="B17" s="13">
        <v>9794.8762933333328</v>
      </c>
      <c r="C17" s="13">
        <v>9857.3378533333325</v>
      </c>
      <c r="D17" s="13">
        <v>9920.3032666666641</v>
      </c>
      <c r="E17" s="13">
        <v>9983.3174400000007</v>
      </c>
      <c r="F17" s="13">
        <v>10046.315359999999</v>
      </c>
      <c r="G17" s="13">
        <v>10108.87444</v>
      </c>
      <c r="H17" s="13">
        <v>10171.791093333333</v>
      </c>
      <c r="I17" s="13">
        <v>10237.682106666667</v>
      </c>
      <c r="J17" s="13">
        <v>10309.911919999999</v>
      </c>
      <c r="K17" s="13">
        <v>10390.804760000001</v>
      </c>
      <c r="L17" s="13">
        <v>10481.335826666667</v>
      </c>
      <c r="M17" s="13">
        <v>10580.416146666666</v>
      </c>
      <c r="N17" s="13">
        <v>10685.672733333333</v>
      </c>
      <c r="O17" s="13">
        <v>10793.5136</v>
      </c>
      <c r="P17" s="13">
        <v>10901.289453333333</v>
      </c>
      <c r="Q17" s="13">
        <v>11008.155119999998</v>
      </c>
      <c r="R17" s="13">
        <v>11114.484426666668</v>
      </c>
      <c r="S17" s="13">
        <v>11220.033573333334</v>
      </c>
      <c r="T17" s="13">
        <v>11325.013853333332</v>
      </c>
      <c r="U17" s="13">
        <v>11429.474026666665</v>
      </c>
      <c r="V17" s="13">
        <v>11533.170293333334</v>
      </c>
      <c r="W17" s="13">
        <v>11635.793839999998</v>
      </c>
      <c r="X17" s="13">
        <v>11737.003346666666</v>
      </c>
      <c r="Y17" s="13">
        <v>11836.49</v>
      </c>
      <c r="Z17" s="13">
        <v>11934.140026666666</v>
      </c>
      <c r="AA17" s="13">
        <v>12029.888413333332</v>
      </c>
      <c r="AB17" s="13">
        <v>12123.962706666667</v>
      </c>
      <c r="AC17" s="13">
        <v>12217.01304</v>
      </c>
      <c r="AD17" s="13">
        <v>12309.917093333332</v>
      </c>
      <c r="AE17" s="13">
        <v>12403.390013333332</v>
      </c>
      <c r="AF17" s="19">
        <f>(AE17-B17)/AE17*100</f>
        <v>21.030651436388862</v>
      </c>
    </row>
    <row r="18" spans="1:32" s="23" customFormat="1" x14ac:dyDescent="0.2">
      <c r="A18" s="23" t="s">
        <v>423</v>
      </c>
      <c r="B18" s="24">
        <v>848.94187832721138</v>
      </c>
      <c r="C18" s="24">
        <v>857.9124354938134</v>
      </c>
      <c r="D18" s="24">
        <v>868.05985272592056</v>
      </c>
      <c r="E18" s="24">
        <v>879.56306194107265</v>
      </c>
      <c r="F18" s="24">
        <v>892.62096304690624</v>
      </c>
      <c r="G18" s="24">
        <v>907.41605911287706</v>
      </c>
      <c r="H18" s="24">
        <v>924.15581551596347</v>
      </c>
      <c r="I18" s="24">
        <v>943.10160744622249</v>
      </c>
      <c r="J18" s="24">
        <v>964.45805329639347</v>
      </c>
      <c r="K18" s="24">
        <v>988.305961442897</v>
      </c>
      <c r="L18" s="24">
        <v>1014.6757844405759</v>
      </c>
      <c r="M18" s="24">
        <v>1043.4948578388078</v>
      </c>
      <c r="N18" s="24">
        <v>1074.5949078243698</v>
      </c>
      <c r="O18" s="24">
        <v>1107.7789164632352</v>
      </c>
      <c r="P18" s="24">
        <v>1142.9257713945904</v>
      </c>
      <c r="Q18" s="24">
        <v>1180.0692119768098</v>
      </c>
      <c r="R18" s="24">
        <v>1219.2341006530646</v>
      </c>
      <c r="S18" s="24">
        <v>1260.5866468569006</v>
      </c>
      <c r="T18" s="24">
        <v>1304.2507227524895</v>
      </c>
      <c r="U18" s="24">
        <v>1350.4106903307895</v>
      </c>
      <c r="V18" s="24">
        <v>1399.1613835020062</v>
      </c>
      <c r="W18" s="24">
        <v>1450.6408941202162</v>
      </c>
      <c r="X18" s="24">
        <v>1505.0825739090669</v>
      </c>
      <c r="Y18" s="24">
        <v>1562.645324383009</v>
      </c>
      <c r="Z18" s="24">
        <v>1623.6793025344325</v>
      </c>
      <c r="AA18" s="24">
        <v>1688.3216788020275</v>
      </c>
      <c r="AB18" s="24">
        <v>1756.7159211348455</v>
      </c>
      <c r="AC18" s="24">
        <v>1829.1341147018074</v>
      </c>
      <c r="AD18" s="24">
        <v>1905.7893164405566</v>
      </c>
      <c r="AE18" s="24">
        <v>1986.8495840545215</v>
      </c>
    </row>
    <row r="19" spans="1:32" x14ac:dyDescent="0.2">
      <c r="A19" t="s">
        <v>450</v>
      </c>
      <c r="B19" s="13">
        <v>21307.613219999999</v>
      </c>
      <c r="C19" s="13">
        <v>21702.537119999997</v>
      </c>
      <c r="D19" s="13">
        <v>22102.054799999998</v>
      </c>
      <c r="E19" s="13">
        <v>22506.459479999994</v>
      </c>
      <c r="F19" s="13">
        <v>22916.022659999999</v>
      </c>
      <c r="G19" s="13">
        <v>23330.874660000001</v>
      </c>
      <c r="H19" s="13">
        <v>23751.026339999997</v>
      </c>
      <c r="I19" s="13">
        <v>24176.466839999997</v>
      </c>
      <c r="J19" s="13">
        <v>24606.968099999998</v>
      </c>
      <c r="K19" s="13">
        <v>25042.399799999999</v>
      </c>
      <c r="L19" s="13">
        <v>25482.653340000001</v>
      </c>
      <c r="M19" s="13">
        <v>25927.587539999997</v>
      </c>
      <c r="N19" s="13">
        <v>26376.811440000001</v>
      </c>
      <c r="O19" s="13">
        <v>26829.7929</v>
      </c>
      <c r="P19" s="13">
        <v>27286.11924</v>
      </c>
      <c r="Q19" s="13">
        <v>27745.573260000001</v>
      </c>
      <c r="R19" s="13">
        <v>28208.002919999999</v>
      </c>
      <c r="S19" s="13">
        <v>28672.984679999998</v>
      </c>
      <c r="T19" s="13">
        <v>29140.073280000001</v>
      </c>
      <c r="U19" s="13">
        <v>29608.964640000002</v>
      </c>
      <c r="V19" s="13">
        <v>30079.495859999995</v>
      </c>
      <c r="W19" s="13">
        <v>30551.645219999995</v>
      </c>
      <c r="X19" s="13">
        <v>31025.304119999997</v>
      </c>
      <c r="Y19" s="13">
        <v>31500.363959999999</v>
      </c>
      <c r="Z19" s="13">
        <v>31976.846460000001</v>
      </c>
      <c r="AA19" s="13">
        <v>32454.697320000003</v>
      </c>
      <c r="AB19" s="13">
        <v>32934.166319999997</v>
      </c>
      <c r="AC19" s="13">
        <v>33415.742159999994</v>
      </c>
      <c r="AD19" s="13">
        <v>33900.043859999998</v>
      </c>
      <c r="AE19" s="13">
        <v>34387.690439999998</v>
      </c>
      <c r="AF19" s="19">
        <f>(AE19-B19)/AE19*100</f>
        <v>38.037091333081108</v>
      </c>
    </row>
    <row r="20" spans="1:32" s="23" customFormat="1" x14ac:dyDescent="0.2">
      <c r="A20" s="23" t="s">
        <v>451</v>
      </c>
      <c r="B20" s="24">
        <v>977.49876828388767</v>
      </c>
      <c r="C20" s="24">
        <v>1015.4947588075423</v>
      </c>
      <c r="D20" s="24">
        <v>1059.7668588918032</v>
      </c>
      <c r="E20" s="24">
        <v>1111.1128480226275</v>
      </c>
      <c r="F20" s="24">
        <v>1170.2444759601569</v>
      </c>
      <c r="G20" s="24">
        <v>1237.6681604013988</v>
      </c>
      <c r="H20" s="24">
        <v>1313.4906307877991</v>
      </c>
      <c r="I20" s="24">
        <v>1397.2831541145915</v>
      </c>
      <c r="J20" s="24">
        <v>1488.1914129618008</v>
      </c>
      <c r="K20" s="24">
        <v>1585.3898271133512</v>
      </c>
      <c r="L20" s="24">
        <v>1688.4506652057137</v>
      </c>
      <c r="M20" s="24">
        <v>1797.3828195290785</v>
      </c>
      <c r="N20" s="24">
        <v>1912.2405523045952</v>
      </c>
      <c r="O20" s="24">
        <v>2033.3416645047087</v>
      </c>
      <c r="P20" s="24">
        <v>2161.0411563162211</v>
      </c>
      <c r="Q20" s="24">
        <v>2295.4080719625586</v>
      </c>
      <c r="R20" s="24">
        <v>2436.5265051705501</v>
      </c>
      <c r="S20" s="24">
        <v>2584.7832452061602</v>
      </c>
      <c r="T20" s="24">
        <v>2740.6605246983177</v>
      </c>
      <c r="U20" s="24">
        <v>2904.6194336206336</v>
      </c>
      <c r="V20" s="24">
        <v>3076.9962294063639</v>
      </c>
      <c r="W20" s="24">
        <v>3258.1050385045337</v>
      </c>
      <c r="X20" s="24">
        <v>3448.3653713961571</v>
      </c>
      <c r="Y20" s="24">
        <v>3648.2964998412681</v>
      </c>
      <c r="Z20" s="24">
        <v>3858.3047706344419</v>
      </c>
      <c r="AA20" s="24">
        <v>4078.7302338804575</v>
      </c>
      <c r="AB20" s="24">
        <v>4309.9027526291193</v>
      </c>
      <c r="AC20" s="24">
        <v>4552.1702273027568</v>
      </c>
      <c r="AD20" s="24">
        <v>4805.8488604330814</v>
      </c>
      <c r="AE20" s="24">
        <v>5071.300872133922</v>
      </c>
    </row>
    <row r="21" spans="1:32" x14ac:dyDescent="0.2">
      <c r="A21" t="s">
        <v>464</v>
      </c>
      <c r="B21" s="13">
        <v>471.90838333333323</v>
      </c>
      <c r="C21" s="13">
        <v>481.86926666666659</v>
      </c>
      <c r="D21" s="13">
        <v>491.94821666666661</v>
      </c>
      <c r="E21" s="13">
        <v>502.13379999999989</v>
      </c>
      <c r="F21" s="13">
        <v>512.42193333333319</v>
      </c>
      <c r="G21" s="13">
        <v>522.81774999999982</v>
      </c>
      <c r="H21" s="13">
        <v>533.33653333333325</v>
      </c>
      <c r="I21" s="13">
        <v>543.99508333333313</v>
      </c>
      <c r="J21" s="13">
        <v>554.8149833333332</v>
      </c>
      <c r="K21" s="13">
        <v>565.81804999999986</v>
      </c>
      <c r="L21" s="13">
        <v>577.01536666666652</v>
      </c>
      <c r="M21" s="13">
        <v>588.42349999999988</v>
      </c>
      <c r="N21" s="13">
        <v>600.07826666666654</v>
      </c>
      <c r="O21" s="13">
        <v>612.02213333333327</v>
      </c>
      <c r="P21" s="13">
        <v>624.28881666666655</v>
      </c>
      <c r="Q21" s="13">
        <v>636.89383333333319</v>
      </c>
      <c r="R21" s="13">
        <v>649.84441666666646</v>
      </c>
      <c r="S21" s="13">
        <v>663.15386666666654</v>
      </c>
      <c r="T21" s="13">
        <v>676.8344333333331</v>
      </c>
      <c r="U21" s="13">
        <v>690.89346666666643</v>
      </c>
      <c r="V21" s="13">
        <v>705.34134999999981</v>
      </c>
      <c r="W21" s="13">
        <v>720.17633333333322</v>
      </c>
      <c r="X21" s="13">
        <v>735.37729999999976</v>
      </c>
      <c r="Y21" s="13">
        <v>750.91274999999985</v>
      </c>
      <c r="Z21" s="13">
        <v>766.75876666666647</v>
      </c>
      <c r="AA21" s="13">
        <v>782.91114999999979</v>
      </c>
      <c r="AB21" s="13">
        <v>799.37491666666654</v>
      </c>
      <c r="AC21" s="13">
        <v>816.14773333333312</v>
      </c>
      <c r="AD21" s="13">
        <v>833.22901666666655</v>
      </c>
      <c r="AE21" s="13">
        <v>850.62028333333319</v>
      </c>
      <c r="AF21" s="19">
        <f>(AE21-B21)/AE21*100</f>
        <v>44.521851573529183</v>
      </c>
    </row>
    <row r="22" spans="1:32" s="23" customFormat="1" x14ac:dyDescent="0.2">
      <c r="A22" s="23" t="s">
        <v>465</v>
      </c>
      <c r="B22" s="24">
        <v>71.3551366852071</v>
      </c>
      <c r="C22" s="24">
        <v>73.028456069833339</v>
      </c>
      <c r="D22" s="24">
        <v>74.783119153749311</v>
      </c>
      <c r="E22" s="24">
        <v>76.630293753871754</v>
      </c>
      <c r="F22" s="24">
        <v>78.583216131109097</v>
      </c>
      <c r="G22" s="24">
        <v>80.657840741464966</v>
      </c>
      <c r="H22" s="24">
        <v>82.871058603926855</v>
      </c>
      <c r="I22" s="24">
        <v>85.237700352178123</v>
      </c>
      <c r="J22" s="24">
        <v>87.770818620244768</v>
      </c>
      <c r="K22" s="24">
        <v>90.484331219631088</v>
      </c>
      <c r="L22" s="24">
        <v>93.392968563064926</v>
      </c>
      <c r="M22" s="24">
        <v>96.516398613295749</v>
      </c>
      <c r="N22" s="24">
        <v>99.880493674018439</v>
      </c>
      <c r="O22" s="24">
        <v>103.51501582685788</v>
      </c>
      <c r="P22" s="24">
        <v>107.44965275213363</v>
      </c>
      <c r="Q22" s="24">
        <v>111.70866216089375</v>
      </c>
      <c r="R22" s="24">
        <v>116.31431936402871</v>
      </c>
      <c r="S22" s="24">
        <v>121.29075397736031</v>
      </c>
      <c r="T22" s="24">
        <v>126.66244544733514</v>
      </c>
      <c r="U22" s="24">
        <v>132.45243188044174</v>
      </c>
      <c r="V22" s="24">
        <v>138.6843433860266</v>
      </c>
      <c r="W22" s="24">
        <v>145.38168795645652</v>
      </c>
      <c r="X22" s="24">
        <v>152.57033905853291</v>
      </c>
      <c r="Y22" s="24">
        <v>160.27760106046605</v>
      </c>
      <c r="Z22" s="24">
        <v>168.53013452191556</v>
      </c>
      <c r="AA22" s="24">
        <v>177.3537421720479</v>
      </c>
      <c r="AB22" s="24">
        <v>186.77124629468321</v>
      </c>
      <c r="AC22" s="24">
        <v>196.80454126023432</v>
      </c>
      <c r="AD22" s="24">
        <v>207.47344169178177</v>
      </c>
      <c r="AE22" s="24">
        <v>218.79834549262679</v>
      </c>
    </row>
    <row r="23" spans="1:32" x14ac:dyDescent="0.2">
      <c r="A23" t="s">
        <v>478</v>
      </c>
      <c r="B23" s="13">
        <v>419.67683333333326</v>
      </c>
      <c r="C23" s="13">
        <v>422.16859999999997</v>
      </c>
      <c r="D23" s="13">
        <v>424.82556666666665</v>
      </c>
      <c r="E23" s="13">
        <v>427.60643333333331</v>
      </c>
      <c r="F23" s="13">
        <v>430.48366666666669</v>
      </c>
      <c r="G23" s="13">
        <v>433.42973333333333</v>
      </c>
      <c r="H23" s="13">
        <v>436.44463333333329</v>
      </c>
      <c r="I23" s="13">
        <v>439.44576666666666</v>
      </c>
      <c r="J23" s="13">
        <v>442.3918333333333</v>
      </c>
      <c r="K23" s="13">
        <v>445.24153333333328</v>
      </c>
      <c r="L23" s="13">
        <v>447.93979999999993</v>
      </c>
      <c r="M23" s="13">
        <v>450.50040000000007</v>
      </c>
      <c r="N23" s="13">
        <v>452.90956666666665</v>
      </c>
      <c r="O23" s="13">
        <v>455.19483333333329</v>
      </c>
      <c r="P23" s="13">
        <v>457.31489999999991</v>
      </c>
      <c r="Q23" s="13">
        <v>459.31106666666659</v>
      </c>
      <c r="R23" s="13">
        <v>461.19710000000003</v>
      </c>
      <c r="S23" s="13">
        <v>462.9041666666667</v>
      </c>
      <c r="T23" s="13">
        <v>464.39096666666666</v>
      </c>
      <c r="U23" s="13">
        <v>465.65749999999997</v>
      </c>
      <c r="V23" s="13">
        <v>466.70376666666658</v>
      </c>
      <c r="W23" s="13">
        <v>467.57106666666664</v>
      </c>
      <c r="X23" s="13">
        <v>468.27316666666661</v>
      </c>
      <c r="Y23" s="13">
        <v>468.86513333333329</v>
      </c>
      <c r="Z23" s="13">
        <v>469.34696666666667</v>
      </c>
      <c r="AA23" s="13">
        <v>469.74619999999999</v>
      </c>
      <c r="AB23" s="13">
        <v>470.15919999999988</v>
      </c>
      <c r="AC23" s="13">
        <v>470.57220000000001</v>
      </c>
      <c r="AD23" s="13">
        <v>471.15039999999999</v>
      </c>
      <c r="AE23" s="13">
        <v>471.96263333333332</v>
      </c>
      <c r="AF23" s="19">
        <f>(AE23-B23)/AE23*100</f>
        <v>11.0783770381822</v>
      </c>
    </row>
    <row r="24" spans="1:32" s="23" customFormat="1" x14ac:dyDescent="0.2">
      <c r="A24" s="23" t="s">
        <v>479</v>
      </c>
      <c r="B24" s="24">
        <v>4.7995741491650099</v>
      </c>
      <c r="C24" s="24">
        <v>6.0602736802886863</v>
      </c>
      <c r="D24" s="24">
        <v>7.4289887739404321</v>
      </c>
      <c r="E24" s="24">
        <v>8.9202582397222905</v>
      </c>
      <c r="F24" s="24">
        <v>10.523506901377168</v>
      </c>
      <c r="G24" s="24">
        <v>12.230821433711366</v>
      </c>
      <c r="H24" s="24">
        <v>14.082654041881947</v>
      </c>
      <c r="I24" s="24">
        <v>15.9838114398079</v>
      </c>
      <c r="J24" s="24">
        <v>17.894119652090527</v>
      </c>
      <c r="K24" s="24">
        <v>19.814203169527971</v>
      </c>
      <c r="L24" s="24">
        <v>21.699485347122867</v>
      </c>
      <c r="M24" s="24">
        <v>23.595749404712734</v>
      </c>
      <c r="N24" s="24">
        <v>25.486227434505363</v>
      </c>
      <c r="O24" s="24">
        <v>27.338426776669774</v>
      </c>
      <c r="P24" s="24">
        <v>29.220822612821834</v>
      </c>
      <c r="Q24" s="24">
        <v>31.093725643018914</v>
      </c>
      <c r="R24" s="24">
        <v>33.043690981335608</v>
      </c>
      <c r="S24" s="24">
        <v>34.97918204108457</v>
      </c>
      <c r="T24" s="24">
        <v>36.939989208218982</v>
      </c>
      <c r="U24" s="24">
        <v>38.886203559231618</v>
      </c>
      <c r="V24" s="24">
        <v>40.897122114072197</v>
      </c>
      <c r="W24" s="24">
        <v>42.962906051305872</v>
      </c>
      <c r="X24" s="24">
        <v>45.069907426389655</v>
      </c>
      <c r="Y24" s="24">
        <v>47.264242803236904</v>
      </c>
      <c r="Z24" s="24">
        <v>49.545703549080173</v>
      </c>
      <c r="AA24" s="24">
        <v>51.937422525670229</v>
      </c>
      <c r="AB24" s="24">
        <v>54.415959079942695</v>
      </c>
      <c r="AC24" s="24">
        <v>57.043717879885769</v>
      </c>
      <c r="AD24" s="24">
        <v>59.812282090971514</v>
      </c>
      <c r="AE24" s="24">
        <v>62.745239360475104</v>
      </c>
    </row>
    <row r="25" spans="1:32" x14ac:dyDescent="0.2">
      <c r="A25" t="s">
        <v>485</v>
      </c>
      <c r="B25" s="13">
        <v>9690.8089666666656</v>
      </c>
      <c r="C25" s="13">
        <v>9888.9267766666653</v>
      </c>
      <c r="D25" s="13">
        <v>10088.18338</v>
      </c>
      <c r="E25" s="13">
        <v>10288.643236666667</v>
      </c>
      <c r="F25" s="13">
        <v>10490.349319999999</v>
      </c>
      <c r="G25" s="13">
        <v>10693.269399999999</v>
      </c>
      <c r="H25" s="13">
        <v>10897.328273333333</v>
      </c>
      <c r="I25" s="13">
        <v>11102.590399999999</v>
      </c>
      <c r="J25" s="13">
        <v>11309.055779999997</v>
      </c>
      <c r="K25" s="13">
        <v>11516.767386666665</v>
      </c>
      <c r="L25" s="13">
        <v>11725.714476666668</v>
      </c>
      <c r="M25" s="13">
        <v>11935.864820000001</v>
      </c>
      <c r="N25" s="13">
        <v>12147.186186666666</v>
      </c>
      <c r="O25" s="13">
        <v>12359.646346666666</v>
      </c>
      <c r="P25" s="13">
        <v>12573.223813333332</v>
      </c>
      <c r="Q25" s="13">
        <v>12787.875613333332</v>
      </c>
      <c r="R25" s="13">
        <v>13003.601746666667</v>
      </c>
      <c r="S25" s="13">
        <v>13220.337753333333</v>
      </c>
      <c r="T25" s="13">
        <v>13438.062146666663</v>
      </c>
      <c r="U25" s="13">
        <v>13656.721209999998</v>
      </c>
      <c r="V25" s="13">
        <v>13876.293456666664</v>
      </c>
      <c r="W25" s="13">
        <v>14096.757399999997</v>
      </c>
      <c r="X25" s="13">
        <v>14318.080809999999</v>
      </c>
      <c r="Y25" s="13">
        <v>14540.263686666663</v>
      </c>
      <c r="Z25" s="13">
        <v>14763.327516666666</v>
      </c>
      <c r="AA25" s="13">
        <v>14987.207839999997</v>
      </c>
      <c r="AB25" s="13">
        <v>15211.904656666666</v>
      </c>
      <c r="AC25" s="13">
        <v>15437.353506666666</v>
      </c>
      <c r="AD25" s="13">
        <v>15663.597363333332</v>
      </c>
      <c r="AE25" s="13">
        <v>15890.603996666667</v>
      </c>
      <c r="AF25" s="19">
        <f>(AE25-B25)/AE25*100</f>
        <v>39.015477519297043</v>
      </c>
    </row>
    <row r="26" spans="1:32" s="23" customFormat="1" x14ac:dyDescent="0.2">
      <c r="A26" s="23" t="s">
        <v>486</v>
      </c>
      <c r="B26" s="24">
        <v>516.69064162497739</v>
      </c>
      <c r="C26" s="24">
        <v>534.08186416687806</v>
      </c>
      <c r="D26" s="24">
        <v>553.59352231451021</v>
      </c>
      <c r="E26" s="24">
        <v>575.51464012165286</v>
      </c>
      <c r="F26" s="24">
        <v>600.07157701853282</v>
      </c>
      <c r="G26" s="24">
        <v>627.47222003088461</v>
      </c>
      <c r="H26" s="24">
        <v>657.76891061491006</v>
      </c>
      <c r="I26" s="24">
        <v>690.79539361411128</v>
      </c>
      <c r="J26" s="24">
        <v>726.17274996854303</v>
      </c>
      <c r="K26" s="24">
        <v>763.56224331414694</v>
      </c>
      <c r="L26" s="24">
        <v>802.76085051930681</v>
      </c>
      <c r="M26" s="24">
        <v>843.74167200062868</v>
      </c>
      <c r="N26" s="24">
        <v>886.62050335736308</v>
      </c>
      <c r="O26" s="24">
        <v>931.52572071620671</v>
      </c>
      <c r="P26" s="24">
        <v>978.67025666472841</v>
      </c>
      <c r="Q26" s="24">
        <v>1028.098568373028</v>
      </c>
      <c r="R26" s="24">
        <v>1079.8323207693907</v>
      </c>
      <c r="S26" s="24">
        <v>1134.0435086209459</v>
      </c>
      <c r="T26" s="24">
        <v>1190.9820849624919</v>
      </c>
      <c r="U26" s="24">
        <v>1250.8216645627774</v>
      </c>
      <c r="V26" s="24">
        <v>1313.7267757854329</v>
      </c>
      <c r="W26" s="24">
        <v>1379.7448036639589</v>
      </c>
      <c r="X26" s="24">
        <v>1449.1047466839389</v>
      </c>
      <c r="Y26" s="24">
        <v>1521.8962466207349</v>
      </c>
      <c r="Z26" s="24">
        <v>1598.2505025670155</v>
      </c>
      <c r="AA26" s="24">
        <v>1678.2798089154171</v>
      </c>
      <c r="AB26" s="24">
        <v>1762.0746061499594</v>
      </c>
      <c r="AC26" s="24">
        <v>1849.6722972756854</v>
      </c>
      <c r="AD26" s="24">
        <v>1941.046241036413</v>
      </c>
      <c r="AE26" s="24">
        <v>2036.255012024551</v>
      </c>
    </row>
  </sheetData>
  <sortState ref="A3:A25">
    <sortCondition ref="A3"/>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73375-A6E9-6F44-AF25-42D38EB07E63}">
  <dimension ref="A3:C40"/>
  <sheetViews>
    <sheetView workbookViewId="0">
      <selection activeCell="F31" sqref="F31"/>
    </sheetView>
  </sheetViews>
  <sheetFormatPr baseColWidth="10" defaultRowHeight="15" x14ac:dyDescent="0.2"/>
  <cols>
    <col min="1" max="1" width="14.5" customWidth="1"/>
  </cols>
  <sheetData>
    <row r="3" spans="1:3" ht="16" thickBot="1" x14ac:dyDescent="0.25">
      <c r="B3" t="s">
        <v>490</v>
      </c>
      <c r="C3" t="s">
        <v>491</v>
      </c>
    </row>
    <row r="4" spans="1:3" ht="16" thickBot="1" x14ac:dyDescent="0.25">
      <c r="A4" s="30" t="s">
        <v>198</v>
      </c>
      <c r="B4" s="32">
        <v>18.3</v>
      </c>
      <c r="C4" s="30">
        <v>0.48299999999999998</v>
      </c>
    </row>
    <row r="5" spans="1:3" ht="16" thickBot="1" x14ac:dyDescent="0.25">
      <c r="A5" s="31" t="s">
        <v>32</v>
      </c>
      <c r="B5" s="33">
        <v>22.9</v>
      </c>
      <c r="C5" s="31">
        <v>0.46700000000000003</v>
      </c>
    </row>
    <row r="6" spans="1:3" ht="16" thickBot="1" x14ac:dyDescent="0.25">
      <c r="A6" s="31" t="s">
        <v>41</v>
      </c>
      <c r="B6" s="33">
        <v>43.3</v>
      </c>
      <c r="C6" s="31">
        <v>0.67400000000000004</v>
      </c>
    </row>
    <row r="7" spans="1:3" ht="16" thickBot="1" x14ac:dyDescent="0.25">
      <c r="A7" s="31" t="s">
        <v>75</v>
      </c>
      <c r="B7" s="33">
        <v>44</v>
      </c>
      <c r="C7" s="31">
        <v>0.60199999999999998</v>
      </c>
    </row>
    <row r="8" spans="1:3" ht="16" thickBot="1" x14ac:dyDescent="0.25">
      <c r="A8" s="31" t="s">
        <v>106</v>
      </c>
      <c r="B8" s="33">
        <v>21.2</v>
      </c>
      <c r="C8" s="31">
        <v>0.86799999999999999</v>
      </c>
    </row>
    <row r="9" spans="1:3" ht="16" thickBot="1" x14ac:dyDescent="0.25">
      <c r="A9" s="31" t="s">
        <v>110</v>
      </c>
      <c r="B9" s="33">
        <v>-5.5</v>
      </c>
      <c r="C9" s="31">
        <v>0.39800000000000002</v>
      </c>
    </row>
    <row r="10" spans="1:3" ht="16" thickBot="1" x14ac:dyDescent="0.25">
      <c r="A10" s="31" t="s">
        <v>489</v>
      </c>
      <c r="B10" s="33">
        <v>43.2</v>
      </c>
      <c r="C10" s="31">
        <v>0.67500000000000004</v>
      </c>
    </row>
    <row r="11" spans="1:3" ht="16" thickBot="1" x14ac:dyDescent="0.25">
      <c r="A11" s="31" t="s">
        <v>149</v>
      </c>
      <c r="B11" s="33">
        <v>1.8</v>
      </c>
      <c r="C11" s="31">
        <v>0.58499999999999996</v>
      </c>
    </row>
    <row r="12" spans="1:3" ht="16" thickBot="1" x14ac:dyDescent="0.25">
      <c r="A12" s="31" t="s">
        <v>204</v>
      </c>
      <c r="B12" s="33">
        <v>7.1</v>
      </c>
      <c r="C12" s="31">
        <v>0.35799999999999998</v>
      </c>
    </row>
    <row r="13" spans="1:3" ht="16" thickBot="1" x14ac:dyDescent="0.25">
      <c r="A13" s="30" t="s">
        <v>9</v>
      </c>
      <c r="B13" s="32">
        <v>15.1</v>
      </c>
      <c r="C13" s="30">
        <v>0.49299999999999999</v>
      </c>
    </row>
    <row r="14" spans="1:3" ht="16" thickBot="1" x14ac:dyDescent="0.25">
      <c r="A14" s="31" t="s">
        <v>15</v>
      </c>
      <c r="B14" s="33">
        <v>14.9</v>
      </c>
      <c r="C14" s="31">
        <v>0.46500000000000002</v>
      </c>
    </row>
    <row r="15" spans="1:3" ht="16" thickBot="1" x14ac:dyDescent="0.25">
      <c r="A15" s="31" t="s">
        <v>17</v>
      </c>
      <c r="B15" s="33">
        <v>33.4</v>
      </c>
      <c r="C15" s="31">
        <v>0.39600000000000002</v>
      </c>
    </row>
    <row r="16" spans="1:3" ht="16" thickBot="1" x14ac:dyDescent="0.25">
      <c r="A16" s="31" t="s">
        <v>21</v>
      </c>
      <c r="B16" s="33">
        <v>-4.4000000000000004</v>
      </c>
      <c r="C16" s="31">
        <v>0.60699999999999998</v>
      </c>
    </row>
    <row r="17" spans="1:3" ht="16" thickBot="1" x14ac:dyDescent="0.25">
      <c r="A17" s="31" t="s">
        <v>46</v>
      </c>
      <c r="B17" s="33">
        <v>-11.9</v>
      </c>
      <c r="C17" s="31">
        <v>0.41399999999999998</v>
      </c>
    </row>
    <row r="18" spans="1:3" ht="16" thickBot="1" x14ac:dyDescent="0.25">
      <c r="A18" s="31" t="s">
        <v>53</v>
      </c>
      <c r="B18" s="33">
        <v>-0.9</v>
      </c>
      <c r="C18" s="31">
        <v>0.51100000000000001</v>
      </c>
    </row>
    <row r="19" spans="1:3" ht="16" thickBot="1" x14ac:dyDescent="0.25">
      <c r="A19" s="31" t="s">
        <v>54</v>
      </c>
      <c r="B19" s="33">
        <v>18</v>
      </c>
      <c r="C19" s="31">
        <v>0.47799999999999998</v>
      </c>
    </row>
    <row r="20" spans="1:3" ht="16" thickBot="1" x14ac:dyDescent="0.25">
      <c r="A20" s="31" t="s">
        <v>72</v>
      </c>
      <c r="B20" s="33">
        <v>1.9</v>
      </c>
      <c r="C20" s="31">
        <v>0.501</v>
      </c>
    </row>
    <row r="21" spans="1:3" ht="16" thickBot="1" x14ac:dyDescent="0.25">
      <c r="A21" s="31" t="s">
        <v>76</v>
      </c>
      <c r="B21" s="33">
        <v>4.8</v>
      </c>
      <c r="C21" s="31">
        <v>0.50700000000000001</v>
      </c>
    </row>
    <row r="22" spans="1:3" ht="16" thickBot="1" x14ac:dyDescent="0.25">
      <c r="A22" s="31" t="s">
        <v>77</v>
      </c>
      <c r="B22" s="33">
        <v>21.9</v>
      </c>
      <c r="C22" s="31">
        <v>0.7</v>
      </c>
    </row>
    <row r="23" spans="1:3" ht="16" thickBot="1" x14ac:dyDescent="0.25">
      <c r="A23" s="31" t="s">
        <v>87</v>
      </c>
      <c r="B23" s="33">
        <v>-3.9</v>
      </c>
      <c r="C23" s="31">
        <v>0.54700000000000004</v>
      </c>
    </row>
    <row r="24" spans="1:3" ht="16" thickBot="1" x14ac:dyDescent="0.25">
      <c r="A24" s="31" t="s">
        <v>140</v>
      </c>
      <c r="B24" s="33">
        <v>13.6</v>
      </c>
      <c r="C24" s="31">
        <v>0.56499999999999995</v>
      </c>
    </row>
    <row r="25" spans="1:3" ht="16" thickBot="1" x14ac:dyDescent="0.25">
      <c r="A25" s="31" t="s">
        <v>141</v>
      </c>
      <c r="B25" s="33">
        <v>7.5</v>
      </c>
      <c r="C25" s="31">
        <v>0.39400000000000002</v>
      </c>
    </row>
    <row r="26" spans="1:3" ht="25" thickBot="1" x14ac:dyDescent="0.25">
      <c r="A26" s="31" t="s">
        <v>142</v>
      </c>
      <c r="B26" s="33">
        <v>10.8</v>
      </c>
      <c r="C26" s="31">
        <v>0.47899999999999998</v>
      </c>
    </row>
    <row r="27" spans="1:3" ht="16" thickBot="1" x14ac:dyDescent="0.25">
      <c r="A27" s="31" t="s">
        <v>160</v>
      </c>
      <c r="B27" s="33">
        <v>-0.2</v>
      </c>
      <c r="C27" s="31">
        <v>0.432</v>
      </c>
    </row>
    <row r="28" spans="1:3" ht="16" thickBot="1" x14ac:dyDescent="0.25">
      <c r="A28" s="31" t="s">
        <v>170</v>
      </c>
      <c r="B28" s="33">
        <v>-6.9</v>
      </c>
      <c r="C28" s="31">
        <v>0.39400000000000002</v>
      </c>
    </row>
    <row r="29" spans="1:3" ht="16" thickBot="1" x14ac:dyDescent="0.25">
      <c r="A29" s="30" t="s">
        <v>62</v>
      </c>
      <c r="B29" s="32">
        <v>3</v>
      </c>
      <c r="C29" s="30">
        <v>0.59</v>
      </c>
    </row>
    <row r="30" spans="1:3" ht="16" thickBot="1" x14ac:dyDescent="0.25">
      <c r="A30" s="31" t="s">
        <v>92</v>
      </c>
      <c r="B30" s="33">
        <v>32.700000000000003</v>
      </c>
      <c r="C30" s="31">
        <v>1</v>
      </c>
    </row>
    <row r="31" spans="1:3" ht="16" thickBot="1" x14ac:dyDescent="0.25">
      <c r="A31" s="31" t="s">
        <v>206</v>
      </c>
      <c r="B31" s="33">
        <v>26.4</v>
      </c>
      <c r="C31" s="31"/>
    </row>
    <row r="32" spans="1:3" ht="16" thickBot="1" x14ac:dyDescent="0.25">
      <c r="A32" s="31" t="s">
        <v>200</v>
      </c>
      <c r="B32" s="33">
        <v>20</v>
      </c>
      <c r="C32" s="31">
        <v>0.90900000000000003</v>
      </c>
    </row>
    <row r="33" spans="1:3" ht="16" thickBot="1" x14ac:dyDescent="0.25">
      <c r="A33" s="31" t="s">
        <v>203</v>
      </c>
      <c r="B33" s="33">
        <v>0.9</v>
      </c>
      <c r="C33" s="31"/>
    </row>
    <row r="34" spans="1:3" ht="16" thickBot="1" x14ac:dyDescent="0.25">
      <c r="A34" s="31" t="s">
        <v>207</v>
      </c>
      <c r="B34" s="33">
        <v>17.899999999999999</v>
      </c>
      <c r="C34" s="31"/>
    </row>
    <row r="35" spans="1:3" ht="16" thickBot="1" x14ac:dyDescent="0.25">
      <c r="A35" s="31" t="s">
        <v>201</v>
      </c>
      <c r="B35" s="33">
        <v>38.1</v>
      </c>
      <c r="C35" s="31">
        <v>0.36799999999999999</v>
      </c>
    </row>
    <row r="36" spans="1:3" ht="16" thickBot="1" x14ac:dyDescent="0.25">
      <c r="A36" s="31" t="s">
        <v>143</v>
      </c>
      <c r="B36" s="33">
        <v>21</v>
      </c>
      <c r="C36" s="31">
        <v>0.81100000000000005</v>
      </c>
    </row>
    <row r="37" spans="1:3" ht="16" thickBot="1" x14ac:dyDescent="0.25">
      <c r="A37" s="31" t="s">
        <v>153</v>
      </c>
      <c r="B37" s="33">
        <v>38</v>
      </c>
      <c r="C37" s="31">
        <v>0.90100000000000002</v>
      </c>
    </row>
    <row r="38" spans="1:3" ht="16" thickBot="1" x14ac:dyDescent="0.25">
      <c r="A38" s="31" t="s">
        <v>168</v>
      </c>
      <c r="B38" s="33">
        <v>44.5</v>
      </c>
      <c r="C38" s="31">
        <v>0.55300000000000005</v>
      </c>
    </row>
    <row r="39" spans="1:3" ht="16" thickBot="1" x14ac:dyDescent="0.25">
      <c r="A39" s="31" t="s">
        <v>209</v>
      </c>
      <c r="B39" s="33">
        <v>11.1</v>
      </c>
      <c r="C39" s="31">
        <v>0.71799999999999997</v>
      </c>
    </row>
    <row r="40" spans="1:3" ht="16" thickBot="1" x14ac:dyDescent="0.25">
      <c r="A40" s="31" t="s">
        <v>183</v>
      </c>
      <c r="B40" s="33">
        <v>39</v>
      </c>
      <c r="C40" s="31">
        <v>0.81899999999999995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85"/>
  <sheetViews>
    <sheetView topLeftCell="AJ1" workbookViewId="0">
      <pane ySplit="1" topLeftCell="A122" activePane="bottomLeft" state="frozen"/>
      <selection pane="bottomLeft" activeCell="A156" sqref="A156:XFD156"/>
    </sheetView>
  </sheetViews>
  <sheetFormatPr baseColWidth="10" defaultColWidth="8.83203125" defaultRowHeight="15" x14ac:dyDescent="0.2"/>
  <cols>
    <col min="1" max="1" width="21.1640625" customWidth="1"/>
    <col min="2" max="2" width="15.83203125" customWidth="1"/>
    <col min="3" max="3" width="21.5" customWidth="1"/>
    <col min="5" max="5" width="28.5" customWidth="1"/>
    <col min="6" max="6" width="18.6640625" customWidth="1"/>
  </cols>
  <sheetData>
    <row r="1" spans="1:55" x14ac:dyDescent="0.2">
      <c r="A1" t="s">
        <v>194</v>
      </c>
      <c r="B1" t="s">
        <v>193</v>
      </c>
      <c r="C1" t="s">
        <v>0</v>
      </c>
      <c r="D1" t="s">
        <v>1</v>
      </c>
      <c r="E1" t="s">
        <v>2</v>
      </c>
      <c r="F1" t="s">
        <v>3</v>
      </c>
      <c r="G1">
        <v>1961</v>
      </c>
      <c r="H1">
        <v>1962</v>
      </c>
      <c r="I1">
        <v>1963</v>
      </c>
      <c r="J1">
        <v>1964</v>
      </c>
      <c r="K1">
        <v>1965</v>
      </c>
      <c r="L1">
        <v>1966</v>
      </c>
      <c r="M1">
        <v>1967</v>
      </c>
      <c r="N1">
        <v>1968</v>
      </c>
      <c r="O1">
        <v>1969</v>
      </c>
      <c r="P1">
        <v>1970</v>
      </c>
      <c r="Q1">
        <v>1971</v>
      </c>
      <c r="R1">
        <v>1972</v>
      </c>
      <c r="S1">
        <v>1973</v>
      </c>
      <c r="T1">
        <v>1974</v>
      </c>
      <c r="U1">
        <v>1975</v>
      </c>
      <c r="V1">
        <v>1976</v>
      </c>
      <c r="W1">
        <v>1977</v>
      </c>
      <c r="X1">
        <v>1978</v>
      </c>
      <c r="Y1">
        <v>1979</v>
      </c>
      <c r="Z1">
        <v>1980</v>
      </c>
      <c r="AA1">
        <v>1981</v>
      </c>
      <c r="AB1">
        <v>1982</v>
      </c>
      <c r="AC1">
        <v>1983</v>
      </c>
      <c r="AD1">
        <v>1984</v>
      </c>
      <c r="AE1">
        <v>1985</v>
      </c>
      <c r="AF1">
        <v>1986</v>
      </c>
      <c r="AG1">
        <v>1987</v>
      </c>
      <c r="AH1">
        <v>1988</v>
      </c>
      <c r="AI1">
        <v>1989</v>
      </c>
      <c r="AJ1">
        <v>1990</v>
      </c>
      <c r="AK1">
        <v>1991</v>
      </c>
      <c r="AL1">
        <v>1992</v>
      </c>
      <c r="AM1">
        <v>1993</v>
      </c>
      <c r="AN1">
        <v>1994</v>
      </c>
      <c r="AO1">
        <v>1995</v>
      </c>
      <c r="AP1">
        <v>1996</v>
      </c>
      <c r="AQ1">
        <v>1997</v>
      </c>
      <c r="AR1">
        <v>1998</v>
      </c>
      <c r="AS1">
        <v>1999</v>
      </c>
      <c r="AT1">
        <v>2000</v>
      </c>
      <c r="AU1">
        <v>2001</v>
      </c>
      <c r="AV1">
        <v>2002</v>
      </c>
      <c r="AW1">
        <v>2003</v>
      </c>
      <c r="AX1">
        <v>2004</v>
      </c>
      <c r="AY1">
        <v>2005</v>
      </c>
      <c r="AZ1">
        <v>2006</v>
      </c>
      <c r="BA1">
        <v>2007</v>
      </c>
      <c r="BB1">
        <v>2008</v>
      </c>
      <c r="BC1">
        <v>2009</v>
      </c>
    </row>
    <row r="2" spans="1:55" x14ac:dyDescent="0.2">
      <c r="A2" t="s">
        <v>4</v>
      </c>
      <c r="B2">
        <v>3</v>
      </c>
      <c r="C2" t="s">
        <v>5</v>
      </c>
      <c r="D2">
        <v>2960</v>
      </c>
      <c r="E2" t="s">
        <v>6</v>
      </c>
      <c r="F2">
        <v>645</v>
      </c>
      <c r="G2">
        <v>1.9</v>
      </c>
      <c r="H2">
        <v>1.6</v>
      </c>
      <c r="I2">
        <v>1.7</v>
      </c>
      <c r="J2">
        <v>1.7</v>
      </c>
      <c r="K2">
        <v>2.1</v>
      </c>
      <c r="L2">
        <v>2.1</v>
      </c>
      <c r="M2">
        <v>2.5</v>
      </c>
      <c r="N2">
        <v>3</v>
      </c>
      <c r="O2">
        <v>3.4</v>
      </c>
      <c r="P2">
        <v>3.7</v>
      </c>
      <c r="Q2">
        <v>3.7</v>
      </c>
      <c r="R2">
        <v>3.6</v>
      </c>
      <c r="S2">
        <v>3.5</v>
      </c>
      <c r="T2">
        <v>3.6</v>
      </c>
      <c r="U2">
        <v>3.5</v>
      </c>
      <c r="V2">
        <v>3.5</v>
      </c>
      <c r="W2">
        <v>3.4</v>
      </c>
      <c r="X2">
        <v>3.5</v>
      </c>
      <c r="Y2">
        <v>3.4</v>
      </c>
      <c r="Z2">
        <v>3.4</v>
      </c>
      <c r="AA2">
        <v>3.4</v>
      </c>
      <c r="AB2">
        <v>3.3</v>
      </c>
      <c r="AC2">
        <v>3.4</v>
      </c>
      <c r="AD2">
        <v>2.7</v>
      </c>
      <c r="AE2">
        <v>3.9</v>
      </c>
      <c r="AF2">
        <v>3</v>
      </c>
      <c r="AG2">
        <v>3.4</v>
      </c>
      <c r="AH2">
        <v>3.5</v>
      </c>
      <c r="AI2">
        <v>2.7</v>
      </c>
      <c r="AJ2">
        <v>2.5</v>
      </c>
      <c r="AK2">
        <v>0.5</v>
      </c>
      <c r="AL2">
        <v>0.7</v>
      </c>
      <c r="AM2">
        <v>0.8</v>
      </c>
      <c r="AN2">
        <v>1.1000000000000001</v>
      </c>
      <c r="AO2">
        <v>1.5</v>
      </c>
      <c r="AP2">
        <v>1.2</v>
      </c>
      <c r="AQ2">
        <v>1.3</v>
      </c>
      <c r="AR2">
        <v>1.9</v>
      </c>
      <c r="AS2">
        <v>2.9</v>
      </c>
      <c r="AT2">
        <v>3.5</v>
      </c>
      <c r="AU2">
        <v>3.5</v>
      </c>
      <c r="AV2">
        <v>4.8</v>
      </c>
      <c r="AW2">
        <v>4.5</v>
      </c>
      <c r="AX2">
        <v>4.8</v>
      </c>
      <c r="AY2">
        <v>4.9000000000000004</v>
      </c>
      <c r="AZ2">
        <v>4.8</v>
      </c>
      <c r="BA2">
        <v>5.2</v>
      </c>
      <c r="BB2">
        <v>5.2</v>
      </c>
      <c r="BC2">
        <v>5.2</v>
      </c>
    </row>
    <row r="3" spans="1:55" x14ac:dyDescent="0.2">
      <c r="A3" t="s">
        <v>7</v>
      </c>
      <c r="B3">
        <v>4</v>
      </c>
      <c r="C3" t="s">
        <v>5</v>
      </c>
      <c r="D3">
        <v>2960</v>
      </c>
      <c r="E3" t="s">
        <v>6</v>
      </c>
      <c r="F3">
        <v>645</v>
      </c>
      <c r="G3">
        <v>3.5</v>
      </c>
      <c r="H3">
        <v>2</v>
      </c>
      <c r="I3">
        <v>1.4</v>
      </c>
      <c r="J3">
        <v>1.6</v>
      </c>
      <c r="K3">
        <v>1.5</v>
      </c>
      <c r="L3">
        <v>1.6</v>
      </c>
      <c r="M3">
        <v>1.5</v>
      </c>
      <c r="N3">
        <v>1.2</v>
      </c>
      <c r="O3">
        <v>1.5</v>
      </c>
      <c r="P3">
        <v>1.6</v>
      </c>
      <c r="Q3">
        <v>1.5</v>
      </c>
      <c r="R3">
        <v>1.8</v>
      </c>
      <c r="S3">
        <v>1.8</v>
      </c>
      <c r="T3">
        <v>2.2000000000000002</v>
      </c>
      <c r="U3">
        <v>2.2999999999999998</v>
      </c>
      <c r="V3">
        <v>2</v>
      </c>
      <c r="W3">
        <v>2.4</v>
      </c>
      <c r="X3">
        <v>1.9</v>
      </c>
      <c r="Y3">
        <v>2.2000000000000002</v>
      </c>
      <c r="Z3">
        <v>2.5</v>
      </c>
      <c r="AA3">
        <v>3</v>
      </c>
      <c r="AB3">
        <v>3.4</v>
      </c>
      <c r="AC3">
        <v>3.4</v>
      </c>
      <c r="AD3">
        <v>3.3</v>
      </c>
      <c r="AE3">
        <v>3.5</v>
      </c>
      <c r="AF3">
        <v>3.7</v>
      </c>
      <c r="AG3">
        <v>4.4000000000000004</v>
      </c>
      <c r="AH3">
        <v>4.5999999999999996</v>
      </c>
      <c r="AI3">
        <v>4.2</v>
      </c>
      <c r="AJ3">
        <v>3.6</v>
      </c>
      <c r="AK3">
        <v>3.1</v>
      </c>
      <c r="AL3">
        <v>3.6</v>
      </c>
      <c r="AM3">
        <v>3.7</v>
      </c>
      <c r="AN3">
        <v>4.9000000000000004</v>
      </c>
      <c r="AO3">
        <v>4</v>
      </c>
      <c r="AP3">
        <v>3</v>
      </c>
      <c r="AQ3">
        <v>3.3</v>
      </c>
      <c r="AR3">
        <v>3.4</v>
      </c>
      <c r="AS3">
        <v>3.7</v>
      </c>
      <c r="AT3">
        <v>4</v>
      </c>
      <c r="AU3">
        <v>4.5999999999999996</v>
      </c>
      <c r="AV3">
        <v>4.5999999999999996</v>
      </c>
      <c r="AW3">
        <v>5.2</v>
      </c>
      <c r="AX3">
        <v>4.3</v>
      </c>
      <c r="AY3">
        <v>4.5999999999999996</v>
      </c>
      <c r="AZ3">
        <v>5.2</v>
      </c>
      <c r="BA3">
        <v>5.0999999999999996</v>
      </c>
      <c r="BB3">
        <v>5.0999999999999996</v>
      </c>
      <c r="BC3">
        <v>5</v>
      </c>
    </row>
    <row r="4" spans="1:55" x14ac:dyDescent="0.2">
      <c r="A4" t="s">
        <v>8</v>
      </c>
      <c r="B4">
        <v>7</v>
      </c>
      <c r="C4" t="s">
        <v>5</v>
      </c>
      <c r="D4">
        <v>2960</v>
      </c>
      <c r="E4" t="s">
        <v>6</v>
      </c>
      <c r="F4">
        <v>645</v>
      </c>
      <c r="G4">
        <v>7.2</v>
      </c>
      <c r="H4">
        <v>9.8000000000000007</v>
      </c>
      <c r="I4">
        <v>8.8000000000000007</v>
      </c>
      <c r="J4">
        <v>11.9</v>
      </c>
      <c r="K4">
        <v>10.5</v>
      </c>
      <c r="L4">
        <v>11.1</v>
      </c>
      <c r="M4">
        <v>13.6</v>
      </c>
      <c r="N4">
        <v>14.1</v>
      </c>
      <c r="O4">
        <v>12.7</v>
      </c>
      <c r="P4">
        <v>14.7</v>
      </c>
      <c r="Q4">
        <v>11.1</v>
      </c>
      <c r="R4">
        <v>6.2</v>
      </c>
      <c r="S4">
        <v>5.8</v>
      </c>
      <c r="T4">
        <v>7.7</v>
      </c>
      <c r="U4">
        <v>4.5</v>
      </c>
      <c r="V4">
        <v>9</v>
      </c>
      <c r="W4">
        <v>14.7</v>
      </c>
      <c r="X4">
        <v>14</v>
      </c>
      <c r="Y4">
        <v>12.6</v>
      </c>
      <c r="Z4">
        <v>8.5</v>
      </c>
      <c r="AA4">
        <v>13.3</v>
      </c>
      <c r="AB4">
        <v>22.3</v>
      </c>
      <c r="AC4">
        <v>22.2</v>
      </c>
      <c r="AD4">
        <v>24.6</v>
      </c>
      <c r="AE4">
        <v>26.5</v>
      </c>
      <c r="AF4">
        <v>25.8</v>
      </c>
      <c r="AG4">
        <v>24.9</v>
      </c>
      <c r="AH4">
        <v>25</v>
      </c>
      <c r="AI4">
        <v>23</v>
      </c>
      <c r="AJ4">
        <v>19.399999999999999</v>
      </c>
      <c r="AK4">
        <v>12</v>
      </c>
      <c r="AL4">
        <v>11.1</v>
      </c>
      <c r="AM4">
        <v>11.6</v>
      </c>
      <c r="AN4">
        <v>11.5</v>
      </c>
      <c r="AO4">
        <v>10.4</v>
      </c>
      <c r="AP4">
        <v>11.5</v>
      </c>
      <c r="AQ4">
        <v>10.4</v>
      </c>
      <c r="AR4">
        <v>8.6999999999999993</v>
      </c>
      <c r="AS4">
        <v>11.8</v>
      </c>
      <c r="AT4">
        <v>12.1</v>
      </c>
      <c r="AU4">
        <v>15.2</v>
      </c>
      <c r="AV4">
        <v>16</v>
      </c>
      <c r="AW4">
        <v>13.2</v>
      </c>
      <c r="AX4">
        <v>13.4</v>
      </c>
      <c r="AY4">
        <v>12.1</v>
      </c>
      <c r="AZ4">
        <v>14</v>
      </c>
      <c r="BA4">
        <v>17</v>
      </c>
      <c r="BB4">
        <v>17.3</v>
      </c>
      <c r="BC4">
        <v>15.8</v>
      </c>
    </row>
    <row r="5" spans="1:55" x14ac:dyDescent="0.2">
      <c r="A5" t="s">
        <v>9</v>
      </c>
      <c r="B5">
        <v>8</v>
      </c>
      <c r="C5" t="s">
        <v>5</v>
      </c>
      <c r="D5">
        <v>2960</v>
      </c>
      <c r="E5" t="s">
        <v>6</v>
      </c>
      <c r="F5">
        <v>645</v>
      </c>
      <c r="G5">
        <v>36.799999999999997</v>
      </c>
      <c r="H5">
        <v>36.6</v>
      </c>
      <c r="I5">
        <v>36</v>
      </c>
      <c r="J5">
        <v>36</v>
      </c>
      <c r="K5">
        <v>37.1</v>
      </c>
      <c r="L5">
        <v>36.5</v>
      </c>
      <c r="M5">
        <v>31.9</v>
      </c>
      <c r="N5">
        <v>25.8</v>
      </c>
      <c r="O5">
        <v>34.200000000000003</v>
      </c>
      <c r="P5">
        <v>29.9</v>
      </c>
      <c r="Q5">
        <v>29.5</v>
      </c>
      <c r="R5">
        <v>34</v>
      </c>
      <c r="S5">
        <v>37.9</v>
      </c>
      <c r="T5">
        <v>35.200000000000003</v>
      </c>
      <c r="U5">
        <v>41.3</v>
      </c>
      <c r="V5">
        <v>43.6</v>
      </c>
      <c r="W5">
        <v>43.1</v>
      </c>
      <c r="X5">
        <v>37</v>
      </c>
      <c r="Y5">
        <v>40.700000000000003</v>
      </c>
      <c r="Z5">
        <v>43</v>
      </c>
      <c r="AA5">
        <v>37.6</v>
      </c>
      <c r="AB5">
        <v>30.2</v>
      </c>
      <c r="AC5">
        <v>31.3</v>
      </c>
      <c r="AD5">
        <v>40.700000000000003</v>
      </c>
      <c r="AE5">
        <v>51.9</v>
      </c>
      <c r="AF5">
        <v>54.8</v>
      </c>
      <c r="AG5">
        <v>50</v>
      </c>
      <c r="AH5">
        <v>46.2</v>
      </c>
      <c r="AI5">
        <v>50.1</v>
      </c>
      <c r="AJ5">
        <v>31.4</v>
      </c>
      <c r="AK5">
        <v>30.4</v>
      </c>
      <c r="AL5">
        <v>48.7</v>
      </c>
      <c r="AM5">
        <v>41.3</v>
      </c>
      <c r="AN5">
        <v>38.799999999999997</v>
      </c>
      <c r="AO5">
        <v>38.299999999999997</v>
      </c>
      <c r="AP5">
        <v>35.6</v>
      </c>
      <c r="AQ5">
        <v>40.299999999999997</v>
      </c>
      <c r="AR5">
        <v>36.200000000000003</v>
      </c>
      <c r="AS5">
        <v>40.9</v>
      </c>
      <c r="AT5">
        <v>44.5</v>
      </c>
      <c r="AU5">
        <v>42.3</v>
      </c>
      <c r="AV5">
        <v>43.7</v>
      </c>
      <c r="AW5">
        <v>49.6</v>
      </c>
      <c r="AX5">
        <v>50.8</v>
      </c>
      <c r="AY5">
        <v>53.4</v>
      </c>
      <c r="AZ5">
        <v>53.8</v>
      </c>
      <c r="BA5">
        <v>55.8</v>
      </c>
      <c r="BB5">
        <v>55.2</v>
      </c>
      <c r="BC5">
        <v>54.6</v>
      </c>
    </row>
    <row r="6" spans="1:55" x14ac:dyDescent="0.2">
      <c r="A6" t="s">
        <v>10</v>
      </c>
      <c r="B6">
        <v>9</v>
      </c>
      <c r="C6" t="s">
        <v>5</v>
      </c>
      <c r="D6">
        <v>2960</v>
      </c>
      <c r="E6" t="s">
        <v>6</v>
      </c>
      <c r="F6">
        <v>645</v>
      </c>
      <c r="G6">
        <v>4.2</v>
      </c>
      <c r="H6">
        <v>4.0999999999999996</v>
      </c>
      <c r="I6">
        <v>5.0999999999999996</v>
      </c>
      <c r="J6">
        <v>6.8</v>
      </c>
      <c r="K6">
        <v>6.6</v>
      </c>
      <c r="L6">
        <v>6.1</v>
      </c>
      <c r="M6">
        <v>5.2</v>
      </c>
      <c r="N6">
        <v>5.6</v>
      </c>
      <c r="O6">
        <v>5.0999999999999996</v>
      </c>
      <c r="P6">
        <v>5.3</v>
      </c>
      <c r="Q6">
        <v>6.5</v>
      </c>
      <c r="R6">
        <v>5.9</v>
      </c>
      <c r="S6">
        <v>5.5</v>
      </c>
      <c r="T6">
        <v>6.3</v>
      </c>
      <c r="U6">
        <v>4.7</v>
      </c>
      <c r="V6">
        <v>3.3</v>
      </c>
      <c r="W6">
        <v>4.5</v>
      </c>
      <c r="X6">
        <v>7.1</v>
      </c>
      <c r="Y6">
        <v>7.7</v>
      </c>
      <c r="Z6">
        <v>5.9</v>
      </c>
      <c r="AA6">
        <v>6</v>
      </c>
      <c r="AB6">
        <v>5.9</v>
      </c>
      <c r="AC6">
        <v>5.9</v>
      </c>
      <c r="AD6">
        <v>5</v>
      </c>
      <c r="AE6">
        <v>6.8</v>
      </c>
      <c r="AF6">
        <v>5.8</v>
      </c>
      <c r="AG6">
        <v>5.2</v>
      </c>
      <c r="AH6">
        <v>6.6</v>
      </c>
      <c r="AI6">
        <v>5.4</v>
      </c>
      <c r="AJ6">
        <v>6</v>
      </c>
      <c r="AK6">
        <v>6.4</v>
      </c>
      <c r="AL6">
        <v>8.6999999999999993</v>
      </c>
      <c r="AM6">
        <v>9.3000000000000007</v>
      </c>
      <c r="AN6">
        <v>8.1</v>
      </c>
      <c r="AO6">
        <v>10</v>
      </c>
      <c r="AP6">
        <v>11.8</v>
      </c>
      <c r="AQ6">
        <v>12</v>
      </c>
      <c r="AR6">
        <v>11.6</v>
      </c>
      <c r="AS6">
        <v>10.199999999999999</v>
      </c>
      <c r="AT6">
        <v>8.5</v>
      </c>
      <c r="AU6">
        <v>10</v>
      </c>
      <c r="AV6">
        <v>7.2</v>
      </c>
      <c r="AW6">
        <v>7.3</v>
      </c>
      <c r="AX6">
        <v>6.8</v>
      </c>
      <c r="AY6">
        <v>6.7</v>
      </c>
      <c r="AZ6">
        <v>9.1</v>
      </c>
      <c r="BA6">
        <v>7.6</v>
      </c>
      <c r="BB6">
        <v>7.7</v>
      </c>
      <c r="BC6">
        <v>5.8</v>
      </c>
    </row>
    <row r="7" spans="1:55" x14ac:dyDescent="0.2">
      <c r="A7" t="s">
        <v>11</v>
      </c>
      <c r="B7">
        <v>1</v>
      </c>
      <c r="C7" t="s">
        <v>5</v>
      </c>
      <c r="D7">
        <v>2960</v>
      </c>
      <c r="E7" t="s">
        <v>6</v>
      </c>
      <c r="F7">
        <v>645</v>
      </c>
      <c r="AL7">
        <v>1.3</v>
      </c>
      <c r="AM7">
        <v>1.2</v>
      </c>
      <c r="AN7">
        <v>0.9</v>
      </c>
      <c r="AO7">
        <v>1</v>
      </c>
      <c r="AP7">
        <v>0.5</v>
      </c>
      <c r="AQ7">
        <v>0.5</v>
      </c>
      <c r="AR7">
        <v>0.6</v>
      </c>
      <c r="AS7">
        <v>0.8</v>
      </c>
      <c r="AT7">
        <v>1.1000000000000001</v>
      </c>
      <c r="AU7">
        <v>1.2</v>
      </c>
      <c r="AV7">
        <v>1.1000000000000001</v>
      </c>
      <c r="AW7">
        <v>0.8</v>
      </c>
      <c r="AX7">
        <v>0.5</v>
      </c>
      <c r="AY7">
        <v>2.4</v>
      </c>
      <c r="AZ7">
        <v>1.4</v>
      </c>
      <c r="BA7">
        <v>2.1</v>
      </c>
      <c r="BB7">
        <v>2.1</v>
      </c>
      <c r="BC7">
        <v>2.1</v>
      </c>
    </row>
    <row r="8" spans="1:55" x14ac:dyDescent="0.2">
      <c r="A8" t="s">
        <v>12</v>
      </c>
      <c r="B8">
        <v>10</v>
      </c>
      <c r="C8" t="s">
        <v>5</v>
      </c>
      <c r="D8">
        <v>2960</v>
      </c>
      <c r="E8" t="s">
        <v>6</v>
      </c>
      <c r="F8">
        <v>645</v>
      </c>
      <c r="G8">
        <v>12.8</v>
      </c>
      <c r="H8">
        <v>11.7</v>
      </c>
      <c r="I8">
        <v>8.8000000000000007</v>
      </c>
      <c r="J8">
        <v>12.6</v>
      </c>
      <c r="K8">
        <v>12.8</v>
      </c>
      <c r="L8">
        <v>14.3</v>
      </c>
      <c r="M8">
        <v>13.4</v>
      </c>
      <c r="N8">
        <v>13.1</v>
      </c>
      <c r="O8">
        <v>13.2</v>
      </c>
      <c r="P8">
        <v>13</v>
      </c>
      <c r="Q8">
        <v>14.3</v>
      </c>
      <c r="R8">
        <v>12.6</v>
      </c>
      <c r="S8">
        <v>13.2</v>
      </c>
      <c r="T8">
        <v>16</v>
      </c>
      <c r="U8">
        <v>13.6</v>
      </c>
      <c r="V8">
        <v>12.8</v>
      </c>
      <c r="W8">
        <v>14.4</v>
      </c>
      <c r="X8">
        <v>13.4</v>
      </c>
      <c r="Y8">
        <v>12.5</v>
      </c>
      <c r="Z8">
        <v>13.9</v>
      </c>
      <c r="AA8">
        <v>16</v>
      </c>
      <c r="AB8">
        <v>16.600000000000001</v>
      </c>
      <c r="AC8">
        <v>14.9</v>
      </c>
      <c r="AD8">
        <v>16.7</v>
      </c>
      <c r="AE8">
        <v>17.3</v>
      </c>
      <c r="AF8">
        <v>17.5</v>
      </c>
      <c r="AG8">
        <v>18.5</v>
      </c>
      <c r="AH8">
        <v>18.8</v>
      </c>
      <c r="AI8">
        <v>18.5</v>
      </c>
      <c r="AJ8">
        <v>19.600000000000001</v>
      </c>
      <c r="AK8">
        <v>19.7</v>
      </c>
      <c r="AL8">
        <v>20.9</v>
      </c>
      <c r="AM8">
        <v>19.7</v>
      </c>
      <c r="AN8">
        <v>20.100000000000001</v>
      </c>
      <c r="AO8">
        <v>18.899999999999999</v>
      </c>
      <c r="AP8">
        <v>20.399999999999999</v>
      </c>
      <c r="AQ8">
        <v>20.3</v>
      </c>
      <c r="AR8">
        <v>20.3</v>
      </c>
      <c r="AS8">
        <v>20.9</v>
      </c>
      <c r="AT8">
        <v>21.4</v>
      </c>
      <c r="AU8">
        <v>21.2</v>
      </c>
      <c r="AV8">
        <v>22.4</v>
      </c>
      <c r="AW8">
        <v>24.9</v>
      </c>
      <c r="AX8">
        <v>27.6</v>
      </c>
      <c r="AY8">
        <v>25.4</v>
      </c>
      <c r="AZ8">
        <v>25.6</v>
      </c>
      <c r="BA8">
        <v>25.8</v>
      </c>
      <c r="BB8">
        <v>25.3</v>
      </c>
      <c r="BC8">
        <v>24.9</v>
      </c>
    </row>
    <row r="9" spans="1:55" x14ac:dyDescent="0.2">
      <c r="A9" t="s">
        <v>13</v>
      </c>
      <c r="B9">
        <v>11</v>
      </c>
      <c r="C9" t="s">
        <v>5</v>
      </c>
      <c r="D9">
        <v>2960</v>
      </c>
      <c r="E9" t="s">
        <v>6</v>
      </c>
      <c r="F9">
        <v>645</v>
      </c>
      <c r="G9">
        <v>7</v>
      </c>
      <c r="H9">
        <v>7.3</v>
      </c>
      <c r="I9">
        <v>7.2</v>
      </c>
      <c r="J9">
        <v>7.3</v>
      </c>
      <c r="K9">
        <v>7.7</v>
      </c>
      <c r="L9">
        <v>7.2</v>
      </c>
      <c r="M9">
        <v>7.5</v>
      </c>
      <c r="N9">
        <v>7.6</v>
      </c>
      <c r="O9">
        <v>7.5</v>
      </c>
      <c r="P9">
        <v>7.6</v>
      </c>
      <c r="Q9">
        <v>7.8</v>
      </c>
      <c r="R9">
        <v>7.5</v>
      </c>
      <c r="S9">
        <v>7.9</v>
      </c>
      <c r="T9">
        <v>7.2</v>
      </c>
      <c r="U9">
        <v>6.7</v>
      </c>
      <c r="V9">
        <v>5.9</v>
      </c>
      <c r="W9">
        <v>5.6</v>
      </c>
      <c r="X9">
        <v>5.5</v>
      </c>
      <c r="Y9">
        <v>6.2</v>
      </c>
      <c r="Z9">
        <v>6.2</v>
      </c>
      <c r="AA9">
        <v>6.1</v>
      </c>
      <c r="AB9">
        <v>6.1</v>
      </c>
      <c r="AC9">
        <v>6.6</v>
      </c>
      <c r="AD9">
        <v>6.4</v>
      </c>
      <c r="AE9">
        <v>6.6</v>
      </c>
      <c r="AF9">
        <v>7</v>
      </c>
      <c r="AG9">
        <v>7.5</v>
      </c>
      <c r="AH9">
        <v>7.9</v>
      </c>
      <c r="AI9">
        <v>8.9</v>
      </c>
      <c r="AJ9">
        <v>9</v>
      </c>
      <c r="AK9">
        <v>9.1999999999999993</v>
      </c>
      <c r="AL9">
        <v>10.199999999999999</v>
      </c>
      <c r="AM9">
        <v>9.9</v>
      </c>
      <c r="AN9">
        <v>11.9</v>
      </c>
      <c r="AO9">
        <v>8.8000000000000007</v>
      </c>
      <c r="AP9">
        <v>10.7</v>
      </c>
      <c r="AQ9">
        <v>10.6</v>
      </c>
      <c r="AR9">
        <v>10.6</v>
      </c>
      <c r="AS9">
        <v>10.7</v>
      </c>
      <c r="AT9">
        <v>9.5</v>
      </c>
      <c r="AU9">
        <v>10.9</v>
      </c>
      <c r="AV9">
        <v>10.3</v>
      </c>
      <c r="AW9">
        <v>11</v>
      </c>
      <c r="AX9">
        <v>12</v>
      </c>
      <c r="AY9">
        <v>13.5</v>
      </c>
      <c r="AZ9">
        <v>13.3</v>
      </c>
      <c r="BA9">
        <v>15.3</v>
      </c>
      <c r="BB9">
        <v>15.2</v>
      </c>
      <c r="BC9">
        <v>15.2</v>
      </c>
    </row>
    <row r="10" spans="1:55" x14ac:dyDescent="0.2">
      <c r="A10" t="s">
        <v>14</v>
      </c>
      <c r="B10">
        <v>52</v>
      </c>
      <c r="C10" t="s">
        <v>5</v>
      </c>
      <c r="D10">
        <v>2960</v>
      </c>
      <c r="E10" t="s">
        <v>6</v>
      </c>
      <c r="F10">
        <v>645</v>
      </c>
      <c r="AL10">
        <v>4.3</v>
      </c>
      <c r="AM10">
        <v>3</v>
      </c>
      <c r="AN10">
        <v>2.2999999999999998</v>
      </c>
      <c r="AO10">
        <v>1.4</v>
      </c>
      <c r="AP10">
        <v>0.9</v>
      </c>
      <c r="AQ10">
        <v>0.5</v>
      </c>
      <c r="AR10">
        <v>0.8</v>
      </c>
      <c r="AS10">
        <v>0.7</v>
      </c>
      <c r="AT10">
        <v>1</v>
      </c>
      <c r="AU10">
        <v>0.9</v>
      </c>
      <c r="AV10">
        <v>1.8</v>
      </c>
      <c r="AW10">
        <v>1.2</v>
      </c>
      <c r="AX10">
        <v>1.4</v>
      </c>
      <c r="AY10">
        <v>1.8</v>
      </c>
      <c r="AZ10">
        <v>1.7</v>
      </c>
      <c r="BA10">
        <v>1.6</v>
      </c>
      <c r="BB10">
        <v>1.6</v>
      </c>
      <c r="BC10">
        <v>1.6</v>
      </c>
    </row>
    <row r="11" spans="1:55" x14ac:dyDescent="0.2">
      <c r="A11" t="s">
        <v>15</v>
      </c>
      <c r="B11">
        <v>12</v>
      </c>
      <c r="C11" t="s">
        <v>5</v>
      </c>
      <c r="D11">
        <v>2960</v>
      </c>
      <c r="E11" t="s">
        <v>6</v>
      </c>
      <c r="F11">
        <v>645</v>
      </c>
      <c r="G11">
        <v>9.9</v>
      </c>
      <c r="H11">
        <v>10.199999999999999</v>
      </c>
      <c r="I11">
        <v>12.9</v>
      </c>
      <c r="J11">
        <v>10</v>
      </c>
      <c r="K11">
        <v>15.2</v>
      </c>
      <c r="L11">
        <v>18.7</v>
      </c>
      <c r="M11">
        <v>17</v>
      </c>
      <c r="N11">
        <v>15.2</v>
      </c>
      <c r="O11">
        <v>14.7</v>
      </c>
      <c r="P11">
        <v>17.5</v>
      </c>
      <c r="Q11">
        <v>14.9</v>
      </c>
      <c r="R11">
        <v>11.7</v>
      </c>
      <c r="S11">
        <v>17</v>
      </c>
      <c r="T11">
        <v>14.1</v>
      </c>
      <c r="U11">
        <v>14.8</v>
      </c>
      <c r="V11">
        <v>11.9</v>
      </c>
      <c r="W11">
        <v>12.8</v>
      </c>
      <c r="X11">
        <v>14.5</v>
      </c>
      <c r="Y11">
        <v>12.4</v>
      </c>
      <c r="Z11">
        <v>17.899999999999999</v>
      </c>
      <c r="AA11">
        <v>20.100000000000001</v>
      </c>
      <c r="AB11">
        <v>18.100000000000001</v>
      </c>
      <c r="AC11">
        <v>19</v>
      </c>
      <c r="AD11">
        <v>18.399999999999999</v>
      </c>
      <c r="AE11">
        <v>21.6</v>
      </c>
      <c r="AF11">
        <v>22.4</v>
      </c>
      <c r="AG11">
        <v>21.4</v>
      </c>
      <c r="AH11">
        <v>22.9</v>
      </c>
      <c r="AI11">
        <v>24.7</v>
      </c>
      <c r="AJ11">
        <v>23.3</v>
      </c>
      <c r="AK11">
        <v>24.3</v>
      </c>
      <c r="AL11">
        <v>25.5</v>
      </c>
      <c r="AM11">
        <v>24.6</v>
      </c>
      <c r="AN11">
        <v>24.4</v>
      </c>
      <c r="AO11">
        <v>25.3</v>
      </c>
      <c r="AP11">
        <v>23</v>
      </c>
      <c r="AQ11">
        <v>30.7</v>
      </c>
      <c r="AR11">
        <v>31.9</v>
      </c>
      <c r="AS11">
        <v>33.200000000000003</v>
      </c>
      <c r="AT11">
        <v>34.4</v>
      </c>
      <c r="AU11">
        <v>34.700000000000003</v>
      </c>
      <c r="AV11">
        <v>33.5</v>
      </c>
      <c r="AW11">
        <v>33.9</v>
      </c>
      <c r="AX11">
        <v>32.9</v>
      </c>
      <c r="AY11">
        <v>32</v>
      </c>
      <c r="AZ11">
        <v>32.5</v>
      </c>
      <c r="BA11">
        <v>31.2</v>
      </c>
      <c r="BB11">
        <v>30.7</v>
      </c>
      <c r="BC11">
        <v>30.4</v>
      </c>
    </row>
    <row r="12" spans="1:55" x14ac:dyDescent="0.2">
      <c r="A12" t="s">
        <v>16</v>
      </c>
      <c r="B12">
        <v>16</v>
      </c>
      <c r="C12" t="s">
        <v>5</v>
      </c>
      <c r="D12">
        <v>2960</v>
      </c>
      <c r="E12" t="s">
        <v>6</v>
      </c>
      <c r="F12">
        <v>645</v>
      </c>
      <c r="G12">
        <v>8.4</v>
      </c>
      <c r="H12">
        <v>8.9</v>
      </c>
      <c r="I12">
        <v>8.6999999999999993</v>
      </c>
      <c r="J12">
        <v>9.4</v>
      </c>
      <c r="K12">
        <v>10.3</v>
      </c>
      <c r="L12">
        <v>10.1</v>
      </c>
      <c r="M12">
        <v>9.6999999999999993</v>
      </c>
      <c r="N12">
        <v>10.199999999999999</v>
      </c>
      <c r="O12">
        <v>9.9</v>
      </c>
      <c r="P12">
        <v>10.3</v>
      </c>
      <c r="Q12">
        <v>10.9</v>
      </c>
      <c r="R12">
        <v>11.9</v>
      </c>
      <c r="S12">
        <v>11.9</v>
      </c>
      <c r="T12">
        <v>11.7</v>
      </c>
      <c r="U12">
        <v>9</v>
      </c>
      <c r="V12">
        <v>8.8000000000000007</v>
      </c>
      <c r="W12">
        <v>8.6999999999999993</v>
      </c>
      <c r="X12">
        <v>8.4</v>
      </c>
      <c r="Y12">
        <v>8.1999999999999993</v>
      </c>
      <c r="Z12">
        <v>7.9</v>
      </c>
      <c r="AA12">
        <v>7.7</v>
      </c>
      <c r="AB12">
        <v>7.9</v>
      </c>
      <c r="AC12">
        <v>8.1</v>
      </c>
      <c r="AD12">
        <v>8.1</v>
      </c>
      <c r="AE12">
        <v>8</v>
      </c>
      <c r="AF12">
        <v>8.1</v>
      </c>
      <c r="AG12">
        <v>7.9</v>
      </c>
      <c r="AH12">
        <v>8</v>
      </c>
      <c r="AI12">
        <v>7.9</v>
      </c>
      <c r="AJ12">
        <v>7.7</v>
      </c>
      <c r="AK12">
        <v>8</v>
      </c>
      <c r="AL12">
        <v>8.1</v>
      </c>
      <c r="AM12">
        <v>8.6</v>
      </c>
      <c r="AN12">
        <v>8.6</v>
      </c>
      <c r="AO12">
        <v>9</v>
      </c>
      <c r="AP12">
        <v>9.6</v>
      </c>
      <c r="AQ12">
        <v>10.3</v>
      </c>
      <c r="AR12">
        <v>11</v>
      </c>
      <c r="AS12">
        <v>11.9</v>
      </c>
      <c r="AT12">
        <v>12.5</v>
      </c>
      <c r="AU12">
        <v>13.1</v>
      </c>
      <c r="AV12">
        <v>13.8</v>
      </c>
      <c r="AW12">
        <v>14.3</v>
      </c>
      <c r="AX12">
        <v>14.8</v>
      </c>
      <c r="AY12">
        <v>15.3</v>
      </c>
      <c r="AZ12">
        <v>15.9</v>
      </c>
      <c r="BA12">
        <v>16.399999999999999</v>
      </c>
      <c r="BB12">
        <v>16.8</v>
      </c>
      <c r="BC12">
        <v>18.899999999999999</v>
      </c>
    </row>
    <row r="13" spans="1:55" x14ac:dyDescent="0.2">
      <c r="A13" t="s">
        <v>17</v>
      </c>
      <c r="B13">
        <v>14</v>
      </c>
      <c r="C13" t="s">
        <v>5</v>
      </c>
      <c r="D13">
        <v>2960</v>
      </c>
      <c r="E13" t="s">
        <v>6</v>
      </c>
      <c r="F13">
        <v>645</v>
      </c>
      <c r="G13">
        <v>24.7</v>
      </c>
      <c r="H13">
        <v>24.4</v>
      </c>
      <c r="I13">
        <v>23.4</v>
      </c>
      <c r="J13">
        <v>19.7</v>
      </c>
      <c r="K13">
        <v>22</v>
      </c>
      <c r="L13">
        <v>29.2</v>
      </c>
      <c r="M13">
        <v>27.8</v>
      </c>
      <c r="N13">
        <v>22.1</v>
      </c>
      <c r="O13">
        <v>21.4</v>
      </c>
      <c r="P13">
        <v>22.9</v>
      </c>
      <c r="Q13">
        <v>21.8</v>
      </c>
      <c r="R13">
        <v>21.3</v>
      </c>
      <c r="S13">
        <v>21.9</v>
      </c>
      <c r="T13">
        <v>24.9</v>
      </c>
      <c r="U13">
        <v>27.8</v>
      </c>
      <c r="V13">
        <v>30.9</v>
      </c>
      <c r="W13">
        <v>24.9</v>
      </c>
      <c r="X13">
        <v>30.5</v>
      </c>
      <c r="Y13">
        <v>30.4</v>
      </c>
      <c r="Z13">
        <v>27.1</v>
      </c>
      <c r="AA13">
        <v>33.200000000000003</v>
      </c>
      <c r="AB13">
        <v>30.2</v>
      </c>
      <c r="AC13">
        <v>37.9</v>
      </c>
      <c r="AD13">
        <v>36.700000000000003</v>
      </c>
      <c r="AE13">
        <v>30.7</v>
      </c>
      <c r="AF13">
        <v>30.5</v>
      </c>
      <c r="AG13">
        <v>28.5</v>
      </c>
      <c r="AH13">
        <v>31.8</v>
      </c>
      <c r="AI13">
        <v>27.6</v>
      </c>
      <c r="AJ13">
        <v>28.1</v>
      </c>
      <c r="AK13">
        <v>25.6</v>
      </c>
      <c r="AL13">
        <v>26.9</v>
      </c>
      <c r="AM13">
        <v>27.2</v>
      </c>
      <c r="AN13">
        <v>25.7</v>
      </c>
      <c r="AO13">
        <v>30.8</v>
      </c>
      <c r="AP13">
        <v>30.4</v>
      </c>
      <c r="AQ13">
        <v>32</v>
      </c>
      <c r="AR13">
        <v>25.3</v>
      </c>
      <c r="AS13">
        <v>34.1</v>
      </c>
      <c r="AT13">
        <v>37.1</v>
      </c>
      <c r="AU13">
        <v>38.200000000000003</v>
      </c>
      <c r="AV13">
        <v>40.4</v>
      </c>
      <c r="AW13">
        <v>42.4</v>
      </c>
      <c r="AX13">
        <v>36.9</v>
      </c>
      <c r="AY13">
        <v>41</v>
      </c>
      <c r="AZ13">
        <v>41.3</v>
      </c>
      <c r="BA13">
        <v>40.700000000000003</v>
      </c>
      <c r="BB13">
        <v>40.700000000000003</v>
      </c>
      <c r="BC13">
        <v>40.5</v>
      </c>
    </row>
    <row r="14" spans="1:55" x14ac:dyDescent="0.2">
      <c r="A14" t="s">
        <v>18</v>
      </c>
      <c r="B14">
        <v>57</v>
      </c>
      <c r="C14" t="s">
        <v>5</v>
      </c>
      <c r="D14">
        <v>2960</v>
      </c>
      <c r="E14" t="s">
        <v>6</v>
      </c>
      <c r="F14">
        <v>645</v>
      </c>
      <c r="AL14">
        <v>1</v>
      </c>
      <c r="AM14">
        <v>1.2</v>
      </c>
      <c r="AN14">
        <v>1.4</v>
      </c>
      <c r="AO14">
        <v>5.9</v>
      </c>
      <c r="AP14">
        <v>6.5</v>
      </c>
      <c r="AQ14">
        <v>11</v>
      </c>
      <c r="AR14">
        <v>7.6</v>
      </c>
      <c r="AS14">
        <v>6.4</v>
      </c>
      <c r="AT14">
        <v>9.6999999999999993</v>
      </c>
      <c r="AU14">
        <v>13.3</v>
      </c>
      <c r="AV14">
        <v>15.3</v>
      </c>
      <c r="AW14">
        <v>14.8</v>
      </c>
      <c r="AX14">
        <v>15.2</v>
      </c>
      <c r="AY14">
        <v>15.5</v>
      </c>
      <c r="AZ14">
        <v>15.4</v>
      </c>
      <c r="BA14">
        <v>15.8</v>
      </c>
      <c r="BB14">
        <v>15.9</v>
      </c>
      <c r="BC14">
        <v>15.9</v>
      </c>
    </row>
    <row r="15" spans="1:55" x14ac:dyDescent="0.2">
      <c r="A15" t="s">
        <v>19</v>
      </c>
      <c r="B15">
        <v>255</v>
      </c>
      <c r="C15" t="s">
        <v>5</v>
      </c>
      <c r="D15">
        <v>2960</v>
      </c>
      <c r="E15" t="s">
        <v>6</v>
      </c>
      <c r="F15">
        <v>645</v>
      </c>
      <c r="AT15">
        <v>24.1</v>
      </c>
      <c r="AU15">
        <v>22.3</v>
      </c>
      <c r="AV15">
        <v>21.9</v>
      </c>
      <c r="AW15">
        <v>25</v>
      </c>
      <c r="AX15">
        <v>24.7</v>
      </c>
      <c r="AY15">
        <v>24.7</v>
      </c>
      <c r="AZ15">
        <v>24.4</v>
      </c>
      <c r="BA15">
        <v>25.7</v>
      </c>
      <c r="BB15">
        <v>25.5</v>
      </c>
      <c r="BC15">
        <v>25.4</v>
      </c>
    </row>
    <row r="16" spans="1:55" x14ac:dyDescent="0.2">
      <c r="A16" t="s">
        <v>20</v>
      </c>
      <c r="B16">
        <v>15</v>
      </c>
      <c r="C16" t="s">
        <v>5</v>
      </c>
      <c r="D16">
        <v>2960</v>
      </c>
      <c r="E16" t="s">
        <v>6</v>
      </c>
      <c r="F16">
        <v>645</v>
      </c>
      <c r="G16">
        <v>18</v>
      </c>
      <c r="H16">
        <v>16.7</v>
      </c>
      <c r="I16">
        <v>17</v>
      </c>
      <c r="J16">
        <v>17.7</v>
      </c>
      <c r="K16">
        <v>17.600000000000001</v>
      </c>
      <c r="L16">
        <v>18</v>
      </c>
      <c r="M16">
        <v>17.2</v>
      </c>
      <c r="N16">
        <v>17.3</v>
      </c>
      <c r="O16">
        <v>16.8</v>
      </c>
      <c r="P16">
        <v>17.100000000000001</v>
      </c>
      <c r="Q16">
        <v>17.8</v>
      </c>
      <c r="R16">
        <v>17.100000000000001</v>
      </c>
      <c r="S16">
        <v>17</v>
      </c>
      <c r="T16">
        <v>17.7</v>
      </c>
      <c r="U16">
        <v>16.8</v>
      </c>
      <c r="V16">
        <v>18.2</v>
      </c>
      <c r="W16">
        <v>17.7</v>
      </c>
      <c r="X16">
        <v>17.899999999999999</v>
      </c>
      <c r="Y16">
        <v>18.8</v>
      </c>
      <c r="Z16">
        <v>19.399999999999999</v>
      </c>
      <c r="AA16">
        <v>19</v>
      </c>
      <c r="AB16">
        <v>19.100000000000001</v>
      </c>
      <c r="AC16">
        <v>19.399999999999999</v>
      </c>
      <c r="AD16">
        <v>18.3</v>
      </c>
      <c r="AE16">
        <v>18.7</v>
      </c>
      <c r="AF16">
        <v>19</v>
      </c>
      <c r="AG16">
        <v>18.600000000000001</v>
      </c>
      <c r="AH16">
        <v>18.5</v>
      </c>
      <c r="AI16">
        <v>18.600000000000001</v>
      </c>
      <c r="AJ16">
        <v>19.600000000000001</v>
      </c>
      <c r="AK16">
        <v>19.3</v>
      </c>
      <c r="AL16">
        <v>19.8</v>
      </c>
      <c r="AM16">
        <v>19.100000000000001</v>
      </c>
      <c r="AN16">
        <v>19.899999999999999</v>
      </c>
      <c r="AO16">
        <v>21.1</v>
      </c>
      <c r="AP16">
        <v>20.5</v>
      </c>
      <c r="AQ16">
        <v>20.6</v>
      </c>
      <c r="AR16">
        <v>21.7</v>
      </c>
      <c r="AS16">
        <v>21.9</v>
      </c>
    </row>
    <row r="17" spans="1:55" x14ac:dyDescent="0.2">
      <c r="A17" t="s">
        <v>21</v>
      </c>
      <c r="B17">
        <v>23</v>
      </c>
      <c r="C17" t="s">
        <v>5</v>
      </c>
      <c r="D17">
        <v>2960</v>
      </c>
      <c r="E17" t="s">
        <v>6</v>
      </c>
      <c r="F17">
        <v>645</v>
      </c>
      <c r="G17">
        <v>6.1</v>
      </c>
      <c r="H17">
        <v>6.9</v>
      </c>
      <c r="I17">
        <v>7.7</v>
      </c>
      <c r="J17">
        <v>8.4</v>
      </c>
      <c r="K17">
        <v>5.4</v>
      </c>
      <c r="L17">
        <v>6.1</v>
      </c>
      <c r="M17">
        <v>7.7</v>
      </c>
      <c r="N17">
        <v>8.4</v>
      </c>
      <c r="O17">
        <v>9</v>
      </c>
      <c r="P17">
        <v>8</v>
      </c>
      <c r="Q17">
        <v>9.4</v>
      </c>
      <c r="R17">
        <v>6.4</v>
      </c>
      <c r="S17">
        <v>7.9</v>
      </c>
      <c r="T17">
        <v>7.8</v>
      </c>
      <c r="U17">
        <v>7.1</v>
      </c>
      <c r="V17">
        <v>7.9</v>
      </c>
      <c r="W17">
        <v>8</v>
      </c>
      <c r="X17">
        <v>7.6</v>
      </c>
      <c r="Y17">
        <v>7.1</v>
      </c>
      <c r="Z17">
        <v>8.4</v>
      </c>
      <c r="AA17">
        <v>7.7</v>
      </c>
      <c r="AB17">
        <v>8</v>
      </c>
      <c r="AC17">
        <v>8.5</v>
      </c>
      <c r="AD17">
        <v>9.1</v>
      </c>
      <c r="AE17">
        <v>9.5</v>
      </c>
      <c r="AF17">
        <v>7.5</v>
      </c>
      <c r="AG17">
        <v>9.8000000000000007</v>
      </c>
      <c r="AH17">
        <v>8</v>
      </c>
      <c r="AI17">
        <v>10.4</v>
      </c>
      <c r="AJ17">
        <v>7</v>
      </c>
      <c r="AK17">
        <v>9.6999999999999993</v>
      </c>
      <c r="AL17">
        <v>8.4</v>
      </c>
      <c r="AM17">
        <v>10.3</v>
      </c>
      <c r="AN17">
        <v>10.3</v>
      </c>
      <c r="AO17">
        <v>10.3</v>
      </c>
      <c r="AP17">
        <v>10.8</v>
      </c>
      <c r="AQ17">
        <v>11.3</v>
      </c>
      <c r="AR17">
        <v>11.4</v>
      </c>
      <c r="AS17">
        <v>14.9</v>
      </c>
      <c r="AT17">
        <v>14.9</v>
      </c>
      <c r="AU17">
        <v>14.6</v>
      </c>
      <c r="AV17">
        <v>14.8</v>
      </c>
      <c r="AW17">
        <v>13.2</v>
      </c>
      <c r="AX17">
        <v>13.6</v>
      </c>
      <c r="AY17">
        <v>12</v>
      </c>
      <c r="AZ17">
        <v>9.1</v>
      </c>
      <c r="BA17">
        <v>10.9</v>
      </c>
      <c r="BB17">
        <v>10.7</v>
      </c>
      <c r="BC17">
        <v>10.5</v>
      </c>
    </row>
    <row r="18" spans="1:55" x14ac:dyDescent="0.2">
      <c r="A18" t="s">
        <v>22</v>
      </c>
      <c r="B18">
        <v>53</v>
      </c>
      <c r="C18" t="s">
        <v>5</v>
      </c>
      <c r="D18">
        <v>2960</v>
      </c>
      <c r="E18" t="s">
        <v>6</v>
      </c>
      <c r="F18">
        <v>645</v>
      </c>
      <c r="G18">
        <v>8.6</v>
      </c>
      <c r="H18">
        <v>10.8</v>
      </c>
      <c r="I18">
        <v>9.8000000000000007</v>
      </c>
      <c r="J18">
        <v>11.1</v>
      </c>
      <c r="K18">
        <v>10</v>
      </c>
      <c r="L18">
        <v>8.1999999999999993</v>
      </c>
      <c r="M18">
        <v>14</v>
      </c>
      <c r="N18">
        <v>14.8</v>
      </c>
      <c r="O18">
        <v>13.8</v>
      </c>
      <c r="P18">
        <v>16.3</v>
      </c>
      <c r="Q18">
        <v>16.399999999999999</v>
      </c>
      <c r="R18">
        <v>15.7</v>
      </c>
      <c r="S18">
        <v>15.3</v>
      </c>
      <c r="T18">
        <v>15</v>
      </c>
      <c r="U18">
        <v>15</v>
      </c>
      <c r="V18">
        <v>13.1</v>
      </c>
      <c r="W18">
        <v>12.6</v>
      </c>
      <c r="X18">
        <v>12.7</v>
      </c>
      <c r="Y18">
        <v>12.4</v>
      </c>
      <c r="Z18">
        <v>11.7</v>
      </c>
      <c r="AA18">
        <v>11.5</v>
      </c>
      <c r="AB18">
        <v>11.5</v>
      </c>
      <c r="AC18">
        <v>10</v>
      </c>
      <c r="AD18">
        <v>10.199999999999999</v>
      </c>
      <c r="AE18">
        <v>10.5</v>
      </c>
      <c r="AF18">
        <v>11</v>
      </c>
      <c r="AG18">
        <v>11</v>
      </c>
      <c r="AH18">
        <v>9.6</v>
      </c>
      <c r="AI18">
        <v>9.6</v>
      </c>
      <c r="AJ18">
        <v>8.6999999999999993</v>
      </c>
      <c r="AK18">
        <v>9.3000000000000007</v>
      </c>
      <c r="AL18">
        <v>9.1</v>
      </c>
      <c r="AM18">
        <v>11</v>
      </c>
      <c r="AN18">
        <v>9.4</v>
      </c>
      <c r="AO18">
        <v>10.5</v>
      </c>
      <c r="AP18">
        <v>9.3000000000000007</v>
      </c>
      <c r="AQ18">
        <v>9.3000000000000007</v>
      </c>
      <c r="AR18">
        <v>8.3000000000000007</v>
      </c>
      <c r="AS18">
        <v>9</v>
      </c>
      <c r="AT18">
        <v>8.5</v>
      </c>
      <c r="AU18">
        <v>7.5</v>
      </c>
      <c r="AV18">
        <v>9.1</v>
      </c>
      <c r="AW18">
        <v>10.1</v>
      </c>
      <c r="AX18">
        <v>9.5</v>
      </c>
      <c r="AY18">
        <v>11.5</v>
      </c>
      <c r="AZ18">
        <v>7.4</v>
      </c>
      <c r="BA18">
        <v>8.1</v>
      </c>
      <c r="BB18">
        <v>7.8</v>
      </c>
      <c r="BC18">
        <v>7.6</v>
      </c>
    </row>
    <row r="19" spans="1:55" x14ac:dyDescent="0.2">
      <c r="A19" t="s">
        <v>23</v>
      </c>
      <c r="B19">
        <v>17</v>
      </c>
      <c r="C19" t="s">
        <v>5</v>
      </c>
      <c r="D19">
        <v>2960</v>
      </c>
      <c r="E19" t="s">
        <v>6</v>
      </c>
      <c r="F19">
        <v>645</v>
      </c>
      <c r="G19">
        <v>33.700000000000003</v>
      </c>
      <c r="H19">
        <v>31.5</v>
      </c>
      <c r="I19">
        <v>30.9</v>
      </c>
      <c r="J19">
        <v>31.3</v>
      </c>
      <c r="K19">
        <v>28.6</v>
      </c>
      <c r="L19">
        <v>38</v>
      </c>
      <c r="M19">
        <v>38.5</v>
      </c>
      <c r="N19">
        <v>38.299999999999997</v>
      </c>
      <c r="O19">
        <v>34.799999999999997</v>
      </c>
      <c r="P19">
        <v>42.8</v>
      </c>
      <c r="Q19">
        <v>39.4</v>
      </c>
      <c r="R19">
        <v>40.6</v>
      </c>
      <c r="S19">
        <v>35.299999999999997</v>
      </c>
      <c r="T19">
        <v>37.5</v>
      </c>
      <c r="U19">
        <v>39.5</v>
      </c>
      <c r="V19">
        <v>40.200000000000003</v>
      </c>
      <c r="W19">
        <v>33.1</v>
      </c>
      <c r="X19">
        <v>34.9</v>
      </c>
      <c r="Y19">
        <v>34.1</v>
      </c>
      <c r="Z19">
        <v>38.5</v>
      </c>
      <c r="AA19">
        <v>36.6</v>
      </c>
      <c r="AB19">
        <v>38.5</v>
      </c>
      <c r="AC19">
        <v>42.1</v>
      </c>
      <c r="AD19">
        <v>44.3</v>
      </c>
      <c r="AE19">
        <v>44.1</v>
      </c>
      <c r="AF19">
        <v>45.3</v>
      </c>
      <c r="AG19">
        <v>44.3</v>
      </c>
      <c r="AH19">
        <v>47.9</v>
      </c>
      <c r="AI19">
        <v>44</v>
      </c>
      <c r="AJ19">
        <v>46.5</v>
      </c>
      <c r="AK19">
        <v>40</v>
      </c>
      <c r="AL19">
        <v>41.5</v>
      </c>
      <c r="AM19">
        <v>36.4</v>
      </c>
      <c r="AN19">
        <v>36.1</v>
      </c>
      <c r="AO19">
        <v>36.799999999999997</v>
      </c>
      <c r="AP19">
        <v>29.3</v>
      </c>
      <c r="AQ19">
        <v>37.9</v>
      </c>
      <c r="AR19">
        <v>30.5</v>
      </c>
      <c r="AS19">
        <v>32</v>
      </c>
      <c r="AT19">
        <v>34.200000000000003</v>
      </c>
      <c r="AU19">
        <v>44</v>
      </c>
      <c r="AV19">
        <v>42.5</v>
      </c>
      <c r="AW19">
        <v>40.200000000000003</v>
      </c>
      <c r="AX19">
        <v>40.4</v>
      </c>
      <c r="AY19">
        <v>38.700000000000003</v>
      </c>
      <c r="AZ19">
        <v>36.5</v>
      </c>
      <c r="BA19">
        <v>35</v>
      </c>
      <c r="BB19">
        <v>35</v>
      </c>
      <c r="BC19">
        <v>35</v>
      </c>
    </row>
    <row r="20" spans="1:55" x14ac:dyDescent="0.2">
      <c r="A20" t="s">
        <v>24</v>
      </c>
      <c r="B20">
        <v>19</v>
      </c>
      <c r="C20" t="s">
        <v>5</v>
      </c>
      <c r="D20">
        <v>2960</v>
      </c>
      <c r="E20" t="s">
        <v>6</v>
      </c>
      <c r="F20">
        <v>645</v>
      </c>
      <c r="G20">
        <v>0.2</v>
      </c>
      <c r="H20">
        <v>1.3</v>
      </c>
      <c r="I20">
        <v>1.3</v>
      </c>
      <c r="J20">
        <v>1.5</v>
      </c>
      <c r="K20">
        <v>1.3</v>
      </c>
      <c r="L20">
        <v>1.4</v>
      </c>
      <c r="M20">
        <v>1.5</v>
      </c>
      <c r="N20">
        <v>0.9</v>
      </c>
      <c r="O20">
        <v>1.4</v>
      </c>
      <c r="P20">
        <v>1</v>
      </c>
      <c r="Q20">
        <v>1.7</v>
      </c>
      <c r="R20">
        <v>1.4</v>
      </c>
      <c r="S20">
        <v>1.8</v>
      </c>
      <c r="T20">
        <v>1.7</v>
      </c>
      <c r="U20">
        <v>1.7</v>
      </c>
      <c r="V20">
        <v>1.3</v>
      </c>
      <c r="W20">
        <v>1.7</v>
      </c>
      <c r="X20">
        <v>1.8</v>
      </c>
      <c r="Y20">
        <v>2.6</v>
      </c>
      <c r="Z20">
        <v>3.1</v>
      </c>
      <c r="AA20">
        <v>2.8</v>
      </c>
      <c r="AB20">
        <v>1</v>
      </c>
      <c r="AC20">
        <v>1.1000000000000001</v>
      </c>
      <c r="AD20">
        <v>1.4</v>
      </c>
      <c r="AE20">
        <v>1.4</v>
      </c>
      <c r="AF20">
        <v>1</v>
      </c>
      <c r="AG20">
        <v>1.1000000000000001</v>
      </c>
      <c r="AH20">
        <v>0.8</v>
      </c>
      <c r="AI20">
        <v>1.1000000000000001</v>
      </c>
      <c r="AJ20">
        <v>1.2</v>
      </c>
      <c r="AK20">
        <v>0.8</v>
      </c>
      <c r="AL20">
        <v>0.8</v>
      </c>
      <c r="AM20">
        <v>1.6</v>
      </c>
      <c r="AN20">
        <v>1.7</v>
      </c>
      <c r="AO20">
        <v>1.3</v>
      </c>
      <c r="AP20">
        <v>1.3</v>
      </c>
      <c r="AQ20">
        <v>1.6</v>
      </c>
      <c r="AR20">
        <v>1.5</v>
      </c>
      <c r="AS20">
        <v>1.5</v>
      </c>
      <c r="AT20">
        <v>2.6</v>
      </c>
      <c r="AU20">
        <v>2</v>
      </c>
      <c r="AV20">
        <v>1.8</v>
      </c>
      <c r="AW20">
        <v>1.5</v>
      </c>
      <c r="AX20">
        <v>1.6</v>
      </c>
      <c r="AY20">
        <v>1.8</v>
      </c>
      <c r="AZ20">
        <v>1.8</v>
      </c>
      <c r="BA20">
        <v>1.4</v>
      </c>
      <c r="BB20">
        <v>1.4</v>
      </c>
      <c r="BC20">
        <v>1.4</v>
      </c>
    </row>
    <row r="21" spans="1:55" x14ac:dyDescent="0.2">
      <c r="A21" t="s">
        <v>25</v>
      </c>
      <c r="B21">
        <v>80</v>
      </c>
      <c r="C21" t="s">
        <v>5</v>
      </c>
      <c r="D21">
        <v>2960</v>
      </c>
      <c r="E21" t="s">
        <v>6</v>
      </c>
      <c r="F21">
        <v>645</v>
      </c>
      <c r="AL21">
        <v>0.5</v>
      </c>
      <c r="AM21">
        <v>1.3</v>
      </c>
      <c r="AN21">
        <v>0.6</v>
      </c>
      <c r="AO21">
        <v>1.2</v>
      </c>
      <c r="AP21">
        <v>0.7</v>
      </c>
      <c r="AQ21">
        <v>1.2</v>
      </c>
      <c r="AR21">
        <v>1</v>
      </c>
      <c r="AS21">
        <v>2.2999999999999998</v>
      </c>
      <c r="AT21">
        <v>2.7</v>
      </c>
      <c r="AU21">
        <v>3.5</v>
      </c>
      <c r="AV21">
        <v>5</v>
      </c>
      <c r="AW21">
        <v>5.8</v>
      </c>
      <c r="AX21">
        <v>6.8</v>
      </c>
      <c r="AY21">
        <v>7.5</v>
      </c>
      <c r="AZ21">
        <v>6.8</v>
      </c>
      <c r="BA21">
        <v>6.8</v>
      </c>
      <c r="BB21">
        <v>6.8</v>
      </c>
      <c r="BC21">
        <v>6.8</v>
      </c>
    </row>
    <row r="22" spans="1:55" x14ac:dyDescent="0.2">
      <c r="A22" t="s">
        <v>26</v>
      </c>
      <c r="B22">
        <v>20</v>
      </c>
      <c r="C22" t="s">
        <v>5</v>
      </c>
      <c r="D22">
        <v>2960</v>
      </c>
      <c r="E22" t="s">
        <v>6</v>
      </c>
      <c r="F22">
        <v>645</v>
      </c>
      <c r="G22">
        <v>0.7</v>
      </c>
      <c r="H22">
        <v>0.9</v>
      </c>
      <c r="I22">
        <v>0.9</v>
      </c>
      <c r="J22">
        <v>0.9</v>
      </c>
      <c r="K22">
        <v>0.8</v>
      </c>
      <c r="L22">
        <v>1</v>
      </c>
      <c r="M22">
        <v>1</v>
      </c>
      <c r="N22">
        <v>1.2</v>
      </c>
      <c r="O22">
        <v>1.2</v>
      </c>
      <c r="P22">
        <v>1.2</v>
      </c>
      <c r="Q22">
        <v>1.5</v>
      </c>
      <c r="R22">
        <v>1.6</v>
      </c>
      <c r="S22">
        <v>1.6</v>
      </c>
      <c r="T22">
        <v>1.5</v>
      </c>
      <c r="U22">
        <v>1.5</v>
      </c>
      <c r="V22">
        <v>1.9</v>
      </c>
      <c r="W22">
        <v>2.2999999999999998</v>
      </c>
      <c r="X22">
        <v>2.6</v>
      </c>
      <c r="Y22">
        <v>2.2000000000000002</v>
      </c>
      <c r="Z22">
        <v>3.1</v>
      </c>
      <c r="AA22">
        <v>3.7</v>
      </c>
      <c r="AB22">
        <v>2.6</v>
      </c>
      <c r="AC22">
        <v>2.5</v>
      </c>
      <c r="AD22">
        <v>2.9</v>
      </c>
      <c r="AE22">
        <v>2.6</v>
      </c>
      <c r="AF22">
        <v>3</v>
      </c>
      <c r="AG22">
        <v>3.6</v>
      </c>
      <c r="AH22">
        <v>4.4000000000000004</v>
      </c>
      <c r="AI22">
        <v>3.8</v>
      </c>
      <c r="AJ22">
        <v>6.4</v>
      </c>
      <c r="AK22">
        <v>7.7</v>
      </c>
      <c r="AL22">
        <v>4.9000000000000004</v>
      </c>
      <c r="AM22">
        <v>4</v>
      </c>
      <c r="AN22">
        <v>3.5</v>
      </c>
      <c r="AO22">
        <v>2.9</v>
      </c>
      <c r="AP22">
        <v>3.1</v>
      </c>
      <c r="AQ22">
        <v>3.9</v>
      </c>
      <c r="AR22">
        <v>2.8</v>
      </c>
      <c r="AS22">
        <v>3.7</v>
      </c>
      <c r="AT22">
        <v>4.7</v>
      </c>
      <c r="AU22">
        <v>3.6</v>
      </c>
      <c r="AV22">
        <v>3.1</v>
      </c>
      <c r="AW22">
        <v>2.8</v>
      </c>
      <c r="AX22">
        <v>2.6</v>
      </c>
      <c r="AY22">
        <v>3.1</v>
      </c>
      <c r="AZ22">
        <v>2.2999999999999998</v>
      </c>
      <c r="BA22">
        <v>2.9</v>
      </c>
      <c r="BB22">
        <v>2.9</v>
      </c>
      <c r="BC22">
        <v>2.9</v>
      </c>
    </row>
    <row r="23" spans="1:55" x14ac:dyDescent="0.2">
      <c r="A23" t="s">
        <v>27</v>
      </c>
      <c r="B23">
        <v>21</v>
      </c>
      <c r="C23" t="s">
        <v>5</v>
      </c>
      <c r="D23">
        <v>2960</v>
      </c>
      <c r="E23" t="s">
        <v>6</v>
      </c>
      <c r="F23">
        <v>645</v>
      </c>
      <c r="G23">
        <v>4.5999999999999996</v>
      </c>
      <c r="H23">
        <v>5.9</v>
      </c>
      <c r="I23">
        <v>5.3</v>
      </c>
      <c r="J23">
        <v>5.2</v>
      </c>
      <c r="K23">
        <v>5.0999999999999996</v>
      </c>
      <c r="L23">
        <v>5.4</v>
      </c>
      <c r="M23">
        <v>5.9</v>
      </c>
      <c r="N23">
        <v>6.7</v>
      </c>
      <c r="O23">
        <v>6.6</v>
      </c>
      <c r="P23">
        <v>7.4</v>
      </c>
      <c r="Q23">
        <v>7.1</v>
      </c>
      <c r="R23">
        <v>6.9</v>
      </c>
      <c r="S23">
        <v>8.3000000000000007</v>
      </c>
      <c r="T23">
        <v>7.4</v>
      </c>
      <c r="U23">
        <v>8.1</v>
      </c>
      <c r="V23">
        <v>6.6</v>
      </c>
      <c r="W23">
        <v>6.4</v>
      </c>
      <c r="X23">
        <v>6.2</v>
      </c>
      <c r="Y23">
        <v>7.3</v>
      </c>
      <c r="Z23">
        <v>6.6</v>
      </c>
      <c r="AA23">
        <v>5.9</v>
      </c>
      <c r="AB23">
        <v>6.4</v>
      </c>
      <c r="AC23">
        <v>6.4</v>
      </c>
      <c r="AD23">
        <v>6.7</v>
      </c>
      <c r="AE23">
        <v>6.6</v>
      </c>
      <c r="AF23">
        <v>7.3</v>
      </c>
      <c r="AG23">
        <v>7.1</v>
      </c>
      <c r="AH23">
        <v>5.9</v>
      </c>
      <c r="AI23">
        <v>6.2</v>
      </c>
      <c r="AJ23">
        <v>5.8</v>
      </c>
      <c r="AK23">
        <v>5.2</v>
      </c>
      <c r="AL23">
        <v>4.5999999999999996</v>
      </c>
      <c r="AM23">
        <v>5.3</v>
      </c>
      <c r="AN23">
        <v>5.7</v>
      </c>
      <c r="AO23">
        <v>6.1</v>
      </c>
      <c r="AP23">
        <v>7</v>
      </c>
      <c r="AQ23">
        <v>6.5</v>
      </c>
      <c r="AR23">
        <v>6</v>
      </c>
      <c r="AS23">
        <v>5.9</v>
      </c>
      <c r="AT23">
        <v>6.1</v>
      </c>
      <c r="AU23">
        <v>6.2</v>
      </c>
      <c r="AV23">
        <v>6.2</v>
      </c>
      <c r="AW23">
        <v>6</v>
      </c>
      <c r="AX23">
        <v>6.1</v>
      </c>
      <c r="AY23">
        <v>6.1</v>
      </c>
      <c r="AZ23">
        <v>6.6</v>
      </c>
      <c r="BA23">
        <v>7</v>
      </c>
      <c r="BB23">
        <v>7.6</v>
      </c>
      <c r="BC23">
        <v>8.3000000000000007</v>
      </c>
    </row>
    <row r="24" spans="1:55" x14ac:dyDescent="0.2">
      <c r="A24" t="s">
        <v>28</v>
      </c>
      <c r="B24">
        <v>26</v>
      </c>
      <c r="C24" t="s">
        <v>5</v>
      </c>
      <c r="D24">
        <v>2960</v>
      </c>
      <c r="E24" t="s">
        <v>6</v>
      </c>
      <c r="F24">
        <v>645</v>
      </c>
      <c r="G24">
        <v>22.9</v>
      </c>
      <c r="H24">
        <v>22.4</v>
      </c>
      <c r="I24">
        <v>23.1</v>
      </c>
      <c r="J24">
        <v>21.6</v>
      </c>
      <c r="K24">
        <v>20.5</v>
      </c>
      <c r="L24">
        <v>26.9</v>
      </c>
      <c r="M24">
        <v>27.5</v>
      </c>
      <c r="N24">
        <v>23.7</v>
      </c>
      <c r="O24">
        <v>26.9</v>
      </c>
      <c r="P24">
        <v>27.2</v>
      </c>
      <c r="Q24">
        <v>28.2</v>
      </c>
      <c r="R24">
        <v>29.9</v>
      </c>
      <c r="S24">
        <v>24.7</v>
      </c>
      <c r="T24">
        <v>25.4</v>
      </c>
      <c r="U24">
        <v>26.7</v>
      </c>
      <c r="V24">
        <v>40</v>
      </c>
      <c r="W24">
        <v>35.6</v>
      </c>
      <c r="X24">
        <v>38.299999999999997</v>
      </c>
      <c r="Y24">
        <v>35.200000000000003</v>
      </c>
      <c r="Z24">
        <v>38.299999999999997</v>
      </c>
      <c r="AA24">
        <v>43.3</v>
      </c>
      <c r="AB24">
        <v>42.6</v>
      </c>
      <c r="AC24">
        <v>48.3</v>
      </c>
      <c r="AD24">
        <v>48.2</v>
      </c>
      <c r="AE24">
        <v>48.7</v>
      </c>
      <c r="AF24">
        <v>42.5</v>
      </c>
      <c r="AG24">
        <v>34</v>
      </c>
      <c r="AH24">
        <v>25</v>
      </c>
      <c r="AI24">
        <v>41.1</v>
      </c>
      <c r="AJ24">
        <v>30.4</v>
      </c>
      <c r="AK24">
        <v>24.5</v>
      </c>
      <c r="AL24">
        <v>19.8</v>
      </c>
      <c r="AM24">
        <v>36.200000000000003</v>
      </c>
      <c r="AN24">
        <v>59.7</v>
      </c>
      <c r="AO24">
        <v>35.5</v>
      </c>
      <c r="AP24">
        <v>37.799999999999997</v>
      </c>
      <c r="AQ24">
        <v>59.1</v>
      </c>
      <c r="AR24">
        <v>54.4</v>
      </c>
      <c r="AS24">
        <v>31.3</v>
      </c>
      <c r="AT24">
        <v>34.4</v>
      </c>
      <c r="AU24">
        <v>40.4</v>
      </c>
      <c r="AV24">
        <v>36.5</v>
      </c>
      <c r="AW24">
        <v>38.299999999999997</v>
      </c>
      <c r="AX24">
        <v>35.4</v>
      </c>
      <c r="AY24">
        <v>34.200000000000003</v>
      </c>
      <c r="AZ24">
        <v>34.5</v>
      </c>
      <c r="BA24">
        <v>27.5</v>
      </c>
      <c r="BB24">
        <v>27</v>
      </c>
      <c r="BC24">
        <v>26.5</v>
      </c>
    </row>
    <row r="25" spans="1:55" x14ac:dyDescent="0.2">
      <c r="A25" t="s">
        <v>29</v>
      </c>
      <c r="B25">
        <v>27</v>
      </c>
      <c r="C25" t="s">
        <v>5</v>
      </c>
      <c r="D25">
        <v>2960</v>
      </c>
      <c r="E25" t="s">
        <v>6</v>
      </c>
      <c r="F25">
        <v>645</v>
      </c>
      <c r="G25">
        <v>2.5</v>
      </c>
      <c r="H25">
        <v>2.2000000000000002</v>
      </c>
      <c r="I25">
        <v>4.0999999999999996</v>
      </c>
      <c r="J25">
        <v>4.3</v>
      </c>
      <c r="K25">
        <v>4.2</v>
      </c>
      <c r="L25">
        <v>3.6</v>
      </c>
      <c r="M25">
        <v>5.2</v>
      </c>
      <c r="N25">
        <v>6.6</v>
      </c>
      <c r="O25">
        <v>7.8</v>
      </c>
      <c r="P25">
        <v>7.8</v>
      </c>
      <c r="Q25">
        <v>8.5</v>
      </c>
      <c r="R25">
        <v>8.4</v>
      </c>
      <c r="S25">
        <v>5.8</v>
      </c>
      <c r="T25">
        <v>9.3000000000000007</v>
      </c>
      <c r="U25">
        <v>11.6</v>
      </c>
      <c r="V25">
        <v>10</v>
      </c>
      <c r="W25">
        <v>8.3000000000000007</v>
      </c>
      <c r="X25">
        <v>7.4</v>
      </c>
      <c r="Y25">
        <v>6</v>
      </c>
      <c r="Z25">
        <v>6.5</v>
      </c>
      <c r="AA25">
        <v>6.1</v>
      </c>
      <c r="AB25">
        <v>6.6</v>
      </c>
      <c r="AC25">
        <v>9.6999999999999993</v>
      </c>
      <c r="AD25">
        <v>9.6</v>
      </c>
      <c r="AE25">
        <v>7.7</v>
      </c>
      <c r="AF25">
        <v>8.5</v>
      </c>
      <c r="AG25">
        <v>7</v>
      </c>
      <c r="AH25">
        <v>6.4</v>
      </c>
      <c r="AI25">
        <v>6.4</v>
      </c>
      <c r="AJ25">
        <v>3.8</v>
      </c>
      <c r="AK25">
        <v>2.9</v>
      </c>
      <c r="AL25">
        <v>2.2999999999999998</v>
      </c>
      <c r="AM25">
        <v>1.6</v>
      </c>
      <c r="AN25">
        <v>1.3</v>
      </c>
      <c r="AO25">
        <v>1.1000000000000001</v>
      </c>
      <c r="AP25">
        <v>1.3</v>
      </c>
      <c r="AQ25">
        <v>2.9</v>
      </c>
      <c r="AR25">
        <v>5.3</v>
      </c>
      <c r="AS25">
        <v>4.3</v>
      </c>
      <c r="AT25">
        <v>3.1</v>
      </c>
      <c r="AU25">
        <v>3.2</v>
      </c>
      <c r="AV25">
        <v>3.9</v>
      </c>
      <c r="AW25">
        <v>4.5999999999999996</v>
      </c>
      <c r="AX25">
        <v>3.5</v>
      </c>
      <c r="AY25">
        <v>4.0999999999999996</v>
      </c>
      <c r="AZ25">
        <v>5.6</v>
      </c>
      <c r="BA25">
        <v>4.5</v>
      </c>
      <c r="BB25">
        <v>4.5999999999999996</v>
      </c>
      <c r="BC25">
        <v>4.5999999999999996</v>
      </c>
    </row>
    <row r="26" spans="1:55" x14ac:dyDescent="0.2">
      <c r="A26" t="s">
        <v>30</v>
      </c>
      <c r="B26">
        <v>233</v>
      </c>
      <c r="C26" t="s">
        <v>5</v>
      </c>
      <c r="D26">
        <v>2960</v>
      </c>
      <c r="E26" t="s">
        <v>6</v>
      </c>
      <c r="F26">
        <v>645</v>
      </c>
      <c r="G26">
        <v>0.6</v>
      </c>
      <c r="H26">
        <v>1</v>
      </c>
      <c r="I26">
        <v>1.8</v>
      </c>
      <c r="J26">
        <v>1.7</v>
      </c>
      <c r="K26">
        <v>1.3</v>
      </c>
      <c r="L26">
        <v>1.5</v>
      </c>
      <c r="M26">
        <v>1.5</v>
      </c>
      <c r="N26">
        <v>1.4</v>
      </c>
      <c r="O26">
        <v>1.4</v>
      </c>
      <c r="P26">
        <v>1.3</v>
      </c>
      <c r="Q26">
        <v>1.1000000000000001</v>
      </c>
      <c r="R26">
        <v>1.2</v>
      </c>
      <c r="S26">
        <v>1</v>
      </c>
      <c r="T26">
        <v>1.4</v>
      </c>
      <c r="U26">
        <v>1.1000000000000001</v>
      </c>
      <c r="V26">
        <v>1.2</v>
      </c>
      <c r="W26">
        <v>1.3</v>
      </c>
      <c r="X26">
        <v>1.4</v>
      </c>
      <c r="Y26">
        <v>1.3</v>
      </c>
      <c r="Z26">
        <v>1.4</v>
      </c>
      <c r="AA26">
        <v>1.5</v>
      </c>
      <c r="AB26">
        <v>1.5</v>
      </c>
      <c r="AC26">
        <v>1.5</v>
      </c>
      <c r="AD26">
        <v>1.3</v>
      </c>
      <c r="AE26">
        <v>1.5</v>
      </c>
      <c r="AF26">
        <v>1.7</v>
      </c>
      <c r="AG26">
        <v>1.9</v>
      </c>
      <c r="AH26">
        <v>2.1</v>
      </c>
      <c r="AI26">
        <v>1.9</v>
      </c>
      <c r="AJ26">
        <v>1.6</v>
      </c>
      <c r="AK26">
        <v>1.4</v>
      </c>
      <c r="AL26">
        <v>1.4</v>
      </c>
      <c r="AM26">
        <v>1.2</v>
      </c>
      <c r="AN26">
        <v>2</v>
      </c>
      <c r="AO26">
        <v>2.2000000000000002</v>
      </c>
      <c r="AP26">
        <v>2.2000000000000002</v>
      </c>
      <c r="AQ26">
        <v>2.5</v>
      </c>
      <c r="AR26">
        <v>1.6</v>
      </c>
      <c r="AS26">
        <v>2.7</v>
      </c>
      <c r="AT26">
        <v>2.2000000000000002</v>
      </c>
      <c r="AU26">
        <v>1.6</v>
      </c>
      <c r="AV26">
        <v>1.6</v>
      </c>
      <c r="AW26">
        <v>1.5</v>
      </c>
      <c r="AX26">
        <v>1.8</v>
      </c>
      <c r="AY26">
        <v>1.7</v>
      </c>
      <c r="AZ26">
        <v>1.7</v>
      </c>
      <c r="BA26">
        <v>1.8</v>
      </c>
      <c r="BB26">
        <v>1.7</v>
      </c>
      <c r="BC26">
        <v>1.7</v>
      </c>
    </row>
    <row r="27" spans="1:55" x14ac:dyDescent="0.2">
      <c r="A27" t="s">
        <v>31</v>
      </c>
      <c r="B27">
        <v>29</v>
      </c>
      <c r="C27" t="s">
        <v>5</v>
      </c>
      <c r="D27">
        <v>2960</v>
      </c>
      <c r="E27" t="s">
        <v>6</v>
      </c>
      <c r="F27">
        <v>645</v>
      </c>
      <c r="G27">
        <v>1.8</v>
      </c>
      <c r="H27">
        <v>2.4</v>
      </c>
      <c r="I27">
        <v>3.4</v>
      </c>
      <c r="J27">
        <v>3.1</v>
      </c>
      <c r="K27">
        <v>6.3</v>
      </c>
      <c r="L27">
        <v>5.0999999999999996</v>
      </c>
      <c r="M27">
        <v>3.7</v>
      </c>
      <c r="N27">
        <v>4.4000000000000004</v>
      </c>
      <c r="O27">
        <v>4.5</v>
      </c>
      <c r="P27">
        <v>4.0999999999999996</v>
      </c>
      <c r="Q27">
        <v>5.0999999999999996</v>
      </c>
      <c r="R27">
        <v>2.2999999999999998</v>
      </c>
      <c r="S27">
        <v>2.8</v>
      </c>
      <c r="T27">
        <v>3.3</v>
      </c>
      <c r="U27">
        <v>4.2</v>
      </c>
      <c r="V27">
        <v>5.5</v>
      </c>
      <c r="W27">
        <v>5</v>
      </c>
      <c r="X27">
        <v>4</v>
      </c>
      <c r="Y27">
        <v>2.9</v>
      </c>
      <c r="Z27">
        <v>3.8</v>
      </c>
      <c r="AA27">
        <v>3</v>
      </c>
      <c r="AB27">
        <v>3</v>
      </c>
      <c r="AC27">
        <v>2.8</v>
      </c>
      <c r="AD27">
        <v>2.6</v>
      </c>
      <c r="AE27">
        <v>2.4</v>
      </c>
      <c r="AF27">
        <v>2.4</v>
      </c>
      <c r="AG27">
        <v>2.2999999999999998</v>
      </c>
      <c r="AH27">
        <v>2.2000000000000002</v>
      </c>
      <c r="AI27">
        <v>2.1</v>
      </c>
      <c r="AJ27">
        <v>3.2</v>
      </c>
      <c r="AK27">
        <v>3.7</v>
      </c>
      <c r="AL27">
        <v>4.2</v>
      </c>
      <c r="AM27">
        <v>3</v>
      </c>
      <c r="AN27">
        <v>3.8</v>
      </c>
      <c r="AO27">
        <v>3.5</v>
      </c>
      <c r="AP27">
        <v>0.6</v>
      </c>
      <c r="AQ27">
        <v>3.3</v>
      </c>
      <c r="AR27">
        <v>2.2000000000000002</v>
      </c>
      <c r="AS27">
        <v>1.5</v>
      </c>
      <c r="AT27">
        <v>2.7</v>
      </c>
      <c r="AU27">
        <v>1.4</v>
      </c>
      <c r="AV27">
        <v>1.7</v>
      </c>
      <c r="AW27">
        <v>2.2000000000000002</v>
      </c>
      <c r="AX27">
        <v>2</v>
      </c>
      <c r="AY27">
        <v>2</v>
      </c>
      <c r="AZ27">
        <v>1.9</v>
      </c>
      <c r="BA27">
        <v>1.8</v>
      </c>
      <c r="BB27">
        <v>1.8</v>
      </c>
      <c r="BC27">
        <v>1.7</v>
      </c>
    </row>
    <row r="28" spans="1:55" x14ac:dyDescent="0.2">
      <c r="A28" t="s">
        <v>32</v>
      </c>
      <c r="B28">
        <v>35</v>
      </c>
      <c r="C28" t="s">
        <v>5</v>
      </c>
      <c r="D28">
        <v>2960</v>
      </c>
      <c r="E28" t="s">
        <v>6</v>
      </c>
      <c r="F28">
        <v>645</v>
      </c>
      <c r="G28">
        <v>4.7</v>
      </c>
      <c r="H28">
        <v>5</v>
      </c>
      <c r="I28">
        <v>5.2</v>
      </c>
      <c r="J28">
        <v>5.7</v>
      </c>
      <c r="K28">
        <v>6.5</v>
      </c>
      <c r="L28">
        <v>7.3</v>
      </c>
      <c r="M28">
        <v>10.7</v>
      </c>
      <c r="N28">
        <v>10</v>
      </c>
      <c r="O28">
        <v>6.9</v>
      </c>
      <c r="P28">
        <v>11</v>
      </c>
      <c r="Q28">
        <v>8.6999999999999993</v>
      </c>
      <c r="R28">
        <v>8.8000000000000007</v>
      </c>
      <c r="S28">
        <v>10.199999999999999</v>
      </c>
      <c r="T28">
        <v>6.3</v>
      </c>
      <c r="U28">
        <v>9.6</v>
      </c>
      <c r="V28">
        <v>8.8000000000000007</v>
      </c>
      <c r="W28">
        <v>16.3</v>
      </c>
      <c r="X28">
        <v>20.8</v>
      </c>
      <c r="Y28">
        <v>21</v>
      </c>
      <c r="Z28">
        <v>22</v>
      </c>
      <c r="AA28">
        <v>42.8</v>
      </c>
      <c r="AB28">
        <v>34.299999999999997</v>
      </c>
      <c r="AC28">
        <v>31.5</v>
      </c>
      <c r="AD28">
        <v>27.4</v>
      </c>
      <c r="AE28">
        <v>25.5</v>
      </c>
      <c r="AF28">
        <v>17.8</v>
      </c>
      <c r="AG28">
        <v>11.1</v>
      </c>
      <c r="AH28">
        <v>15.4</v>
      </c>
      <c r="AI28">
        <v>16.399999999999999</v>
      </c>
      <c r="AJ28">
        <v>14.4</v>
      </c>
      <c r="AK28">
        <v>20.399999999999999</v>
      </c>
      <c r="AL28">
        <v>11.8</v>
      </c>
      <c r="AM28">
        <v>14.2</v>
      </c>
      <c r="AN28">
        <v>16.5</v>
      </c>
      <c r="AO28">
        <v>16.8</v>
      </c>
      <c r="AP28">
        <v>18.3</v>
      </c>
      <c r="AQ28">
        <v>20</v>
      </c>
      <c r="AR28">
        <v>17.899999999999999</v>
      </c>
      <c r="AS28">
        <v>19.5</v>
      </c>
      <c r="AT28">
        <v>22.6</v>
      </c>
      <c r="AU28">
        <v>19.600000000000001</v>
      </c>
      <c r="AV28">
        <v>18</v>
      </c>
      <c r="AW28">
        <v>18.3</v>
      </c>
      <c r="AX28">
        <v>17.899999999999999</v>
      </c>
      <c r="AY28">
        <v>14.6</v>
      </c>
      <c r="AZ28">
        <v>10.8</v>
      </c>
      <c r="BA28">
        <v>11.8</v>
      </c>
      <c r="BB28">
        <v>11.7</v>
      </c>
      <c r="BC28">
        <v>11.6</v>
      </c>
    </row>
    <row r="29" spans="1:55" x14ac:dyDescent="0.2">
      <c r="A29" t="s">
        <v>33</v>
      </c>
      <c r="B29">
        <v>115</v>
      </c>
      <c r="C29" t="s">
        <v>5</v>
      </c>
      <c r="D29">
        <v>2960</v>
      </c>
      <c r="E29" t="s">
        <v>6</v>
      </c>
      <c r="F29">
        <v>645</v>
      </c>
      <c r="G29">
        <v>5.3</v>
      </c>
      <c r="H29">
        <v>5.4</v>
      </c>
      <c r="I29">
        <v>5.7</v>
      </c>
      <c r="J29">
        <v>6.3</v>
      </c>
      <c r="K29">
        <v>7.2</v>
      </c>
      <c r="L29">
        <v>6.6</v>
      </c>
      <c r="M29">
        <v>6.7</v>
      </c>
      <c r="N29">
        <v>7.3</v>
      </c>
      <c r="O29">
        <v>7.5</v>
      </c>
      <c r="P29">
        <v>7.9</v>
      </c>
      <c r="Q29">
        <v>11.1</v>
      </c>
      <c r="R29">
        <v>12.2</v>
      </c>
      <c r="S29">
        <v>11.8</v>
      </c>
      <c r="T29">
        <v>11.9</v>
      </c>
      <c r="U29">
        <v>11.9</v>
      </c>
      <c r="V29">
        <v>12.1</v>
      </c>
      <c r="W29">
        <v>12.5</v>
      </c>
      <c r="X29">
        <v>6.2</v>
      </c>
      <c r="Y29">
        <v>4.5999999999999996</v>
      </c>
      <c r="Z29">
        <v>3</v>
      </c>
      <c r="AA29">
        <v>7.8</v>
      </c>
      <c r="AB29">
        <v>10</v>
      </c>
      <c r="AC29">
        <v>9.5</v>
      </c>
      <c r="AD29">
        <v>8.5</v>
      </c>
      <c r="AE29">
        <v>8.9</v>
      </c>
      <c r="AF29">
        <v>8.9</v>
      </c>
      <c r="AG29">
        <v>9.6</v>
      </c>
      <c r="AH29">
        <v>9.6999999999999993</v>
      </c>
      <c r="AI29">
        <v>8.8000000000000007</v>
      </c>
      <c r="AJ29">
        <v>11.5</v>
      </c>
      <c r="AK29">
        <v>11.8</v>
      </c>
      <c r="AL29">
        <v>7.5</v>
      </c>
      <c r="AM29">
        <v>7.2</v>
      </c>
      <c r="AN29">
        <v>7.1</v>
      </c>
      <c r="AO29">
        <v>8.9</v>
      </c>
      <c r="AP29">
        <v>7.7</v>
      </c>
      <c r="AQ29">
        <v>7</v>
      </c>
      <c r="AR29">
        <v>6.6</v>
      </c>
      <c r="AS29">
        <v>19.399999999999999</v>
      </c>
      <c r="AT29">
        <v>20.7</v>
      </c>
      <c r="AU29">
        <v>31.8</v>
      </c>
      <c r="AV29">
        <v>28.5</v>
      </c>
      <c r="AW29">
        <v>25.1</v>
      </c>
      <c r="AX29">
        <v>21.2</v>
      </c>
      <c r="AY29">
        <v>26.6</v>
      </c>
      <c r="AZ29">
        <v>34.5</v>
      </c>
      <c r="BA29">
        <v>34.6</v>
      </c>
      <c r="BB29">
        <v>34.200000000000003</v>
      </c>
      <c r="BC29">
        <v>33.799999999999997</v>
      </c>
    </row>
    <row r="30" spans="1:55" x14ac:dyDescent="0.2">
      <c r="A30" t="s">
        <v>34</v>
      </c>
      <c r="B30">
        <v>32</v>
      </c>
      <c r="C30" t="s">
        <v>5</v>
      </c>
      <c r="D30">
        <v>2960</v>
      </c>
      <c r="E30" t="s">
        <v>6</v>
      </c>
      <c r="F30">
        <v>645</v>
      </c>
      <c r="G30">
        <v>11.7</v>
      </c>
      <c r="H30">
        <v>10.9</v>
      </c>
      <c r="I30">
        <v>10.3</v>
      </c>
      <c r="J30">
        <v>9.9</v>
      </c>
      <c r="K30">
        <v>9.9</v>
      </c>
      <c r="L30">
        <v>9.9</v>
      </c>
      <c r="M30">
        <v>10.8</v>
      </c>
      <c r="N30">
        <v>11.1</v>
      </c>
      <c r="O30">
        <v>11.5</v>
      </c>
      <c r="P30">
        <v>11.4</v>
      </c>
      <c r="Q30">
        <v>10.199999999999999</v>
      </c>
      <c r="R30">
        <v>10</v>
      </c>
      <c r="S30">
        <v>9.1</v>
      </c>
      <c r="T30">
        <v>8.1999999999999993</v>
      </c>
      <c r="U30">
        <v>8.8000000000000007</v>
      </c>
      <c r="V30">
        <v>9.3000000000000007</v>
      </c>
      <c r="W30">
        <v>9.8000000000000007</v>
      </c>
      <c r="X30">
        <v>8.6</v>
      </c>
      <c r="Y30">
        <v>11</v>
      </c>
      <c r="Z30">
        <v>11.2</v>
      </c>
      <c r="AA30">
        <v>11.7</v>
      </c>
      <c r="AB30">
        <v>12.2</v>
      </c>
      <c r="AC30">
        <v>11.7</v>
      </c>
      <c r="AD30">
        <v>11.7</v>
      </c>
      <c r="AE30">
        <v>12.5</v>
      </c>
      <c r="AF30">
        <v>14.1</v>
      </c>
      <c r="AG30">
        <v>11.4</v>
      </c>
      <c r="AH30">
        <v>12.3</v>
      </c>
      <c r="AI30">
        <v>12.1</v>
      </c>
      <c r="AJ30">
        <v>11.3</v>
      </c>
      <c r="AK30">
        <v>7.9</v>
      </c>
      <c r="AL30">
        <v>10.9</v>
      </c>
      <c r="AM30">
        <v>9</v>
      </c>
      <c r="AN30">
        <v>9.1</v>
      </c>
      <c r="AO30">
        <v>10.5</v>
      </c>
      <c r="AP30">
        <v>10</v>
      </c>
      <c r="AQ30">
        <v>11.9</v>
      </c>
      <c r="AR30">
        <v>12.9</v>
      </c>
      <c r="AS30">
        <v>12.6</v>
      </c>
      <c r="AT30">
        <v>12.9</v>
      </c>
      <c r="AU30">
        <v>14.4</v>
      </c>
      <c r="AV30">
        <v>13.3</v>
      </c>
      <c r="AW30">
        <v>15.4</v>
      </c>
      <c r="AX30">
        <v>15.3</v>
      </c>
      <c r="AY30">
        <v>14.9</v>
      </c>
      <c r="AZ30">
        <v>13.9</v>
      </c>
      <c r="BA30">
        <v>14.1</v>
      </c>
      <c r="BB30">
        <v>13.8</v>
      </c>
      <c r="BC30">
        <v>13.5</v>
      </c>
    </row>
    <row r="31" spans="1:55" x14ac:dyDescent="0.2">
      <c r="A31" t="s">
        <v>35</v>
      </c>
      <c r="B31">
        <v>33</v>
      </c>
      <c r="C31" t="s">
        <v>5</v>
      </c>
      <c r="D31">
        <v>2960</v>
      </c>
      <c r="E31" t="s">
        <v>6</v>
      </c>
      <c r="F31">
        <v>645</v>
      </c>
      <c r="G31">
        <v>15.3</v>
      </c>
      <c r="H31">
        <v>15.7</v>
      </c>
      <c r="I31">
        <v>15.7</v>
      </c>
      <c r="J31">
        <v>14.4</v>
      </c>
      <c r="K31">
        <v>13.4</v>
      </c>
      <c r="L31">
        <v>15.4</v>
      </c>
      <c r="M31">
        <v>13</v>
      </c>
      <c r="N31">
        <v>15.1</v>
      </c>
      <c r="O31">
        <v>14.3</v>
      </c>
      <c r="P31">
        <v>14</v>
      </c>
      <c r="Q31">
        <v>15.7</v>
      </c>
      <c r="R31">
        <v>14.3</v>
      </c>
      <c r="S31">
        <v>18.100000000000001</v>
      </c>
      <c r="T31">
        <v>18.2</v>
      </c>
      <c r="U31">
        <v>15.6</v>
      </c>
      <c r="V31">
        <v>19.3</v>
      </c>
      <c r="W31">
        <v>21.5</v>
      </c>
      <c r="X31">
        <v>20.9</v>
      </c>
      <c r="Y31">
        <v>22.8</v>
      </c>
      <c r="Z31">
        <v>20.8</v>
      </c>
      <c r="AA31">
        <v>22.4</v>
      </c>
      <c r="AB31">
        <v>19.7</v>
      </c>
      <c r="AC31">
        <v>20.2</v>
      </c>
      <c r="AD31">
        <v>19.2</v>
      </c>
      <c r="AE31">
        <v>19.7</v>
      </c>
      <c r="AF31">
        <v>21.9</v>
      </c>
      <c r="AG31">
        <v>24.7</v>
      </c>
      <c r="AH31">
        <v>25.1</v>
      </c>
      <c r="AI31">
        <v>24.5</v>
      </c>
      <c r="AJ31">
        <v>23.6</v>
      </c>
      <c r="AK31">
        <v>23.5</v>
      </c>
      <c r="AL31">
        <v>23.7</v>
      </c>
      <c r="AM31">
        <v>23.6</v>
      </c>
      <c r="AN31">
        <v>23.5</v>
      </c>
      <c r="AO31">
        <v>22.7</v>
      </c>
      <c r="AP31">
        <v>22.9</v>
      </c>
      <c r="AQ31">
        <v>23.7</v>
      </c>
      <c r="AR31">
        <v>24.2</v>
      </c>
      <c r="AS31">
        <v>25.3</v>
      </c>
      <c r="AT31">
        <v>23.9</v>
      </c>
      <c r="AU31">
        <v>24.9</v>
      </c>
      <c r="AV31">
        <v>23.9</v>
      </c>
      <c r="AW31">
        <v>24.5</v>
      </c>
      <c r="AX31">
        <v>23.3</v>
      </c>
      <c r="AY31">
        <v>23.6</v>
      </c>
      <c r="AZ31">
        <v>23.6</v>
      </c>
      <c r="BA31">
        <v>23.8</v>
      </c>
      <c r="BB31">
        <v>23.5</v>
      </c>
      <c r="BC31">
        <v>23.3</v>
      </c>
    </row>
    <row r="32" spans="1:55" x14ac:dyDescent="0.2">
      <c r="A32" t="s">
        <v>36</v>
      </c>
      <c r="B32">
        <v>37</v>
      </c>
      <c r="C32" t="s">
        <v>5</v>
      </c>
      <c r="D32">
        <v>2960</v>
      </c>
      <c r="E32" t="s">
        <v>6</v>
      </c>
      <c r="F32">
        <v>645</v>
      </c>
      <c r="G32">
        <v>1.6</v>
      </c>
      <c r="H32">
        <v>1.6</v>
      </c>
      <c r="I32">
        <v>2</v>
      </c>
      <c r="J32">
        <v>2</v>
      </c>
      <c r="K32">
        <v>2.2000000000000002</v>
      </c>
      <c r="L32">
        <v>3</v>
      </c>
      <c r="M32">
        <v>3.3</v>
      </c>
      <c r="N32">
        <v>3.2</v>
      </c>
      <c r="O32">
        <v>3.9</v>
      </c>
      <c r="P32">
        <v>4.5</v>
      </c>
      <c r="Q32">
        <v>4.9000000000000004</v>
      </c>
      <c r="R32">
        <v>4.5999999999999996</v>
      </c>
      <c r="S32">
        <v>5.6</v>
      </c>
      <c r="T32">
        <v>6.3</v>
      </c>
      <c r="U32">
        <v>4.4000000000000004</v>
      </c>
      <c r="V32">
        <v>5.7</v>
      </c>
      <c r="W32">
        <v>6.7</v>
      </c>
      <c r="X32">
        <v>6.3</v>
      </c>
      <c r="Y32">
        <v>6</v>
      </c>
      <c r="Z32">
        <v>6</v>
      </c>
      <c r="AA32">
        <v>5.6</v>
      </c>
      <c r="AB32">
        <v>5.4</v>
      </c>
      <c r="AC32">
        <v>5.5</v>
      </c>
      <c r="AD32">
        <v>5.3</v>
      </c>
      <c r="AE32">
        <v>5.5</v>
      </c>
      <c r="AF32">
        <v>5.5</v>
      </c>
      <c r="AG32">
        <v>5.3</v>
      </c>
      <c r="AH32">
        <v>5.2</v>
      </c>
      <c r="AI32">
        <v>5.2</v>
      </c>
      <c r="AJ32">
        <v>5</v>
      </c>
      <c r="AK32">
        <v>4.7</v>
      </c>
      <c r="AL32">
        <v>4.5</v>
      </c>
      <c r="AM32">
        <v>4.5</v>
      </c>
      <c r="AN32">
        <v>4.4000000000000004</v>
      </c>
      <c r="AO32">
        <v>4.3</v>
      </c>
      <c r="AP32">
        <v>4.2</v>
      </c>
      <c r="AQ32">
        <v>4.3</v>
      </c>
      <c r="AR32">
        <v>4.2</v>
      </c>
      <c r="AS32">
        <v>4.4000000000000004</v>
      </c>
      <c r="AT32">
        <v>4.3</v>
      </c>
      <c r="AU32">
        <v>4.2</v>
      </c>
      <c r="AV32">
        <v>4.0999999999999996</v>
      </c>
      <c r="AW32">
        <v>4.3</v>
      </c>
      <c r="AX32">
        <v>4.3</v>
      </c>
      <c r="AY32">
        <v>4.3</v>
      </c>
      <c r="AZ32">
        <v>4.0999999999999996</v>
      </c>
      <c r="BA32">
        <v>3.7</v>
      </c>
      <c r="BB32">
        <v>3.6</v>
      </c>
      <c r="BC32">
        <v>3.5</v>
      </c>
    </row>
    <row r="33" spans="1:55" x14ac:dyDescent="0.2">
      <c r="A33" t="s">
        <v>37</v>
      </c>
      <c r="B33">
        <v>39</v>
      </c>
      <c r="C33" t="s">
        <v>5</v>
      </c>
      <c r="D33">
        <v>2960</v>
      </c>
      <c r="E33" t="s">
        <v>6</v>
      </c>
      <c r="F33">
        <v>645</v>
      </c>
      <c r="G33">
        <v>4.5</v>
      </c>
      <c r="H33">
        <v>2</v>
      </c>
      <c r="I33">
        <v>2</v>
      </c>
      <c r="J33">
        <v>2.5</v>
      </c>
      <c r="K33">
        <v>3</v>
      </c>
      <c r="L33">
        <v>4.5</v>
      </c>
      <c r="M33">
        <v>2</v>
      </c>
      <c r="N33">
        <v>3.4</v>
      </c>
      <c r="O33">
        <v>3.5</v>
      </c>
      <c r="P33">
        <v>4.0999999999999996</v>
      </c>
      <c r="Q33">
        <v>4.9000000000000004</v>
      </c>
      <c r="R33">
        <v>4.9000000000000004</v>
      </c>
      <c r="S33">
        <v>4.9000000000000004</v>
      </c>
      <c r="T33">
        <v>4.4000000000000004</v>
      </c>
      <c r="U33">
        <v>3.5</v>
      </c>
      <c r="V33">
        <v>3.6</v>
      </c>
      <c r="W33">
        <v>3.9</v>
      </c>
      <c r="X33">
        <v>4.2</v>
      </c>
      <c r="Y33">
        <v>4.2</v>
      </c>
      <c r="Z33">
        <v>3.7</v>
      </c>
      <c r="AA33">
        <v>3.3</v>
      </c>
      <c r="AB33">
        <v>2.5</v>
      </c>
      <c r="AC33">
        <v>2.5</v>
      </c>
      <c r="AD33">
        <v>2.9</v>
      </c>
      <c r="AE33">
        <v>3.1</v>
      </c>
      <c r="AF33">
        <v>3.4</v>
      </c>
      <c r="AG33">
        <v>3.6</v>
      </c>
      <c r="AH33">
        <v>3.8</v>
      </c>
      <c r="AI33">
        <v>3.9</v>
      </c>
      <c r="AJ33">
        <v>4.2</v>
      </c>
      <c r="AK33">
        <v>4.8</v>
      </c>
      <c r="AL33">
        <v>5.4</v>
      </c>
      <c r="AM33">
        <v>5.9</v>
      </c>
      <c r="AN33">
        <v>6.2</v>
      </c>
      <c r="AO33">
        <v>6.2</v>
      </c>
      <c r="AP33">
        <v>7</v>
      </c>
      <c r="AQ33">
        <v>6.5</v>
      </c>
      <c r="AR33">
        <v>6.3</v>
      </c>
      <c r="AS33">
        <v>6.6</v>
      </c>
      <c r="AT33">
        <v>6.8</v>
      </c>
      <c r="AU33">
        <v>6.6</v>
      </c>
      <c r="AV33">
        <v>6.6</v>
      </c>
      <c r="AW33">
        <v>6.5</v>
      </c>
      <c r="AX33">
        <v>6.4</v>
      </c>
      <c r="AY33">
        <v>6.2</v>
      </c>
      <c r="AZ33">
        <v>6</v>
      </c>
      <c r="BA33">
        <v>6</v>
      </c>
      <c r="BB33">
        <v>5.8</v>
      </c>
      <c r="BC33">
        <v>5.7</v>
      </c>
    </row>
    <row r="34" spans="1:55" x14ac:dyDescent="0.2">
      <c r="A34" t="s">
        <v>38</v>
      </c>
      <c r="B34">
        <v>40</v>
      </c>
      <c r="C34" t="s">
        <v>5</v>
      </c>
      <c r="D34">
        <v>2960</v>
      </c>
      <c r="E34" t="s">
        <v>6</v>
      </c>
      <c r="F34">
        <v>645</v>
      </c>
      <c r="G34">
        <v>9.8000000000000007</v>
      </c>
      <c r="H34">
        <v>11.3</v>
      </c>
      <c r="I34">
        <v>14.3</v>
      </c>
      <c r="J34">
        <v>15.1</v>
      </c>
      <c r="K34">
        <v>14.2</v>
      </c>
      <c r="L34">
        <v>14.9</v>
      </c>
      <c r="M34">
        <v>15.4</v>
      </c>
      <c r="N34">
        <v>15.7</v>
      </c>
      <c r="O34">
        <v>12.7</v>
      </c>
      <c r="P34">
        <v>15.6</v>
      </c>
      <c r="Q34">
        <v>12.9</v>
      </c>
      <c r="R34">
        <v>17.100000000000001</v>
      </c>
      <c r="S34">
        <v>16.600000000000001</v>
      </c>
      <c r="T34">
        <v>13.7</v>
      </c>
      <c r="U34">
        <v>13</v>
      </c>
      <c r="V34">
        <v>13.4</v>
      </c>
      <c r="W34">
        <v>15</v>
      </c>
      <c r="X34">
        <v>17.7</v>
      </c>
      <c r="Y34">
        <v>20.2</v>
      </c>
      <c r="Z34">
        <v>19</v>
      </c>
      <c r="AA34">
        <v>20.100000000000001</v>
      </c>
      <c r="AB34">
        <v>15.5</v>
      </c>
      <c r="AC34">
        <v>17.3</v>
      </c>
      <c r="AD34">
        <v>16.3</v>
      </c>
      <c r="AE34">
        <v>19</v>
      </c>
      <c r="AF34">
        <v>17.5</v>
      </c>
      <c r="AG34">
        <v>18</v>
      </c>
      <c r="AH34">
        <v>20</v>
      </c>
      <c r="AI34">
        <v>23.8</v>
      </c>
      <c r="AJ34">
        <v>25.1</v>
      </c>
      <c r="AK34">
        <v>21.2</v>
      </c>
      <c r="AL34">
        <v>30.8</v>
      </c>
      <c r="AM34">
        <v>29.6</v>
      </c>
      <c r="AN34">
        <v>26.4</v>
      </c>
      <c r="AO34">
        <v>19.100000000000001</v>
      </c>
      <c r="AP34">
        <v>20.8</v>
      </c>
      <c r="AQ34">
        <v>15.5</v>
      </c>
      <c r="AR34">
        <v>15.3</v>
      </c>
      <c r="AS34">
        <v>13.3</v>
      </c>
      <c r="AT34">
        <v>12.2</v>
      </c>
      <c r="AU34">
        <v>14.6</v>
      </c>
      <c r="AV34">
        <v>17.8</v>
      </c>
      <c r="AW34">
        <v>20</v>
      </c>
      <c r="AX34">
        <v>21.5</v>
      </c>
      <c r="AY34">
        <v>20.5</v>
      </c>
      <c r="AZ34">
        <v>21.8</v>
      </c>
      <c r="BA34">
        <v>21.8</v>
      </c>
      <c r="BB34">
        <v>21.5</v>
      </c>
      <c r="BC34">
        <v>21.3</v>
      </c>
    </row>
    <row r="35" spans="1:55" x14ac:dyDescent="0.2">
      <c r="A35" t="s">
        <v>39</v>
      </c>
      <c r="B35">
        <v>351</v>
      </c>
      <c r="C35" t="s">
        <v>5</v>
      </c>
      <c r="D35">
        <v>2960</v>
      </c>
      <c r="E35" t="s">
        <v>6</v>
      </c>
      <c r="F35">
        <v>645</v>
      </c>
      <c r="G35">
        <v>4.8</v>
      </c>
      <c r="H35">
        <v>4.9000000000000004</v>
      </c>
      <c r="I35">
        <v>4.8</v>
      </c>
      <c r="J35">
        <v>4.7</v>
      </c>
      <c r="K35">
        <v>4.9000000000000004</v>
      </c>
      <c r="L35">
        <v>4.9000000000000004</v>
      </c>
      <c r="M35">
        <v>4.8</v>
      </c>
      <c r="N35">
        <v>4.9000000000000004</v>
      </c>
      <c r="O35">
        <v>4.8</v>
      </c>
      <c r="P35">
        <v>4.5</v>
      </c>
      <c r="Q35">
        <v>4.8</v>
      </c>
      <c r="R35">
        <v>5.0999999999999996</v>
      </c>
      <c r="S35">
        <v>5.0999999999999996</v>
      </c>
      <c r="T35">
        <v>5.4</v>
      </c>
      <c r="U35">
        <v>5.6</v>
      </c>
      <c r="V35">
        <v>5.6</v>
      </c>
      <c r="W35">
        <v>5.7</v>
      </c>
      <c r="X35">
        <v>5.5</v>
      </c>
      <c r="Y35">
        <v>5.0999999999999996</v>
      </c>
      <c r="Z35">
        <v>5.2</v>
      </c>
      <c r="AA35">
        <v>5.2</v>
      </c>
      <c r="AB35">
        <v>5.7</v>
      </c>
      <c r="AC35">
        <v>5.8</v>
      </c>
      <c r="AD35">
        <v>6.5</v>
      </c>
      <c r="AE35">
        <v>7.3</v>
      </c>
      <c r="AF35">
        <v>8.4</v>
      </c>
      <c r="AG35">
        <v>9.6</v>
      </c>
      <c r="AH35">
        <v>10.5</v>
      </c>
      <c r="AI35">
        <v>10.9</v>
      </c>
      <c r="AJ35">
        <v>11.3</v>
      </c>
      <c r="AK35">
        <v>11.5</v>
      </c>
      <c r="AL35">
        <v>12.9</v>
      </c>
      <c r="AM35">
        <v>15.1</v>
      </c>
      <c r="AN35">
        <v>17.8</v>
      </c>
      <c r="AO35">
        <v>20.8</v>
      </c>
      <c r="AP35">
        <v>22.3</v>
      </c>
      <c r="AQ35">
        <v>22.6</v>
      </c>
      <c r="AR35">
        <v>23.3</v>
      </c>
      <c r="AS35">
        <v>23.5</v>
      </c>
      <c r="AT35">
        <v>24.3</v>
      </c>
      <c r="AU35">
        <v>23.9</v>
      </c>
      <c r="AV35">
        <v>25</v>
      </c>
      <c r="AW35">
        <v>25.5</v>
      </c>
      <c r="AX35">
        <v>26.5</v>
      </c>
      <c r="AY35">
        <v>26.9</v>
      </c>
      <c r="AZ35">
        <v>27.9</v>
      </c>
      <c r="BA35">
        <v>29</v>
      </c>
      <c r="BB35">
        <v>30</v>
      </c>
      <c r="BC35">
        <v>31</v>
      </c>
    </row>
    <row r="36" spans="1:55" x14ac:dyDescent="0.2">
      <c r="A36" t="s">
        <v>40</v>
      </c>
      <c r="B36">
        <v>44</v>
      </c>
      <c r="C36" t="s">
        <v>5</v>
      </c>
      <c r="D36">
        <v>2960</v>
      </c>
      <c r="E36" t="s">
        <v>6</v>
      </c>
      <c r="F36">
        <v>645</v>
      </c>
      <c r="G36">
        <v>2.5</v>
      </c>
      <c r="H36">
        <v>2.9</v>
      </c>
      <c r="I36">
        <v>2.7</v>
      </c>
      <c r="J36">
        <v>2.7</v>
      </c>
      <c r="K36">
        <v>2.8</v>
      </c>
      <c r="L36">
        <v>3</v>
      </c>
      <c r="M36">
        <v>4.0999999999999996</v>
      </c>
      <c r="N36">
        <v>3.6</v>
      </c>
      <c r="O36">
        <v>2.8</v>
      </c>
      <c r="P36">
        <v>2.5</v>
      </c>
      <c r="Q36">
        <v>1.9</v>
      </c>
      <c r="R36">
        <v>5</v>
      </c>
      <c r="S36">
        <v>4.9000000000000004</v>
      </c>
      <c r="T36">
        <v>3.2</v>
      </c>
      <c r="U36">
        <v>2.9</v>
      </c>
      <c r="V36">
        <v>3.3</v>
      </c>
      <c r="W36">
        <v>3.1</v>
      </c>
      <c r="X36">
        <v>3.8</v>
      </c>
      <c r="Y36">
        <v>3.3</v>
      </c>
      <c r="Z36">
        <v>3.7</v>
      </c>
      <c r="AA36">
        <v>4.4000000000000004</v>
      </c>
      <c r="AB36">
        <v>3.7</v>
      </c>
      <c r="AC36">
        <v>2.4</v>
      </c>
      <c r="AD36">
        <v>3.6</v>
      </c>
      <c r="AE36">
        <v>3.1</v>
      </c>
      <c r="AF36">
        <v>3.7</v>
      </c>
      <c r="AG36">
        <v>3.3</v>
      </c>
      <c r="AH36">
        <v>3.2</v>
      </c>
      <c r="AI36">
        <v>2.8</v>
      </c>
      <c r="AJ36">
        <v>2.9</v>
      </c>
      <c r="AK36">
        <v>2.4</v>
      </c>
      <c r="AL36">
        <v>3</v>
      </c>
      <c r="AM36">
        <v>3.7</v>
      </c>
      <c r="AN36">
        <v>3</v>
      </c>
      <c r="AO36">
        <v>4.8</v>
      </c>
      <c r="AP36">
        <v>4.9000000000000004</v>
      </c>
      <c r="AQ36">
        <v>5.0999999999999996</v>
      </c>
      <c r="AR36">
        <v>5.0999999999999996</v>
      </c>
      <c r="AS36">
        <v>4.4000000000000004</v>
      </c>
      <c r="AT36">
        <v>4.8</v>
      </c>
      <c r="AU36">
        <v>5.2</v>
      </c>
      <c r="AV36">
        <v>5.0999999999999996</v>
      </c>
      <c r="AW36">
        <v>5.5</v>
      </c>
      <c r="AX36">
        <v>5.5</v>
      </c>
      <c r="AY36">
        <v>5.0999999999999996</v>
      </c>
      <c r="AZ36">
        <v>5.5</v>
      </c>
      <c r="BA36">
        <v>5.3</v>
      </c>
      <c r="BB36">
        <v>5.3</v>
      </c>
      <c r="BC36">
        <v>5.2</v>
      </c>
    </row>
    <row r="37" spans="1:55" x14ac:dyDescent="0.2">
      <c r="A37" t="s">
        <v>41</v>
      </c>
      <c r="B37">
        <v>45</v>
      </c>
      <c r="C37" t="s">
        <v>5</v>
      </c>
      <c r="D37">
        <v>2960</v>
      </c>
      <c r="E37" t="s">
        <v>6</v>
      </c>
      <c r="F37">
        <v>645</v>
      </c>
      <c r="G37">
        <v>4.5999999999999996</v>
      </c>
      <c r="H37">
        <v>5</v>
      </c>
      <c r="I37">
        <v>4.9000000000000004</v>
      </c>
      <c r="J37">
        <v>4.8</v>
      </c>
      <c r="K37">
        <v>4.7</v>
      </c>
      <c r="L37">
        <v>4.5999999999999996</v>
      </c>
      <c r="M37">
        <v>4.5</v>
      </c>
      <c r="N37">
        <v>6.2</v>
      </c>
      <c r="O37">
        <v>6</v>
      </c>
      <c r="P37">
        <v>10.5</v>
      </c>
      <c r="Q37">
        <v>12.3</v>
      </c>
      <c r="R37">
        <v>12</v>
      </c>
      <c r="S37">
        <v>11.8</v>
      </c>
      <c r="T37">
        <v>13.4</v>
      </c>
      <c r="U37">
        <v>14.3</v>
      </c>
      <c r="V37">
        <v>12.5</v>
      </c>
      <c r="W37">
        <v>13.7</v>
      </c>
      <c r="X37">
        <v>13.2</v>
      </c>
      <c r="Y37">
        <v>12.8</v>
      </c>
      <c r="Z37">
        <v>12.5</v>
      </c>
      <c r="AA37">
        <v>14</v>
      </c>
      <c r="AB37">
        <v>14.4</v>
      </c>
      <c r="AC37">
        <v>13.5</v>
      </c>
      <c r="AD37">
        <v>14.3</v>
      </c>
      <c r="AE37">
        <v>13.7</v>
      </c>
      <c r="AF37">
        <v>13.8</v>
      </c>
      <c r="AG37">
        <v>13.7</v>
      </c>
      <c r="AH37">
        <v>14.8</v>
      </c>
      <c r="AI37">
        <v>28.9</v>
      </c>
      <c r="AJ37">
        <v>29.3</v>
      </c>
      <c r="AK37">
        <v>29.5</v>
      </c>
      <c r="AL37">
        <v>27</v>
      </c>
      <c r="AM37">
        <v>26.9</v>
      </c>
      <c r="AN37">
        <v>28.8</v>
      </c>
      <c r="AO37">
        <v>28</v>
      </c>
      <c r="AP37">
        <v>25.7</v>
      </c>
      <c r="AQ37">
        <v>24.8</v>
      </c>
      <c r="AR37">
        <v>24.2</v>
      </c>
      <c r="AS37">
        <v>22.8</v>
      </c>
      <c r="AT37">
        <v>25.1</v>
      </c>
      <c r="AU37">
        <v>22</v>
      </c>
      <c r="AV37">
        <v>23.1</v>
      </c>
      <c r="AW37">
        <v>24.4</v>
      </c>
      <c r="AX37">
        <v>24.8</v>
      </c>
      <c r="AY37">
        <v>24.2</v>
      </c>
      <c r="AZ37">
        <v>23.6</v>
      </c>
      <c r="BA37">
        <v>24.2</v>
      </c>
      <c r="BB37">
        <v>23.6</v>
      </c>
      <c r="BC37">
        <v>23</v>
      </c>
    </row>
    <row r="38" spans="1:55" x14ac:dyDescent="0.2">
      <c r="A38" t="s">
        <v>42</v>
      </c>
      <c r="B38">
        <v>46</v>
      </c>
      <c r="C38" t="s">
        <v>5</v>
      </c>
      <c r="D38">
        <v>2960</v>
      </c>
      <c r="E38" t="s">
        <v>6</v>
      </c>
      <c r="F38">
        <v>645</v>
      </c>
      <c r="G38">
        <v>27.5</v>
      </c>
      <c r="H38">
        <v>23.4</v>
      </c>
      <c r="I38">
        <v>24.3</v>
      </c>
      <c r="J38">
        <v>28</v>
      </c>
      <c r="K38">
        <v>24.5</v>
      </c>
      <c r="L38">
        <v>25.5</v>
      </c>
      <c r="M38">
        <v>24.7</v>
      </c>
      <c r="N38">
        <v>25.6</v>
      </c>
      <c r="O38">
        <v>26.2</v>
      </c>
      <c r="P38">
        <v>21.6</v>
      </c>
      <c r="Q38">
        <v>19.899999999999999</v>
      </c>
      <c r="R38">
        <v>27.4</v>
      </c>
      <c r="S38">
        <v>22.7</v>
      </c>
      <c r="T38">
        <v>19.3</v>
      </c>
      <c r="U38">
        <v>24.1</v>
      </c>
      <c r="V38">
        <v>23.9</v>
      </c>
      <c r="W38">
        <v>21.2</v>
      </c>
      <c r="X38">
        <v>27</v>
      </c>
      <c r="Y38">
        <v>28.2</v>
      </c>
      <c r="Z38">
        <v>27.9</v>
      </c>
      <c r="AA38">
        <v>25.5</v>
      </c>
      <c r="AB38">
        <v>27.3</v>
      </c>
      <c r="AC38">
        <v>31.6</v>
      </c>
      <c r="AD38">
        <v>37.299999999999997</v>
      </c>
      <c r="AE38">
        <v>37.700000000000003</v>
      </c>
      <c r="AF38">
        <v>35.299999999999997</v>
      </c>
      <c r="AG38">
        <v>34.9</v>
      </c>
      <c r="AH38">
        <v>34</v>
      </c>
      <c r="AI38">
        <v>33.4</v>
      </c>
      <c r="AJ38">
        <v>33.6</v>
      </c>
      <c r="AK38">
        <v>31.7</v>
      </c>
      <c r="AL38">
        <v>30.8</v>
      </c>
      <c r="AM38">
        <v>32</v>
      </c>
      <c r="AN38">
        <v>26.4</v>
      </c>
      <c r="AO38">
        <v>22.2</v>
      </c>
      <c r="AP38">
        <v>22.9</v>
      </c>
      <c r="AQ38">
        <v>20.6</v>
      </c>
      <c r="AR38">
        <v>19.899999999999999</v>
      </c>
      <c r="AS38">
        <v>19.2</v>
      </c>
      <c r="AT38">
        <v>20</v>
      </c>
      <c r="AU38">
        <v>23.7</v>
      </c>
      <c r="AV38">
        <v>19.899999999999999</v>
      </c>
      <c r="AW38">
        <v>19.899999999999999</v>
      </c>
      <c r="AX38">
        <v>22.4</v>
      </c>
      <c r="AY38">
        <v>20.2</v>
      </c>
      <c r="AZ38">
        <v>22.9</v>
      </c>
      <c r="BA38">
        <v>21.7</v>
      </c>
      <c r="BB38">
        <v>21.1</v>
      </c>
      <c r="BC38">
        <v>20.5</v>
      </c>
    </row>
    <row r="39" spans="1:55" x14ac:dyDescent="0.2">
      <c r="A39" t="s">
        <v>43</v>
      </c>
      <c r="B39">
        <v>48</v>
      </c>
      <c r="C39" t="s">
        <v>5</v>
      </c>
      <c r="D39">
        <v>2960</v>
      </c>
      <c r="E39" t="s">
        <v>6</v>
      </c>
      <c r="F39">
        <v>645</v>
      </c>
      <c r="G39">
        <v>2</v>
      </c>
      <c r="H39">
        <v>2.1</v>
      </c>
      <c r="I39">
        <v>2.4</v>
      </c>
      <c r="J39">
        <v>2.8</v>
      </c>
      <c r="K39">
        <v>2.5</v>
      </c>
      <c r="L39">
        <v>2.5</v>
      </c>
      <c r="M39">
        <v>2.5</v>
      </c>
      <c r="N39">
        <v>3.3</v>
      </c>
      <c r="O39">
        <v>2.1</v>
      </c>
      <c r="P39">
        <v>4.0999999999999996</v>
      </c>
      <c r="Q39">
        <v>4.9000000000000004</v>
      </c>
      <c r="R39">
        <v>6</v>
      </c>
      <c r="S39">
        <v>5.2</v>
      </c>
      <c r="T39">
        <v>5.2</v>
      </c>
      <c r="U39">
        <v>5.9</v>
      </c>
      <c r="V39">
        <v>4.9000000000000004</v>
      </c>
      <c r="W39">
        <v>5.3</v>
      </c>
      <c r="X39">
        <v>9.3000000000000007</v>
      </c>
      <c r="Y39">
        <v>7.3</v>
      </c>
      <c r="Z39">
        <v>7</v>
      </c>
      <c r="AA39">
        <v>5.3</v>
      </c>
      <c r="AB39">
        <v>3.4</v>
      </c>
      <c r="AC39">
        <v>3.6</v>
      </c>
      <c r="AD39">
        <v>5.5</v>
      </c>
      <c r="AE39">
        <v>5.7</v>
      </c>
      <c r="AF39">
        <v>6.1</v>
      </c>
      <c r="AG39">
        <v>4.5999999999999996</v>
      </c>
      <c r="AH39">
        <v>3.5</v>
      </c>
      <c r="AI39">
        <v>4.2</v>
      </c>
      <c r="AJ39">
        <v>5.7</v>
      </c>
      <c r="AK39">
        <v>4.0999999999999996</v>
      </c>
      <c r="AL39">
        <v>4.9000000000000004</v>
      </c>
      <c r="AM39">
        <v>6</v>
      </c>
      <c r="AN39">
        <v>5.4</v>
      </c>
      <c r="AO39">
        <v>4.7</v>
      </c>
      <c r="AP39">
        <v>4</v>
      </c>
      <c r="AQ39">
        <v>6.5</v>
      </c>
      <c r="AR39">
        <v>5.6</v>
      </c>
      <c r="AS39">
        <v>6.7</v>
      </c>
      <c r="AT39">
        <v>6.4</v>
      </c>
      <c r="AU39">
        <v>5.2</v>
      </c>
      <c r="AV39">
        <v>6.6</v>
      </c>
      <c r="AW39">
        <v>7.9</v>
      </c>
      <c r="AX39">
        <v>9</v>
      </c>
      <c r="AY39">
        <v>7.7</v>
      </c>
      <c r="AZ39">
        <v>8.8000000000000007</v>
      </c>
      <c r="BA39">
        <v>10.1</v>
      </c>
      <c r="BB39">
        <v>10</v>
      </c>
      <c r="BC39">
        <v>9.8000000000000007</v>
      </c>
    </row>
    <row r="40" spans="1:55" x14ac:dyDescent="0.2">
      <c r="A40" t="s">
        <v>44</v>
      </c>
      <c r="B40">
        <v>107</v>
      </c>
      <c r="C40" t="s">
        <v>5</v>
      </c>
      <c r="D40">
        <v>2960</v>
      </c>
      <c r="E40" t="s">
        <v>6</v>
      </c>
      <c r="F40">
        <v>645</v>
      </c>
      <c r="G40">
        <v>14.1</v>
      </c>
      <c r="H40">
        <v>13</v>
      </c>
      <c r="I40">
        <v>13.3</v>
      </c>
      <c r="J40">
        <v>14.3</v>
      </c>
      <c r="K40">
        <v>15.8</v>
      </c>
      <c r="L40">
        <v>16</v>
      </c>
      <c r="M40">
        <v>16.100000000000001</v>
      </c>
      <c r="N40">
        <v>16.2</v>
      </c>
      <c r="O40">
        <v>16.399999999999999</v>
      </c>
      <c r="P40">
        <v>16.2</v>
      </c>
      <c r="Q40">
        <v>18.100000000000001</v>
      </c>
      <c r="R40">
        <v>17.8</v>
      </c>
      <c r="S40">
        <v>17.2</v>
      </c>
      <c r="T40">
        <v>22.8</v>
      </c>
      <c r="U40">
        <v>21.1</v>
      </c>
      <c r="V40">
        <v>21.3</v>
      </c>
      <c r="W40">
        <v>16.2</v>
      </c>
      <c r="X40">
        <v>16.899999999999999</v>
      </c>
      <c r="Y40">
        <v>19</v>
      </c>
      <c r="Z40">
        <v>17.3</v>
      </c>
      <c r="AA40">
        <v>19.5</v>
      </c>
      <c r="AB40">
        <v>17.100000000000001</v>
      </c>
      <c r="AC40">
        <v>14.3</v>
      </c>
      <c r="AD40">
        <v>14.7</v>
      </c>
      <c r="AE40">
        <v>17.399999999999999</v>
      </c>
      <c r="AF40">
        <v>18.899999999999999</v>
      </c>
      <c r="AG40">
        <v>18.600000000000001</v>
      </c>
      <c r="AH40">
        <v>21.9</v>
      </c>
      <c r="AI40">
        <v>20.7</v>
      </c>
      <c r="AJ40">
        <v>18.3</v>
      </c>
      <c r="AK40">
        <v>15.1</v>
      </c>
      <c r="AL40">
        <v>16.2</v>
      </c>
      <c r="AM40">
        <v>14.5</v>
      </c>
      <c r="AN40">
        <v>12.1</v>
      </c>
      <c r="AO40">
        <v>13.3</v>
      </c>
      <c r="AP40">
        <v>13</v>
      </c>
      <c r="AQ40">
        <v>12.7</v>
      </c>
      <c r="AR40">
        <v>14.1</v>
      </c>
      <c r="AS40">
        <v>17.5</v>
      </c>
      <c r="AT40">
        <v>12.4</v>
      </c>
      <c r="AU40">
        <v>14.2</v>
      </c>
      <c r="AV40">
        <v>13.7</v>
      </c>
      <c r="AW40">
        <v>14.9</v>
      </c>
      <c r="AX40">
        <v>13</v>
      </c>
      <c r="AY40">
        <v>14.2</v>
      </c>
      <c r="AZ40">
        <v>13.2</v>
      </c>
      <c r="BA40">
        <v>13.3</v>
      </c>
      <c r="BB40">
        <v>13.1</v>
      </c>
      <c r="BC40">
        <v>12.8</v>
      </c>
    </row>
    <row r="41" spans="1:55" x14ac:dyDescent="0.2">
      <c r="A41" t="s">
        <v>45</v>
      </c>
      <c r="B41">
        <v>98</v>
      </c>
      <c r="C41" t="s">
        <v>5</v>
      </c>
      <c r="D41">
        <v>2960</v>
      </c>
      <c r="E41" t="s">
        <v>6</v>
      </c>
      <c r="F41">
        <v>645</v>
      </c>
      <c r="AL41">
        <v>2.7</v>
      </c>
      <c r="AM41">
        <v>1.6</v>
      </c>
      <c r="AN41">
        <v>2.5</v>
      </c>
      <c r="AO41">
        <v>2.8</v>
      </c>
      <c r="AP41">
        <v>3.4</v>
      </c>
      <c r="AQ41">
        <v>3.4</v>
      </c>
      <c r="AR41">
        <v>4.3</v>
      </c>
      <c r="AS41">
        <v>4.0999999999999996</v>
      </c>
      <c r="AT41">
        <v>7.2</v>
      </c>
      <c r="AU41">
        <v>10.5</v>
      </c>
      <c r="AV41">
        <v>14</v>
      </c>
      <c r="AW41">
        <v>14.3</v>
      </c>
      <c r="AX41">
        <v>13.3</v>
      </c>
      <c r="AY41">
        <v>16.899999999999999</v>
      </c>
      <c r="AZ41">
        <v>17.399999999999999</v>
      </c>
      <c r="BA41">
        <v>15.9</v>
      </c>
      <c r="BB41">
        <v>16</v>
      </c>
      <c r="BC41">
        <v>16</v>
      </c>
    </row>
    <row r="42" spans="1:55" x14ac:dyDescent="0.2">
      <c r="A42" t="s">
        <v>46</v>
      </c>
      <c r="B42">
        <v>49</v>
      </c>
      <c r="C42" t="s">
        <v>5</v>
      </c>
      <c r="D42">
        <v>2960</v>
      </c>
      <c r="E42" t="s">
        <v>6</v>
      </c>
      <c r="F42">
        <v>645</v>
      </c>
      <c r="G42">
        <v>7.3</v>
      </c>
      <c r="H42">
        <v>6.4</v>
      </c>
      <c r="I42">
        <v>10.199999999999999</v>
      </c>
      <c r="J42">
        <v>12.9</v>
      </c>
      <c r="K42">
        <v>9.5</v>
      </c>
      <c r="L42">
        <v>11.9</v>
      </c>
      <c r="M42">
        <v>16</v>
      </c>
      <c r="N42">
        <v>13.7</v>
      </c>
      <c r="O42">
        <v>14.1</v>
      </c>
      <c r="P42">
        <v>15.2</v>
      </c>
      <c r="Q42">
        <v>19.399999999999999</v>
      </c>
      <c r="R42">
        <v>17.399999999999999</v>
      </c>
      <c r="S42">
        <v>19.8</v>
      </c>
      <c r="T42">
        <v>20.3</v>
      </c>
      <c r="U42">
        <v>20.9</v>
      </c>
      <c r="V42">
        <v>20.2</v>
      </c>
      <c r="W42">
        <v>17.8</v>
      </c>
      <c r="X42">
        <v>16.7</v>
      </c>
      <c r="Y42">
        <v>12.4</v>
      </c>
      <c r="Z42">
        <v>17.8</v>
      </c>
      <c r="AA42">
        <v>18.2</v>
      </c>
      <c r="AB42">
        <v>18.399999999999999</v>
      </c>
      <c r="AC42">
        <v>19.7</v>
      </c>
      <c r="AD42">
        <v>18</v>
      </c>
      <c r="AE42">
        <v>20.5</v>
      </c>
      <c r="AF42">
        <v>20.3</v>
      </c>
      <c r="AG42">
        <v>20.8</v>
      </c>
      <c r="AH42">
        <v>20.8</v>
      </c>
      <c r="AI42">
        <v>17.8</v>
      </c>
      <c r="AJ42">
        <v>18</v>
      </c>
      <c r="AK42">
        <v>14</v>
      </c>
      <c r="AL42">
        <v>12.7</v>
      </c>
      <c r="AM42">
        <v>13.8</v>
      </c>
      <c r="AN42">
        <v>12.4</v>
      </c>
      <c r="AO42">
        <v>13.8</v>
      </c>
      <c r="AP42">
        <v>13.4</v>
      </c>
      <c r="AQ42">
        <v>12.1</v>
      </c>
      <c r="AR42">
        <v>11.8</v>
      </c>
      <c r="AS42">
        <v>9.9</v>
      </c>
      <c r="AT42">
        <v>11.4</v>
      </c>
      <c r="AU42">
        <v>10.3</v>
      </c>
      <c r="AV42">
        <v>6.4</v>
      </c>
      <c r="AW42">
        <v>9</v>
      </c>
      <c r="AX42">
        <v>10</v>
      </c>
      <c r="AY42">
        <v>8.5</v>
      </c>
      <c r="AZ42">
        <v>6.9</v>
      </c>
      <c r="BA42">
        <v>8.5</v>
      </c>
      <c r="BB42">
        <v>8.5</v>
      </c>
      <c r="BC42">
        <v>8.5</v>
      </c>
    </row>
    <row r="43" spans="1:55" x14ac:dyDescent="0.2">
      <c r="A43" t="s">
        <v>47</v>
      </c>
      <c r="B43">
        <v>50</v>
      </c>
      <c r="C43" t="s">
        <v>5</v>
      </c>
      <c r="D43">
        <v>2960</v>
      </c>
      <c r="E43" t="s">
        <v>6</v>
      </c>
      <c r="F43">
        <v>645</v>
      </c>
      <c r="G43">
        <v>5.7</v>
      </c>
      <c r="H43">
        <v>6.2</v>
      </c>
      <c r="I43">
        <v>7.5</v>
      </c>
      <c r="J43">
        <v>7.2</v>
      </c>
      <c r="K43">
        <v>7.1</v>
      </c>
      <c r="L43">
        <v>7.2</v>
      </c>
      <c r="M43">
        <v>8.3000000000000007</v>
      </c>
      <c r="N43">
        <v>8.1</v>
      </c>
      <c r="O43">
        <v>8</v>
      </c>
      <c r="P43">
        <v>7</v>
      </c>
      <c r="Q43">
        <v>7.5</v>
      </c>
      <c r="R43">
        <v>7.3</v>
      </c>
      <c r="S43">
        <v>8.1</v>
      </c>
      <c r="T43">
        <v>5.0999999999999996</v>
      </c>
      <c r="U43">
        <v>7.7</v>
      </c>
      <c r="V43">
        <v>5.2</v>
      </c>
      <c r="W43">
        <v>6.6</v>
      </c>
      <c r="X43">
        <v>9.1999999999999993</v>
      </c>
      <c r="Y43">
        <v>6.7</v>
      </c>
      <c r="Z43">
        <v>7.5</v>
      </c>
      <c r="AA43">
        <v>7.6</v>
      </c>
      <c r="AB43">
        <v>10.8</v>
      </c>
      <c r="AC43">
        <v>9.9</v>
      </c>
      <c r="AD43">
        <v>10.9</v>
      </c>
      <c r="AE43">
        <v>12.6</v>
      </c>
      <c r="AF43">
        <v>12.7</v>
      </c>
      <c r="AG43">
        <v>16.100000000000001</v>
      </c>
      <c r="AH43">
        <v>14.5</v>
      </c>
      <c r="AI43">
        <v>15</v>
      </c>
      <c r="AJ43">
        <v>14.9</v>
      </c>
      <c r="AK43">
        <v>14.8</v>
      </c>
      <c r="AL43">
        <v>18.3</v>
      </c>
      <c r="AM43">
        <v>16.100000000000001</v>
      </c>
      <c r="AN43">
        <v>17.7</v>
      </c>
      <c r="AO43">
        <v>19.8</v>
      </c>
      <c r="AP43">
        <v>17.8</v>
      </c>
      <c r="AQ43">
        <v>18</v>
      </c>
      <c r="AR43">
        <v>19.600000000000001</v>
      </c>
      <c r="AS43">
        <v>19.399999999999999</v>
      </c>
      <c r="AT43">
        <v>18.7</v>
      </c>
      <c r="AU43">
        <v>19.3</v>
      </c>
      <c r="AV43">
        <v>18.100000000000001</v>
      </c>
      <c r="AW43">
        <v>17.600000000000001</v>
      </c>
      <c r="AX43">
        <v>17.8</v>
      </c>
      <c r="AY43">
        <v>19</v>
      </c>
      <c r="AZ43">
        <v>19.7</v>
      </c>
      <c r="BA43">
        <v>21.9</v>
      </c>
      <c r="BB43">
        <v>21.6</v>
      </c>
      <c r="BC43">
        <v>21.3</v>
      </c>
    </row>
    <row r="44" spans="1:55" x14ac:dyDescent="0.2">
      <c r="A44" t="s">
        <v>48</v>
      </c>
      <c r="B44">
        <v>167</v>
      </c>
      <c r="C44" t="s">
        <v>5</v>
      </c>
      <c r="D44">
        <v>2960</v>
      </c>
      <c r="E44" t="s">
        <v>6</v>
      </c>
      <c r="F44">
        <v>645</v>
      </c>
      <c r="AM44">
        <v>6.3</v>
      </c>
      <c r="AN44">
        <v>8</v>
      </c>
      <c r="AO44">
        <v>8</v>
      </c>
      <c r="AP44">
        <v>9.6</v>
      </c>
      <c r="AQ44">
        <v>9.4</v>
      </c>
      <c r="AR44">
        <v>9</v>
      </c>
      <c r="AS44">
        <v>9.3000000000000007</v>
      </c>
      <c r="AT44">
        <v>10.199999999999999</v>
      </c>
      <c r="AU44">
        <v>9.6999999999999993</v>
      </c>
      <c r="AV44">
        <v>9.1999999999999993</v>
      </c>
      <c r="AW44">
        <v>9.5</v>
      </c>
      <c r="AX44">
        <v>9.6999999999999993</v>
      </c>
      <c r="AY44">
        <v>10</v>
      </c>
      <c r="AZ44">
        <v>9.5</v>
      </c>
      <c r="BA44">
        <v>9.8000000000000007</v>
      </c>
      <c r="BB44">
        <v>9.8000000000000007</v>
      </c>
      <c r="BC44">
        <v>9.6999999999999993</v>
      </c>
    </row>
    <row r="45" spans="1:55" x14ac:dyDescent="0.2">
      <c r="A45" t="s">
        <v>49</v>
      </c>
      <c r="B45">
        <v>51</v>
      </c>
      <c r="C45" t="s">
        <v>5</v>
      </c>
      <c r="D45">
        <v>2960</v>
      </c>
      <c r="E45" t="s">
        <v>6</v>
      </c>
      <c r="F45">
        <v>645</v>
      </c>
      <c r="G45">
        <v>7.4</v>
      </c>
      <c r="H45">
        <v>8</v>
      </c>
      <c r="I45">
        <v>9.5</v>
      </c>
      <c r="J45">
        <v>8.6</v>
      </c>
      <c r="K45">
        <v>8.4</v>
      </c>
      <c r="L45">
        <v>8.4</v>
      </c>
      <c r="M45">
        <v>8.6</v>
      </c>
      <c r="N45">
        <v>8.9</v>
      </c>
      <c r="O45">
        <v>9.6999999999999993</v>
      </c>
      <c r="P45">
        <v>8</v>
      </c>
      <c r="Q45">
        <v>8.1999999999999993</v>
      </c>
      <c r="R45">
        <v>8.3000000000000007</v>
      </c>
      <c r="S45">
        <v>8.3000000000000007</v>
      </c>
      <c r="T45">
        <v>7.9</v>
      </c>
      <c r="U45">
        <v>8</v>
      </c>
      <c r="V45">
        <v>7.4</v>
      </c>
      <c r="W45">
        <v>6.6</v>
      </c>
      <c r="X45">
        <v>6.2</v>
      </c>
      <c r="Y45">
        <v>5.0999999999999996</v>
      </c>
      <c r="Z45">
        <v>4.8</v>
      </c>
      <c r="AA45">
        <v>5.3</v>
      </c>
      <c r="AB45">
        <v>5.2</v>
      </c>
      <c r="AC45">
        <v>4.5999999999999996</v>
      </c>
      <c r="AD45">
        <v>5.9</v>
      </c>
      <c r="AE45">
        <v>5.9</v>
      </c>
      <c r="AF45">
        <v>7.1</v>
      </c>
      <c r="AG45">
        <v>7.4</v>
      </c>
      <c r="AH45">
        <v>7.9</v>
      </c>
      <c r="AI45">
        <v>7.4</v>
      </c>
      <c r="AJ45">
        <v>7</v>
      </c>
      <c r="AK45">
        <v>5.6</v>
      </c>
      <c r="AL45">
        <v>5.7</v>
      </c>
    </row>
    <row r="46" spans="1:55" x14ac:dyDescent="0.2">
      <c r="A46" t="s">
        <v>50</v>
      </c>
      <c r="B46">
        <v>116</v>
      </c>
      <c r="C46" t="s">
        <v>5</v>
      </c>
      <c r="D46">
        <v>2960</v>
      </c>
      <c r="E46" t="s">
        <v>6</v>
      </c>
      <c r="F46">
        <v>645</v>
      </c>
      <c r="G46">
        <v>30.5</v>
      </c>
      <c r="H46">
        <v>30.3</v>
      </c>
      <c r="I46">
        <v>31.2</v>
      </c>
      <c r="J46">
        <v>30.2</v>
      </c>
      <c r="K46">
        <v>31.3</v>
      </c>
      <c r="L46">
        <v>32.6</v>
      </c>
      <c r="M46">
        <v>33.6</v>
      </c>
      <c r="N46">
        <v>33.5</v>
      </c>
      <c r="O46">
        <v>32.299999999999997</v>
      </c>
      <c r="P46">
        <v>27</v>
      </c>
      <c r="Q46">
        <v>29.1</v>
      </c>
      <c r="R46">
        <v>30.7</v>
      </c>
      <c r="S46">
        <v>30.1</v>
      </c>
      <c r="T46">
        <v>34.200000000000003</v>
      </c>
      <c r="U46">
        <v>35.1</v>
      </c>
      <c r="V46">
        <v>37.299999999999997</v>
      </c>
      <c r="W46">
        <v>36.5</v>
      </c>
      <c r="X46">
        <v>38</v>
      </c>
      <c r="Y46">
        <v>36.200000000000003</v>
      </c>
      <c r="Z46">
        <v>32.9</v>
      </c>
      <c r="AA46">
        <v>36.200000000000003</v>
      </c>
      <c r="AB46">
        <v>36.700000000000003</v>
      </c>
      <c r="AC46">
        <v>34.700000000000003</v>
      </c>
      <c r="AD46">
        <v>34.5</v>
      </c>
      <c r="AE46">
        <v>33.6</v>
      </c>
      <c r="AF46">
        <v>35.5</v>
      </c>
      <c r="AG46">
        <v>36.1</v>
      </c>
      <c r="AH46">
        <v>31.5</v>
      </c>
      <c r="AI46">
        <v>34.299999999999997</v>
      </c>
      <c r="AJ46">
        <v>23.9</v>
      </c>
      <c r="AK46">
        <v>18.8</v>
      </c>
      <c r="AL46">
        <v>17.2</v>
      </c>
      <c r="AM46">
        <v>18.3</v>
      </c>
      <c r="AN46">
        <v>18</v>
      </c>
      <c r="AO46">
        <v>15.1</v>
      </c>
      <c r="AP46">
        <v>13.1</v>
      </c>
      <c r="AQ46">
        <v>11.5</v>
      </c>
      <c r="AR46">
        <v>10.9</v>
      </c>
      <c r="AS46">
        <v>9.9</v>
      </c>
      <c r="AT46">
        <v>9.6999999999999993</v>
      </c>
      <c r="AU46">
        <v>9.5</v>
      </c>
      <c r="AV46">
        <v>8.1</v>
      </c>
      <c r="AW46">
        <v>6.8</v>
      </c>
      <c r="AX46">
        <v>6.4</v>
      </c>
      <c r="AY46">
        <v>8.1999999999999993</v>
      </c>
      <c r="AZ46">
        <v>9.1999999999999993</v>
      </c>
      <c r="BA46">
        <v>11.7</v>
      </c>
      <c r="BB46">
        <v>11.5</v>
      </c>
      <c r="BC46">
        <v>10.6</v>
      </c>
    </row>
    <row r="47" spans="1:55" x14ac:dyDescent="0.2">
      <c r="A47" t="s">
        <v>51</v>
      </c>
      <c r="B47">
        <v>54</v>
      </c>
      <c r="C47" t="s">
        <v>5</v>
      </c>
      <c r="D47">
        <v>2960</v>
      </c>
      <c r="E47" t="s">
        <v>6</v>
      </c>
      <c r="F47">
        <v>645</v>
      </c>
      <c r="G47">
        <v>16.5</v>
      </c>
      <c r="H47">
        <v>17.5</v>
      </c>
      <c r="I47">
        <v>18.100000000000001</v>
      </c>
      <c r="J47">
        <v>18.5</v>
      </c>
      <c r="K47">
        <v>18.5</v>
      </c>
      <c r="L47">
        <v>19.3</v>
      </c>
      <c r="M47">
        <v>20</v>
      </c>
      <c r="N47">
        <v>20.6</v>
      </c>
      <c r="O47">
        <v>22.3</v>
      </c>
      <c r="P47">
        <v>21.2</v>
      </c>
      <c r="Q47">
        <v>19.8</v>
      </c>
      <c r="R47">
        <v>21.2</v>
      </c>
      <c r="S47">
        <v>22.3</v>
      </c>
      <c r="T47">
        <v>21.8</v>
      </c>
      <c r="U47">
        <v>19.899999999999999</v>
      </c>
      <c r="V47">
        <v>20.6</v>
      </c>
      <c r="W47">
        <v>20.8</v>
      </c>
      <c r="X47">
        <v>20.2</v>
      </c>
      <c r="Y47">
        <v>20.3</v>
      </c>
      <c r="Z47">
        <v>20.9</v>
      </c>
      <c r="AA47">
        <v>21.1</v>
      </c>
      <c r="AB47">
        <v>20.8</v>
      </c>
      <c r="AC47">
        <v>21.1</v>
      </c>
      <c r="AD47">
        <v>20.9</v>
      </c>
      <c r="AE47">
        <v>20.9</v>
      </c>
      <c r="AF47">
        <v>21.6</v>
      </c>
      <c r="AG47">
        <v>21.6</v>
      </c>
      <c r="AH47">
        <v>22.5</v>
      </c>
      <c r="AI47">
        <v>23.1</v>
      </c>
      <c r="AJ47">
        <v>22.7</v>
      </c>
      <c r="AK47">
        <v>22.6</v>
      </c>
      <c r="AL47">
        <v>24</v>
      </c>
      <c r="AM47">
        <v>23.7</v>
      </c>
      <c r="AN47">
        <v>25.5</v>
      </c>
      <c r="AO47">
        <v>25.5</v>
      </c>
      <c r="AP47">
        <v>23.2</v>
      </c>
      <c r="AQ47">
        <v>23.4</v>
      </c>
      <c r="AR47">
        <v>22.8</v>
      </c>
      <c r="AS47">
        <v>22.8</v>
      </c>
      <c r="AT47">
        <v>22.3</v>
      </c>
      <c r="AU47">
        <v>21.3</v>
      </c>
      <c r="AV47">
        <v>20.5</v>
      </c>
      <c r="AW47">
        <v>23</v>
      </c>
      <c r="AX47">
        <v>23.2</v>
      </c>
      <c r="AY47">
        <v>24.5</v>
      </c>
      <c r="AZ47">
        <v>23</v>
      </c>
      <c r="BA47">
        <v>22.1</v>
      </c>
      <c r="BB47">
        <v>22</v>
      </c>
      <c r="BC47">
        <v>21.9</v>
      </c>
    </row>
    <row r="48" spans="1:55" x14ac:dyDescent="0.2">
      <c r="A48" t="s">
        <v>52</v>
      </c>
      <c r="B48">
        <v>72</v>
      </c>
      <c r="C48" t="s">
        <v>5</v>
      </c>
      <c r="D48">
        <v>2960</v>
      </c>
      <c r="E48" t="s">
        <v>6</v>
      </c>
      <c r="F48">
        <v>645</v>
      </c>
      <c r="G48">
        <v>4.4000000000000004</v>
      </c>
      <c r="H48">
        <v>4.2</v>
      </c>
      <c r="I48">
        <v>3.9</v>
      </c>
      <c r="J48">
        <v>2.8</v>
      </c>
      <c r="K48">
        <v>2.6</v>
      </c>
      <c r="L48">
        <v>2.4</v>
      </c>
      <c r="M48">
        <v>2.2999999999999998</v>
      </c>
      <c r="N48">
        <v>2.1</v>
      </c>
      <c r="O48">
        <v>2</v>
      </c>
      <c r="P48">
        <v>1.9</v>
      </c>
      <c r="Q48">
        <v>1.7</v>
      </c>
      <c r="R48">
        <v>0.6</v>
      </c>
      <c r="S48">
        <v>1</v>
      </c>
      <c r="T48">
        <v>1.8</v>
      </c>
      <c r="U48">
        <v>1.3</v>
      </c>
      <c r="V48">
        <v>0.9</v>
      </c>
      <c r="W48">
        <v>0.9</v>
      </c>
      <c r="X48">
        <v>0.8</v>
      </c>
      <c r="Y48">
        <v>0.7</v>
      </c>
      <c r="Z48">
        <v>0.7</v>
      </c>
      <c r="AA48">
        <v>1.1000000000000001</v>
      </c>
      <c r="AB48">
        <v>2.6</v>
      </c>
      <c r="AC48">
        <v>2.1</v>
      </c>
      <c r="AD48">
        <v>2.9</v>
      </c>
      <c r="AE48">
        <v>3.3</v>
      </c>
      <c r="AF48">
        <v>1.9</v>
      </c>
      <c r="AG48">
        <v>1.3</v>
      </c>
      <c r="AH48">
        <v>1.8</v>
      </c>
      <c r="AI48">
        <v>1.2</v>
      </c>
      <c r="AJ48">
        <v>0.9</v>
      </c>
      <c r="AK48">
        <v>0.8</v>
      </c>
      <c r="AL48">
        <v>1.7</v>
      </c>
      <c r="AM48">
        <v>1.8</v>
      </c>
      <c r="AN48">
        <v>1.8</v>
      </c>
      <c r="AO48">
        <v>1.4</v>
      </c>
      <c r="AP48">
        <v>1.3</v>
      </c>
      <c r="AQ48">
        <v>3</v>
      </c>
      <c r="AR48">
        <v>1</v>
      </c>
      <c r="AS48">
        <v>1.4</v>
      </c>
      <c r="AT48">
        <v>1.2</v>
      </c>
      <c r="AU48">
        <v>0.7</v>
      </c>
      <c r="AV48">
        <v>1.1000000000000001</v>
      </c>
      <c r="AW48">
        <v>0.8</v>
      </c>
      <c r="AX48">
        <v>1.2</v>
      </c>
      <c r="AY48">
        <v>1.1000000000000001</v>
      </c>
      <c r="AZ48">
        <v>1.8</v>
      </c>
      <c r="BA48">
        <v>1.6</v>
      </c>
      <c r="BB48">
        <v>1.6</v>
      </c>
      <c r="BC48">
        <v>1.6</v>
      </c>
    </row>
    <row r="49" spans="1:55" x14ac:dyDescent="0.2">
      <c r="A49" t="s">
        <v>53</v>
      </c>
      <c r="B49">
        <v>55</v>
      </c>
      <c r="C49" t="s">
        <v>5</v>
      </c>
      <c r="D49">
        <v>2960</v>
      </c>
      <c r="E49" t="s">
        <v>6</v>
      </c>
      <c r="F49">
        <v>645</v>
      </c>
      <c r="G49">
        <v>20.5</v>
      </c>
      <c r="H49">
        <v>25.8</v>
      </c>
      <c r="I49">
        <v>25.4</v>
      </c>
      <c r="J49">
        <v>25</v>
      </c>
      <c r="K49">
        <v>30.8</v>
      </c>
      <c r="L49">
        <v>25</v>
      </c>
      <c r="M49">
        <v>24.3</v>
      </c>
      <c r="N49">
        <v>25.4</v>
      </c>
      <c r="O49">
        <v>27.1</v>
      </c>
      <c r="P49">
        <v>21.8</v>
      </c>
      <c r="Q49">
        <v>22.9</v>
      </c>
      <c r="R49">
        <v>27.1</v>
      </c>
      <c r="S49">
        <v>28.5</v>
      </c>
      <c r="T49">
        <v>29.9</v>
      </c>
      <c r="U49">
        <v>25</v>
      </c>
      <c r="V49">
        <v>24.9</v>
      </c>
      <c r="W49">
        <v>25.4</v>
      </c>
      <c r="X49">
        <v>26</v>
      </c>
      <c r="Y49">
        <v>18.3</v>
      </c>
      <c r="Z49">
        <v>26.2</v>
      </c>
      <c r="AA49">
        <v>25.3</v>
      </c>
      <c r="AB49">
        <v>28.9</v>
      </c>
      <c r="AC49">
        <v>17.7</v>
      </c>
      <c r="AD49">
        <v>19.7</v>
      </c>
      <c r="AE49">
        <v>19.100000000000001</v>
      </c>
      <c r="AF49">
        <v>18.5</v>
      </c>
      <c r="AG49">
        <v>15.3</v>
      </c>
      <c r="AH49">
        <v>15.9</v>
      </c>
      <c r="AI49">
        <v>19</v>
      </c>
      <c r="AJ49">
        <v>21.5</v>
      </c>
      <c r="AK49">
        <v>22.9</v>
      </c>
      <c r="AL49">
        <v>25.3</v>
      </c>
      <c r="AM49">
        <v>27</v>
      </c>
      <c r="AN49">
        <v>28.2</v>
      </c>
      <c r="AO49">
        <v>32.799999999999997</v>
      </c>
      <c r="AP49">
        <v>33.4</v>
      </c>
      <c r="AQ49">
        <v>29.5</v>
      </c>
      <c r="AR49">
        <v>38.200000000000003</v>
      </c>
      <c r="AS49">
        <v>40.700000000000003</v>
      </c>
      <c r="AT49">
        <v>39.9</v>
      </c>
      <c r="AU49">
        <v>37.700000000000003</v>
      </c>
      <c r="AV49">
        <v>37.4</v>
      </c>
      <c r="AW49">
        <v>32.299999999999997</v>
      </c>
      <c r="AX49">
        <v>30.5</v>
      </c>
      <c r="AY49">
        <v>26.3</v>
      </c>
      <c r="AZ49">
        <v>25</v>
      </c>
      <c r="BA49">
        <v>30.2</v>
      </c>
      <c r="BB49">
        <v>30.2</v>
      </c>
      <c r="BC49">
        <v>30.2</v>
      </c>
    </row>
    <row r="50" spans="1:55" x14ac:dyDescent="0.2">
      <c r="A50" t="s">
        <v>54</v>
      </c>
      <c r="B50">
        <v>56</v>
      </c>
      <c r="C50" t="s">
        <v>5</v>
      </c>
      <c r="D50">
        <v>2960</v>
      </c>
      <c r="E50" t="s">
        <v>6</v>
      </c>
      <c r="F50">
        <v>645</v>
      </c>
      <c r="G50">
        <v>4.4000000000000004</v>
      </c>
      <c r="H50">
        <v>8.4</v>
      </c>
      <c r="I50">
        <v>9.3000000000000007</v>
      </c>
      <c r="J50">
        <v>11.6</v>
      </c>
      <c r="K50">
        <v>5.9</v>
      </c>
      <c r="L50">
        <v>9.6999999999999993</v>
      </c>
      <c r="M50">
        <v>6.8</v>
      </c>
      <c r="N50">
        <v>8.4</v>
      </c>
      <c r="O50">
        <v>8.1</v>
      </c>
      <c r="P50">
        <v>7.8</v>
      </c>
      <c r="Q50">
        <v>6.7</v>
      </c>
      <c r="R50">
        <v>6</v>
      </c>
      <c r="S50">
        <v>5.2</v>
      </c>
      <c r="T50">
        <v>3.9</v>
      </c>
      <c r="U50">
        <v>5.3</v>
      </c>
      <c r="V50">
        <v>5.7</v>
      </c>
      <c r="W50">
        <v>6.6</v>
      </c>
      <c r="X50">
        <v>5.9</v>
      </c>
      <c r="Y50">
        <v>7.3</v>
      </c>
      <c r="Z50">
        <v>8.6999999999999993</v>
      </c>
      <c r="AA50">
        <v>7.2</v>
      </c>
      <c r="AB50">
        <v>7.1</v>
      </c>
      <c r="AC50">
        <v>6.6</v>
      </c>
      <c r="AD50">
        <v>5</v>
      </c>
      <c r="AE50">
        <v>7.6</v>
      </c>
      <c r="AF50">
        <v>8.9</v>
      </c>
      <c r="AG50">
        <v>7.8</v>
      </c>
      <c r="AH50">
        <v>7.4</v>
      </c>
      <c r="AI50">
        <v>8.9</v>
      </c>
      <c r="AJ50">
        <v>8.6</v>
      </c>
      <c r="AK50">
        <v>6.2</v>
      </c>
      <c r="AL50">
        <v>5.9</v>
      </c>
      <c r="AM50">
        <v>7.1</v>
      </c>
      <c r="AN50">
        <v>8.6999999999999993</v>
      </c>
      <c r="AO50">
        <v>7.8</v>
      </c>
      <c r="AP50">
        <v>7.3</v>
      </c>
      <c r="AQ50">
        <v>8.1</v>
      </c>
      <c r="AR50">
        <v>7.3</v>
      </c>
      <c r="AS50">
        <v>7.8</v>
      </c>
      <c r="AT50">
        <v>9.1999999999999993</v>
      </c>
      <c r="AU50">
        <v>9.3000000000000007</v>
      </c>
      <c r="AV50">
        <v>12</v>
      </c>
      <c r="AW50">
        <v>10.1</v>
      </c>
      <c r="AX50">
        <v>10.5</v>
      </c>
      <c r="AY50">
        <v>10.4</v>
      </c>
      <c r="AZ50">
        <v>11.7</v>
      </c>
      <c r="BA50">
        <v>11.1</v>
      </c>
      <c r="BB50">
        <v>10.9</v>
      </c>
      <c r="BC50">
        <v>10.8</v>
      </c>
    </row>
    <row r="51" spans="1:55" x14ac:dyDescent="0.2">
      <c r="A51" t="s">
        <v>55</v>
      </c>
      <c r="B51">
        <v>58</v>
      </c>
      <c r="C51" t="s">
        <v>5</v>
      </c>
      <c r="D51">
        <v>2960</v>
      </c>
      <c r="E51" t="s">
        <v>6</v>
      </c>
      <c r="F51">
        <v>645</v>
      </c>
      <c r="G51">
        <v>6.3</v>
      </c>
      <c r="H51">
        <v>6.7</v>
      </c>
      <c r="I51">
        <v>8</v>
      </c>
      <c r="J51">
        <v>6.3</v>
      </c>
      <c r="K51">
        <v>6.6</v>
      </c>
      <c r="L51">
        <v>5.8</v>
      </c>
      <c r="M51">
        <v>5.7</v>
      </c>
      <c r="N51">
        <v>6.4</v>
      </c>
      <c r="O51">
        <v>4.5</v>
      </c>
      <c r="P51">
        <v>7.8</v>
      </c>
      <c r="Q51">
        <v>7.6</v>
      </c>
      <c r="R51">
        <v>7.5</v>
      </c>
      <c r="S51">
        <v>8.8000000000000007</v>
      </c>
      <c r="T51">
        <v>9.6999999999999993</v>
      </c>
      <c r="U51">
        <v>10.1</v>
      </c>
      <c r="V51">
        <v>9.3000000000000007</v>
      </c>
      <c r="W51">
        <v>10.9</v>
      </c>
      <c r="X51">
        <v>11.8</v>
      </c>
      <c r="Y51">
        <v>12.9</v>
      </c>
      <c r="Z51">
        <v>13.5</v>
      </c>
      <c r="AA51">
        <v>11.7</v>
      </c>
      <c r="AB51">
        <v>11.7</v>
      </c>
      <c r="AC51">
        <v>12.5</v>
      </c>
      <c r="AD51">
        <v>13</v>
      </c>
      <c r="AE51">
        <v>10.7</v>
      </c>
      <c r="AF51">
        <v>9</v>
      </c>
      <c r="AG51">
        <v>8.3000000000000007</v>
      </c>
      <c r="AH51">
        <v>8.3000000000000007</v>
      </c>
      <c r="AI51">
        <v>7.5</v>
      </c>
      <c r="AJ51">
        <v>6.8</v>
      </c>
      <c r="AK51">
        <v>7.4</v>
      </c>
      <c r="AL51">
        <v>7</v>
      </c>
      <c r="AM51">
        <v>7.2</v>
      </c>
      <c r="AN51">
        <v>7</v>
      </c>
      <c r="AO51">
        <v>8</v>
      </c>
      <c r="AP51">
        <v>8.5</v>
      </c>
      <c r="AQ51">
        <v>8.6</v>
      </c>
      <c r="AR51">
        <v>7.8</v>
      </c>
      <c r="AS51">
        <v>7.3</v>
      </c>
      <c r="AT51">
        <v>6.7</v>
      </c>
      <c r="AU51">
        <v>4.7</v>
      </c>
      <c r="AV51">
        <v>4.3</v>
      </c>
      <c r="AW51">
        <v>6.5</v>
      </c>
      <c r="AX51">
        <v>6</v>
      </c>
      <c r="AY51">
        <v>5.4</v>
      </c>
      <c r="AZ51">
        <v>6.7</v>
      </c>
      <c r="BA51">
        <v>5.6</v>
      </c>
      <c r="BB51">
        <v>5.6</v>
      </c>
      <c r="BC51">
        <v>5.5</v>
      </c>
    </row>
    <row r="52" spans="1:55" x14ac:dyDescent="0.2">
      <c r="A52" t="s">
        <v>56</v>
      </c>
      <c r="B52">
        <v>59</v>
      </c>
      <c r="C52" t="s">
        <v>5</v>
      </c>
      <c r="D52">
        <v>2960</v>
      </c>
      <c r="E52" t="s">
        <v>6</v>
      </c>
      <c r="F52">
        <v>645</v>
      </c>
      <c r="G52">
        <v>3.8</v>
      </c>
      <c r="H52">
        <v>4.4000000000000004</v>
      </c>
      <c r="I52">
        <v>4</v>
      </c>
      <c r="J52">
        <v>4.5999999999999996</v>
      </c>
      <c r="K52">
        <v>3.5</v>
      </c>
      <c r="L52">
        <v>4.0999999999999996</v>
      </c>
      <c r="M52">
        <v>3.1</v>
      </c>
      <c r="N52">
        <v>2.9</v>
      </c>
      <c r="O52">
        <v>2.7</v>
      </c>
      <c r="P52">
        <v>2.6</v>
      </c>
      <c r="Q52">
        <v>2.7</v>
      </c>
      <c r="R52">
        <v>2.7</v>
      </c>
      <c r="S52">
        <v>2.7</v>
      </c>
      <c r="T52">
        <v>3.1</v>
      </c>
      <c r="U52">
        <v>3.7</v>
      </c>
      <c r="V52">
        <v>4.4000000000000004</v>
      </c>
      <c r="W52">
        <v>3.7</v>
      </c>
      <c r="X52">
        <v>4.4000000000000004</v>
      </c>
      <c r="Y52">
        <v>4.2</v>
      </c>
      <c r="Z52">
        <v>4.5</v>
      </c>
      <c r="AA52">
        <v>5.2</v>
      </c>
      <c r="AB52">
        <v>5.4</v>
      </c>
      <c r="AC52">
        <v>6</v>
      </c>
      <c r="AD52">
        <v>6.3</v>
      </c>
      <c r="AE52">
        <v>6.3</v>
      </c>
      <c r="AF52">
        <v>6.8</v>
      </c>
      <c r="AG52">
        <v>6.5</v>
      </c>
      <c r="AH52">
        <v>7.4</v>
      </c>
      <c r="AI52">
        <v>7.6</v>
      </c>
      <c r="AJ52">
        <v>8.4</v>
      </c>
      <c r="AK52">
        <v>8</v>
      </c>
      <c r="AL52">
        <v>8.5</v>
      </c>
      <c r="AM52">
        <v>7.8</v>
      </c>
      <c r="AN52">
        <v>8.8000000000000007</v>
      </c>
      <c r="AO52">
        <v>8.8000000000000007</v>
      </c>
      <c r="AP52">
        <v>10.4</v>
      </c>
      <c r="AQ52">
        <v>10</v>
      </c>
      <c r="AR52">
        <v>12.1</v>
      </c>
      <c r="AS52">
        <v>13.4</v>
      </c>
      <c r="AT52">
        <v>14.5</v>
      </c>
      <c r="AU52">
        <v>14.9</v>
      </c>
      <c r="AV52">
        <v>14.1</v>
      </c>
      <c r="AW52">
        <v>15</v>
      </c>
      <c r="AX52">
        <v>15.4</v>
      </c>
      <c r="AY52">
        <v>15.7</v>
      </c>
      <c r="AZ52">
        <v>17</v>
      </c>
      <c r="BA52">
        <v>17.399999999999999</v>
      </c>
      <c r="BB52">
        <v>17.100000000000001</v>
      </c>
      <c r="BC52">
        <v>16.8</v>
      </c>
    </row>
    <row r="53" spans="1:55" x14ac:dyDescent="0.2">
      <c r="A53" t="s">
        <v>57</v>
      </c>
      <c r="B53">
        <v>60</v>
      </c>
      <c r="C53" t="s">
        <v>5</v>
      </c>
      <c r="D53">
        <v>2960</v>
      </c>
      <c r="E53" t="s">
        <v>6</v>
      </c>
      <c r="F53">
        <v>645</v>
      </c>
      <c r="G53">
        <v>1.4</v>
      </c>
      <c r="H53">
        <v>1.7</v>
      </c>
      <c r="I53">
        <v>1.7</v>
      </c>
      <c r="J53">
        <v>2.1</v>
      </c>
      <c r="K53">
        <v>2.4</v>
      </c>
      <c r="L53">
        <v>1.8</v>
      </c>
      <c r="M53">
        <v>1.5</v>
      </c>
      <c r="N53">
        <v>1.7</v>
      </c>
      <c r="O53">
        <v>2.4</v>
      </c>
      <c r="P53">
        <v>1.6</v>
      </c>
      <c r="Q53">
        <v>1.8</v>
      </c>
      <c r="R53">
        <v>1.4</v>
      </c>
      <c r="S53">
        <v>1.7</v>
      </c>
      <c r="T53">
        <v>1.7</v>
      </c>
      <c r="U53">
        <v>1.8</v>
      </c>
      <c r="V53">
        <v>1.5</v>
      </c>
      <c r="W53">
        <v>1.5</v>
      </c>
      <c r="X53">
        <v>1.7</v>
      </c>
      <c r="Y53">
        <v>2</v>
      </c>
      <c r="Z53">
        <v>2.1</v>
      </c>
      <c r="AA53">
        <v>2.6</v>
      </c>
      <c r="AB53">
        <v>1.7</v>
      </c>
      <c r="AC53">
        <v>0.6</v>
      </c>
      <c r="AD53">
        <v>1.7</v>
      </c>
      <c r="AE53">
        <v>2.6</v>
      </c>
      <c r="AF53">
        <v>2.9</v>
      </c>
      <c r="AG53">
        <v>2.7</v>
      </c>
      <c r="AH53">
        <v>1.9</v>
      </c>
      <c r="AI53">
        <v>2</v>
      </c>
      <c r="AJ53">
        <v>1.9</v>
      </c>
      <c r="AK53">
        <v>2.2000000000000002</v>
      </c>
      <c r="AL53">
        <v>2.6</v>
      </c>
      <c r="AM53">
        <v>2.2000000000000002</v>
      </c>
      <c r="AN53">
        <v>2.4</v>
      </c>
      <c r="AO53">
        <v>2.9</v>
      </c>
      <c r="AP53">
        <v>2.4</v>
      </c>
      <c r="AQ53">
        <v>2.4</v>
      </c>
      <c r="AR53">
        <v>1.8</v>
      </c>
      <c r="AS53">
        <v>1.9</v>
      </c>
      <c r="AT53">
        <v>2.5</v>
      </c>
      <c r="AU53">
        <v>4.4000000000000004</v>
      </c>
      <c r="AV53">
        <v>5.8</v>
      </c>
      <c r="AW53">
        <v>5.7</v>
      </c>
      <c r="AX53">
        <v>5.8</v>
      </c>
      <c r="AY53">
        <v>7.3</v>
      </c>
      <c r="AZ53">
        <v>5.6</v>
      </c>
      <c r="BA53">
        <v>6.9</v>
      </c>
      <c r="BB53">
        <v>6.9</v>
      </c>
      <c r="BC53">
        <v>6.8</v>
      </c>
    </row>
    <row r="54" spans="1:55" x14ac:dyDescent="0.2">
      <c r="A54" t="s">
        <v>58</v>
      </c>
      <c r="B54">
        <v>178</v>
      </c>
      <c r="C54" t="s">
        <v>5</v>
      </c>
      <c r="D54">
        <v>2960</v>
      </c>
      <c r="E54" t="s">
        <v>6</v>
      </c>
      <c r="F54">
        <v>645</v>
      </c>
      <c r="AM54">
        <v>0.1</v>
      </c>
      <c r="AN54">
        <v>0.8</v>
      </c>
      <c r="AO54">
        <v>1.1000000000000001</v>
      </c>
      <c r="AP54">
        <v>1.1000000000000001</v>
      </c>
      <c r="AQ54">
        <v>0.3</v>
      </c>
      <c r="AR54">
        <v>0.5</v>
      </c>
      <c r="AS54">
        <v>1.8</v>
      </c>
      <c r="AT54">
        <v>3.2</v>
      </c>
      <c r="AU54">
        <v>2.2999999999999998</v>
      </c>
      <c r="AV54">
        <v>1.9</v>
      </c>
      <c r="AW54">
        <v>1.6</v>
      </c>
      <c r="AX54">
        <v>1.7</v>
      </c>
      <c r="AY54">
        <v>0.9</v>
      </c>
      <c r="AZ54">
        <v>1.9</v>
      </c>
      <c r="BA54">
        <v>0.4</v>
      </c>
      <c r="BB54">
        <v>0.4</v>
      </c>
      <c r="BC54">
        <v>0.4</v>
      </c>
    </row>
    <row r="55" spans="1:55" x14ac:dyDescent="0.2">
      <c r="A55" t="s">
        <v>59</v>
      </c>
      <c r="B55">
        <v>63</v>
      </c>
      <c r="C55" t="s">
        <v>5</v>
      </c>
      <c r="D55">
        <v>2960</v>
      </c>
      <c r="E55" t="s">
        <v>6</v>
      </c>
      <c r="F55">
        <v>645</v>
      </c>
      <c r="AL55">
        <v>25.7</v>
      </c>
      <c r="AM55">
        <v>27.3</v>
      </c>
      <c r="AN55">
        <v>17.3</v>
      </c>
      <c r="AO55">
        <v>21</v>
      </c>
      <c r="AP55">
        <v>18.100000000000001</v>
      </c>
      <c r="AQ55">
        <v>19.100000000000001</v>
      </c>
      <c r="AR55">
        <v>15.9</v>
      </c>
      <c r="AS55">
        <v>16.399999999999999</v>
      </c>
      <c r="AT55">
        <v>16</v>
      </c>
      <c r="AU55">
        <v>16.100000000000001</v>
      </c>
      <c r="AV55">
        <v>17.8</v>
      </c>
      <c r="AW55">
        <v>16.600000000000001</v>
      </c>
      <c r="AX55">
        <v>13.6</v>
      </c>
      <c r="AY55">
        <v>13.4</v>
      </c>
      <c r="AZ55">
        <v>11.3</v>
      </c>
      <c r="BA55">
        <v>16.399999999999999</v>
      </c>
      <c r="BB55">
        <v>16.399999999999999</v>
      </c>
      <c r="BC55">
        <v>16.399999999999999</v>
      </c>
    </row>
    <row r="56" spans="1:55" x14ac:dyDescent="0.2">
      <c r="A56" t="s">
        <v>60</v>
      </c>
      <c r="B56">
        <v>238</v>
      </c>
      <c r="C56" t="s">
        <v>5</v>
      </c>
      <c r="D56">
        <v>2960</v>
      </c>
      <c r="E56" t="s">
        <v>6</v>
      </c>
      <c r="F56">
        <v>645</v>
      </c>
      <c r="AM56">
        <v>0.1</v>
      </c>
      <c r="AN56">
        <v>0.1</v>
      </c>
      <c r="AO56">
        <v>0.1</v>
      </c>
      <c r="AP56">
        <v>0.2</v>
      </c>
      <c r="AQ56">
        <v>0.2</v>
      </c>
      <c r="AR56">
        <v>0.2</v>
      </c>
      <c r="AS56">
        <v>0.3</v>
      </c>
      <c r="AT56">
        <v>0.2</v>
      </c>
      <c r="AU56">
        <v>0.2</v>
      </c>
      <c r="AV56">
        <v>0.2</v>
      </c>
      <c r="AW56">
        <v>0.1</v>
      </c>
      <c r="AX56">
        <v>0.1</v>
      </c>
      <c r="AY56">
        <v>0.1</v>
      </c>
      <c r="AZ56">
        <v>0.1</v>
      </c>
      <c r="BA56">
        <v>0.2</v>
      </c>
      <c r="BB56">
        <v>0.2</v>
      </c>
      <c r="BC56">
        <v>0.2</v>
      </c>
    </row>
    <row r="57" spans="1:55" x14ac:dyDescent="0.2">
      <c r="A57" t="s">
        <v>61</v>
      </c>
      <c r="B57">
        <v>62</v>
      </c>
      <c r="C57" t="s">
        <v>5</v>
      </c>
      <c r="D57">
        <v>2960</v>
      </c>
      <c r="E57" t="s">
        <v>6</v>
      </c>
      <c r="F57">
        <v>645</v>
      </c>
      <c r="G57">
        <v>0.1</v>
      </c>
      <c r="H57">
        <v>0.1</v>
      </c>
      <c r="I57">
        <v>0</v>
      </c>
      <c r="J57">
        <v>0.1</v>
      </c>
      <c r="K57">
        <v>0.3</v>
      </c>
      <c r="L57">
        <v>0.3</v>
      </c>
      <c r="M57">
        <v>0.3</v>
      </c>
      <c r="N57">
        <v>0.4</v>
      </c>
      <c r="O57">
        <v>0.3</v>
      </c>
      <c r="P57">
        <v>0.3</v>
      </c>
      <c r="Q57">
        <v>0.2</v>
      </c>
      <c r="R57">
        <v>0.2</v>
      </c>
      <c r="S57">
        <v>0.2</v>
      </c>
      <c r="T57">
        <v>0.1</v>
      </c>
      <c r="U57">
        <v>0.1</v>
      </c>
      <c r="V57">
        <v>0.1</v>
      </c>
      <c r="W57">
        <v>0.1</v>
      </c>
      <c r="X57">
        <v>0.1</v>
      </c>
      <c r="Y57">
        <v>0.1</v>
      </c>
      <c r="Z57">
        <v>0.1</v>
      </c>
      <c r="AA57">
        <v>0.1</v>
      </c>
      <c r="AB57">
        <v>0.1</v>
      </c>
      <c r="AC57">
        <v>0.1</v>
      </c>
      <c r="AD57">
        <v>0.1</v>
      </c>
      <c r="AE57">
        <v>0.1</v>
      </c>
      <c r="AF57">
        <v>0.1</v>
      </c>
      <c r="AG57">
        <v>0.1</v>
      </c>
      <c r="AH57">
        <v>0.1</v>
      </c>
      <c r="AI57">
        <v>0.1</v>
      </c>
      <c r="AJ57">
        <v>0.1</v>
      </c>
      <c r="AK57">
        <v>0.1</v>
      </c>
      <c r="AL57">
        <v>0.1</v>
      </c>
    </row>
    <row r="58" spans="1:55" x14ac:dyDescent="0.2">
      <c r="A58" t="s">
        <v>62</v>
      </c>
      <c r="B58">
        <v>66</v>
      </c>
      <c r="C58" t="s">
        <v>5</v>
      </c>
      <c r="D58">
        <v>2960</v>
      </c>
      <c r="E58" t="s">
        <v>6</v>
      </c>
      <c r="F58">
        <v>645</v>
      </c>
      <c r="G58">
        <v>15.7</v>
      </c>
      <c r="H58">
        <v>14</v>
      </c>
      <c r="I58">
        <v>17.2</v>
      </c>
      <c r="J58">
        <v>18.7</v>
      </c>
      <c r="K58">
        <v>16.8</v>
      </c>
      <c r="L58">
        <v>16.2</v>
      </c>
      <c r="M58">
        <v>20.100000000000001</v>
      </c>
      <c r="N58">
        <v>19.399999999999999</v>
      </c>
      <c r="O58">
        <v>19.2</v>
      </c>
      <c r="P58">
        <v>18.2</v>
      </c>
      <c r="Q58">
        <v>21.4</v>
      </c>
      <c r="R58">
        <v>21</v>
      </c>
      <c r="S58">
        <v>25.4</v>
      </c>
      <c r="T58">
        <v>23.5</v>
      </c>
      <c r="U58">
        <v>24.7</v>
      </c>
      <c r="V58">
        <v>24.5</v>
      </c>
      <c r="W58">
        <v>15.4</v>
      </c>
      <c r="X58">
        <v>25.3</v>
      </c>
      <c r="Y58">
        <v>33.9</v>
      </c>
      <c r="Z58">
        <v>36.4</v>
      </c>
      <c r="AA58">
        <v>40.1</v>
      </c>
      <c r="AB58">
        <v>43.5</v>
      </c>
      <c r="AC58">
        <v>31</v>
      </c>
      <c r="AD58">
        <v>36.1</v>
      </c>
      <c r="AE58">
        <v>41.7</v>
      </c>
      <c r="AF58">
        <v>40.700000000000003</v>
      </c>
      <c r="AG58">
        <v>35</v>
      </c>
      <c r="AH58">
        <v>39.5</v>
      </c>
      <c r="AI58">
        <v>37.5</v>
      </c>
      <c r="AJ58">
        <v>36.1</v>
      </c>
      <c r="AK58">
        <v>36</v>
      </c>
      <c r="AL58">
        <v>27.6</v>
      </c>
      <c r="AM58">
        <v>29.9</v>
      </c>
      <c r="AN58">
        <v>29.3</v>
      </c>
      <c r="AO58">
        <v>30.8</v>
      </c>
      <c r="AP58">
        <v>20.2</v>
      </c>
      <c r="AQ58">
        <v>24.2</v>
      </c>
      <c r="AR58">
        <v>26.2</v>
      </c>
      <c r="AS58">
        <v>28.3</v>
      </c>
      <c r="AT58">
        <v>33.5</v>
      </c>
      <c r="AU58">
        <v>34.9</v>
      </c>
      <c r="AV58">
        <v>36</v>
      </c>
      <c r="AW58">
        <v>36.799999999999997</v>
      </c>
      <c r="AX58">
        <v>37.299999999999997</v>
      </c>
      <c r="AY58">
        <v>36.299999999999997</v>
      </c>
      <c r="AZ58">
        <v>36.299999999999997</v>
      </c>
      <c r="BA58">
        <v>35.1</v>
      </c>
      <c r="BB58">
        <v>34.799999999999997</v>
      </c>
      <c r="BC58">
        <v>34.4</v>
      </c>
    </row>
    <row r="59" spans="1:55" x14ac:dyDescent="0.2">
      <c r="A59" t="s">
        <v>63</v>
      </c>
      <c r="B59">
        <v>67</v>
      </c>
      <c r="C59" t="s">
        <v>5</v>
      </c>
      <c r="D59">
        <v>2960</v>
      </c>
      <c r="E59" t="s">
        <v>6</v>
      </c>
      <c r="F59">
        <v>645</v>
      </c>
      <c r="G59">
        <v>17.5</v>
      </c>
      <c r="H59">
        <v>19.2</v>
      </c>
      <c r="I59">
        <v>21.5</v>
      </c>
      <c r="J59">
        <v>18.5</v>
      </c>
      <c r="K59">
        <v>18.100000000000001</v>
      </c>
      <c r="L59">
        <v>17.5</v>
      </c>
      <c r="M59">
        <v>16.899999999999999</v>
      </c>
      <c r="N59">
        <v>22.1</v>
      </c>
      <c r="O59">
        <v>21.2</v>
      </c>
      <c r="P59">
        <v>22.3</v>
      </c>
      <c r="Q59">
        <v>23</v>
      </c>
      <c r="R59">
        <v>22.5</v>
      </c>
      <c r="S59">
        <v>24.5</v>
      </c>
      <c r="T59">
        <v>26.2</v>
      </c>
      <c r="U59">
        <v>25.9</v>
      </c>
      <c r="V59">
        <v>27.6</v>
      </c>
      <c r="W59">
        <v>28.2</v>
      </c>
      <c r="X59">
        <v>27.3</v>
      </c>
      <c r="Y59">
        <v>27.4</v>
      </c>
      <c r="Z59">
        <v>28.1</v>
      </c>
      <c r="AA59">
        <v>28.4</v>
      </c>
      <c r="AB59">
        <v>28.4</v>
      </c>
      <c r="AC59">
        <v>29.8</v>
      </c>
      <c r="AD59">
        <v>30.6</v>
      </c>
      <c r="AE59">
        <v>31.1</v>
      </c>
      <c r="AF59">
        <v>31.7</v>
      </c>
      <c r="AG59">
        <v>32</v>
      </c>
      <c r="AH59">
        <v>32.200000000000003</v>
      </c>
      <c r="AI59">
        <v>32</v>
      </c>
      <c r="AJ59">
        <v>32.299999999999997</v>
      </c>
      <c r="AK59">
        <v>32.1</v>
      </c>
      <c r="AL59">
        <v>32.200000000000003</v>
      </c>
      <c r="AM59">
        <v>31.7</v>
      </c>
      <c r="AN59">
        <v>32.6</v>
      </c>
      <c r="AO59">
        <v>33.299999999999997</v>
      </c>
      <c r="AP59">
        <v>33.799999999999997</v>
      </c>
      <c r="AQ59">
        <v>33.1</v>
      </c>
      <c r="AR59">
        <v>32.6</v>
      </c>
      <c r="AS59">
        <v>31.3</v>
      </c>
      <c r="AT59">
        <v>31.4</v>
      </c>
      <c r="AU59">
        <v>31.7</v>
      </c>
      <c r="AV59">
        <v>32.1</v>
      </c>
      <c r="AW59">
        <v>32.6</v>
      </c>
      <c r="AX59">
        <v>34.6</v>
      </c>
      <c r="AY59">
        <v>31.9</v>
      </c>
      <c r="AZ59">
        <v>33</v>
      </c>
      <c r="BA59">
        <v>37.1</v>
      </c>
      <c r="BB59">
        <v>36.9</v>
      </c>
      <c r="BC59">
        <v>36.700000000000003</v>
      </c>
    </row>
    <row r="60" spans="1:55" x14ac:dyDescent="0.2">
      <c r="A60" t="s">
        <v>64</v>
      </c>
      <c r="B60">
        <v>68</v>
      </c>
      <c r="C60" t="s">
        <v>5</v>
      </c>
      <c r="D60">
        <v>2960</v>
      </c>
      <c r="E60" t="s">
        <v>6</v>
      </c>
      <c r="F60">
        <v>645</v>
      </c>
      <c r="G60">
        <v>18</v>
      </c>
      <c r="H60">
        <v>18.3</v>
      </c>
      <c r="I60">
        <v>19.399999999999999</v>
      </c>
      <c r="J60">
        <v>19.600000000000001</v>
      </c>
      <c r="K60">
        <v>20.5</v>
      </c>
      <c r="L60">
        <v>20.7</v>
      </c>
      <c r="M60">
        <v>20.9</v>
      </c>
      <c r="N60">
        <v>22</v>
      </c>
      <c r="O60">
        <v>20.2</v>
      </c>
      <c r="P60">
        <v>20.6</v>
      </c>
      <c r="Q60">
        <v>20.9</v>
      </c>
      <c r="R60">
        <v>21.5</v>
      </c>
      <c r="S60">
        <v>21.6</v>
      </c>
      <c r="T60">
        <v>22.2</v>
      </c>
      <c r="U60">
        <v>22.3</v>
      </c>
      <c r="V60">
        <v>22.2</v>
      </c>
      <c r="W60">
        <v>23.7</v>
      </c>
      <c r="X60">
        <v>24.2</v>
      </c>
      <c r="Y60">
        <v>24.1</v>
      </c>
      <c r="Z60">
        <v>24.8</v>
      </c>
      <c r="AA60">
        <v>25.7</v>
      </c>
      <c r="AB60">
        <v>25.2</v>
      </c>
      <c r="AC60">
        <v>26.2</v>
      </c>
      <c r="AD60">
        <v>25.4</v>
      </c>
      <c r="AE60">
        <v>26.3</v>
      </c>
      <c r="AF60">
        <v>27.8</v>
      </c>
      <c r="AG60">
        <v>28.9</v>
      </c>
      <c r="AH60">
        <v>30.1</v>
      </c>
      <c r="AI60">
        <v>29.6</v>
      </c>
      <c r="AJ60">
        <v>32</v>
      </c>
      <c r="AK60">
        <v>31.1</v>
      </c>
      <c r="AL60">
        <v>30.6</v>
      </c>
      <c r="AM60">
        <v>30.2</v>
      </c>
      <c r="AN60">
        <v>30.3</v>
      </c>
      <c r="AO60">
        <v>30.5</v>
      </c>
      <c r="AP60">
        <v>30.3</v>
      </c>
      <c r="AQ60">
        <v>29.9</v>
      </c>
      <c r="AR60">
        <v>31.7</v>
      </c>
      <c r="AS60">
        <v>31.2</v>
      </c>
      <c r="AT60">
        <v>30.7</v>
      </c>
      <c r="AU60">
        <v>33.6</v>
      </c>
      <c r="AV60">
        <v>33.799999999999997</v>
      </c>
      <c r="AW60">
        <v>34</v>
      </c>
      <c r="AX60">
        <v>33.1</v>
      </c>
      <c r="AY60">
        <v>34.799999999999997</v>
      </c>
      <c r="AZ60">
        <v>35.200000000000003</v>
      </c>
      <c r="BA60">
        <v>34.1</v>
      </c>
      <c r="BB60">
        <v>33.9</v>
      </c>
      <c r="BC60">
        <v>33.700000000000003</v>
      </c>
    </row>
    <row r="61" spans="1:55" x14ac:dyDescent="0.2">
      <c r="A61" t="s">
        <v>65</v>
      </c>
      <c r="B61">
        <v>70</v>
      </c>
      <c r="C61" t="s">
        <v>5</v>
      </c>
      <c r="D61">
        <v>2960</v>
      </c>
      <c r="E61" t="s">
        <v>6</v>
      </c>
      <c r="F61">
        <v>645</v>
      </c>
      <c r="G61">
        <v>45.1</v>
      </c>
      <c r="H61">
        <v>47.6</v>
      </c>
      <c r="I61">
        <v>37.9</v>
      </c>
      <c r="J61">
        <v>43.3</v>
      </c>
      <c r="K61">
        <v>45.2</v>
      </c>
      <c r="L61">
        <v>49</v>
      </c>
      <c r="M61">
        <v>42</v>
      </c>
      <c r="N61">
        <v>49.5</v>
      </c>
      <c r="O61">
        <v>34</v>
      </c>
      <c r="P61">
        <v>38.700000000000003</v>
      </c>
      <c r="Q61">
        <v>35.700000000000003</v>
      </c>
      <c r="R61">
        <v>38.1</v>
      </c>
      <c r="S61">
        <v>41.8</v>
      </c>
      <c r="T61">
        <v>40.4</v>
      </c>
      <c r="U61">
        <v>28.2</v>
      </c>
      <c r="V61">
        <v>39.200000000000003</v>
      </c>
      <c r="W61">
        <v>33.299999999999997</v>
      </c>
      <c r="X61">
        <v>40.700000000000003</v>
      </c>
      <c r="Y61">
        <v>36.200000000000003</v>
      </c>
      <c r="Z61">
        <v>37.799999999999997</v>
      </c>
      <c r="AA61">
        <v>37.200000000000003</v>
      </c>
      <c r="AB61">
        <v>35.6</v>
      </c>
      <c r="AC61">
        <v>32.700000000000003</v>
      </c>
      <c r="AD61">
        <v>34.700000000000003</v>
      </c>
      <c r="AE61">
        <v>33.1</v>
      </c>
      <c r="AF61">
        <v>32.700000000000003</v>
      </c>
      <c r="AG61">
        <v>30.5</v>
      </c>
      <c r="AH61">
        <v>34.700000000000003</v>
      </c>
      <c r="AI61">
        <v>39</v>
      </c>
      <c r="AJ61">
        <v>42</v>
      </c>
      <c r="AK61">
        <v>40.1</v>
      </c>
      <c r="AL61">
        <v>36.6</v>
      </c>
      <c r="AM61">
        <v>40.6</v>
      </c>
      <c r="AN61">
        <v>44.3</v>
      </c>
      <c r="AO61">
        <v>45.3</v>
      </c>
      <c r="AP61">
        <v>48.3</v>
      </c>
      <c r="AQ61">
        <v>46.1</v>
      </c>
      <c r="AR61">
        <v>48.2</v>
      </c>
      <c r="AS61">
        <v>46.9</v>
      </c>
      <c r="AT61">
        <v>47.5</v>
      </c>
      <c r="AU61">
        <v>47.9</v>
      </c>
      <c r="AV61">
        <v>48.2</v>
      </c>
      <c r="AW61">
        <v>48.6</v>
      </c>
      <c r="AX61">
        <v>48.1</v>
      </c>
      <c r="AY61">
        <v>48.6</v>
      </c>
      <c r="AZ61">
        <v>48.7</v>
      </c>
      <c r="BA61">
        <v>48.7</v>
      </c>
      <c r="BB61">
        <v>48</v>
      </c>
      <c r="BC61">
        <v>47.4</v>
      </c>
    </row>
    <row r="62" spans="1:55" x14ac:dyDescent="0.2">
      <c r="A62" t="s">
        <v>66</v>
      </c>
      <c r="B62">
        <v>74</v>
      </c>
      <c r="C62" t="s">
        <v>5</v>
      </c>
      <c r="D62">
        <v>2960</v>
      </c>
      <c r="E62" t="s">
        <v>6</v>
      </c>
      <c r="F62">
        <v>645</v>
      </c>
      <c r="G62">
        <v>27</v>
      </c>
      <c r="H62">
        <v>26</v>
      </c>
      <c r="I62">
        <v>25.9</v>
      </c>
      <c r="J62">
        <v>24.6</v>
      </c>
      <c r="K62">
        <v>24.5</v>
      </c>
      <c r="L62">
        <v>24</v>
      </c>
      <c r="M62">
        <v>22.2</v>
      </c>
      <c r="N62">
        <v>25.7</v>
      </c>
      <c r="O62">
        <v>26.5</v>
      </c>
      <c r="P62">
        <v>27.4</v>
      </c>
      <c r="Q62">
        <v>27.3</v>
      </c>
      <c r="R62">
        <v>27</v>
      </c>
      <c r="S62">
        <v>28.9</v>
      </c>
      <c r="T62">
        <v>26.1</v>
      </c>
      <c r="U62">
        <v>39</v>
      </c>
      <c r="V62">
        <v>33.799999999999997</v>
      </c>
      <c r="W62">
        <v>37.4</v>
      </c>
      <c r="X62">
        <v>38.700000000000003</v>
      </c>
      <c r="Y62">
        <v>45.8</v>
      </c>
      <c r="Z62">
        <v>47.5</v>
      </c>
      <c r="AA62">
        <v>45.4</v>
      </c>
      <c r="AB62">
        <v>45.3</v>
      </c>
      <c r="AC62">
        <v>40.1</v>
      </c>
      <c r="AD62">
        <v>47.2</v>
      </c>
      <c r="AE62">
        <v>44</v>
      </c>
      <c r="AF62">
        <v>41.7</v>
      </c>
      <c r="AG62">
        <v>43.3</v>
      </c>
      <c r="AH62">
        <v>40.6</v>
      </c>
      <c r="AI62">
        <v>34.299999999999997</v>
      </c>
      <c r="AJ62">
        <v>32.5</v>
      </c>
      <c r="AK62">
        <v>34</v>
      </c>
      <c r="AL62">
        <v>34.6</v>
      </c>
      <c r="AM62">
        <v>46.6</v>
      </c>
      <c r="AN62">
        <v>39.5</v>
      </c>
      <c r="AO62">
        <v>41.6</v>
      </c>
      <c r="AP62">
        <v>50.2</v>
      </c>
      <c r="AQ62">
        <v>49.5</v>
      </c>
      <c r="AR62">
        <v>49.8</v>
      </c>
      <c r="AS62">
        <v>47.3</v>
      </c>
      <c r="AT62">
        <v>45.8</v>
      </c>
      <c r="AU62">
        <v>42.6</v>
      </c>
      <c r="AV62">
        <v>33.700000000000003</v>
      </c>
      <c r="AW62">
        <v>37.200000000000003</v>
      </c>
      <c r="AX62">
        <v>39.1</v>
      </c>
      <c r="AY62">
        <v>37.5</v>
      </c>
      <c r="AZ62">
        <v>37.1</v>
      </c>
      <c r="BA62">
        <v>34.799999999999997</v>
      </c>
      <c r="BB62">
        <v>34.200000000000003</v>
      </c>
      <c r="BC62">
        <v>33.5</v>
      </c>
    </row>
    <row r="63" spans="1:55" x14ac:dyDescent="0.2">
      <c r="A63" t="s">
        <v>67</v>
      </c>
      <c r="B63">
        <v>75</v>
      </c>
      <c r="C63" t="s">
        <v>5</v>
      </c>
      <c r="D63">
        <v>2960</v>
      </c>
      <c r="E63" t="s">
        <v>6</v>
      </c>
      <c r="F63">
        <v>645</v>
      </c>
      <c r="G63">
        <v>12.6</v>
      </c>
      <c r="H63">
        <v>14.1</v>
      </c>
      <c r="I63">
        <v>13.9</v>
      </c>
      <c r="J63">
        <v>13.7</v>
      </c>
      <c r="K63">
        <v>15.2</v>
      </c>
      <c r="L63">
        <v>12.5</v>
      </c>
      <c r="M63">
        <v>12.6</v>
      </c>
      <c r="N63">
        <v>14.4</v>
      </c>
      <c r="O63">
        <v>12.2</v>
      </c>
      <c r="P63">
        <v>12.9</v>
      </c>
      <c r="Q63">
        <v>13.2</v>
      </c>
      <c r="R63">
        <v>12.1</v>
      </c>
      <c r="S63">
        <v>15.3</v>
      </c>
      <c r="T63">
        <v>15.6</v>
      </c>
      <c r="U63">
        <v>14.2</v>
      </c>
      <c r="V63">
        <v>15</v>
      </c>
      <c r="W63">
        <v>16.2</v>
      </c>
      <c r="X63">
        <v>17.7</v>
      </c>
      <c r="Y63">
        <v>13.4</v>
      </c>
      <c r="Z63">
        <v>17.3</v>
      </c>
      <c r="AA63">
        <v>19.3</v>
      </c>
      <c r="AB63">
        <v>10.3</v>
      </c>
      <c r="AC63">
        <v>16.399999999999999</v>
      </c>
      <c r="AD63">
        <v>16.899999999999999</v>
      </c>
      <c r="AE63">
        <v>14.5</v>
      </c>
      <c r="AF63">
        <v>15.7</v>
      </c>
      <c r="AG63">
        <v>15.8</v>
      </c>
      <c r="AH63">
        <v>13.5</v>
      </c>
      <c r="AI63">
        <v>19.2</v>
      </c>
      <c r="AJ63">
        <v>20.2</v>
      </c>
      <c r="AK63">
        <v>22.9</v>
      </c>
      <c r="AL63">
        <v>15.3</v>
      </c>
      <c r="AM63">
        <v>18.100000000000001</v>
      </c>
      <c r="AN63">
        <v>17.899999999999999</v>
      </c>
      <c r="AO63">
        <v>19</v>
      </c>
      <c r="AP63">
        <v>25.1</v>
      </c>
      <c r="AQ63">
        <v>25.9</v>
      </c>
      <c r="AR63">
        <v>23.1</v>
      </c>
      <c r="AS63">
        <v>23.3</v>
      </c>
      <c r="AT63">
        <v>21.8</v>
      </c>
      <c r="AU63">
        <v>26</v>
      </c>
      <c r="AV63">
        <v>34.6</v>
      </c>
      <c r="AW63">
        <v>28.5</v>
      </c>
      <c r="AX63">
        <v>24.4</v>
      </c>
      <c r="AY63">
        <v>23.6</v>
      </c>
      <c r="AZ63">
        <v>26.2</v>
      </c>
      <c r="BA63">
        <v>28.4</v>
      </c>
      <c r="BB63">
        <v>27.6</v>
      </c>
      <c r="BC63">
        <v>26.9</v>
      </c>
    </row>
    <row r="64" spans="1:55" x14ac:dyDescent="0.2">
      <c r="A64" t="s">
        <v>68</v>
      </c>
      <c r="B64">
        <v>73</v>
      </c>
      <c r="C64" t="s">
        <v>5</v>
      </c>
      <c r="D64">
        <v>2960</v>
      </c>
      <c r="E64" t="s">
        <v>6</v>
      </c>
      <c r="F64">
        <v>645</v>
      </c>
      <c r="AL64">
        <v>7.3</v>
      </c>
      <c r="AM64">
        <v>3.8</v>
      </c>
      <c r="AN64">
        <v>1.5</v>
      </c>
      <c r="AO64">
        <v>1.2</v>
      </c>
      <c r="AP64">
        <v>1.6</v>
      </c>
      <c r="AQ64">
        <v>1.5</v>
      </c>
      <c r="AR64">
        <v>2.1</v>
      </c>
      <c r="AS64">
        <v>1.3</v>
      </c>
      <c r="AT64">
        <v>0.9</v>
      </c>
      <c r="AU64">
        <v>0.9</v>
      </c>
      <c r="AV64">
        <v>1.1000000000000001</v>
      </c>
      <c r="AW64">
        <v>1.9</v>
      </c>
      <c r="AX64">
        <v>5</v>
      </c>
      <c r="AY64">
        <v>6</v>
      </c>
      <c r="AZ64">
        <v>6.2</v>
      </c>
      <c r="BA64">
        <v>8.3000000000000007</v>
      </c>
      <c r="BB64">
        <v>8.3000000000000007</v>
      </c>
      <c r="BC64">
        <v>8.3000000000000007</v>
      </c>
    </row>
    <row r="65" spans="1:55" x14ac:dyDescent="0.2">
      <c r="A65" t="s">
        <v>69</v>
      </c>
      <c r="B65">
        <v>79</v>
      </c>
      <c r="C65" t="s">
        <v>5</v>
      </c>
      <c r="D65">
        <v>2960</v>
      </c>
      <c r="E65" t="s">
        <v>6</v>
      </c>
      <c r="F65">
        <v>645</v>
      </c>
      <c r="G65">
        <v>9.6</v>
      </c>
      <c r="H65">
        <v>9.8000000000000007</v>
      </c>
      <c r="I65">
        <v>10.5</v>
      </c>
      <c r="J65">
        <v>10.6</v>
      </c>
      <c r="K65">
        <v>11.2</v>
      </c>
      <c r="L65">
        <v>10.4</v>
      </c>
      <c r="M65">
        <v>10.9</v>
      </c>
      <c r="N65">
        <v>11.5</v>
      </c>
      <c r="O65">
        <v>11.3</v>
      </c>
      <c r="P65">
        <v>11.8</v>
      </c>
      <c r="Q65">
        <v>11.5</v>
      </c>
      <c r="R65">
        <v>10.7</v>
      </c>
      <c r="S65">
        <v>12.5</v>
      </c>
      <c r="T65">
        <v>12.7</v>
      </c>
      <c r="U65">
        <v>12.1</v>
      </c>
      <c r="V65">
        <v>11.9</v>
      </c>
      <c r="W65">
        <v>10.7</v>
      </c>
      <c r="X65">
        <v>10.7</v>
      </c>
      <c r="Y65">
        <v>10.7</v>
      </c>
      <c r="Z65">
        <v>11.5</v>
      </c>
      <c r="AA65">
        <v>11.4</v>
      </c>
      <c r="AB65">
        <v>11.1</v>
      </c>
      <c r="AC65">
        <v>11.7</v>
      </c>
      <c r="AD65">
        <v>11.8</v>
      </c>
      <c r="AE65">
        <v>11</v>
      </c>
      <c r="AF65">
        <v>12.2</v>
      </c>
      <c r="AG65">
        <v>11.1</v>
      </c>
      <c r="AH65">
        <v>11.5</v>
      </c>
      <c r="AI65">
        <v>12.8</v>
      </c>
      <c r="AJ65">
        <v>14.5</v>
      </c>
      <c r="AK65">
        <v>13.8</v>
      </c>
      <c r="AL65">
        <v>14.2</v>
      </c>
      <c r="AM65">
        <v>13.6</v>
      </c>
      <c r="AN65">
        <v>14.6</v>
      </c>
      <c r="AO65">
        <v>14.3</v>
      </c>
      <c r="AP65">
        <v>13.6</v>
      </c>
      <c r="AQ65">
        <v>13.9</v>
      </c>
      <c r="AR65">
        <v>15.1</v>
      </c>
      <c r="AS65">
        <v>12.5</v>
      </c>
      <c r="AT65">
        <v>13.7</v>
      </c>
      <c r="AU65">
        <v>15.4</v>
      </c>
      <c r="AV65">
        <v>14.1</v>
      </c>
      <c r="AW65">
        <v>14.3</v>
      </c>
      <c r="AX65">
        <v>13.8</v>
      </c>
      <c r="AY65">
        <v>14.8</v>
      </c>
      <c r="AZ65">
        <v>15.2</v>
      </c>
      <c r="BA65">
        <v>15.3</v>
      </c>
      <c r="BB65">
        <v>15.3</v>
      </c>
      <c r="BC65">
        <v>15.3</v>
      </c>
    </row>
    <row r="66" spans="1:55" x14ac:dyDescent="0.2">
      <c r="A66" t="s">
        <v>70</v>
      </c>
      <c r="B66">
        <v>81</v>
      </c>
      <c r="C66" t="s">
        <v>5</v>
      </c>
      <c r="D66">
        <v>2960</v>
      </c>
      <c r="E66" t="s">
        <v>6</v>
      </c>
      <c r="F66">
        <v>645</v>
      </c>
      <c r="G66">
        <v>17</v>
      </c>
      <c r="H66">
        <v>14.8</v>
      </c>
      <c r="I66">
        <v>17</v>
      </c>
      <c r="J66">
        <v>15.7</v>
      </c>
      <c r="K66">
        <v>14.7</v>
      </c>
      <c r="L66">
        <v>17.3</v>
      </c>
      <c r="M66">
        <v>17.7</v>
      </c>
      <c r="N66">
        <v>13</v>
      </c>
      <c r="O66">
        <v>19.100000000000001</v>
      </c>
      <c r="P66">
        <v>28.4</v>
      </c>
      <c r="Q66">
        <v>34.4</v>
      </c>
      <c r="R66">
        <v>38.9</v>
      </c>
      <c r="S66">
        <v>32</v>
      </c>
      <c r="T66">
        <v>31.5</v>
      </c>
      <c r="U66">
        <v>33.299999999999997</v>
      </c>
      <c r="V66">
        <v>38.299999999999997</v>
      </c>
      <c r="W66">
        <v>33</v>
      </c>
      <c r="X66">
        <v>29.8</v>
      </c>
      <c r="Y66">
        <v>25</v>
      </c>
      <c r="Z66">
        <v>21.8</v>
      </c>
      <c r="AA66">
        <v>21</v>
      </c>
      <c r="AB66">
        <v>20</v>
      </c>
      <c r="AC66">
        <v>20.5</v>
      </c>
      <c r="AD66">
        <v>20.8</v>
      </c>
      <c r="AE66">
        <v>21.7</v>
      </c>
      <c r="AF66">
        <v>24.8</v>
      </c>
      <c r="AG66">
        <v>28</v>
      </c>
      <c r="AH66">
        <v>25</v>
      </c>
      <c r="AI66">
        <v>25.8</v>
      </c>
      <c r="AJ66">
        <v>26.5</v>
      </c>
      <c r="AK66">
        <v>23.5</v>
      </c>
      <c r="AL66">
        <v>28.2</v>
      </c>
      <c r="AM66">
        <v>24.4</v>
      </c>
      <c r="AN66">
        <v>20.7</v>
      </c>
      <c r="AO66">
        <v>21.6</v>
      </c>
      <c r="AP66">
        <v>30.5</v>
      </c>
      <c r="AQ66">
        <v>33.5</v>
      </c>
      <c r="AR66">
        <v>31.9</v>
      </c>
      <c r="AS66">
        <v>32.700000000000003</v>
      </c>
      <c r="AT66">
        <v>29.1</v>
      </c>
      <c r="AU66">
        <v>27.8</v>
      </c>
      <c r="AV66">
        <v>26.5</v>
      </c>
      <c r="AW66">
        <v>21.8</v>
      </c>
      <c r="AX66">
        <v>29.5</v>
      </c>
      <c r="AY66">
        <v>27.9</v>
      </c>
      <c r="AZ66">
        <v>28.9</v>
      </c>
      <c r="BA66">
        <v>29.8</v>
      </c>
      <c r="BB66">
        <v>29.1</v>
      </c>
      <c r="BC66">
        <v>28.4</v>
      </c>
    </row>
    <row r="67" spans="1:55" x14ac:dyDescent="0.2">
      <c r="A67" t="s">
        <v>71</v>
      </c>
      <c r="B67">
        <v>84</v>
      </c>
      <c r="C67" t="s">
        <v>5</v>
      </c>
      <c r="D67">
        <v>2960</v>
      </c>
      <c r="E67" t="s">
        <v>6</v>
      </c>
      <c r="F67">
        <v>645</v>
      </c>
      <c r="G67">
        <v>16.2</v>
      </c>
      <c r="H67">
        <v>15.9</v>
      </c>
      <c r="I67">
        <v>16.899999999999999</v>
      </c>
      <c r="J67">
        <v>16.100000000000001</v>
      </c>
      <c r="K67">
        <v>18.100000000000001</v>
      </c>
      <c r="L67">
        <v>17.899999999999999</v>
      </c>
      <c r="M67">
        <v>17.3</v>
      </c>
      <c r="N67">
        <v>19</v>
      </c>
      <c r="O67">
        <v>17.5</v>
      </c>
      <c r="P67">
        <v>14.7</v>
      </c>
      <c r="Q67">
        <v>15.2</v>
      </c>
      <c r="R67">
        <v>13.3</v>
      </c>
      <c r="S67">
        <v>16.399999999999999</v>
      </c>
      <c r="T67">
        <v>14.1</v>
      </c>
      <c r="U67">
        <v>14.6</v>
      </c>
      <c r="V67">
        <v>15.5</v>
      </c>
      <c r="W67">
        <v>14.8</v>
      </c>
      <c r="X67">
        <v>15.8</v>
      </c>
      <c r="Y67">
        <v>16.3</v>
      </c>
      <c r="Z67">
        <v>16</v>
      </c>
      <c r="AA67">
        <v>17.3</v>
      </c>
      <c r="AB67">
        <v>18.399999999999999</v>
      </c>
      <c r="AC67">
        <v>16</v>
      </c>
      <c r="AD67">
        <v>16.8</v>
      </c>
      <c r="AE67">
        <v>17.399999999999999</v>
      </c>
      <c r="AF67">
        <v>18</v>
      </c>
      <c r="AG67">
        <v>18.5</v>
      </c>
      <c r="AH67">
        <v>16.899999999999999</v>
      </c>
      <c r="AI67">
        <v>18.899999999999999</v>
      </c>
      <c r="AJ67">
        <v>20</v>
      </c>
      <c r="AK67">
        <v>20.2</v>
      </c>
      <c r="AL67">
        <v>21</v>
      </c>
      <c r="AM67">
        <v>22.2</v>
      </c>
      <c r="AN67">
        <v>24.8</v>
      </c>
      <c r="AO67">
        <v>22.1</v>
      </c>
      <c r="AP67">
        <v>24</v>
      </c>
      <c r="AQ67">
        <v>24.9</v>
      </c>
      <c r="AR67">
        <v>22.7</v>
      </c>
      <c r="AS67">
        <v>22.8</v>
      </c>
      <c r="AT67">
        <v>21.7</v>
      </c>
      <c r="AU67">
        <v>22</v>
      </c>
      <c r="AV67">
        <v>20.6</v>
      </c>
      <c r="AW67">
        <v>21.1</v>
      </c>
      <c r="AX67">
        <v>19.8</v>
      </c>
      <c r="AY67">
        <v>20.5</v>
      </c>
      <c r="AZ67">
        <v>21.3</v>
      </c>
      <c r="BA67">
        <v>20.6</v>
      </c>
      <c r="BB67">
        <v>20.5</v>
      </c>
      <c r="BC67">
        <v>20.399999999999999</v>
      </c>
    </row>
    <row r="68" spans="1:55" x14ac:dyDescent="0.2">
      <c r="A68" t="s">
        <v>72</v>
      </c>
      <c r="B68">
        <v>86</v>
      </c>
      <c r="C68" t="s">
        <v>5</v>
      </c>
      <c r="D68">
        <v>2960</v>
      </c>
      <c r="E68" t="s">
        <v>6</v>
      </c>
      <c r="F68">
        <v>645</v>
      </c>
      <c r="G68">
        <v>21.4</v>
      </c>
      <c r="H68">
        <v>25.5</v>
      </c>
      <c r="I68">
        <v>25.8</v>
      </c>
      <c r="J68">
        <v>27.1</v>
      </c>
      <c r="K68">
        <v>28.9</v>
      </c>
      <c r="L68">
        <v>30.5</v>
      </c>
      <c r="M68">
        <v>25.8</v>
      </c>
      <c r="N68">
        <v>21.1</v>
      </c>
      <c r="O68">
        <v>32.1</v>
      </c>
      <c r="P68">
        <v>31.4</v>
      </c>
      <c r="Q68">
        <v>36.200000000000003</v>
      </c>
      <c r="R68">
        <v>36.200000000000003</v>
      </c>
      <c r="S68">
        <v>32.4</v>
      </c>
      <c r="T68">
        <v>32.1</v>
      </c>
      <c r="U68">
        <v>33.200000000000003</v>
      </c>
      <c r="V68">
        <v>36.799999999999997</v>
      </c>
      <c r="W68">
        <v>51.2</v>
      </c>
      <c r="X68">
        <v>37.6</v>
      </c>
      <c r="Y68">
        <v>29.1</v>
      </c>
      <c r="Z68">
        <v>28.8</v>
      </c>
      <c r="AA68">
        <v>20.7</v>
      </c>
      <c r="AB68">
        <v>22.1</v>
      </c>
      <c r="AC68">
        <v>24</v>
      </c>
      <c r="AD68">
        <v>27.9</v>
      </c>
      <c r="AE68">
        <v>30.2</v>
      </c>
      <c r="AF68">
        <v>37.5</v>
      </c>
      <c r="AG68">
        <v>35.9</v>
      </c>
      <c r="AH68">
        <v>34.1</v>
      </c>
      <c r="AI68">
        <v>33</v>
      </c>
      <c r="AJ68">
        <v>34.1</v>
      </c>
      <c r="AK68">
        <v>37</v>
      </c>
      <c r="AL68">
        <v>33</v>
      </c>
      <c r="AM68">
        <v>31.1</v>
      </c>
      <c r="AN68">
        <v>24</v>
      </c>
      <c r="AO68">
        <v>20.9</v>
      </c>
      <c r="AP68">
        <v>30.3</v>
      </c>
      <c r="AQ68">
        <v>19.600000000000001</v>
      </c>
      <c r="AR68">
        <v>24.1</v>
      </c>
      <c r="AS68">
        <v>21.2</v>
      </c>
      <c r="AT68">
        <v>19.3</v>
      </c>
      <c r="AU68">
        <v>34.200000000000003</v>
      </c>
      <c r="AV68">
        <v>35.200000000000003</v>
      </c>
      <c r="AW68">
        <v>40.799999999999997</v>
      </c>
      <c r="AX68">
        <v>38.799999999999997</v>
      </c>
      <c r="AY68">
        <v>37</v>
      </c>
      <c r="AZ68">
        <v>38.299999999999997</v>
      </c>
      <c r="BA68">
        <v>44.3</v>
      </c>
      <c r="BB68">
        <v>43.9</v>
      </c>
      <c r="BC68">
        <v>43.9</v>
      </c>
    </row>
    <row r="69" spans="1:55" x14ac:dyDescent="0.2">
      <c r="A69" t="s">
        <v>73</v>
      </c>
      <c r="B69">
        <v>89</v>
      </c>
      <c r="C69" t="s">
        <v>5</v>
      </c>
      <c r="D69">
        <v>2960</v>
      </c>
      <c r="E69" t="s">
        <v>6</v>
      </c>
      <c r="F69">
        <v>645</v>
      </c>
      <c r="G69">
        <v>0.5</v>
      </c>
      <c r="H69">
        <v>0.4</v>
      </c>
      <c r="I69">
        <v>0.4</v>
      </c>
      <c r="J69">
        <v>0.5</v>
      </c>
      <c r="K69">
        <v>0.6</v>
      </c>
      <c r="L69">
        <v>0.4</v>
      </c>
      <c r="M69">
        <v>0.5</v>
      </c>
      <c r="N69">
        <v>0.4</v>
      </c>
      <c r="O69">
        <v>0.4</v>
      </c>
      <c r="P69">
        <v>0.4</v>
      </c>
      <c r="Q69">
        <v>0.5</v>
      </c>
      <c r="R69">
        <v>0.6</v>
      </c>
      <c r="S69">
        <v>0.6</v>
      </c>
      <c r="T69">
        <v>0.7</v>
      </c>
      <c r="U69">
        <v>0.8</v>
      </c>
      <c r="V69">
        <v>0.7</v>
      </c>
      <c r="W69">
        <v>0.6</v>
      </c>
      <c r="X69">
        <v>0.9</v>
      </c>
      <c r="Y69">
        <v>1</v>
      </c>
      <c r="Z69">
        <v>0.7</v>
      </c>
      <c r="AA69">
        <v>0.8</v>
      </c>
      <c r="AB69">
        <v>0.6</v>
      </c>
      <c r="AC69">
        <v>0.4</v>
      </c>
      <c r="AD69">
        <v>0.3</v>
      </c>
      <c r="AE69">
        <v>0.4</v>
      </c>
      <c r="AF69">
        <v>0.2</v>
      </c>
      <c r="AG69">
        <v>0.4</v>
      </c>
      <c r="AH69">
        <v>0.7</v>
      </c>
      <c r="AI69">
        <v>0.5</v>
      </c>
      <c r="AJ69">
        <v>0.9</v>
      </c>
      <c r="AK69">
        <v>0.7</v>
      </c>
      <c r="AL69">
        <v>0.8</v>
      </c>
      <c r="AM69">
        <v>0.8</v>
      </c>
      <c r="AN69">
        <v>0.8</v>
      </c>
      <c r="AO69">
        <v>1.1000000000000001</v>
      </c>
      <c r="AP69">
        <v>0.8</v>
      </c>
      <c r="AQ69">
        <v>1.1000000000000001</v>
      </c>
      <c r="AR69">
        <v>1.4</v>
      </c>
      <c r="AS69">
        <v>1.7</v>
      </c>
      <c r="AT69">
        <v>1.5</v>
      </c>
      <c r="AU69">
        <v>1.6</v>
      </c>
      <c r="AV69">
        <v>2.9</v>
      </c>
      <c r="AW69">
        <v>2.7</v>
      </c>
      <c r="AX69">
        <v>1.5</v>
      </c>
      <c r="AY69">
        <v>3.2</v>
      </c>
      <c r="AZ69">
        <v>2.9</v>
      </c>
      <c r="BA69">
        <v>2.2000000000000002</v>
      </c>
      <c r="BB69">
        <v>2.2000000000000002</v>
      </c>
      <c r="BC69">
        <v>2.1</v>
      </c>
    </row>
    <row r="70" spans="1:55" x14ac:dyDescent="0.2">
      <c r="A70" t="s">
        <v>74</v>
      </c>
      <c r="B70">
        <v>90</v>
      </c>
      <c r="C70" t="s">
        <v>5</v>
      </c>
      <c r="D70">
        <v>2960</v>
      </c>
      <c r="E70" t="s">
        <v>6</v>
      </c>
      <c r="F70">
        <v>645</v>
      </c>
      <c r="G70">
        <v>1.1000000000000001</v>
      </c>
      <c r="H70">
        <v>1.1000000000000001</v>
      </c>
      <c r="I70">
        <v>1.1000000000000001</v>
      </c>
      <c r="J70">
        <v>1.3</v>
      </c>
      <c r="K70">
        <v>1.3</v>
      </c>
      <c r="L70">
        <v>1.3</v>
      </c>
      <c r="M70">
        <v>1.5</v>
      </c>
      <c r="N70">
        <v>1.5</v>
      </c>
      <c r="O70">
        <v>2.2000000000000002</v>
      </c>
      <c r="P70">
        <v>2.2000000000000002</v>
      </c>
      <c r="Q70">
        <v>2.7</v>
      </c>
      <c r="R70">
        <v>3.6</v>
      </c>
      <c r="S70">
        <v>4.2</v>
      </c>
      <c r="T70">
        <v>4.8</v>
      </c>
      <c r="U70">
        <v>5.2</v>
      </c>
      <c r="V70">
        <v>4.9000000000000004</v>
      </c>
      <c r="W70">
        <v>5.0999999999999996</v>
      </c>
      <c r="X70">
        <v>5</v>
      </c>
      <c r="Y70">
        <v>6.5</v>
      </c>
      <c r="Z70">
        <v>7</v>
      </c>
      <c r="AA70">
        <v>7.1</v>
      </c>
      <c r="AB70">
        <v>7.8</v>
      </c>
      <c r="AC70">
        <v>8.1999999999999993</v>
      </c>
      <c r="AD70">
        <v>8.6999999999999993</v>
      </c>
      <c r="AE70">
        <v>7.8</v>
      </c>
      <c r="AF70">
        <v>9.4</v>
      </c>
      <c r="AG70">
        <v>8.5</v>
      </c>
      <c r="AH70">
        <v>8.9</v>
      </c>
      <c r="AI70">
        <v>8.9</v>
      </c>
      <c r="AJ70">
        <v>9.6999999999999993</v>
      </c>
      <c r="AK70">
        <v>10.8</v>
      </c>
      <c r="AL70">
        <v>11.4</v>
      </c>
      <c r="AM70">
        <v>11.4</v>
      </c>
      <c r="AN70">
        <v>11.1</v>
      </c>
      <c r="AO70">
        <v>11.5</v>
      </c>
      <c r="AP70">
        <v>10.6</v>
      </c>
      <c r="AQ70">
        <v>10.4</v>
      </c>
      <c r="AR70">
        <v>11.2</v>
      </c>
      <c r="AS70">
        <v>13.2</v>
      </c>
      <c r="AT70">
        <v>12.5</v>
      </c>
      <c r="AU70">
        <v>13.5</v>
      </c>
      <c r="AV70">
        <v>11</v>
      </c>
      <c r="AW70">
        <v>14</v>
      </c>
      <c r="AX70">
        <v>11</v>
      </c>
      <c r="AY70">
        <v>12</v>
      </c>
      <c r="AZ70">
        <v>11.2</v>
      </c>
      <c r="BA70">
        <v>10.7</v>
      </c>
      <c r="BB70">
        <v>10.5</v>
      </c>
      <c r="BC70">
        <v>10.3</v>
      </c>
    </row>
    <row r="71" spans="1:55" x14ac:dyDescent="0.2">
      <c r="A71" t="s">
        <v>75</v>
      </c>
      <c r="B71">
        <v>175</v>
      </c>
      <c r="C71" t="s">
        <v>5</v>
      </c>
      <c r="D71">
        <v>2960</v>
      </c>
      <c r="E71" t="s">
        <v>6</v>
      </c>
      <c r="F71">
        <v>645</v>
      </c>
      <c r="G71">
        <v>2</v>
      </c>
      <c r="H71">
        <v>1.8</v>
      </c>
      <c r="I71">
        <v>2</v>
      </c>
      <c r="J71">
        <v>1.8</v>
      </c>
      <c r="K71">
        <v>2</v>
      </c>
      <c r="L71">
        <v>1.7</v>
      </c>
      <c r="M71">
        <v>1.8</v>
      </c>
      <c r="N71">
        <v>2.7</v>
      </c>
      <c r="O71">
        <v>2.9</v>
      </c>
      <c r="P71">
        <v>3.8</v>
      </c>
      <c r="Q71">
        <v>3.8</v>
      </c>
      <c r="R71">
        <v>4.0999999999999996</v>
      </c>
      <c r="S71">
        <v>4.3</v>
      </c>
      <c r="T71">
        <v>3</v>
      </c>
      <c r="U71">
        <v>2.7</v>
      </c>
      <c r="V71">
        <v>4.5</v>
      </c>
      <c r="W71">
        <v>3.1</v>
      </c>
      <c r="X71">
        <v>3.5</v>
      </c>
      <c r="Y71">
        <v>1.6</v>
      </c>
      <c r="Z71">
        <v>4.3</v>
      </c>
      <c r="AA71">
        <v>1.6</v>
      </c>
      <c r="AB71">
        <v>3.1</v>
      </c>
      <c r="AC71">
        <v>1.8</v>
      </c>
      <c r="AD71">
        <v>1.6</v>
      </c>
      <c r="AE71">
        <v>2.2000000000000002</v>
      </c>
      <c r="AF71">
        <v>3.9</v>
      </c>
      <c r="AG71">
        <v>4.7</v>
      </c>
      <c r="AH71">
        <v>4.5999999999999996</v>
      </c>
      <c r="AI71">
        <v>5</v>
      </c>
      <c r="AJ71">
        <v>4</v>
      </c>
      <c r="AK71">
        <v>3.4</v>
      </c>
      <c r="AL71">
        <v>5.2</v>
      </c>
      <c r="AM71">
        <v>4.5</v>
      </c>
      <c r="AN71">
        <v>4.5999999999999996</v>
      </c>
      <c r="AO71">
        <v>5</v>
      </c>
      <c r="AP71">
        <v>5.2</v>
      </c>
      <c r="AQ71">
        <v>5.6</v>
      </c>
      <c r="AR71">
        <v>4.7</v>
      </c>
      <c r="AS71">
        <v>4.2</v>
      </c>
      <c r="AT71">
        <v>3.2</v>
      </c>
      <c r="AU71">
        <v>3</v>
      </c>
      <c r="AV71">
        <v>2.4</v>
      </c>
      <c r="AW71">
        <v>1.7</v>
      </c>
      <c r="AX71">
        <v>1.2</v>
      </c>
      <c r="AY71">
        <v>1.6</v>
      </c>
      <c r="AZ71">
        <v>0.9</v>
      </c>
      <c r="BA71">
        <v>1.3</v>
      </c>
      <c r="BB71">
        <v>1.3</v>
      </c>
      <c r="BC71">
        <v>1.3</v>
      </c>
    </row>
    <row r="72" spans="1:55" x14ac:dyDescent="0.2">
      <c r="A72" t="s">
        <v>76</v>
      </c>
      <c r="B72">
        <v>91</v>
      </c>
      <c r="C72" t="s">
        <v>5</v>
      </c>
      <c r="D72">
        <v>2960</v>
      </c>
      <c r="E72" t="s">
        <v>6</v>
      </c>
      <c r="F72">
        <v>645</v>
      </c>
      <c r="G72">
        <v>25.3</v>
      </c>
      <c r="H72">
        <v>22.2</v>
      </c>
      <c r="I72">
        <v>23.8</v>
      </c>
      <c r="J72">
        <v>25.1</v>
      </c>
      <c r="K72">
        <v>24.6</v>
      </c>
      <c r="L72">
        <v>24.7</v>
      </c>
      <c r="M72">
        <v>25.8</v>
      </c>
      <c r="N72">
        <v>26.6</v>
      </c>
      <c r="O72">
        <v>28.1</v>
      </c>
      <c r="P72">
        <v>29.1</v>
      </c>
      <c r="Q72">
        <v>22.4</v>
      </c>
      <c r="R72">
        <v>17.399999999999999</v>
      </c>
      <c r="S72">
        <v>18.399999999999999</v>
      </c>
      <c r="T72">
        <v>24.2</v>
      </c>
      <c r="U72">
        <v>21.5</v>
      </c>
      <c r="V72">
        <v>23</v>
      </c>
      <c r="W72">
        <v>37.4</v>
      </c>
      <c r="X72">
        <v>38.799999999999997</v>
      </c>
      <c r="Y72">
        <v>39.5</v>
      </c>
      <c r="Z72">
        <v>38.1</v>
      </c>
      <c r="AA72">
        <v>39.799999999999997</v>
      </c>
      <c r="AB72">
        <v>39.799999999999997</v>
      </c>
      <c r="AC72">
        <v>43.1</v>
      </c>
      <c r="AD72">
        <v>46.4</v>
      </c>
      <c r="AE72">
        <v>47.3</v>
      </c>
      <c r="AF72">
        <v>46.1</v>
      </c>
      <c r="AG72">
        <v>45.7</v>
      </c>
      <c r="AH72">
        <v>45.4</v>
      </c>
      <c r="AI72">
        <v>43.8</v>
      </c>
      <c r="AJ72">
        <v>45.7</v>
      </c>
      <c r="AK72">
        <v>48.8</v>
      </c>
      <c r="AL72">
        <v>50.1</v>
      </c>
      <c r="AM72">
        <v>54.2</v>
      </c>
      <c r="AN72">
        <v>58.1</v>
      </c>
      <c r="AO72">
        <v>58.9</v>
      </c>
      <c r="AP72">
        <v>59.1</v>
      </c>
      <c r="AQ72">
        <v>59.6</v>
      </c>
      <c r="AR72">
        <v>51.4</v>
      </c>
      <c r="AS72">
        <v>53.1</v>
      </c>
      <c r="AT72">
        <v>42.5</v>
      </c>
      <c r="AU72">
        <v>38.4</v>
      </c>
      <c r="AV72">
        <v>35.799999999999997</v>
      </c>
      <c r="AW72">
        <v>41.2</v>
      </c>
      <c r="AX72">
        <v>38.6</v>
      </c>
      <c r="AY72">
        <v>34.1</v>
      </c>
      <c r="AZ72">
        <v>26.4</v>
      </c>
      <c r="BA72">
        <v>21.5</v>
      </c>
      <c r="BB72">
        <v>21.4</v>
      </c>
      <c r="BC72">
        <v>21.4</v>
      </c>
    </row>
    <row r="73" spans="1:55" x14ac:dyDescent="0.2">
      <c r="A73" t="s">
        <v>77</v>
      </c>
      <c r="B73">
        <v>93</v>
      </c>
      <c r="C73" t="s">
        <v>5</v>
      </c>
      <c r="D73">
        <v>2960</v>
      </c>
      <c r="E73" t="s">
        <v>6</v>
      </c>
      <c r="F73">
        <v>645</v>
      </c>
      <c r="G73">
        <v>1.2</v>
      </c>
      <c r="H73">
        <v>1</v>
      </c>
      <c r="I73">
        <v>1.2</v>
      </c>
      <c r="J73">
        <v>1.3</v>
      </c>
      <c r="K73">
        <v>1.3</v>
      </c>
      <c r="L73">
        <v>1.8</v>
      </c>
      <c r="M73">
        <v>1.5</v>
      </c>
      <c r="N73">
        <v>1.4</v>
      </c>
      <c r="O73">
        <v>1.5</v>
      </c>
      <c r="P73">
        <v>1.1000000000000001</v>
      </c>
      <c r="Q73">
        <v>1</v>
      </c>
      <c r="R73">
        <v>1.4</v>
      </c>
      <c r="S73">
        <v>1.5</v>
      </c>
      <c r="T73">
        <v>1.5</v>
      </c>
      <c r="U73">
        <v>1.7</v>
      </c>
      <c r="V73">
        <v>2</v>
      </c>
      <c r="W73">
        <v>2.1</v>
      </c>
      <c r="X73">
        <v>2.8</v>
      </c>
      <c r="Y73">
        <v>2.8</v>
      </c>
      <c r="Z73">
        <v>3.5</v>
      </c>
      <c r="AA73">
        <v>3</v>
      </c>
      <c r="AB73">
        <v>3.4</v>
      </c>
      <c r="AC73">
        <v>3.3</v>
      </c>
      <c r="AD73">
        <v>4.5</v>
      </c>
      <c r="AE73">
        <v>4.2</v>
      </c>
      <c r="AF73">
        <v>4.3</v>
      </c>
      <c r="AG73">
        <v>4</v>
      </c>
      <c r="AH73">
        <v>3.4</v>
      </c>
      <c r="AI73">
        <v>3.6</v>
      </c>
      <c r="AJ73">
        <v>3.5</v>
      </c>
      <c r="AK73">
        <v>2.2999999999999998</v>
      </c>
      <c r="AL73">
        <v>2.2999999999999998</v>
      </c>
      <c r="AM73">
        <v>2.5</v>
      </c>
      <c r="AN73">
        <v>2.2999999999999998</v>
      </c>
      <c r="AO73">
        <v>2.6</v>
      </c>
      <c r="AP73">
        <v>2.2999999999999998</v>
      </c>
      <c r="AQ73">
        <v>2.4</v>
      </c>
      <c r="AR73">
        <v>2.7</v>
      </c>
      <c r="AS73">
        <v>2.9</v>
      </c>
      <c r="AT73">
        <v>2.2000000000000002</v>
      </c>
      <c r="AU73">
        <v>2.6</v>
      </c>
      <c r="AV73">
        <v>2.1</v>
      </c>
      <c r="AW73">
        <v>2.7</v>
      </c>
      <c r="AX73">
        <v>2.9</v>
      </c>
      <c r="AY73">
        <v>2.9</v>
      </c>
      <c r="AZ73">
        <v>3.9</v>
      </c>
      <c r="BA73">
        <v>4.0999999999999996</v>
      </c>
      <c r="BB73">
        <v>4</v>
      </c>
      <c r="BC73">
        <v>4</v>
      </c>
    </row>
    <row r="74" spans="1:55" x14ac:dyDescent="0.2">
      <c r="A74" t="s">
        <v>78</v>
      </c>
      <c r="B74">
        <v>95</v>
      </c>
      <c r="C74" t="s">
        <v>5</v>
      </c>
      <c r="D74">
        <v>2960</v>
      </c>
      <c r="E74" t="s">
        <v>6</v>
      </c>
      <c r="F74">
        <v>645</v>
      </c>
      <c r="G74">
        <v>0.9</v>
      </c>
      <c r="H74">
        <v>0.6</v>
      </c>
      <c r="I74">
        <v>0.6</v>
      </c>
      <c r="J74">
        <v>0.9</v>
      </c>
      <c r="K74">
        <v>0.6</v>
      </c>
      <c r="L74">
        <v>0.5</v>
      </c>
      <c r="M74">
        <v>1.1000000000000001</v>
      </c>
      <c r="N74">
        <v>1.8</v>
      </c>
      <c r="O74">
        <v>1.3</v>
      </c>
      <c r="P74">
        <v>1.5</v>
      </c>
      <c r="Q74">
        <v>1.1000000000000001</v>
      </c>
      <c r="R74">
        <v>0.9</v>
      </c>
      <c r="S74">
        <v>0.5</v>
      </c>
      <c r="T74">
        <v>1</v>
      </c>
      <c r="U74">
        <v>0.7</v>
      </c>
      <c r="V74">
        <v>0.9</v>
      </c>
      <c r="W74">
        <v>1.3</v>
      </c>
      <c r="X74">
        <v>1.4</v>
      </c>
      <c r="Y74">
        <v>1.6</v>
      </c>
      <c r="Z74">
        <v>1.5</v>
      </c>
      <c r="AA74">
        <v>1.2</v>
      </c>
      <c r="AB74">
        <v>1.3</v>
      </c>
      <c r="AC74">
        <v>1.6</v>
      </c>
      <c r="AD74">
        <v>1.2</v>
      </c>
      <c r="AE74">
        <v>1.7</v>
      </c>
      <c r="AF74">
        <v>2.2000000000000002</v>
      </c>
      <c r="AG74">
        <v>1.5</v>
      </c>
      <c r="AH74">
        <v>1.7</v>
      </c>
      <c r="AI74">
        <v>1.1000000000000001</v>
      </c>
      <c r="AJ74">
        <v>1</v>
      </c>
      <c r="AK74">
        <v>1.4</v>
      </c>
      <c r="AL74">
        <v>1.2</v>
      </c>
      <c r="AM74">
        <v>1.3</v>
      </c>
      <c r="AN74">
        <v>2.1</v>
      </c>
      <c r="AO74">
        <v>3.4</v>
      </c>
      <c r="AP74">
        <v>4.3</v>
      </c>
      <c r="AQ74">
        <v>4.9000000000000004</v>
      </c>
      <c r="AR74">
        <v>2.8</v>
      </c>
      <c r="AS74">
        <v>4.5</v>
      </c>
      <c r="AT74">
        <v>1.9</v>
      </c>
      <c r="AU74">
        <v>2.5</v>
      </c>
      <c r="AV74">
        <v>0.9</v>
      </c>
      <c r="AW74">
        <v>1.5</v>
      </c>
      <c r="AX74">
        <v>2.2000000000000002</v>
      </c>
      <c r="AY74">
        <v>4.7</v>
      </c>
      <c r="AZ74">
        <v>4.2</v>
      </c>
      <c r="BA74">
        <v>4.8</v>
      </c>
      <c r="BB74">
        <v>4.7</v>
      </c>
      <c r="BC74">
        <v>4.5999999999999996</v>
      </c>
    </row>
    <row r="75" spans="1:55" x14ac:dyDescent="0.2">
      <c r="A75" t="s">
        <v>79</v>
      </c>
      <c r="B75">
        <v>97</v>
      </c>
      <c r="C75" t="s">
        <v>5</v>
      </c>
      <c r="D75">
        <v>2960</v>
      </c>
      <c r="E75" t="s">
        <v>6</v>
      </c>
      <c r="F75">
        <v>645</v>
      </c>
      <c r="G75">
        <v>2</v>
      </c>
      <c r="H75">
        <v>2.1</v>
      </c>
      <c r="I75">
        <v>2.6</v>
      </c>
      <c r="J75">
        <v>2.5</v>
      </c>
      <c r="K75">
        <v>3</v>
      </c>
      <c r="L75">
        <v>3.8</v>
      </c>
      <c r="M75">
        <v>4.2</v>
      </c>
      <c r="N75">
        <v>6.2</v>
      </c>
      <c r="O75">
        <v>4.0999999999999996</v>
      </c>
      <c r="P75">
        <v>3.5</v>
      </c>
      <c r="Q75">
        <v>3.5</v>
      </c>
      <c r="R75">
        <v>3.7</v>
      </c>
      <c r="S75">
        <v>3.8</v>
      </c>
      <c r="T75">
        <v>3.7</v>
      </c>
      <c r="U75">
        <v>4.0999999999999996</v>
      </c>
      <c r="V75">
        <v>4.2</v>
      </c>
      <c r="W75">
        <v>4.2</v>
      </c>
      <c r="X75">
        <v>3.9</v>
      </c>
      <c r="Y75">
        <v>4</v>
      </c>
      <c r="Z75">
        <v>3.9</v>
      </c>
      <c r="AA75">
        <v>4</v>
      </c>
      <c r="AB75">
        <v>4.9000000000000004</v>
      </c>
      <c r="AC75">
        <v>5.6</v>
      </c>
      <c r="AD75">
        <v>5</v>
      </c>
      <c r="AE75">
        <v>4.4000000000000004</v>
      </c>
      <c r="AF75">
        <v>4.5999999999999996</v>
      </c>
      <c r="AG75">
        <v>5.6</v>
      </c>
      <c r="AH75">
        <v>5.7</v>
      </c>
      <c r="AI75">
        <v>5.2</v>
      </c>
      <c r="AJ75">
        <v>4.5</v>
      </c>
      <c r="AK75">
        <v>3.3</v>
      </c>
      <c r="AL75">
        <v>3.3</v>
      </c>
      <c r="AM75">
        <v>3.1</v>
      </c>
      <c r="AN75">
        <v>3.3</v>
      </c>
      <c r="AO75">
        <v>3.1</v>
      </c>
      <c r="AP75">
        <v>3.1</v>
      </c>
      <c r="AQ75">
        <v>3.7</v>
      </c>
      <c r="AR75">
        <v>3.9</v>
      </c>
      <c r="AS75">
        <v>3.8</v>
      </c>
      <c r="AT75">
        <v>4.2</v>
      </c>
      <c r="AU75">
        <v>4.3</v>
      </c>
      <c r="AV75">
        <v>4.4000000000000004</v>
      </c>
      <c r="AW75">
        <v>4.5999999999999996</v>
      </c>
      <c r="AX75">
        <v>5.0999999999999996</v>
      </c>
      <c r="AY75">
        <v>5.2</v>
      </c>
      <c r="AZ75">
        <v>5.3</v>
      </c>
      <c r="BA75">
        <v>5.0999999999999996</v>
      </c>
      <c r="BB75">
        <v>5.0999999999999996</v>
      </c>
      <c r="BC75">
        <v>5.0999999999999996</v>
      </c>
    </row>
    <row r="76" spans="1:55" x14ac:dyDescent="0.2">
      <c r="A76" t="s">
        <v>80</v>
      </c>
      <c r="B76">
        <v>99</v>
      </c>
      <c r="C76" t="s">
        <v>5</v>
      </c>
      <c r="D76">
        <v>2960</v>
      </c>
      <c r="E76" t="s">
        <v>6</v>
      </c>
      <c r="F76">
        <v>645</v>
      </c>
      <c r="G76">
        <v>60.2</v>
      </c>
      <c r="H76">
        <v>61</v>
      </c>
      <c r="I76">
        <v>61.9</v>
      </c>
      <c r="J76">
        <v>64.5</v>
      </c>
      <c r="K76">
        <v>66</v>
      </c>
      <c r="L76">
        <v>71.099999999999994</v>
      </c>
      <c r="M76">
        <v>66.2</v>
      </c>
      <c r="N76">
        <v>70.8</v>
      </c>
      <c r="O76">
        <v>66.599999999999994</v>
      </c>
      <c r="P76">
        <v>72.400000000000006</v>
      </c>
      <c r="Q76">
        <v>73.3</v>
      </c>
      <c r="R76">
        <v>75.099999999999994</v>
      </c>
      <c r="S76">
        <v>76</v>
      </c>
      <c r="T76">
        <v>78.2</v>
      </c>
      <c r="U76">
        <v>80.900000000000006</v>
      </c>
      <c r="V76">
        <v>82.8</v>
      </c>
      <c r="W76">
        <v>85.4</v>
      </c>
      <c r="X76">
        <v>83.4</v>
      </c>
      <c r="Y76">
        <v>86.1</v>
      </c>
      <c r="Z76">
        <v>85.4</v>
      </c>
      <c r="AA76">
        <v>86.2</v>
      </c>
      <c r="AB76">
        <v>87.3</v>
      </c>
      <c r="AC76">
        <v>88.4</v>
      </c>
      <c r="AD76">
        <v>90.1</v>
      </c>
      <c r="AE76">
        <v>91</v>
      </c>
      <c r="AF76">
        <v>90.3</v>
      </c>
      <c r="AG76">
        <v>89.6</v>
      </c>
      <c r="AH76">
        <v>90.8</v>
      </c>
      <c r="AI76">
        <v>90.1</v>
      </c>
      <c r="AJ76">
        <v>90.4</v>
      </c>
      <c r="AK76">
        <v>90.9</v>
      </c>
      <c r="AL76">
        <v>90.9</v>
      </c>
      <c r="AM76">
        <v>90.6</v>
      </c>
      <c r="AN76">
        <v>90.6</v>
      </c>
      <c r="AO76">
        <v>91</v>
      </c>
      <c r="AP76">
        <v>90.6</v>
      </c>
      <c r="AQ76">
        <v>90.4</v>
      </c>
      <c r="AR76">
        <v>90.9</v>
      </c>
      <c r="AS76">
        <v>91.7</v>
      </c>
      <c r="AT76">
        <v>91.5</v>
      </c>
      <c r="AU76">
        <v>90.9</v>
      </c>
      <c r="AV76">
        <v>91.2</v>
      </c>
      <c r="AW76">
        <v>90.6</v>
      </c>
      <c r="AX76">
        <v>90.4</v>
      </c>
      <c r="AY76">
        <v>90.6</v>
      </c>
      <c r="AZ76">
        <v>91.3</v>
      </c>
      <c r="BA76">
        <v>91.2</v>
      </c>
      <c r="BB76">
        <v>89.8</v>
      </c>
      <c r="BC76">
        <v>88.3</v>
      </c>
    </row>
    <row r="77" spans="1:55" x14ac:dyDescent="0.2">
      <c r="A77" t="s">
        <v>81</v>
      </c>
      <c r="B77">
        <v>100</v>
      </c>
      <c r="C77" t="s">
        <v>5</v>
      </c>
      <c r="D77">
        <v>2960</v>
      </c>
      <c r="E77" t="s">
        <v>6</v>
      </c>
      <c r="F77">
        <v>645</v>
      </c>
      <c r="G77">
        <v>1.9</v>
      </c>
      <c r="H77">
        <v>1.9</v>
      </c>
      <c r="I77">
        <v>2.1</v>
      </c>
      <c r="J77">
        <v>2.5</v>
      </c>
      <c r="K77">
        <v>2.5</v>
      </c>
      <c r="L77">
        <v>2.5</v>
      </c>
      <c r="M77">
        <v>2.4</v>
      </c>
      <c r="N77">
        <v>2.6</v>
      </c>
      <c r="O77">
        <v>2.7</v>
      </c>
      <c r="P77">
        <v>2.8</v>
      </c>
      <c r="Q77">
        <v>2.9</v>
      </c>
      <c r="R77">
        <v>2.5</v>
      </c>
      <c r="S77">
        <v>2.9</v>
      </c>
      <c r="T77">
        <v>3.3</v>
      </c>
      <c r="U77">
        <v>3.2</v>
      </c>
      <c r="V77">
        <v>3.1</v>
      </c>
      <c r="W77">
        <v>3.2</v>
      </c>
      <c r="X77">
        <v>3.1</v>
      </c>
      <c r="Y77">
        <v>3</v>
      </c>
      <c r="Z77">
        <v>3.1</v>
      </c>
      <c r="AA77">
        <v>3</v>
      </c>
      <c r="AB77">
        <v>2.9</v>
      </c>
      <c r="AC77">
        <v>3</v>
      </c>
      <c r="AD77">
        <v>3.3</v>
      </c>
      <c r="AE77">
        <v>3.2</v>
      </c>
      <c r="AF77">
        <v>3.2</v>
      </c>
      <c r="AG77">
        <v>3.1</v>
      </c>
      <c r="AH77">
        <v>3.3</v>
      </c>
      <c r="AI77">
        <v>3.7</v>
      </c>
      <c r="AJ77">
        <v>3.7</v>
      </c>
      <c r="AK77">
        <v>3.8</v>
      </c>
      <c r="AL77">
        <v>3.9</v>
      </c>
      <c r="AM77">
        <v>4</v>
      </c>
      <c r="AN77">
        <v>4.2</v>
      </c>
      <c r="AO77">
        <v>4.2</v>
      </c>
      <c r="AP77">
        <v>4.5</v>
      </c>
      <c r="AQ77">
        <v>4.5</v>
      </c>
      <c r="AR77">
        <v>4.5</v>
      </c>
      <c r="AS77">
        <v>4.5999999999999996</v>
      </c>
      <c r="AT77">
        <v>4.4000000000000004</v>
      </c>
      <c r="AU77">
        <v>4.8</v>
      </c>
      <c r="AV77">
        <v>4.5999999999999996</v>
      </c>
      <c r="AW77">
        <v>4.7</v>
      </c>
      <c r="AX77">
        <v>4.7</v>
      </c>
      <c r="AY77">
        <v>5</v>
      </c>
      <c r="AZ77">
        <v>5.2</v>
      </c>
      <c r="BA77">
        <v>5.0999999999999996</v>
      </c>
      <c r="BB77">
        <v>5.9</v>
      </c>
      <c r="BC77">
        <v>5.5</v>
      </c>
    </row>
    <row r="78" spans="1:55" x14ac:dyDescent="0.2">
      <c r="A78" t="s">
        <v>82</v>
      </c>
      <c r="B78">
        <v>101</v>
      </c>
      <c r="C78" t="s">
        <v>5</v>
      </c>
      <c r="D78">
        <v>2960</v>
      </c>
      <c r="E78" t="s">
        <v>6</v>
      </c>
      <c r="F78">
        <v>645</v>
      </c>
      <c r="G78">
        <v>9.9</v>
      </c>
      <c r="H78">
        <v>9.8000000000000007</v>
      </c>
      <c r="I78">
        <v>9.3000000000000007</v>
      </c>
      <c r="J78">
        <v>9.6999999999999993</v>
      </c>
      <c r="K78">
        <v>10.1</v>
      </c>
      <c r="L78">
        <v>11.1</v>
      </c>
      <c r="M78">
        <v>10.6</v>
      </c>
      <c r="N78">
        <v>10.1</v>
      </c>
      <c r="O78">
        <v>10.199999999999999</v>
      </c>
      <c r="P78">
        <v>10.1</v>
      </c>
      <c r="Q78">
        <v>9.8000000000000007</v>
      </c>
      <c r="R78">
        <v>9.6999999999999993</v>
      </c>
      <c r="S78">
        <v>9.5</v>
      </c>
      <c r="T78">
        <v>9.8000000000000007</v>
      </c>
      <c r="U78">
        <v>9.8000000000000007</v>
      </c>
      <c r="V78">
        <v>10.3</v>
      </c>
      <c r="W78">
        <v>10.7</v>
      </c>
      <c r="X78">
        <v>10.8</v>
      </c>
      <c r="Y78">
        <v>11.1</v>
      </c>
      <c r="Z78">
        <v>11.6</v>
      </c>
      <c r="AA78">
        <v>11.8</v>
      </c>
      <c r="AB78">
        <v>11.9</v>
      </c>
      <c r="AC78">
        <v>12.8</v>
      </c>
      <c r="AD78">
        <v>13.1</v>
      </c>
      <c r="AE78">
        <v>13.4</v>
      </c>
      <c r="AF78">
        <v>13.7</v>
      </c>
      <c r="AG78">
        <v>13.9</v>
      </c>
      <c r="AH78">
        <v>14.4</v>
      </c>
      <c r="AI78">
        <v>14.7</v>
      </c>
      <c r="AJ78">
        <v>14.5</v>
      </c>
      <c r="AK78">
        <v>14.7</v>
      </c>
      <c r="AL78">
        <v>15.5</v>
      </c>
      <c r="AM78">
        <v>16.100000000000001</v>
      </c>
      <c r="AN78">
        <v>17</v>
      </c>
      <c r="AO78">
        <v>17.3</v>
      </c>
      <c r="AP78">
        <v>18.399999999999999</v>
      </c>
      <c r="AQ78">
        <v>18.600000000000001</v>
      </c>
      <c r="AR78">
        <v>18.600000000000001</v>
      </c>
      <c r="AS78">
        <v>19.2</v>
      </c>
      <c r="AT78">
        <v>20.100000000000001</v>
      </c>
      <c r="AU78">
        <v>21.1</v>
      </c>
      <c r="AV78">
        <v>20.6</v>
      </c>
      <c r="AW78">
        <v>20.6</v>
      </c>
      <c r="AX78">
        <v>20.8</v>
      </c>
      <c r="AY78">
        <v>21.8</v>
      </c>
      <c r="AZ78">
        <v>22.3</v>
      </c>
      <c r="BA78">
        <v>24</v>
      </c>
      <c r="BB78">
        <v>24.7</v>
      </c>
      <c r="BC78">
        <v>25.4</v>
      </c>
    </row>
    <row r="79" spans="1:55" x14ac:dyDescent="0.2">
      <c r="A79" t="s">
        <v>83</v>
      </c>
      <c r="B79">
        <v>102</v>
      </c>
      <c r="C79" t="s">
        <v>5</v>
      </c>
      <c r="D79">
        <v>2960</v>
      </c>
      <c r="E79" t="s">
        <v>6</v>
      </c>
      <c r="F79">
        <v>645</v>
      </c>
      <c r="G79">
        <v>0.5</v>
      </c>
      <c r="H79">
        <v>0.7</v>
      </c>
      <c r="I79">
        <v>0.5</v>
      </c>
      <c r="J79">
        <v>0.4</v>
      </c>
      <c r="K79">
        <v>0.5</v>
      </c>
      <c r="L79">
        <v>0.5</v>
      </c>
      <c r="M79">
        <v>0.4</v>
      </c>
      <c r="N79">
        <v>0.7</v>
      </c>
      <c r="O79">
        <v>0.7</v>
      </c>
      <c r="P79">
        <v>0.8</v>
      </c>
      <c r="Q79">
        <v>0.6</v>
      </c>
      <c r="R79">
        <v>0.4</v>
      </c>
      <c r="S79">
        <v>0.6</v>
      </c>
      <c r="T79">
        <v>2.1</v>
      </c>
      <c r="U79">
        <v>1.9</v>
      </c>
      <c r="V79">
        <v>2.2000000000000002</v>
      </c>
      <c r="W79">
        <v>2.2000000000000002</v>
      </c>
      <c r="X79">
        <v>2</v>
      </c>
      <c r="Y79">
        <v>1.7</v>
      </c>
      <c r="Z79">
        <v>1.1000000000000001</v>
      </c>
      <c r="AA79">
        <v>1.2</v>
      </c>
      <c r="AB79">
        <v>1.8</v>
      </c>
      <c r="AC79">
        <v>2</v>
      </c>
      <c r="AD79">
        <v>1.8</v>
      </c>
      <c r="AE79">
        <v>1.8</v>
      </c>
      <c r="AF79">
        <v>2.2999999999999998</v>
      </c>
      <c r="AG79">
        <v>3</v>
      </c>
      <c r="AH79">
        <v>3.4</v>
      </c>
      <c r="AI79">
        <v>4.0999999999999996</v>
      </c>
      <c r="AJ79">
        <v>4</v>
      </c>
      <c r="AK79">
        <v>4.5999999999999996</v>
      </c>
      <c r="AL79">
        <v>5.3</v>
      </c>
      <c r="AM79">
        <v>5.3</v>
      </c>
      <c r="AN79">
        <v>4.7</v>
      </c>
      <c r="AO79">
        <v>5.3</v>
      </c>
      <c r="AP79">
        <v>5.0999999999999996</v>
      </c>
      <c r="AQ79">
        <v>5.2</v>
      </c>
      <c r="AR79">
        <v>4.5999999999999996</v>
      </c>
      <c r="AS79">
        <v>4.5999999999999996</v>
      </c>
      <c r="AT79">
        <v>4.9000000000000004</v>
      </c>
      <c r="AU79">
        <v>5</v>
      </c>
      <c r="AV79">
        <v>5.0999999999999996</v>
      </c>
      <c r="AW79">
        <v>6.1</v>
      </c>
      <c r="AX79">
        <v>6.1</v>
      </c>
      <c r="AY79">
        <v>6.8</v>
      </c>
      <c r="AZ79">
        <v>7.1</v>
      </c>
      <c r="BA79">
        <v>7.2</v>
      </c>
      <c r="BB79">
        <v>7.2</v>
      </c>
      <c r="BC79">
        <v>7.1</v>
      </c>
    </row>
    <row r="80" spans="1:55" x14ac:dyDescent="0.2">
      <c r="A80" t="s">
        <v>84</v>
      </c>
      <c r="B80">
        <v>104</v>
      </c>
      <c r="C80" t="s">
        <v>5</v>
      </c>
      <c r="D80">
        <v>2960</v>
      </c>
      <c r="E80" t="s">
        <v>6</v>
      </c>
      <c r="F80">
        <v>645</v>
      </c>
      <c r="G80">
        <v>7.1</v>
      </c>
      <c r="H80">
        <v>7.3</v>
      </c>
      <c r="I80">
        <v>8.1</v>
      </c>
      <c r="J80">
        <v>8.6</v>
      </c>
      <c r="K80">
        <v>9.6</v>
      </c>
      <c r="L80">
        <v>9.6</v>
      </c>
      <c r="M80">
        <v>10.4</v>
      </c>
      <c r="N80">
        <v>9.8000000000000007</v>
      </c>
      <c r="O80">
        <v>10</v>
      </c>
      <c r="P80">
        <v>11.2</v>
      </c>
      <c r="Q80">
        <v>10.3</v>
      </c>
      <c r="R80">
        <v>11.3</v>
      </c>
      <c r="S80">
        <v>9.5</v>
      </c>
      <c r="T80">
        <v>12.1</v>
      </c>
      <c r="U80">
        <v>13.6</v>
      </c>
      <c r="V80">
        <v>15.8</v>
      </c>
      <c r="W80">
        <v>12.8</v>
      </c>
      <c r="X80">
        <v>14.9</v>
      </c>
      <c r="Y80">
        <v>11.2</v>
      </c>
      <c r="Z80">
        <v>15.8</v>
      </c>
      <c r="AA80">
        <v>14.6</v>
      </c>
      <c r="AB80">
        <v>14.9</v>
      </c>
      <c r="AC80">
        <v>10.8</v>
      </c>
      <c r="AD80">
        <v>11.2</v>
      </c>
      <c r="AE80">
        <v>13.6</v>
      </c>
      <c r="AF80">
        <v>17</v>
      </c>
      <c r="AG80">
        <v>16</v>
      </c>
      <c r="AH80">
        <v>13.9</v>
      </c>
      <c r="AI80">
        <v>14.7</v>
      </c>
      <c r="AJ80">
        <v>15.1</v>
      </c>
      <c r="AK80">
        <v>11.7</v>
      </c>
      <c r="AL80">
        <v>14.1</v>
      </c>
      <c r="AM80">
        <v>17.8</v>
      </c>
      <c r="AN80">
        <v>17.7</v>
      </c>
      <c r="AO80">
        <v>20.6</v>
      </c>
      <c r="AP80">
        <v>17.399999999999999</v>
      </c>
      <c r="AQ80">
        <v>17</v>
      </c>
      <c r="AR80">
        <v>23.3</v>
      </c>
      <c r="AS80">
        <v>21.4</v>
      </c>
      <c r="AT80">
        <v>24.3</v>
      </c>
      <c r="AU80">
        <v>24.6</v>
      </c>
      <c r="AV80">
        <v>20.5</v>
      </c>
      <c r="AW80">
        <v>21.6</v>
      </c>
      <c r="AX80">
        <v>23.3</v>
      </c>
      <c r="AY80">
        <v>22.6</v>
      </c>
      <c r="AZ80">
        <v>20.399999999999999</v>
      </c>
      <c r="BA80">
        <v>23</v>
      </c>
      <c r="BB80">
        <v>22.7</v>
      </c>
      <c r="BC80">
        <v>22.4</v>
      </c>
    </row>
    <row r="81" spans="1:55" x14ac:dyDescent="0.2">
      <c r="A81" t="s">
        <v>85</v>
      </c>
      <c r="B81">
        <v>105</v>
      </c>
      <c r="C81" t="s">
        <v>5</v>
      </c>
      <c r="D81">
        <v>2960</v>
      </c>
      <c r="E81" t="s">
        <v>6</v>
      </c>
      <c r="F81">
        <v>645</v>
      </c>
      <c r="G81">
        <v>18.8</v>
      </c>
      <c r="H81">
        <v>19.899999999999999</v>
      </c>
      <c r="I81">
        <v>18.3</v>
      </c>
      <c r="J81">
        <v>16</v>
      </c>
      <c r="K81">
        <v>16.5</v>
      </c>
      <c r="L81">
        <v>17.8</v>
      </c>
      <c r="M81">
        <v>16.5</v>
      </c>
      <c r="N81">
        <v>17.7</v>
      </c>
      <c r="O81">
        <v>15.3</v>
      </c>
      <c r="P81">
        <v>16</v>
      </c>
      <c r="Q81">
        <v>18.7</v>
      </c>
      <c r="R81">
        <v>17</v>
      </c>
      <c r="S81">
        <v>16.8</v>
      </c>
      <c r="T81">
        <v>16.600000000000001</v>
      </c>
      <c r="U81">
        <v>13.6</v>
      </c>
      <c r="V81">
        <v>13.2</v>
      </c>
      <c r="W81">
        <v>13.7</v>
      </c>
      <c r="X81">
        <v>15.1</v>
      </c>
      <c r="Y81">
        <v>20.100000000000001</v>
      </c>
      <c r="Z81">
        <v>19.100000000000001</v>
      </c>
      <c r="AA81">
        <v>16.5</v>
      </c>
      <c r="AB81">
        <v>14.3</v>
      </c>
      <c r="AC81">
        <v>16</v>
      </c>
      <c r="AD81">
        <v>15.3</v>
      </c>
      <c r="AE81">
        <v>17.8</v>
      </c>
      <c r="AF81">
        <v>20.2</v>
      </c>
      <c r="AG81">
        <v>20.6</v>
      </c>
      <c r="AH81">
        <v>20.3</v>
      </c>
      <c r="AI81">
        <v>21.6</v>
      </c>
      <c r="AJ81">
        <v>21.2</v>
      </c>
      <c r="AK81">
        <v>22.3</v>
      </c>
      <c r="AL81">
        <v>23.3</v>
      </c>
      <c r="AM81">
        <v>23.6</v>
      </c>
      <c r="AN81">
        <v>21.6</v>
      </c>
      <c r="AO81">
        <v>24.4</v>
      </c>
      <c r="AP81">
        <v>22.8</v>
      </c>
      <c r="AQ81">
        <v>24.1</v>
      </c>
      <c r="AR81">
        <v>24</v>
      </c>
      <c r="AS81">
        <v>21.1</v>
      </c>
      <c r="AT81">
        <v>20.399999999999999</v>
      </c>
      <c r="AU81">
        <v>22.3</v>
      </c>
      <c r="AV81">
        <v>21.4</v>
      </c>
      <c r="AW81">
        <v>22.5</v>
      </c>
      <c r="AX81">
        <v>23.5</v>
      </c>
      <c r="AY81">
        <v>21.6</v>
      </c>
      <c r="AZ81">
        <v>19.5</v>
      </c>
      <c r="BA81">
        <v>24.6</v>
      </c>
      <c r="BB81">
        <v>24</v>
      </c>
      <c r="BC81">
        <v>23.5</v>
      </c>
    </row>
    <row r="82" spans="1:55" x14ac:dyDescent="0.2">
      <c r="A82" t="s">
        <v>86</v>
      </c>
      <c r="B82">
        <v>106</v>
      </c>
      <c r="C82" t="s">
        <v>5</v>
      </c>
      <c r="D82">
        <v>2960</v>
      </c>
      <c r="E82" t="s">
        <v>6</v>
      </c>
      <c r="F82">
        <v>645</v>
      </c>
      <c r="G82">
        <v>12</v>
      </c>
      <c r="H82">
        <v>11</v>
      </c>
      <c r="I82">
        <v>11.4</v>
      </c>
      <c r="J82">
        <v>12.5</v>
      </c>
      <c r="K82">
        <v>14.1</v>
      </c>
      <c r="L82">
        <v>13.6</v>
      </c>
      <c r="M82">
        <v>13</v>
      </c>
      <c r="N82">
        <v>12.8</v>
      </c>
      <c r="O82">
        <v>12.5</v>
      </c>
      <c r="P82">
        <v>13.5</v>
      </c>
      <c r="Q82">
        <v>13.6</v>
      </c>
      <c r="R82">
        <v>13.2</v>
      </c>
      <c r="S82">
        <v>12.8</v>
      </c>
      <c r="T82">
        <v>12.5</v>
      </c>
      <c r="U82">
        <v>12.5</v>
      </c>
      <c r="V82">
        <v>13.6</v>
      </c>
      <c r="W82">
        <v>13</v>
      </c>
      <c r="X82">
        <v>13.2</v>
      </c>
      <c r="Y82">
        <v>13.9</v>
      </c>
      <c r="Z82">
        <v>14.8</v>
      </c>
      <c r="AA82">
        <v>13.8</v>
      </c>
      <c r="AB82">
        <v>15.4</v>
      </c>
      <c r="AC82">
        <v>16.399999999999999</v>
      </c>
      <c r="AD82">
        <v>17.3</v>
      </c>
      <c r="AE82">
        <v>19.8</v>
      </c>
      <c r="AF82">
        <v>19</v>
      </c>
      <c r="AG82">
        <v>21.6</v>
      </c>
      <c r="AH82">
        <v>20</v>
      </c>
      <c r="AI82">
        <v>21.2</v>
      </c>
      <c r="AJ82">
        <v>21.3</v>
      </c>
      <c r="AK82">
        <v>23.1</v>
      </c>
      <c r="AL82">
        <v>21.7</v>
      </c>
      <c r="AM82">
        <v>21.3</v>
      </c>
      <c r="AN82">
        <v>21.3</v>
      </c>
      <c r="AO82">
        <v>21.4</v>
      </c>
      <c r="AP82">
        <v>21.5</v>
      </c>
      <c r="AQ82">
        <v>21.3</v>
      </c>
      <c r="AR82">
        <v>22</v>
      </c>
      <c r="AS82">
        <v>22.3</v>
      </c>
      <c r="AT82">
        <v>22.6</v>
      </c>
      <c r="AU82">
        <v>24.4</v>
      </c>
      <c r="AV82">
        <v>23.5</v>
      </c>
      <c r="AW82">
        <v>24.7</v>
      </c>
      <c r="AX82">
        <v>23.3</v>
      </c>
      <c r="AY82">
        <v>24.6</v>
      </c>
      <c r="AZ82">
        <v>25.2</v>
      </c>
      <c r="BA82">
        <v>24.9</v>
      </c>
      <c r="BB82">
        <v>24.8</v>
      </c>
      <c r="BC82">
        <v>24.6</v>
      </c>
    </row>
    <row r="83" spans="1:55" x14ac:dyDescent="0.2">
      <c r="A83" t="s">
        <v>87</v>
      </c>
      <c r="B83">
        <v>109</v>
      </c>
      <c r="C83" t="s">
        <v>5</v>
      </c>
      <c r="D83">
        <v>2960</v>
      </c>
      <c r="E83" t="s">
        <v>6</v>
      </c>
      <c r="F83">
        <v>645</v>
      </c>
      <c r="G83">
        <v>32.6</v>
      </c>
      <c r="H83">
        <v>33.5</v>
      </c>
      <c r="I83">
        <v>38.5</v>
      </c>
      <c r="J83">
        <v>33.5</v>
      </c>
      <c r="K83">
        <v>31.4</v>
      </c>
      <c r="L83">
        <v>34.5</v>
      </c>
      <c r="M83">
        <v>33.1</v>
      </c>
      <c r="N83">
        <v>34.4</v>
      </c>
      <c r="O83">
        <v>31.8</v>
      </c>
      <c r="P83">
        <v>26.9</v>
      </c>
      <c r="Q83">
        <v>26.4</v>
      </c>
      <c r="R83">
        <v>39</v>
      </c>
      <c r="S83">
        <v>27.1</v>
      </c>
      <c r="T83">
        <v>23.6</v>
      </c>
      <c r="U83">
        <v>26.2</v>
      </c>
      <c r="V83">
        <v>24</v>
      </c>
      <c r="W83">
        <v>16.5</v>
      </c>
      <c r="X83">
        <v>20.3</v>
      </c>
      <c r="Y83">
        <v>21.9</v>
      </c>
      <c r="Z83">
        <v>17.7</v>
      </c>
      <c r="AA83">
        <v>18.899999999999999</v>
      </c>
      <c r="AB83">
        <v>19.8</v>
      </c>
      <c r="AC83">
        <v>17.7</v>
      </c>
      <c r="AD83">
        <v>19.600000000000001</v>
      </c>
      <c r="AE83">
        <v>16.2</v>
      </c>
      <c r="AF83">
        <v>19.3</v>
      </c>
      <c r="AG83">
        <v>18.100000000000001</v>
      </c>
      <c r="AH83">
        <v>21.4</v>
      </c>
      <c r="AI83">
        <v>22.3</v>
      </c>
      <c r="AJ83">
        <v>19.899999999999999</v>
      </c>
      <c r="AK83">
        <v>18.5</v>
      </c>
      <c r="AL83">
        <v>18.600000000000001</v>
      </c>
      <c r="AM83">
        <v>21.6</v>
      </c>
      <c r="AN83">
        <v>23</v>
      </c>
      <c r="AO83">
        <v>23.1</v>
      </c>
      <c r="AP83">
        <v>22.3</v>
      </c>
      <c r="AQ83">
        <v>23.2</v>
      </c>
      <c r="AR83">
        <v>23.7</v>
      </c>
      <c r="AS83">
        <v>24.8</v>
      </c>
      <c r="AT83">
        <v>19.8</v>
      </c>
      <c r="AU83">
        <v>25</v>
      </c>
      <c r="AV83">
        <v>23.9</v>
      </c>
      <c r="AW83">
        <v>23.6</v>
      </c>
      <c r="AX83">
        <v>25.3</v>
      </c>
      <c r="AY83">
        <v>27</v>
      </c>
      <c r="AZ83">
        <v>29</v>
      </c>
      <c r="BA83">
        <v>30.4</v>
      </c>
      <c r="BB83">
        <v>30.3</v>
      </c>
      <c r="BC83">
        <v>30.2</v>
      </c>
    </row>
    <row r="84" spans="1:55" x14ac:dyDescent="0.2">
      <c r="A84" t="s">
        <v>88</v>
      </c>
      <c r="B84">
        <v>110</v>
      </c>
      <c r="C84" t="s">
        <v>5</v>
      </c>
      <c r="D84">
        <v>2960</v>
      </c>
      <c r="E84" t="s">
        <v>6</v>
      </c>
      <c r="F84">
        <v>645</v>
      </c>
      <c r="G84">
        <v>49.6</v>
      </c>
      <c r="H84">
        <v>51.3</v>
      </c>
      <c r="I84">
        <v>51.5</v>
      </c>
      <c r="J84">
        <v>49.2</v>
      </c>
      <c r="K84">
        <v>52.9</v>
      </c>
      <c r="L84">
        <v>53.9</v>
      </c>
      <c r="M84">
        <v>57.3</v>
      </c>
      <c r="N84">
        <v>60.4</v>
      </c>
      <c r="O84">
        <v>56.6</v>
      </c>
      <c r="P84">
        <v>62.8</v>
      </c>
      <c r="Q84">
        <v>65.900000000000006</v>
      </c>
      <c r="R84">
        <v>67.900000000000006</v>
      </c>
      <c r="S84">
        <v>70</v>
      </c>
      <c r="T84">
        <v>69.7</v>
      </c>
      <c r="U84">
        <v>69.8</v>
      </c>
      <c r="V84">
        <v>67.900000000000006</v>
      </c>
      <c r="W84">
        <v>65.5</v>
      </c>
      <c r="X84">
        <v>66.5</v>
      </c>
      <c r="Y84">
        <v>63.5</v>
      </c>
      <c r="Z84">
        <v>65.099999999999994</v>
      </c>
      <c r="AA84">
        <v>65.2</v>
      </c>
      <c r="AB84">
        <v>64.5</v>
      </c>
      <c r="AC84">
        <v>67.2</v>
      </c>
      <c r="AD84">
        <v>68.3</v>
      </c>
      <c r="AE84">
        <v>69.7</v>
      </c>
      <c r="AF84">
        <v>70.099999999999994</v>
      </c>
      <c r="AG84">
        <v>72</v>
      </c>
      <c r="AH84">
        <v>72.599999999999994</v>
      </c>
      <c r="AI84">
        <v>72.5</v>
      </c>
      <c r="AJ84">
        <v>71.5</v>
      </c>
      <c r="AK84">
        <v>66.900000000000006</v>
      </c>
      <c r="AL84">
        <v>66.5</v>
      </c>
      <c r="AM84">
        <v>67.8</v>
      </c>
      <c r="AN84">
        <v>70.900000000000006</v>
      </c>
      <c r="AO84">
        <v>71.2</v>
      </c>
      <c r="AP84">
        <v>69.7</v>
      </c>
      <c r="AQ84">
        <v>66.400000000000006</v>
      </c>
      <c r="AR84">
        <v>64.5</v>
      </c>
      <c r="AS84">
        <v>65.7</v>
      </c>
      <c r="AT84">
        <v>67.099999999999994</v>
      </c>
      <c r="AU84">
        <v>68.900000000000006</v>
      </c>
      <c r="AV84">
        <v>67.3</v>
      </c>
      <c r="AW84">
        <v>65.5</v>
      </c>
      <c r="AX84">
        <v>62.4</v>
      </c>
      <c r="AY84">
        <v>61</v>
      </c>
      <c r="AZ84">
        <v>57.8</v>
      </c>
      <c r="BA84">
        <v>56.6</v>
      </c>
      <c r="BB84">
        <v>56.6</v>
      </c>
      <c r="BC84">
        <v>56.6</v>
      </c>
    </row>
    <row r="85" spans="1:55" x14ac:dyDescent="0.2">
      <c r="A85" t="s">
        <v>89</v>
      </c>
      <c r="B85">
        <v>112</v>
      </c>
      <c r="C85" t="s">
        <v>5</v>
      </c>
      <c r="D85">
        <v>2960</v>
      </c>
      <c r="E85" t="s">
        <v>6</v>
      </c>
      <c r="F85">
        <v>645</v>
      </c>
      <c r="G85">
        <v>1.6</v>
      </c>
      <c r="H85">
        <v>1.6</v>
      </c>
      <c r="I85">
        <v>1.9</v>
      </c>
      <c r="J85">
        <v>1.6</v>
      </c>
      <c r="K85">
        <v>1.7</v>
      </c>
      <c r="L85">
        <v>1.4</v>
      </c>
      <c r="M85">
        <v>1</v>
      </c>
      <c r="N85">
        <v>1.1000000000000001</v>
      </c>
      <c r="O85">
        <v>1.4</v>
      </c>
      <c r="P85">
        <v>1.3</v>
      </c>
      <c r="Q85">
        <v>1.8</v>
      </c>
      <c r="R85">
        <v>1.4</v>
      </c>
      <c r="S85">
        <v>2.2999999999999998</v>
      </c>
      <c r="T85">
        <v>2.6</v>
      </c>
      <c r="U85">
        <v>2.5</v>
      </c>
      <c r="V85">
        <v>2.4</v>
      </c>
      <c r="W85">
        <v>3</v>
      </c>
      <c r="X85">
        <v>3.2</v>
      </c>
      <c r="Y85">
        <v>2.7</v>
      </c>
      <c r="Z85">
        <v>3.2</v>
      </c>
      <c r="AA85">
        <v>3.1</v>
      </c>
      <c r="AB85">
        <v>3.6</v>
      </c>
      <c r="AC85">
        <v>4</v>
      </c>
      <c r="AD85">
        <v>3.9</v>
      </c>
      <c r="AE85">
        <v>5.2</v>
      </c>
      <c r="AF85">
        <v>3.1</v>
      </c>
      <c r="AG85">
        <v>5.0999999999999996</v>
      </c>
      <c r="AH85">
        <v>2.8</v>
      </c>
      <c r="AI85">
        <v>3</v>
      </c>
      <c r="AJ85">
        <v>2.9</v>
      </c>
      <c r="AK85">
        <v>3.2</v>
      </c>
      <c r="AL85">
        <v>3</v>
      </c>
      <c r="AM85">
        <v>3.9</v>
      </c>
      <c r="AN85">
        <v>3.7</v>
      </c>
      <c r="AO85">
        <v>4.5999999999999996</v>
      </c>
      <c r="AP85">
        <v>5.2</v>
      </c>
      <c r="AQ85">
        <v>3.9</v>
      </c>
      <c r="AR85">
        <v>4.5</v>
      </c>
      <c r="AS85">
        <v>4</v>
      </c>
      <c r="AT85">
        <v>3.9</v>
      </c>
      <c r="AU85">
        <v>4.4000000000000004</v>
      </c>
      <c r="AV85">
        <v>4.7</v>
      </c>
      <c r="AW85">
        <v>4.7</v>
      </c>
      <c r="AX85">
        <v>5.5</v>
      </c>
      <c r="AY85">
        <v>4.9000000000000004</v>
      </c>
      <c r="AZ85">
        <v>5.8</v>
      </c>
      <c r="BA85">
        <v>6</v>
      </c>
      <c r="BB85">
        <v>7.3</v>
      </c>
      <c r="BC85">
        <v>7.1</v>
      </c>
    </row>
    <row r="86" spans="1:55" x14ac:dyDescent="0.2">
      <c r="A86" t="s">
        <v>90</v>
      </c>
      <c r="B86">
        <v>108</v>
      </c>
      <c r="C86" t="s">
        <v>5</v>
      </c>
      <c r="D86">
        <v>2960</v>
      </c>
      <c r="E86" t="s">
        <v>6</v>
      </c>
      <c r="F86">
        <v>645</v>
      </c>
      <c r="AL86">
        <v>4.2</v>
      </c>
      <c r="AM86">
        <v>3.7</v>
      </c>
      <c r="AN86">
        <v>2.5</v>
      </c>
      <c r="AO86">
        <v>2.2999999999999998</v>
      </c>
      <c r="AP86">
        <v>2.8</v>
      </c>
      <c r="AQ86">
        <v>1.8</v>
      </c>
      <c r="AR86">
        <v>1.6</v>
      </c>
      <c r="AS86">
        <v>2.8</v>
      </c>
      <c r="AT86">
        <v>3.8</v>
      </c>
      <c r="AU86">
        <v>3.1</v>
      </c>
      <c r="AV86">
        <v>2.9</v>
      </c>
      <c r="AW86">
        <v>2.6</v>
      </c>
      <c r="AX86">
        <v>2.6</v>
      </c>
      <c r="AY86">
        <v>3.2</v>
      </c>
      <c r="AZ86">
        <v>3.4</v>
      </c>
      <c r="BA86">
        <v>4.7</v>
      </c>
      <c r="BB86">
        <v>4.7</v>
      </c>
      <c r="BC86">
        <v>4.5999999999999996</v>
      </c>
    </row>
    <row r="87" spans="1:55" x14ac:dyDescent="0.2">
      <c r="A87" t="s">
        <v>91</v>
      </c>
      <c r="B87">
        <v>114</v>
      </c>
      <c r="C87" t="s">
        <v>5</v>
      </c>
      <c r="D87">
        <v>2960</v>
      </c>
      <c r="E87" t="s">
        <v>6</v>
      </c>
      <c r="F87">
        <v>645</v>
      </c>
      <c r="G87">
        <v>1.9</v>
      </c>
      <c r="H87">
        <v>2.4</v>
      </c>
      <c r="I87">
        <v>2.5</v>
      </c>
      <c r="J87">
        <v>2.5</v>
      </c>
      <c r="K87">
        <v>2.7</v>
      </c>
      <c r="L87">
        <v>3</v>
      </c>
      <c r="M87">
        <v>2.8</v>
      </c>
      <c r="N87">
        <v>2.7</v>
      </c>
      <c r="O87">
        <v>2.9</v>
      </c>
      <c r="P87">
        <v>3.4</v>
      </c>
      <c r="Q87">
        <v>2.2000000000000002</v>
      </c>
      <c r="R87">
        <v>2.4</v>
      </c>
      <c r="S87">
        <v>2.2999999999999998</v>
      </c>
      <c r="T87">
        <v>2.5</v>
      </c>
      <c r="U87">
        <v>2.1</v>
      </c>
      <c r="V87">
        <v>3</v>
      </c>
      <c r="W87">
        <v>3</v>
      </c>
      <c r="X87">
        <v>3.1</v>
      </c>
      <c r="Y87">
        <v>3.3</v>
      </c>
      <c r="Z87">
        <v>3</v>
      </c>
      <c r="AA87">
        <v>3.3</v>
      </c>
      <c r="AB87">
        <v>4.5999999999999996</v>
      </c>
      <c r="AC87">
        <v>5.3</v>
      </c>
      <c r="AD87">
        <v>4.8</v>
      </c>
      <c r="AE87">
        <v>5.4</v>
      </c>
      <c r="AF87">
        <v>5.8</v>
      </c>
      <c r="AG87">
        <v>5.9</v>
      </c>
      <c r="AH87">
        <v>5.8</v>
      </c>
      <c r="AI87">
        <v>5.6</v>
      </c>
      <c r="AJ87">
        <v>7.5</v>
      </c>
      <c r="AK87">
        <v>6.8</v>
      </c>
      <c r="AL87">
        <v>5.0999999999999996</v>
      </c>
      <c r="AM87">
        <v>5.5</v>
      </c>
      <c r="AN87">
        <v>6.4</v>
      </c>
      <c r="AO87">
        <v>5.8</v>
      </c>
      <c r="AP87">
        <v>5.3</v>
      </c>
      <c r="AQ87">
        <v>4.7</v>
      </c>
      <c r="AR87">
        <v>5.2</v>
      </c>
      <c r="AS87">
        <v>6</v>
      </c>
      <c r="AT87">
        <v>6</v>
      </c>
      <c r="AU87">
        <v>4.3</v>
      </c>
      <c r="AV87">
        <v>3</v>
      </c>
      <c r="AW87">
        <v>2.5</v>
      </c>
      <c r="AX87">
        <v>2.9</v>
      </c>
      <c r="AY87">
        <v>3.7</v>
      </c>
      <c r="AZ87">
        <v>4.2</v>
      </c>
      <c r="BA87">
        <v>3.4</v>
      </c>
      <c r="BB87">
        <v>3.5</v>
      </c>
      <c r="BC87">
        <v>3.4</v>
      </c>
    </row>
    <row r="88" spans="1:55" x14ac:dyDescent="0.2">
      <c r="A88" t="s">
        <v>92</v>
      </c>
      <c r="B88">
        <v>83</v>
      </c>
      <c r="C88" t="s">
        <v>5</v>
      </c>
      <c r="D88">
        <v>2960</v>
      </c>
      <c r="E88" t="s">
        <v>6</v>
      </c>
      <c r="F88">
        <v>645</v>
      </c>
      <c r="G88">
        <v>47.1</v>
      </c>
      <c r="H88">
        <v>45.7</v>
      </c>
      <c r="I88">
        <v>45.8</v>
      </c>
      <c r="J88">
        <v>51.4</v>
      </c>
      <c r="K88">
        <v>55.3</v>
      </c>
      <c r="L88">
        <v>57.7</v>
      </c>
      <c r="M88">
        <v>57.5</v>
      </c>
      <c r="N88">
        <v>59.5</v>
      </c>
      <c r="O88">
        <v>59.3</v>
      </c>
      <c r="P88">
        <v>59.1</v>
      </c>
      <c r="Q88">
        <v>60</v>
      </c>
      <c r="R88">
        <v>59.8</v>
      </c>
      <c r="S88">
        <v>60.6</v>
      </c>
      <c r="T88">
        <v>61.7</v>
      </c>
      <c r="U88">
        <v>62</v>
      </c>
      <c r="V88">
        <v>62.4</v>
      </c>
      <c r="W88">
        <v>62.3</v>
      </c>
      <c r="X88">
        <v>64.400000000000006</v>
      </c>
      <c r="Y88">
        <v>64.2</v>
      </c>
      <c r="Z88">
        <v>67</v>
      </c>
      <c r="AA88">
        <v>67.8</v>
      </c>
      <c r="AB88">
        <v>67.400000000000006</v>
      </c>
      <c r="AC88">
        <v>68.400000000000006</v>
      </c>
      <c r="AD88">
        <v>67.599999999999994</v>
      </c>
      <c r="AE88">
        <v>69.099999999999994</v>
      </c>
      <c r="AF88">
        <v>70.099999999999994</v>
      </c>
      <c r="AG88">
        <v>71.7</v>
      </c>
      <c r="AH88">
        <v>71.7</v>
      </c>
      <c r="AI88">
        <v>73</v>
      </c>
      <c r="AJ88">
        <v>73.3</v>
      </c>
      <c r="AK88">
        <v>73.8</v>
      </c>
      <c r="AL88">
        <v>74.2</v>
      </c>
      <c r="AM88">
        <v>75</v>
      </c>
      <c r="AN88">
        <v>75.900000000000006</v>
      </c>
      <c r="AO88">
        <v>75.599999999999994</v>
      </c>
      <c r="AP88">
        <v>75.8</v>
      </c>
      <c r="AQ88">
        <v>73.400000000000006</v>
      </c>
      <c r="AR88">
        <v>73.5</v>
      </c>
      <c r="AS88">
        <v>75.099999999999994</v>
      </c>
      <c r="AT88">
        <v>74.599999999999994</v>
      </c>
      <c r="AU88">
        <v>74.900000000000006</v>
      </c>
      <c r="AV88">
        <v>74</v>
      </c>
      <c r="AW88">
        <v>74.8</v>
      </c>
      <c r="AX88">
        <v>74.400000000000006</v>
      </c>
      <c r="AY88">
        <v>75.5</v>
      </c>
      <c r="AZ88">
        <v>75</v>
      </c>
      <c r="BA88">
        <v>74.599999999999994</v>
      </c>
      <c r="BB88">
        <v>73.099999999999994</v>
      </c>
      <c r="BC88">
        <v>72.400000000000006</v>
      </c>
    </row>
    <row r="89" spans="1:55" x14ac:dyDescent="0.2">
      <c r="A89" t="s">
        <v>93</v>
      </c>
      <c r="B89">
        <v>118</v>
      </c>
      <c r="C89" t="s">
        <v>5</v>
      </c>
      <c r="D89">
        <v>2960</v>
      </c>
      <c r="E89" t="s">
        <v>6</v>
      </c>
      <c r="F89">
        <v>645</v>
      </c>
      <c r="G89">
        <v>8.4</v>
      </c>
      <c r="H89">
        <v>8.6</v>
      </c>
      <c r="I89">
        <v>6.5</v>
      </c>
      <c r="J89">
        <v>9.4</v>
      </c>
      <c r="K89">
        <v>8.6999999999999993</v>
      </c>
      <c r="L89">
        <v>9</v>
      </c>
      <c r="M89">
        <v>9</v>
      </c>
      <c r="N89">
        <v>8.3000000000000007</v>
      </c>
      <c r="O89">
        <v>8.5</v>
      </c>
      <c r="P89">
        <v>7.6</v>
      </c>
      <c r="Q89">
        <v>7.7</v>
      </c>
      <c r="R89">
        <v>6.3</v>
      </c>
      <c r="S89">
        <v>5.4</v>
      </c>
      <c r="T89">
        <v>7.4</v>
      </c>
      <c r="U89">
        <v>7.2</v>
      </c>
      <c r="V89">
        <v>8.6999999999999993</v>
      </c>
      <c r="W89">
        <v>16.899999999999999</v>
      </c>
      <c r="X89">
        <v>10.1</v>
      </c>
      <c r="Y89">
        <v>10.6</v>
      </c>
      <c r="Z89">
        <v>14.2</v>
      </c>
      <c r="AA89">
        <v>12.3</v>
      </c>
      <c r="AB89">
        <v>12.5</v>
      </c>
      <c r="AC89">
        <v>12.6</v>
      </c>
      <c r="AD89">
        <v>14.8</v>
      </c>
      <c r="AE89">
        <v>12.9</v>
      </c>
      <c r="AF89">
        <v>12.3</v>
      </c>
      <c r="AG89">
        <v>12.1</v>
      </c>
      <c r="AH89">
        <v>13</v>
      </c>
      <c r="AI89">
        <v>11.9</v>
      </c>
      <c r="AJ89">
        <v>4.7</v>
      </c>
      <c r="AK89">
        <v>4.0999999999999996</v>
      </c>
      <c r="AL89">
        <v>9.1999999999999993</v>
      </c>
      <c r="AM89">
        <v>10</v>
      </c>
      <c r="AN89">
        <v>12</v>
      </c>
      <c r="AO89">
        <v>13.5</v>
      </c>
      <c r="AP89">
        <v>13.6</v>
      </c>
      <c r="AQ89">
        <v>11.6</v>
      </c>
      <c r="AR89">
        <v>12.2</v>
      </c>
      <c r="AS89">
        <v>13.1</v>
      </c>
      <c r="AT89">
        <v>10.5</v>
      </c>
      <c r="AU89">
        <v>9.4</v>
      </c>
      <c r="AV89">
        <v>9</v>
      </c>
      <c r="AW89">
        <v>11.8</v>
      </c>
      <c r="AX89">
        <v>10.6</v>
      </c>
      <c r="AY89">
        <v>12.1</v>
      </c>
      <c r="AZ89">
        <v>15.5</v>
      </c>
      <c r="BA89">
        <v>14.4</v>
      </c>
      <c r="BB89">
        <v>13.9</v>
      </c>
      <c r="BC89">
        <v>13.3</v>
      </c>
    </row>
    <row r="90" spans="1:55" x14ac:dyDescent="0.2">
      <c r="A90" t="s">
        <v>94</v>
      </c>
      <c r="B90">
        <v>113</v>
      </c>
      <c r="C90" t="s">
        <v>5</v>
      </c>
      <c r="D90">
        <v>2960</v>
      </c>
      <c r="E90" t="s">
        <v>6</v>
      </c>
      <c r="F90">
        <v>645</v>
      </c>
      <c r="AL90">
        <v>0.2</v>
      </c>
      <c r="AM90">
        <v>0.1</v>
      </c>
      <c r="AN90">
        <v>0.2</v>
      </c>
      <c r="AO90">
        <v>0.2</v>
      </c>
      <c r="AP90">
        <v>0.3</v>
      </c>
      <c r="AQ90">
        <v>0.6</v>
      </c>
      <c r="AR90">
        <v>1</v>
      </c>
      <c r="AS90">
        <v>0.8</v>
      </c>
      <c r="AT90">
        <v>0.9</v>
      </c>
      <c r="AU90">
        <v>0.8</v>
      </c>
      <c r="AV90">
        <v>1</v>
      </c>
      <c r="AW90">
        <v>1.3</v>
      </c>
      <c r="AX90">
        <v>1.4</v>
      </c>
      <c r="AY90">
        <v>1.5</v>
      </c>
      <c r="AZ90">
        <v>1.8</v>
      </c>
      <c r="BA90">
        <v>2.4</v>
      </c>
      <c r="BB90">
        <v>2.4</v>
      </c>
      <c r="BC90">
        <v>2.2999999999999998</v>
      </c>
    </row>
    <row r="91" spans="1:55" x14ac:dyDescent="0.2">
      <c r="A91" t="s">
        <v>95</v>
      </c>
      <c r="B91">
        <v>120</v>
      </c>
      <c r="C91" t="s">
        <v>5</v>
      </c>
      <c r="D91">
        <v>2960</v>
      </c>
      <c r="E91" t="s">
        <v>6</v>
      </c>
      <c r="F91">
        <v>645</v>
      </c>
      <c r="G91">
        <v>5.5</v>
      </c>
      <c r="H91">
        <v>7.7</v>
      </c>
      <c r="I91">
        <v>7.1</v>
      </c>
      <c r="J91">
        <v>6.5</v>
      </c>
      <c r="K91">
        <v>7</v>
      </c>
      <c r="L91">
        <v>7.9</v>
      </c>
      <c r="M91">
        <v>7.7</v>
      </c>
      <c r="N91">
        <v>7.7</v>
      </c>
      <c r="O91">
        <v>7.2</v>
      </c>
      <c r="P91">
        <v>7.6</v>
      </c>
      <c r="Q91">
        <v>7.4</v>
      </c>
      <c r="R91">
        <v>7.5</v>
      </c>
      <c r="S91">
        <v>7</v>
      </c>
      <c r="T91">
        <v>6.9</v>
      </c>
      <c r="U91">
        <v>7.5</v>
      </c>
      <c r="V91">
        <v>7.1</v>
      </c>
      <c r="W91">
        <v>7</v>
      </c>
      <c r="X91">
        <v>7</v>
      </c>
      <c r="Y91">
        <v>7.5</v>
      </c>
      <c r="Z91">
        <v>7.4</v>
      </c>
      <c r="AA91">
        <v>7.3</v>
      </c>
      <c r="AB91">
        <v>7.1</v>
      </c>
      <c r="AC91">
        <v>7.5</v>
      </c>
      <c r="AD91">
        <v>7.3</v>
      </c>
      <c r="AE91">
        <v>7.1</v>
      </c>
      <c r="AF91">
        <v>6.9</v>
      </c>
      <c r="AG91">
        <v>7.3</v>
      </c>
      <c r="AH91">
        <v>7.1</v>
      </c>
      <c r="AI91">
        <v>6.9</v>
      </c>
      <c r="AJ91">
        <v>6.7</v>
      </c>
      <c r="AK91">
        <v>6.7</v>
      </c>
      <c r="AL91">
        <v>6.8</v>
      </c>
      <c r="AM91">
        <v>6.8</v>
      </c>
      <c r="AN91">
        <v>8.5</v>
      </c>
      <c r="AO91">
        <v>9.3000000000000007</v>
      </c>
      <c r="AP91">
        <v>8.3000000000000007</v>
      </c>
      <c r="AQ91">
        <v>8.6999999999999993</v>
      </c>
      <c r="AR91">
        <v>8.4</v>
      </c>
      <c r="AS91">
        <v>12.1</v>
      </c>
      <c r="AT91">
        <v>14.2</v>
      </c>
      <c r="AU91">
        <v>15.8</v>
      </c>
      <c r="AV91">
        <v>17.7</v>
      </c>
      <c r="AW91">
        <v>17.8</v>
      </c>
      <c r="AX91">
        <v>17.7</v>
      </c>
      <c r="AY91">
        <v>19</v>
      </c>
      <c r="AZ91">
        <v>18.600000000000001</v>
      </c>
      <c r="BA91">
        <v>18.399999999999999</v>
      </c>
      <c r="BB91">
        <v>18.2</v>
      </c>
      <c r="BC91">
        <v>17.899999999999999</v>
      </c>
    </row>
    <row r="92" spans="1:55" x14ac:dyDescent="0.2">
      <c r="A92" t="s">
        <v>96</v>
      </c>
      <c r="B92">
        <v>119</v>
      </c>
      <c r="C92" t="s">
        <v>5</v>
      </c>
      <c r="D92">
        <v>2960</v>
      </c>
      <c r="E92" t="s">
        <v>6</v>
      </c>
      <c r="F92">
        <v>645</v>
      </c>
      <c r="AL92">
        <v>33.9</v>
      </c>
      <c r="AM92">
        <v>30.7</v>
      </c>
      <c r="AN92">
        <v>33.4</v>
      </c>
      <c r="AO92">
        <v>29.7</v>
      </c>
      <c r="AP92">
        <v>22.7</v>
      </c>
      <c r="AQ92">
        <v>17.3</v>
      </c>
      <c r="AR92">
        <v>14.4</v>
      </c>
      <c r="AS92">
        <v>17.8</v>
      </c>
      <c r="AT92">
        <v>13.6</v>
      </c>
      <c r="AU92">
        <v>9.4</v>
      </c>
      <c r="AV92">
        <v>9</v>
      </c>
      <c r="AW92">
        <v>9</v>
      </c>
      <c r="AX92">
        <v>13</v>
      </c>
      <c r="AY92">
        <v>13.7</v>
      </c>
      <c r="AZ92">
        <v>13.4</v>
      </c>
      <c r="BA92">
        <v>17.3</v>
      </c>
      <c r="BB92">
        <v>17.399999999999999</v>
      </c>
      <c r="BC92">
        <v>17.5</v>
      </c>
    </row>
    <row r="93" spans="1:55" x14ac:dyDescent="0.2">
      <c r="A93" t="s">
        <v>97</v>
      </c>
      <c r="B93">
        <v>121</v>
      </c>
      <c r="C93" t="s">
        <v>5</v>
      </c>
      <c r="D93">
        <v>2960</v>
      </c>
      <c r="E93" t="s">
        <v>6</v>
      </c>
      <c r="F93">
        <v>645</v>
      </c>
      <c r="G93">
        <v>3.8</v>
      </c>
      <c r="H93">
        <v>3.9</v>
      </c>
      <c r="I93">
        <v>4</v>
      </c>
      <c r="J93">
        <v>3.4</v>
      </c>
      <c r="K93">
        <v>3.5</v>
      </c>
      <c r="L93">
        <v>3.3</v>
      </c>
      <c r="M93">
        <v>3.9</v>
      </c>
      <c r="N93">
        <v>4.0999999999999996</v>
      </c>
      <c r="O93">
        <v>3.7</v>
      </c>
      <c r="P93">
        <v>3.4</v>
      </c>
      <c r="Q93">
        <v>3.6</v>
      </c>
      <c r="R93">
        <v>3.4</v>
      </c>
      <c r="S93">
        <v>3.6</v>
      </c>
      <c r="T93">
        <v>3.8</v>
      </c>
      <c r="U93">
        <v>3.4</v>
      </c>
      <c r="V93">
        <v>3.4</v>
      </c>
      <c r="W93">
        <v>5.0999999999999996</v>
      </c>
      <c r="X93">
        <v>0.6</v>
      </c>
      <c r="Y93">
        <v>0.6</v>
      </c>
      <c r="Z93">
        <v>0.6</v>
      </c>
      <c r="AA93">
        <v>0.6</v>
      </c>
      <c r="AB93">
        <v>0.5</v>
      </c>
      <c r="AC93">
        <v>0.5</v>
      </c>
      <c r="AD93">
        <v>0.5</v>
      </c>
      <c r="AE93">
        <v>0.6</v>
      </c>
      <c r="AF93">
        <v>0.6</v>
      </c>
      <c r="AG93">
        <v>0.7</v>
      </c>
      <c r="AH93">
        <v>0.6</v>
      </c>
      <c r="AI93">
        <v>0.6</v>
      </c>
      <c r="AJ93">
        <v>0.5</v>
      </c>
      <c r="AK93">
        <v>3.3</v>
      </c>
      <c r="AL93">
        <v>2.6</v>
      </c>
      <c r="AM93">
        <v>3.1</v>
      </c>
      <c r="AN93">
        <v>3.8</v>
      </c>
      <c r="AO93">
        <v>4.0999999999999996</v>
      </c>
      <c r="AP93">
        <v>5.9</v>
      </c>
      <c r="AQ93">
        <v>7.7</v>
      </c>
      <c r="AR93">
        <v>6.9</v>
      </c>
      <c r="AS93">
        <v>7.1</v>
      </c>
      <c r="AT93">
        <v>6.3</v>
      </c>
      <c r="AU93">
        <v>8.1999999999999993</v>
      </c>
      <c r="AV93">
        <v>7</v>
      </c>
      <c r="AW93">
        <v>7.5</v>
      </c>
      <c r="AX93">
        <v>8.9</v>
      </c>
      <c r="AY93">
        <v>8.3000000000000007</v>
      </c>
      <c r="AZ93">
        <v>9.5</v>
      </c>
      <c r="BA93">
        <v>9.4</v>
      </c>
      <c r="BB93">
        <v>9.4</v>
      </c>
      <c r="BC93">
        <v>9.3000000000000007</v>
      </c>
    </row>
    <row r="94" spans="1:55" x14ac:dyDescent="0.2">
      <c r="A94" t="s">
        <v>98</v>
      </c>
      <c r="B94">
        <v>122</v>
      </c>
      <c r="C94" t="s">
        <v>5</v>
      </c>
      <c r="D94">
        <v>2960</v>
      </c>
      <c r="E94" t="s">
        <v>6</v>
      </c>
      <c r="F94">
        <v>645</v>
      </c>
      <c r="G94">
        <v>0</v>
      </c>
      <c r="H94">
        <v>0</v>
      </c>
      <c r="I94">
        <v>0</v>
      </c>
      <c r="J94">
        <v>0</v>
      </c>
      <c r="K94">
        <v>0</v>
      </c>
      <c r="L94">
        <v>0</v>
      </c>
      <c r="M94">
        <v>0</v>
      </c>
      <c r="N94">
        <v>0</v>
      </c>
      <c r="O94">
        <v>0</v>
      </c>
      <c r="P94">
        <v>0</v>
      </c>
      <c r="Q94">
        <v>0</v>
      </c>
      <c r="R94">
        <v>0</v>
      </c>
      <c r="S94">
        <v>0</v>
      </c>
      <c r="T94">
        <v>0</v>
      </c>
      <c r="U94">
        <v>0</v>
      </c>
      <c r="V94">
        <v>0</v>
      </c>
      <c r="W94">
        <v>0</v>
      </c>
      <c r="X94">
        <v>0</v>
      </c>
      <c r="Y94">
        <v>1.1000000000000001</v>
      </c>
      <c r="Z94">
        <v>1.9</v>
      </c>
      <c r="AA94">
        <v>1.8</v>
      </c>
      <c r="AB94">
        <v>2.2000000000000002</v>
      </c>
      <c r="AC94">
        <v>3</v>
      </c>
      <c r="AD94">
        <v>2.2999999999999998</v>
      </c>
      <c r="AE94">
        <v>2.1</v>
      </c>
      <c r="AF94">
        <v>2</v>
      </c>
      <c r="AG94">
        <v>1.9</v>
      </c>
      <c r="AH94">
        <v>0</v>
      </c>
      <c r="AI94">
        <v>0</v>
      </c>
      <c r="AJ94">
        <v>0</v>
      </c>
      <c r="AK94">
        <v>0</v>
      </c>
      <c r="AL94">
        <v>0</v>
      </c>
      <c r="AM94">
        <v>0</v>
      </c>
      <c r="AN94">
        <v>0</v>
      </c>
      <c r="AO94">
        <v>0</v>
      </c>
      <c r="AP94">
        <v>0</v>
      </c>
      <c r="AQ94">
        <v>0</v>
      </c>
      <c r="AR94">
        <v>0</v>
      </c>
      <c r="AS94">
        <v>0</v>
      </c>
      <c r="AT94">
        <v>0.7</v>
      </c>
      <c r="AU94">
        <v>0.9</v>
      </c>
      <c r="AV94">
        <v>1.7</v>
      </c>
      <c r="AW94">
        <v>1</v>
      </c>
      <c r="AX94">
        <v>0.7</v>
      </c>
      <c r="AY94">
        <v>0.5</v>
      </c>
      <c r="AZ94">
        <v>0.6</v>
      </c>
      <c r="BA94">
        <v>0.7</v>
      </c>
      <c r="BB94">
        <v>0.7</v>
      </c>
      <c r="BC94">
        <v>0.7</v>
      </c>
    </row>
    <row r="95" spans="1:55" x14ac:dyDescent="0.2">
      <c r="A95" t="s">
        <v>99</v>
      </c>
      <c r="B95">
        <v>123</v>
      </c>
      <c r="C95" t="s">
        <v>5</v>
      </c>
      <c r="D95">
        <v>2960</v>
      </c>
      <c r="E95" t="s">
        <v>6</v>
      </c>
      <c r="F95">
        <v>645</v>
      </c>
      <c r="G95">
        <v>8.5</v>
      </c>
      <c r="H95">
        <v>8.4</v>
      </c>
      <c r="I95">
        <v>7.1</v>
      </c>
      <c r="J95">
        <v>7.3</v>
      </c>
      <c r="K95">
        <v>8.1999999999999993</v>
      </c>
      <c r="L95">
        <v>11.7</v>
      </c>
      <c r="M95">
        <v>10.9</v>
      </c>
      <c r="N95">
        <v>11.1</v>
      </c>
      <c r="O95">
        <v>10.8</v>
      </c>
      <c r="P95">
        <v>13.6</v>
      </c>
      <c r="Q95">
        <v>14.3</v>
      </c>
      <c r="R95">
        <v>12</v>
      </c>
      <c r="S95">
        <v>14.7</v>
      </c>
      <c r="T95">
        <v>15</v>
      </c>
      <c r="U95">
        <v>14.8</v>
      </c>
      <c r="V95">
        <v>13.8</v>
      </c>
      <c r="W95">
        <v>15</v>
      </c>
      <c r="X95">
        <v>14.5</v>
      </c>
      <c r="Y95">
        <v>17.100000000000001</v>
      </c>
      <c r="Z95">
        <v>13.4</v>
      </c>
      <c r="AA95">
        <v>12</v>
      </c>
      <c r="AB95">
        <v>13.3</v>
      </c>
      <c r="AC95">
        <v>15.9</v>
      </c>
      <c r="AD95">
        <v>17.3</v>
      </c>
      <c r="AE95">
        <v>13.1</v>
      </c>
      <c r="AF95">
        <v>14.7</v>
      </c>
      <c r="AG95">
        <v>15.1</v>
      </c>
      <c r="AH95">
        <v>14.6</v>
      </c>
      <c r="AI95">
        <v>14</v>
      </c>
      <c r="AJ95">
        <v>9.1</v>
      </c>
      <c r="AK95">
        <v>8.4</v>
      </c>
      <c r="AL95">
        <v>6.2</v>
      </c>
      <c r="AM95">
        <v>4.8</v>
      </c>
      <c r="AN95">
        <v>4.9000000000000004</v>
      </c>
      <c r="AO95">
        <v>5.4</v>
      </c>
      <c r="AP95">
        <v>5.0999999999999996</v>
      </c>
      <c r="AQ95">
        <v>5.0999999999999996</v>
      </c>
      <c r="AR95">
        <v>5.3</v>
      </c>
      <c r="AS95">
        <v>6.6</v>
      </c>
      <c r="AT95">
        <v>5.8</v>
      </c>
      <c r="AU95">
        <v>4.5</v>
      </c>
      <c r="AV95">
        <v>4.2</v>
      </c>
      <c r="AW95">
        <v>4.7</v>
      </c>
      <c r="AX95">
        <v>5.4</v>
      </c>
      <c r="AY95">
        <v>5</v>
      </c>
      <c r="AZ95">
        <v>4.2</v>
      </c>
      <c r="BA95">
        <v>5.2</v>
      </c>
      <c r="BB95">
        <v>5</v>
      </c>
      <c r="BC95">
        <v>4.8</v>
      </c>
    </row>
    <row r="96" spans="1:55" x14ac:dyDescent="0.2">
      <c r="A96" t="s">
        <v>100</v>
      </c>
      <c r="B96">
        <v>124</v>
      </c>
      <c r="C96" t="s">
        <v>5</v>
      </c>
      <c r="D96">
        <v>2960</v>
      </c>
      <c r="E96" t="s">
        <v>6</v>
      </c>
      <c r="F96">
        <v>645</v>
      </c>
      <c r="G96">
        <v>1</v>
      </c>
      <c r="H96">
        <v>0.8</v>
      </c>
      <c r="I96">
        <v>1</v>
      </c>
      <c r="J96">
        <v>1.3</v>
      </c>
      <c r="K96">
        <v>1.9</v>
      </c>
      <c r="L96">
        <v>2.4</v>
      </c>
      <c r="M96">
        <v>3.4</v>
      </c>
      <c r="N96">
        <v>5.3</v>
      </c>
      <c r="O96">
        <v>4.4000000000000004</v>
      </c>
      <c r="P96">
        <v>6.1</v>
      </c>
      <c r="Q96">
        <v>5</v>
      </c>
      <c r="R96">
        <v>4.7</v>
      </c>
      <c r="S96">
        <v>5</v>
      </c>
      <c r="T96">
        <v>9.6</v>
      </c>
      <c r="U96">
        <v>7.6</v>
      </c>
      <c r="V96">
        <v>3.3</v>
      </c>
      <c r="W96">
        <v>0.8</v>
      </c>
      <c r="X96">
        <v>6.2</v>
      </c>
      <c r="Y96">
        <v>6.7</v>
      </c>
      <c r="Z96">
        <v>9.4</v>
      </c>
      <c r="AA96">
        <v>7.7</v>
      </c>
      <c r="AB96">
        <v>8.8000000000000007</v>
      </c>
      <c r="AC96">
        <v>4.0999999999999996</v>
      </c>
      <c r="AD96">
        <v>4.2</v>
      </c>
      <c r="AE96">
        <v>4.8</v>
      </c>
      <c r="AF96">
        <v>4.8</v>
      </c>
      <c r="AG96">
        <v>4.9000000000000004</v>
      </c>
      <c r="AH96">
        <v>5.9</v>
      </c>
      <c r="AI96">
        <v>6.8</v>
      </c>
      <c r="AJ96">
        <v>6.6</v>
      </c>
      <c r="AK96">
        <v>8.3000000000000007</v>
      </c>
      <c r="AL96">
        <v>8.6</v>
      </c>
      <c r="AM96">
        <v>8.6999999999999993</v>
      </c>
      <c r="AN96">
        <v>7.3</v>
      </c>
      <c r="AO96">
        <v>7.1</v>
      </c>
      <c r="AP96">
        <v>8.4</v>
      </c>
      <c r="AQ96">
        <v>8.3000000000000007</v>
      </c>
      <c r="AR96">
        <v>8.1999999999999993</v>
      </c>
      <c r="AS96">
        <v>9.6</v>
      </c>
      <c r="AT96">
        <v>10.7</v>
      </c>
      <c r="AU96">
        <v>10.1</v>
      </c>
      <c r="AV96">
        <v>9.1999999999999993</v>
      </c>
      <c r="AW96">
        <v>8.6999999999999993</v>
      </c>
      <c r="AX96">
        <v>8</v>
      </c>
      <c r="AY96">
        <v>9.1</v>
      </c>
      <c r="AZ96">
        <v>10.1</v>
      </c>
      <c r="BA96">
        <v>7.6</v>
      </c>
      <c r="BB96">
        <v>7.4</v>
      </c>
      <c r="BC96">
        <v>7.3</v>
      </c>
    </row>
    <row r="97" spans="1:55" x14ac:dyDescent="0.2">
      <c r="A97" t="s">
        <v>101</v>
      </c>
      <c r="B97">
        <v>126</v>
      </c>
      <c r="C97" t="s">
        <v>5</v>
      </c>
      <c r="D97">
        <v>2960</v>
      </c>
      <c r="E97" t="s">
        <v>6</v>
      </c>
      <c r="F97">
        <v>645</v>
      </c>
      <c r="AL97">
        <v>27.3</v>
      </c>
      <c r="AM97">
        <v>24.3</v>
      </c>
      <c r="AN97">
        <v>17.8</v>
      </c>
      <c r="AO97">
        <v>16.3</v>
      </c>
      <c r="AP97">
        <v>31.9</v>
      </c>
      <c r="AQ97">
        <v>22</v>
      </c>
      <c r="AR97">
        <v>21.8</v>
      </c>
      <c r="AS97">
        <v>29.2</v>
      </c>
      <c r="AT97">
        <v>36.700000000000003</v>
      </c>
      <c r="AU97">
        <v>41.8</v>
      </c>
      <c r="AV97">
        <v>42.3</v>
      </c>
      <c r="AW97">
        <v>36.799999999999997</v>
      </c>
      <c r="AX97">
        <v>40.9</v>
      </c>
      <c r="AY97">
        <v>37.700000000000003</v>
      </c>
      <c r="AZ97">
        <v>35.299999999999997</v>
      </c>
      <c r="BA97">
        <v>40.200000000000003</v>
      </c>
      <c r="BB97">
        <v>40.5</v>
      </c>
      <c r="BC97">
        <v>40.700000000000003</v>
      </c>
    </row>
    <row r="98" spans="1:55" x14ac:dyDescent="0.2">
      <c r="A98" t="s">
        <v>102</v>
      </c>
      <c r="B98">
        <v>256</v>
      </c>
      <c r="C98" t="s">
        <v>5</v>
      </c>
      <c r="D98">
        <v>2960</v>
      </c>
      <c r="E98" t="s">
        <v>6</v>
      </c>
      <c r="F98">
        <v>645</v>
      </c>
      <c r="AT98">
        <v>23.7</v>
      </c>
      <c r="AU98">
        <v>26.9</v>
      </c>
      <c r="AV98">
        <v>27</v>
      </c>
      <c r="AW98">
        <v>28.8</v>
      </c>
      <c r="AX98">
        <v>26</v>
      </c>
      <c r="AY98">
        <v>24.4</v>
      </c>
      <c r="AZ98">
        <v>27.1</v>
      </c>
      <c r="BA98">
        <v>27.7</v>
      </c>
      <c r="BB98">
        <v>27.1</v>
      </c>
      <c r="BC98">
        <v>26.5</v>
      </c>
    </row>
    <row r="99" spans="1:55" x14ac:dyDescent="0.2">
      <c r="A99" t="s">
        <v>103</v>
      </c>
      <c r="B99">
        <v>129</v>
      </c>
      <c r="C99" t="s">
        <v>5</v>
      </c>
      <c r="D99">
        <v>2960</v>
      </c>
      <c r="E99" t="s">
        <v>6</v>
      </c>
      <c r="F99">
        <v>645</v>
      </c>
      <c r="G99">
        <v>5.7</v>
      </c>
      <c r="H99">
        <v>5.9</v>
      </c>
      <c r="I99">
        <v>6.8</v>
      </c>
      <c r="J99">
        <v>7.9</v>
      </c>
      <c r="K99">
        <v>7.6</v>
      </c>
      <c r="L99">
        <v>9.1</v>
      </c>
      <c r="M99">
        <v>9.3000000000000007</v>
      </c>
      <c r="N99">
        <v>9.8000000000000007</v>
      </c>
      <c r="O99">
        <v>7.1</v>
      </c>
      <c r="P99">
        <v>7.2</v>
      </c>
      <c r="Q99">
        <v>7.4</v>
      </c>
      <c r="R99">
        <v>7.2</v>
      </c>
      <c r="S99">
        <v>7.7</v>
      </c>
      <c r="T99">
        <v>7.4</v>
      </c>
      <c r="U99">
        <v>7.2</v>
      </c>
      <c r="V99">
        <v>7.1</v>
      </c>
      <c r="W99">
        <v>7.1</v>
      </c>
      <c r="X99">
        <v>6.7</v>
      </c>
      <c r="Y99">
        <v>6.5</v>
      </c>
      <c r="Z99">
        <v>6</v>
      </c>
      <c r="AA99">
        <v>5.9</v>
      </c>
      <c r="AB99">
        <v>6.1</v>
      </c>
      <c r="AC99">
        <v>6.4</v>
      </c>
      <c r="AD99">
        <v>6.5</v>
      </c>
      <c r="AE99">
        <v>6.5</v>
      </c>
      <c r="AF99">
        <v>7.8</v>
      </c>
      <c r="AG99">
        <v>8.1999999999999993</v>
      </c>
      <c r="AH99">
        <v>8.9</v>
      </c>
      <c r="AI99">
        <v>8.4</v>
      </c>
      <c r="AJ99">
        <v>8.4</v>
      </c>
      <c r="AK99">
        <v>7.5</v>
      </c>
      <c r="AL99">
        <v>8.1</v>
      </c>
      <c r="AM99">
        <v>8.1999999999999993</v>
      </c>
      <c r="AN99">
        <v>6.5</v>
      </c>
      <c r="AO99">
        <v>6.1</v>
      </c>
      <c r="AP99">
        <v>5.4</v>
      </c>
      <c r="AQ99">
        <v>7.9</v>
      </c>
      <c r="AR99">
        <v>7</v>
      </c>
      <c r="AS99">
        <v>7.3</v>
      </c>
      <c r="AT99">
        <v>7.6</v>
      </c>
      <c r="AU99">
        <v>6.1</v>
      </c>
      <c r="AV99">
        <v>6.7</v>
      </c>
      <c r="AW99">
        <v>6.7</v>
      </c>
      <c r="AX99">
        <v>6.6</v>
      </c>
      <c r="AY99">
        <v>6.9</v>
      </c>
      <c r="AZ99">
        <v>6.8</v>
      </c>
      <c r="BA99">
        <v>7.2</v>
      </c>
      <c r="BB99">
        <v>7</v>
      </c>
      <c r="BC99">
        <v>6.8</v>
      </c>
    </row>
    <row r="100" spans="1:55" x14ac:dyDescent="0.2">
      <c r="A100" t="s">
        <v>104</v>
      </c>
      <c r="B100">
        <v>130</v>
      </c>
      <c r="C100" t="s">
        <v>5</v>
      </c>
      <c r="D100">
        <v>2960</v>
      </c>
      <c r="E100" t="s">
        <v>6</v>
      </c>
      <c r="F100">
        <v>645</v>
      </c>
      <c r="G100">
        <v>3.9</v>
      </c>
      <c r="H100">
        <v>5.3</v>
      </c>
      <c r="I100">
        <v>5.7</v>
      </c>
      <c r="J100">
        <v>5.4</v>
      </c>
      <c r="K100">
        <v>8.5</v>
      </c>
      <c r="L100">
        <v>8</v>
      </c>
      <c r="M100">
        <v>7.1</v>
      </c>
      <c r="N100">
        <v>7.7</v>
      </c>
      <c r="O100">
        <v>8.6999999999999993</v>
      </c>
      <c r="P100">
        <v>10.199999999999999</v>
      </c>
      <c r="Q100">
        <v>12.6</v>
      </c>
      <c r="R100">
        <v>14.1</v>
      </c>
      <c r="S100">
        <v>13.5</v>
      </c>
      <c r="T100">
        <v>13.4</v>
      </c>
      <c r="U100">
        <v>12.4</v>
      </c>
      <c r="V100">
        <v>13.4</v>
      </c>
      <c r="W100">
        <v>11.5</v>
      </c>
      <c r="X100">
        <v>11.3</v>
      </c>
      <c r="Y100">
        <v>9.5</v>
      </c>
      <c r="Z100">
        <v>9.4</v>
      </c>
      <c r="AA100">
        <v>7.4</v>
      </c>
      <c r="AB100">
        <v>8.3000000000000007</v>
      </c>
      <c r="AC100">
        <v>9.6</v>
      </c>
      <c r="AD100">
        <v>9.3000000000000007</v>
      </c>
      <c r="AE100">
        <v>8.5</v>
      </c>
      <c r="AF100">
        <v>9.5</v>
      </c>
      <c r="AG100">
        <v>10.8</v>
      </c>
      <c r="AH100">
        <v>9.1</v>
      </c>
      <c r="AI100">
        <v>7.9</v>
      </c>
      <c r="AJ100">
        <v>7.9</v>
      </c>
      <c r="AK100">
        <v>6.7</v>
      </c>
      <c r="AL100">
        <v>7.2</v>
      </c>
      <c r="AM100">
        <v>7</v>
      </c>
      <c r="AN100">
        <v>6</v>
      </c>
      <c r="AO100">
        <v>5.5</v>
      </c>
      <c r="AP100">
        <v>6.3</v>
      </c>
      <c r="AQ100">
        <v>5.6</v>
      </c>
      <c r="AR100">
        <v>3.9</v>
      </c>
      <c r="AS100">
        <v>4.3</v>
      </c>
      <c r="AT100">
        <v>4.8</v>
      </c>
      <c r="AU100">
        <v>3.6</v>
      </c>
      <c r="AV100">
        <v>3.6</v>
      </c>
      <c r="AW100">
        <v>4.5999999999999996</v>
      </c>
      <c r="AX100">
        <v>4.7</v>
      </c>
      <c r="AY100">
        <v>4.7</v>
      </c>
      <c r="AZ100">
        <v>5.8</v>
      </c>
      <c r="BA100">
        <v>5.3</v>
      </c>
      <c r="BB100">
        <v>5.0999999999999996</v>
      </c>
      <c r="BC100">
        <v>5</v>
      </c>
    </row>
    <row r="101" spans="1:55" x14ac:dyDescent="0.2">
      <c r="A101" t="s">
        <v>105</v>
      </c>
      <c r="B101">
        <v>131</v>
      </c>
      <c r="C101" t="s">
        <v>5</v>
      </c>
      <c r="D101">
        <v>2960</v>
      </c>
      <c r="E101" t="s">
        <v>6</v>
      </c>
      <c r="F101">
        <v>645</v>
      </c>
      <c r="G101">
        <v>20.2</v>
      </c>
      <c r="H101">
        <v>21.6</v>
      </c>
      <c r="I101">
        <v>23.4</v>
      </c>
      <c r="J101">
        <v>21.5</v>
      </c>
      <c r="K101">
        <v>20.399999999999999</v>
      </c>
      <c r="L101">
        <v>23.4</v>
      </c>
      <c r="M101">
        <v>26.3</v>
      </c>
      <c r="N101">
        <v>28.1</v>
      </c>
      <c r="O101">
        <v>25.6</v>
      </c>
      <c r="P101">
        <v>22.8</v>
      </c>
      <c r="Q101">
        <v>23.9</v>
      </c>
      <c r="R101">
        <v>21.7</v>
      </c>
      <c r="S101">
        <v>27.5</v>
      </c>
      <c r="T101">
        <v>33.9</v>
      </c>
      <c r="U101">
        <v>29.4</v>
      </c>
      <c r="V101">
        <v>32.200000000000003</v>
      </c>
      <c r="W101">
        <v>43.3</v>
      </c>
      <c r="X101">
        <v>43</v>
      </c>
      <c r="Y101">
        <v>43.3</v>
      </c>
      <c r="Z101">
        <v>43.7</v>
      </c>
      <c r="AA101">
        <v>41.3</v>
      </c>
      <c r="AB101">
        <v>44.6</v>
      </c>
      <c r="AC101">
        <v>42.1</v>
      </c>
      <c r="AD101">
        <v>48.5</v>
      </c>
      <c r="AE101">
        <v>44.6</v>
      </c>
      <c r="AF101">
        <v>45.7</v>
      </c>
      <c r="AG101">
        <v>44.5</v>
      </c>
      <c r="AH101">
        <v>41.8</v>
      </c>
      <c r="AI101">
        <v>43.5</v>
      </c>
      <c r="AJ101">
        <v>47.1</v>
      </c>
      <c r="AK101">
        <v>47.4</v>
      </c>
      <c r="AL101">
        <v>49.8</v>
      </c>
      <c r="AM101">
        <v>49</v>
      </c>
      <c r="AN101">
        <v>51.4</v>
      </c>
      <c r="AO101">
        <v>56</v>
      </c>
      <c r="AP101">
        <v>53.5</v>
      </c>
      <c r="AQ101">
        <v>57.3</v>
      </c>
      <c r="AR101">
        <v>55.8</v>
      </c>
      <c r="AS101">
        <v>59.8</v>
      </c>
      <c r="AT101">
        <v>60.7</v>
      </c>
      <c r="AU101">
        <v>58.1</v>
      </c>
      <c r="AV101">
        <v>61.7</v>
      </c>
      <c r="AW101">
        <v>58.1</v>
      </c>
      <c r="AX101">
        <v>53.4</v>
      </c>
      <c r="AY101">
        <v>49.4</v>
      </c>
      <c r="AZ101">
        <v>52.9</v>
      </c>
      <c r="BA101">
        <v>55</v>
      </c>
      <c r="BB101">
        <v>54.1</v>
      </c>
      <c r="BC101">
        <v>53.2</v>
      </c>
    </row>
    <row r="102" spans="1:55" x14ac:dyDescent="0.2">
      <c r="A102" t="s">
        <v>106</v>
      </c>
      <c r="B102">
        <v>132</v>
      </c>
      <c r="C102" t="s">
        <v>5</v>
      </c>
      <c r="D102">
        <v>2960</v>
      </c>
      <c r="E102" t="s">
        <v>6</v>
      </c>
      <c r="F102">
        <v>645</v>
      </c>
      <c r="G102">
        <v>12.9</v>
      </c>
      <c r="H102">
        <v>16.8</v>
      </c>
      <c r="I102">
        <v>16.3</v>
      </c>
      <c r="J102">
        <v>20</v>
      </c>
      <c r="K102">
        <v>69.900000000000006</v>
      </c>
      <c r="L102">
        <v>70.5</v>
      </c>
      <c r="M102">
        <v>79.599999999999994</v>
      </c>
      <c r="N102">
        <v>74.5</v>
      </c>
      <c r="O102">
        <v>79.599999999999994</v>
      </c>
      <c r="P102">
        <v>115.9</v>
      </c>
      <c r="Q102">
        <v>89.8</v>
      </c>
      <c r="R102">
        <v>89.9</v>
      </c>
      <c r="S102">
        <v>99.9</v>
      </c>
      <c r="T102">
        <v>101.1</v>
      </c>
      <c r="U102">
        <v>95.7</v>
      </c>
      <c r="V102">
        <v>103.4</v>
      </c>
      <c r="W102">
        <v>80.099999999999994</v>
      </c>
      <c r="X102">
        <v>98.2</v>
      </c>
      <c r="Y102">
        <v>80.2</v>
      </c>
      <c r="Z102">
        <v>86.9</v>
      </c>
      <c r="AA102">
        <v>99</v>
      </c>
      <c r="AB102">
        <v>95.8</v>
      </c>
      <c r="AC102">
        <v>123</v>
      </c>
      <c r="AD102">
        <v>143.19999999999999</v>
      </c>
      <c r="AE102">
        <v>147.9</v>
      </c>
      <c r="AF102">
        <v>123.7</v>
      </c>
      <c r="AG102">
        <v>119.9</v>
      </c>
      <c r="AH102">
        <v>139.5</v>
      </c>
      <c r="AI102">
        <v>99.7</v>
      </c>
      <c r="AJ102">
        <v>91.3</v>
      </c>
      <c r="AK102">
        <v>93.9</v>
      </c>
      <c r="AL102">
        <v>135.30000000000001</v>
      </c>
      <c r="AM102">
        <v>153</v>
      </c>
      <c r="AN102">
        <v>170.9</v>
      </c>
      <c r="AO102">
        <v>143.19999999999999</v>
      </c>
      <c r="AP102">
        <v>153.1</v>
      </c>
      <c r="AQ102">
        <v>150.80000000000001</v>
      </c>
      <c r="AR102">
        <v>162.30000000000001</v>
      </c>
      <c r="AS102">
        <v>176.2</v>
      </c>
      <c r="AT102">
        <v>182.8</v>
      </c>
      <c r="AU102">
        <v>183.5</v>
      </c>
      <c r="AV102">
        <v>193.4</v>
      </c>
      <c r="AW102">
        <v>131</v>
      </c>
      <c r="AX102">
        <v>102.8</v>
      </c>
      <c r="AY102">
        <v>169.7</v>
      </c>
      <c r="AZ102">
        <v>110.8</v>
      </c>
      <c r="BA102">
        <v>142.6</v>
      </c>
      <c r="BB102">
        <v>140.80000000000001</v>
      </c>
      <c r="BC102">
        <v>139</v>
      </c>
    </row>
    <row r="103" spans="1:55" x14ac:dyDescent="0.2">
      <c r="A103" t="s">
        <v>107</v>
      </c>
      <c r="B103">
        <v>133</v>
      </c>
      <c r="C103" t="s">
        <v>5</v>
      </c>
      <c r="D103">
        <v>2960</v>
      </c>
      <c r="E103" t="s">
        <v>6</v>
      </c>
      <c r="F103">
        <v>645</v>
      </c>
      <c r="G103">
        <v>8.6</v>
      </c>
      <c r="H103">
        <v>10.5</v>
      </c>
      <c r="I103">
        <v>10.1</v>
      </c>
      <c r="J103">
        <v>9.4</v>
      </c>
      <c r="K103">
        <v>9.3000000000000007</v>
      </c>
      <c r="L103">
        <v>10.9</v>
      </c>
      <c r="M103">
        <v>10.9</v>
      </c>
      <c r="N103">
        <v>11.1</v>
      </c>
      <c r="O103">
        <v>11.3</v>
      </c>
      <c r="P103">
        <v>11.2</v>
      </c>
      <c r="Q103">
        <v>11.4</v>
      </c>
      <c r="R103">
        <v>11.2</v>
      </c>
      <c r="S103">
        <v>12.5</v>
      </c>
      <c r="T103">
        <v>11.3</v>
      </c>
      <c r="U103">
        <v>10.199999999999999</v>
      </c>
      <c r="V103">
        <v>9.9</v>
      </c>
      <c r="W103">
        <v>10</v>
      </c>
      <c r="X103">
        <v>10.199999999999999</v>
      </c>
      <c r="Y103">
        <v>11.3</v>
      </c>
      <c r="Z103">
        <v>11.3</v>
      </c>
      <c r="AA103">
        <v>9.6</v>
      </c>
      <c r="AB103">
        <v>9.3000000000000007</v>
      </c>
      <c r="AC103">
        <v>7.8</v>
      </c>
      <c r="AD103">
        <v>6.8</v>
      </c>
      <c r="AE103">
        <v>6.6</v>
      </c>
      <c r="AF103">
        <v>7.3</v>
      </c>
      <c r="AG103">
        <v>7</v>
      </c>
      <c r="AH103">
        <v>6.7</v>
      </c>
      <c r="AI103">
        <v>8.4</v>
      </c>
      <c r="AJ103">
        <v>8.4</v>
      </c>
      <c r="AK103">
        <v>8</v>
      </c>
      <c r="AL103">
        <v>7.7</v>
      </c>
      <c r="AM103">
        <v>7.1</v>
      </c>
      <c r="AN103">
        <v>6.6</v>
      </c>
      <c r="AO103">
        <v>13.6</v>
      </c>
      <c r="AP103">
        <v>10.1</v>
      </c>
      <c r="AQ103">
        <v>9.1999999999999993</v>
      </c>
      <c r="AR103">
        <v>8.8000000000000007</v>
      </c>
      <c r="AS103">
        <v>8.6</v>
      </c>
      <c r="AT103">
        <v>9.1</v>
      </c>
      <c r="AU103">
        <v>8.1</v>
      </c>
      <c r="AV103">
        <v>8.3000000000000007</v>
      </c>
      <c r="AW103">
        <v>8.5</v>
      </c>
      <c r="AX103">
        <v>8.4</v>
      </c>
      <c r="AY103">
        <v>8.5</v>
      </c>
      <c r="AZ103">
        <v>8.5</v>
      </c>
      <c r="BA103">
        <v>8.1999999999999993</v>
      </c>
      <c r="BB103">
        <v>8</v>
      </c>
      <c r="BC103">
        <v>7.7</v>
      </c>
    </row>
    <row r="104" spans="1:55" x14ac:dyDescent="0.2">
      <c r="A104" t="s">
        <v>108</v>
      </c>
      <c r="B104">
        <v>134</v>
      </c>
      <c r="C104" t="s">
        <v>5</v>
      </c>
      <c r="D104">
        <v>2960</v>
      </c>
      <c r="E104" t="s">
        <v>6</v>
      </c>
      <c r="F104">
        <v>645</v>
      </c>
      <c r="G104">
        <v>10.7</v>
      </c>
      <c r="H104">
        <v>10.3</v>
      </c>
      <c r="I104">
        <v>11</v>
      </c>
      <c r="J104">
        <v>10.4</v>
      </c>
      <c r="K104">
        <v>8.8000000000000007</v>
      </c>
      <c r="L104">
        <v>9.1999999999999993</v>
      </c>
      <c r="M104">
        <v>10.9</v>
      </c>
      <c r="N104">
        <v>8.9</v>
      </c>
      <c r="O104">
        <v>9.9</v>
      </c>
      <c r="P104">
        <v>11.5</v>
      </c>
      <c r="Q104">
        <v>11.1</v>
      </c>
      <c r="R104">
        <v>12.4</v>
      </c>
      <c r="S104">
        <v>12.2</v>
      </c>
      <c r="T104">
        <v>15.6</v>
      </c>
      <c r="U104">
        <v>12.3</v>
      </c>
      <c r="V104">
        <v>13.2</v>
      </c>
      <c r="W104">
        <v>15.8</v>
      </c>
      <c r="X104">
        <v>16.2</v>
      </c>
      <c r="Y104">
        <v>16.600000000000001</v>
      </c>
      <c r="Z104">
        <v>25.6</v>
      </c>
      <c r="AA104">
        <v>20.100000000000001</v>
      </c>
      <c r="AB104">
        <v>12.5</v>
      </c>
      <c r="AC104">
        <v>11.9</v>
      </c>
      <c r="AD104">
        <v>12.1</v>
      </c>
      <c r="AE104">
        <v>17.100000000000001</v>
      </c>
      <c r="AF104">
        <v>14.9</v>
      </c>
      <c r="AG104">
        <v>14.9</v>
      </c>
      <c r="AH104">
        <v>14.6</v>
      </c>
      <c r="AI104">
        <v>19.3</v>
      </c>
      <c r="AJ104">
        <v>15.7</v>
      </c>
      <c r="AK104">
        <v>18.100000000000001</v>
      </c>
      <c r="AL104">
        <v>22.6</v>
      </c>
      <c r="AM104">
        <v>17.2</v>
      </c>
      <c r="AN104">
        <v>22.4</v>
      </c>
      <c r="AO104">
        <v>26</v>
      </c>
      <c r="AP104">
        <v>26</v>
      </c>
      <c r="AQ104">
        <v>29</v>
      </c>
      <c r="AR104">
        <v>28.8</v>
      </c>
      <c r="AS104">
        <v>30.9</v>
      </c>
      <c r="AT104">
        <v>28.6</v>
      </c>
      <c r="AU104">
        <v>29.4</v>
      </c>
      <c r="AV104">
        <v>29</v>
      </c>
      <c r="AW104">
        <v>30.4</v>
      </c>
      <c r="AX104">
        <v>30.5</v>
      </c>
      <c r="AY104">
        <v>30</v>
      </c>
      <c r="AZ104">
        <v>30.7</v>
      </c>
      <c r="BA104">
        <v>30.8</v>
      </c>
      <c r="BB104">
        <v>30.8</v>
      </c>
      <c r="BC104">
        <v>30.7</v>
      </c>
    </row>
    <row r="105" spans="1:55" x14ac:dyDescent="0.2">
      <c r="A105" t="s">
        <v>109</v>
      </c>
      <c r="B105">
        <v>136</v>
      </c>
      <c r="C105" t="s">
        <v>5</v>
      </c>
      <c r="D105">
        <v>2960</v>
      </c>
      <c r="E105" t="s">
        <v>6</v>
      </c>
      <c r="F105">
        <v>645</v>
      </c>
      <c r="G105">
        <v>22</v>
      </c>
      <c r="H105">
        <v>21.2</v>
      </c>
      <c r="I105">
        <v>21.4</v>
      </c>
      <c r="J105">
        <v>20.7</v>
      </c>
      <c r="K105">
        <v>19.899999999999999</v>
      </c>
      <c r="L105">
        <v>17.899999999999999</v>
      </c>
      <c r="M105">
        <v>19.899999999999999</v>
      </c>
      <c r="N105">
        <v>24.7</v>
      </c>
      <c r="O105">
        <v>29.1</v>
      </c>
      <c r="P105">
        <v>19.600000000000001</v>
      </c>
      <c r="Q105">
        <v>12.4</v>
      </c>
      <c r="R105">
        <v>17.5</v>
      </c>
      <c r="S105">
        <v>14.8</v>
      </c>
      <c r="T105">
        <v>23.7</v>
      </c>
      <c r="U105">
        <v>14</v>
      </c>
      <c r="V105">
        <v>12.7</v>
      </c>
      <c r="W105">
        <v>11</v>
      </c>
      <c r="X105">
        <v>11.1</v>
      </c>
      <c r="Y105">
        <v>9.6999999999999993</v>
      </c>
      <c r="Z105">
        <v>6.5</v>
      </c>
      <c r="AA105">
        <v>14.1</v>
      </c>
      <c r="AB105">
        <v>14.1</v>
      </c>
      <c r="AC105">
        <v>18.399999999999999</v>
      </c>
      <c r="AD105">
        <v>11.8</v>
      </c>
      <c r="AE105">
        <v>13.2</v>
      </c>
      <c r="AF105">
        <v>12.3</v>
      </c>
      <c r="AG105">
        <v>15.4</v>
      </c>
      <c r="AH105">
        <v>13.2</v>
      </c>
      <c r="AI105">
        <v>14.1</v>
      </c>
      <c r="AJ105">
        <v>11.6</v>
      </c>
      <c r="AK105">
        <v>12.7</v>
      </c>
      <c r="AL105">
        <v>11.3</v>
      </c>
      <c r="AM105">
        <v>9</v>
      </c>
      <c r="AN105">
        <v>8</v>
      </c>
      <c r="AO105">
        <v>7.3</v>
      </c>
      <c r="AP105">
        <v>8.6</v>
      </c>
      <c r="AQ105">
        <v>10.3</v>
      </c>
      <c r="AR105">
        <v>11.6</v>
      </c>
      <c r="AS105">
        <v>17.100000000000001</v>
      </c>
      <c r="AT105">
        <v>16.399999999999999</v>
      </c>
      <c r="AU105">
        <v>17.3</v>
      </c>
      <c r="AV105">
        <v>19.7</v>
      </c>
      <c r="AW105">
        <v>23.4</v>
      </c>
      <c r="AX105">
        <v>28.3</v>
      </c>
      <c r="AY105">
        <v>27.5</v>
      </c>
      <c r="AZ105">
        <v>18.3</v>
      </c>
      <c r="BA105">
        <v>20.3</v>
      </c>
      <c r="BB105">
        <v>19.8</v>
      </c>
      <c r="BC105">
        <v>19.3</v>
      </c>
    </row>
    <row r="106" spans="1:55" x14ac:dyDescent="0.2">
      <c r="A106" t="s">
        <v>110</v>
      </c>
      <c r="B106">
        <v>137</v>
      </c>
      <c r="C106" t="s">
        <v>5</v>
      </c>
      <c r="D106">
        <v>2960</v>
      </c>
      <c r="E106" t="s">
        <v>6</v>
      </c>
      <c r="F106">
        <v>645</v>
      </c>
      <c r="G106">
        <v>10.9</v>
      </c>
      <c r="H106">
        <v>12.2</v>
      </c>
      <c r="I106">
        <v>10.8</v>
      </c>
      <c r="J106">
        <v>12.5</v>
      </c>
      <c r="K106">
        <v>11.8</v>
      </c>
      <c r="L106">
        <v>11.1</v>
      </c>
      <c r="M106">
        <v>11.3</v>
      </c>
      <c r="N106">
        <v>10.3</v>
      </c>
      <c r="O106">
        <v>10.199999999999999</v>
      </c>
      <c r="P106">
        <v>10.4</v>
      </c>
      <c r="Q106">
        <v>10.3</v>
      </c>
      <c r="R106">
        <v>12.8</v>
      </c>
      <c r="S106">
        <v>13.8</v>
      </c>
      <c r="T106">
        <v>18</v>
      </c>
      <c r="U106">
        <v>14.8</v>
      </c>
      <c r="V106">
        <v>17.2</v>
      </c>
      <c r="W106">
        <v>19.899999999999999</v>
      </c>
      <c r="X106">
        <v>19.5</v>
      </c>
      <c r="Y106">
        <v>18.100000000000001</v>
      </c>
      <c r="Z106">
        <v>16.899999999999999</v>
      </c>
      <c r="AA106">
        <v>18.7</v>
      </c>
      <c r="AB106">
        <v>15.7</v>
      </c>
      <c r="AC106">
        <v>14</v>
      </c>
      <c r="AD106">
        <v>14.7</v>
      </c>
      <c r="AE106">
        <v>13.2</v>
      </c>
      <c r="AF106">
        <v>14.7</v>
      </c>
      <c r="AG106">
        <v>15.4</v>
      </c>
      <c r="AH106">
        <v>16.100000000000001</v>
      </c>
      <c r="AI106">
        <v>17.5</v>
      </c>
      <c r="AJ106">
        <v>18.2</v>
      </c>
      <c r="AK106">
        <v>19.3</v>
      </c>
      <c r="AL106">
        <v>22.1</v>
      </c>
      <c r="AM106">
        <v>19.899999999999999</v>
      </c>
      <c r="AN106">
        <v>18</v>
      </c>
      <c r="AO106">
        <v>18.399999999999999</v>
      </c>
      <c r="AP106">
        <v>18.2</v>
      </c>
      <c r="AQ106">
        <v>19.899999999999999</v>
      </c>
      <c r="AR106">
        <v>19.899999999999999</v>
      </c>
      <c r="AS106">
        <v>16.3</v>
      </c>
      <c r="AT106">
        <v>23.1</v>
      </c>
      <c r="AU106">
        <v>19.5</v>
      </c>
      <c r="AV106">
        <v>20.399999999999999</v>
      </c>
      <c r="AW106">
        <v>17.2</v>
      </c>
      <c r="AX106">
        <v>18.8</v>
      </c>
      <c r="AY106">
        <v>21</v>
      </c>
      <c r="AZ106">
        <v>23.5</v>
      </c>
      <c r="BA106">
        <v>22.3</v>
      </c>
      <c r="BB106">
        <v>22.1</v>
      </c>
      <c r="BC106">
        <v>22</v>
      </c>
    </row>
    <row r="107" spans="1:55" x14ac:dyDescent="0.2">
      <c r="A107" t="s">
        <v>111</v>
      </c>
      <c r="B107">
        <v>138</v>
      </c>
      <c r="C107" t="s">
        <v>5</v>
      </c>
      <c r="D107">
        <v>2960</v>
      </c>
      <c r="E107" t="s">
        <v>6</v>
      </c>
      <c r="F107">
        <v>645</v>
      </c>
      <c r="G107">
        <v>2.4</v>
      </c>
      <c r="H107">
        <v>2.2999999999999998</v>
      </c>
      <c r="I107">
        <v>2.9</v>
      </c>
      <c r="J107">
        <v>2.9</v>
      </c>
      <c r="K107">
        <v>3.2</v>
      </c>
      <c r="L107">
        <v>3.1</v>
      </c>
      <c r="M107">
        <v>3.6</v>
      </c>
      <c r="N107">
        <v>3.5</v>
      </c>
      <c r="O107">
        <v>3.5</v>
      </c>
      <c r="P107">
        <v>3.8</v>
      </c>
      <c r="Q107">
        <v>4.2</v>
      </c>
      <c r="R107">
        <v>4.2</v>
      </c>
      <c r="S107">
        <v>4.4000000000000004</v>
      </c>
      <c r="T107">
        <v>4.3</v>
      </c>
      <c r="U107">
        <v>4.5999999999999996</v>
      </c>
      <c r="V107">
        <v>4.3</v>
      </c>
      <c r="W107">
        <v>4.0999999999999996</v>
      </c>
      <c r="X107">
        <v>7.1</v>
      </c>
      <c r="Y107">
        <v>8.6999999999999993</v>
      </c>
      <c r="Z107">
        <v>10.3</v>
      </c>
      <c r="AA107">
        <v>13.7</v>
      </c>
      <c r="AB107">
        <v>11.8</v>
      </c>
      <c r="AC107">
        <v>9.4</v>
      </c>
      <c r="AD107">
        <v>10</v>
      </c>
      <c r="AE107">
        <v>9.6999999999999993</v>
      </c>
      <c r="AF107">
        <v>9.8000000000000007</v>
      </c>
      <c r="AG107">
        <v>10.6</v>
      </c>
      <c r="AH107">
        <v>10.8</v>
      </c>
      <c r="AI107">
        <v>10.8</v>
      </c>
      <c r="AJ107">
        <v>12.5</v>
      </c>
      <c r="AK107">
        <v>11.8</v>
      </c>
      <c r="AL107">
        <v>11</v>
      </c>
      <c r="AM107">
        <v>10.8</v>
      </c>
      <c r="AN107">
        <v>11.3</v>
      </c>
      <c r="AO107">
        <v>10</v>
      </c>
      <c r="AP107">
        <v>10.8</v>
      </c>
      <c r="AQ107">
        <v>11.7</v>
      </c>
      <c r="AR107">
        <v>9.6</v>
      </c>
      <c r="AS107">
        <v>9.5</v>
      </c>
      <c r="AT107">
        <v>10</v>
      </c>
      <c r="AU107">
        <v>10.1</v>
      </c>
      <c r="AV107">
        <v>10.7</v>
      </c>
      <c r="AW107">
        <v>10.3</v>
      </c>
      <c r="AX107">
        <v>10.5</v>
      </c>
      <c r="AY107">
        <v>11.5</v>
      </c>
      <c r="AZ107">
        <v>12.1</v>
      </c>
      <c r="BA107">
        <v>11.6</v>
      </c>
      <c r="BB107">
        <v>11.5</v>
      </c>
      <c r="BC107">
        <v>11.3</v>
      </c>
    </row>
    <row r="108" spans="1:55" x14ac:dyDescent="0.2">
      <c r="A108" t="s">
        <v>112</v>
      </c>
      <c r="B108">
        <v>141</v>
      </c>
      <c r="C108" t="s">
        <v>5</v>
      </c>
      <c r="D108">
        <v>2960</v>
      </c>
      <c r="E108" t="s">
        <v>6</v>
      </c>
      <c r="F108">
        <v>645</v>
      </c>
      <c r="G108">
        <v>0.3</v>
      </c>
      <c r="H108">
        <v>0.2</v>
      </c>
      <c r="I108">
        <v>0.3</v>
      </c>
      <c r="J108">
        <v>0.3</v>
      </c>
      <c r="K108">
        <v>0.3</v>
      </c>
      <c r="L108">
        <v>0.4</v>
      </c>
      <c r="M108">
        <v>0.4</v>
      </c>
      <c r="N108">
        <v>0.4</v>
      </c>
      <c r="O108">
        <v>0.4</v>
      </c>
      <c r="P108">
        <v>0.4</v>
      </c>
      <c r="Q108">
        <v>0.4</v>
      </c>
      <c r="R108">
        <v>0.3</v>
      </c>
      <c r="S108">
        <v>0.4</v>
      </c>
      <c r="T108">
        <v>0.4</v>
      </c>
      <c r="U108">
        <v>0.7</v>
      </c>
      <c r="V108">
        <v>1.9</v>
      </c>
      <c r="W108">
        <v>0.8</v>
      </c>
      <c r="X108">
        <v>1.4</v>
      </c>
      <c r="Y108">
        <v>1.4</v>
      </c>
      <c r="Z108">
        <v>1.2</v>
      </c>
      <c r="AA108">
        <v>1</v>
      </c>
      <c r="AB108">
        <v>0.8</v>
      </c>
      <c r="AC108">
        <v>0.9</v>
      </c>
      <c r="AD108">
        <v>1.2</v>
      </c>
      <c r="AE108">
        <v>0.9</v>
      </c>
      <c r="AF108">
        <v>1.4</v>
      </c>
      <c r="AG108">
        <v>1.2</v>
      </c>
      <c r="AH108">
        <v>1.1000000000000001</v>
      </c>
      <c r="AI108">
        <v>1</v>
      </c>
      <c r="AJ108">
        <v>0.9</v>
      </c>
      <c r="AK108">
        <v>0</v>
      </c>
      <c r="AL108">
        <v>0.1</v>
      </c>
      <c r="AM108">
        <v>0.1</v>
      </c>
      <c r="AN108">
        <v>0.1</v>
      </c>
      <c r="AO108">
        <v>0.1</v>
      </c>
      <c r="AP108">
        <v>0</v>
      </c>
      <c r="AQ108">
        <v>0.1</v>
      </c>
      <c r="AR108">
        <v>0</v>
      </c>
      <c r="AS108">
        <v>0</v>
      </c>
      <c r="AT108">
        <v>0.2</v>
      </c>
      <c r="AU108">
        <v>0.4</v>
      </c>
      <c r="AV108">
        <v>0.3</v>
      </c>
      <c r="AW108">
        <v>0.3</v>
      </c>
      <c r="AX108">
        <v>0.2</v>
      </c>
      <c r="AY108">
        <v>0.2</v>
      </c>
      <c r="AZ108">
        <v>0.2</v>
      </c>
      <c r="BA108">
        <v>0.4</v>
      </c>
      <c r="BB108">
        <v>0.4</v>
      </c>
      <c r="BC108">
        <v>0.4</v>
      </c>
    </row>
    <row r="109" spans="1:55" x14ac:dyDescent="0.2">
      <c r="A109" t="s">
        <v>113</v>
      </c>
      <c r="B109">
        <v>273</v>
      </c>
      <c r="C109" t="s">
        <v>5</v>
      </c>
      <c r="D109">
        <v>2960</v>
      </c>
      <c r="E109" t="s">
        <v>6</v>
      </c>
      <c r="F109">
        <v>645</v>
      </c>
      <c r="AZ109">
        <v>1.5</v>
      </c>
      <c r="BA109">
        <v>4.2</v>
      </c>
      <c r="BB109">
        <v>4.2</v>
      </c>
      <c r="BC109">
        <v>4.2</v>
      </c>
    </row>
    <row r="110" spans="1:55" x14ac:dyDescent="0.2">
      <c r="A110" t="s">
        <v>114</v>
      </c>
      <c r="B110">
        <v>143</v>
      </c>
      <c r="C110" t="s">
        <v>5</v>
      </c>
      <c r="D110">
        <v>2960</v>
      </c>
      <c r="E110" t="s">
        <v>6</v>
      </c>
      <c r="F110">
        <v>645</v>
      </c>
      <c r="G110">
        <v>1.2</v>
      </c>
      <c r="H110">
        <v>1.5</v>
      </c>
      <c r="I110">
        <v>2.2000000000000002</v>
      </c>
      <c r="J110">
        <v>2.2999999999999998</v>
      </c>
      <c r="K110">
        <v>2.6</v>
      </c>
      <c r="L110">
        <v>2.2000000000000002</v>
      </c>
      <c r="M110">
        <v>1.9</v>
      </c>
      <c r="N110">
        <v>1.9</v>
      </c>
      <c r="O110">
        <v>2.4</v>
      </c>
      <c r="P110">
        <v>2.4</v>
      </c>
      <c r="Q110">
        <v>5</v>
      </c>
      <c r="R110">
        <v>6.3</v>
      </c>
      <c r="S110">
        <v>4.8</v>
      </c>
      <c r="T110">
        <v>4.5</v>
      </c>
      <c r="U110">
        <v>3.5</v>
      </c>
      <c r="V110">
        <v>4.7</v>
      </c>
      <c r="W110">
        <v>5.0999999999999996</v>
      </c>
      <c r="X110">
        <v>6.6</v>
      </c>
      <c r="Y110">
        <v>7.1</v>
      </c>
      <c r="Z110">
        <v>7.6</v>
      </c>
      <c r="AA110">
        <v>7.7</v>
      </c>
      <c r="AB110">
        <v>7.7</v>
      </c>
      <c r="AC110">
        <v>7.7</v>
      </c>
      <c r="AD110">
        <v>7.6</v>
      </c>
      <c r="AE110">
        <v>9.3000000000000007</v>
      </c>
      <c r="AF110">
        <v>9.9</v>
      </c>
      <c r="AG110">
        <v>8.1</v>
      </c>
      <c r="AH110">
        <v>7.2</v>
      </c>
      <c r="AI110">
        <v>6.8</v>
      </c>
      <c r="AJ110">
        <v>7.6</v>
      </c>
      <c r="AK110">
        <v>7.2</v>
      </c>
      <c r="AL110">
        <v>9</v>
      </c>
      <c r="AM110">
        <v>7.8</v>
      </c>
      <c r="AN110">
        <v>9</v>
      </c>
      <c r="AO110">
        <v>7.7</v>
      </c>
      <c r="AP110">
        <v>6.4</v>
      </c>
      <c r="AQ110">
        <v>7.3</v>
      </c>
      <c r="AR110">
        <v>7.1</v>
      </c>
      <c r="AS110">
        <v>7.9</v>
      </c>
      <c r="AT110">
        <v>8.1999999999999993</v>
      </c>
      <c r="AU110">
        <v>8.5</v>
      </c>
      <c r="AV110">
        <v>9.8000000000000007</v>
      </c>
      <c r="AW110">
        <v>11.3</v>
      </c>
      <c r="AX110">
        <v>11.5</v>
      </c>
      <c r="AY110">
        <v>12.6</v>
      </c>
      <c r="AZ110">
        <v>11.6</v>
      </c>
      <c r="BA110">
        <v>11.4</v>
      </c>
      <c r="BB110">
        <v>11.3</v>
      </c>
      <c r="BC110">
        <v>11.2</v>
      </c>
    </row>
    <row r="111" spans="1:55" x14ac:dyDescent="0.2">
      <c r="A111" t="s">
        <v>115</v>
      </c>
      <c r="B111">
        <v>144</v>
      </c>
      <c r="C111" t="s">
        <v>5</v>
      </c>
      <c r="D111">
        <v>2960</v>
      </c>
      <c r="E111" t="s">
        <v>6</v>
      </c>
      <c r="F111">
        <v>645</v>
      </c>
      <c r="G111">
        <v>4</v>
      </c>
      <c r="H111">
        <v>3.9</v>
      </c>
      <c r="I111">
        <v>3.8</v>
      </c>
      <c r="J111">
        <v>3.8</v>
      </c>
      <c r="K111">
        <v>4.0999999999999996</v>
      </c>
      <c r="L111">
        <v>4.4000000000000004</v>
      </c>
      <c r="M111">
        <v>4.5</v>
      </c>
      <c r="N111">
        <v>5</v>
      </c>
      <c r="O111">
        <v>5.3</v>
      </c>
      <c r="P111">
        <v>4.9000000000000004</v>
      </c>
      <c r="Q111">
        <v>5</v>
      </c>
      <c r="R111">
        <v>4.2</v>
      </c>
      <c r="S111">
        <v>4.0999999999999996</v>
      </c>
      <c r="T111">
        <v>3.4</v>
      </c>
      <c r="U111">
        <v>2.8</v>
      </c>
      <c r="V111">
        <v>2.8</v>
      </c>
      <c r="W111">
        <v>2.1</v>
      </c>
      <c r="X111">
        <v>3.1</v>
      </c>
      <c r="Y111">
        <v>3.6</v>
      </c>
      <c r="Z111">
        <v>3.7</v>
      </c>
      <c r="AA111">
        <v>3.4</v>
      </c>
      <c r="AB111">
        <v>3.7</v>
      </c>
      <c r="AC111">
        <v>4.2</v>
      </c>
      <c r="AD111">
        <v>3.4</v>
      </c>
      <c r="AE111">
        <v>3.2</v>
      </c>
      <c r="AF111">
        <v>3.8</v>
      </c>
      <c r="AG111">
        <v>3.8</v>
      </c>
      <c r="AH111">
        <v>3.6</v>
      </c>
      <c r="AI111">
        <v>2.8</v>
      </c>
      <c r="AJ111">
        <v>3</v>
      </c>
      <c r="AK111">
        <v>2.4</v>
      </c>
      <c r="AL111">
        <v>2.2000000000000002</v>
      </c>
      <c r="AM111">
        <v>1.5</v>
      </c>
      <c r="AN111">
        <v>1.3</v>
      </c>
      <c r="AO111">
        <v>1.5</v>
      </c>
      <c r="AP111">
        <v>2</v>
      </c>
      <c r="AQ111">
        <v>1.8</v>
      </c>
      <c r="AR111">
        <v>1.3</v>
      </c>
      <c r="AS111">
        <v>1.3</v>
      </c>
      <c r="AT111">
        <v>1.9</v>
      </c>
      <c r="AU111">
        <v>1.6</v>
      </c>
      <c r="AV111">
        <v>1.8</v>
      </c>
      <c r="AW111">
        <v>4.8</v>
      </c>
      <c r="AX111">
        <v>4.5</v>
      </c>
      <c r="AY111">
        <v>4.5999999999999996</v>
      </c>
      <c r="AZ111">
        <v>5.0999999999999996</v>
      </c>
      <c r="BA111">
        <v>4.5</v>
      </c>
      <c r="BB111">
        <v>5.8</v>
      </c>
      <c r="BC111">
        <v>6.9</v>
      </c>
    </row>
    <row r="112" spans="1:55" x14ac:dyDescent="0.2">
      <c r="A112" t="s">
        <v>116</v>
      </c>
      <c r="B112">
        <v>28</v>
      </c>
      <c r="C112" t="s">
        <v>5</v>
      </c>
      <c r="D112">
        <v>2960</v>
      </c>
      <c r="E112" t="s">
        <v>6</v>
      </c>
      <c r="F112">
        <v>645</v>
      </c>
      <c r="G112">
        <v>15.5</v>
      </c>
      <c r="H112">
        <v>15.1</v>
      </c>
      <c r="I112">
        <v>14.6</v>
      </c>
      <c r="J112">
        <v>14.1</v>
      </c>
      <c r="K112">
        <v>13.7</v>
      </c>
      <c r="L112">
        <v>13.1</v>
      </c>
      <c r="M112">
        <v>13.6</v>
      </c>
      <c r="N112">
        <v>13.8</v>
      </c>
      <c r="O112">
        <v>14.1</v>
      </c>
      <c r="P112">
        <v>14.4</v>
      </c>
      <c r="Q112">
        <v>14.4</v>
      </c>
      <c r="R112">
        <v>14.4</v>
      </c>
      <c r="S112">
        <v>14.3</v>
      </c>
      <c r="T112">
        <v>13.1</v>
      </c>
      <c r="U112">
        <v>14.3</v>
      </c>
      <c r="V112">
        <v>14.4</v>
      </c>
      <c r="W112">
        <v>14.6</v>
      </c>
      <c r="X112">
        <v>14.8</v>
      </c>
      <c r="Y112">
        <v>15.1</v>
      </c>
      <c r="Z112">
        <v>15.2</v>
      </c>
      <c r="AA112">
        <v>15.2</v>
      </c>
      <c r="AB112">
        <v>14.6</v>
      </c>
      <c r="AC112">
        <v>14.4</v>
      </c>
      <c r="AD112">
        <v>14.9</v>
      </c>
      <c r="AE112">
        <v>15.5</v>
      </c>
      <c r="AF112">
        <v>16.7</v>
      </c>
      <c r="AG112">
        <v>15.8</v>
      </c>
      <c r="AH112">
        <v>16</v>
      </c>
      <c r="AI112">
        <v>16.899999999999999</v>
      </c>
      <c r="AJ112">
        <v>16.3</v>
      </c>
      <c r="AK112">
        <v>15.6</v>
      </c>
      <c r="AL112">
        <v>15.9</v>
      </c>
      <c r="AM112">
        <v>15.5</v>
      </c>
      <c r="AN112">
        <v>15.7</v>
      </c>
      <c r="AO112">
        <v>14.4</v>
      </c>
      <c r="AP112">
        <v>11.9</v>
      </c>
      <c r="AQ112">
        <v>15</v>
      </c>
      <c r="AR112">
        <v>15.6</v>
      </c>
      <c r="AS112">
        <v>14.6</v>
      </c>
      <c r="AT112">
        <v>19</v>
      </c>
      <c r="AU112">
        <v>20.2</v>
      </c>
      <c r="AV112">
        <v>21.5</v>
      </c>
      <c r="AW112">
        <v>22.2</v>
      </c>
      <c r="AX112">
        <v>29.9</v>
      </c>
      <c r="AY112">
        <v>29.7</v>
      </c>
      <c r="AZ112">
        <v>36.6</v>
      </c>
      <c r="BA112">
        <v>41.3</v>
      </c>
      <c r="BB112">
        <v>46.7</v>
      </c>
      <c r="BC112">
        <v>50.8</v>
      </c>
    </row>
    <row r="113" spans="1:55" x14ac:dyDescent="0.2">
      <c r="A113" t="s">
        <v>117</v>
      </c>
      <c r="B113">
        <v>147</v>
      </c>
      <c r="C113" t="s">
        <v>5</v>
      </c>
      <c r="D113">
        <v>2960</v>
      </c>
      <c r="E113" t="s">
        <v>6</v>
      </c>
      <c r="F113">
        <v>645</v>
      </c>
      <c r="G113">
        <v>9.4</v>
      </c>
      <c r="H113">
        <v>11.4</v>
      </c>
      <c r="I113">
        <v>9.1</v>
      </c>
      <c r="J113">
        <v>7.5</v>
      </c>
      <c r="K113">
        <v>7.3</v>
      </c>
      <c r="L113">
        <v>7.1</v>
      </c>
      <c r="M113">
        <v>7</v>
      </c>
      <c r="N113">
        <v>6.8</v>
      </c>
      <c r="O113">
        <v>6.6</v>
      </c>
      <c r="P113">
        <v>8.3000000000000007</v>
      </c>
      <c r="Q113">
        <v>8.1</v>
      </c>
      <c r="R113">
        <v>7.8</v>
      </c>
      <c r="S113">
        <v>7.6</v>
      </c>
      <c r="T113">
        <v>7.4</v>
      </c>
      <c r="U113">
        <v>7.8</v>
      </c>
      <c r="V113">
        <v>8.5</v>
      </c>
      <c r="W113">
        <v>9.1999999999999993</v>
      </c>
      <c r="X113">
        <v>9.3000000000000007</v>
      </c>
      <c r="Y113">
        <v>9.8000000000000007</v>
      </c>
      <c r="Z113">
        <v>9.9</v>
      </c>
      <c r="AA113">
        <v>10</v>
      </c>
      <c r="AB113">
        <v>10.1</v>
      </c>
      <c r="AC113">
        <v>10.5</v>
      </c>
      <c r="AD113">
        <v>10.8</v>
      </c>
      <c r="AE113">
        <v>10.6</v>
      </c>
      <c r="AF113">
        <v>10.6</v>
      </c>
      <c r="AG113">
        <v>10.4</v>
      </c>
      <c r="AH113">
        <v>9.5</v>
      </c>
      <c r="AI113">
        <v>9.6999999999999993</v>
      </c>
      <c r="AJ113">
        <v>10.199999999999999</v>
      </c>
      <c r="AK113">
        <v>10.199999999999999</v>
      </c>
      <c r="AL113">
        <v>10.9</v>
      </c>
      <c r="AM113">
        <v>11.9</v>
      </c>
      <c r="AN113">
        <v>11.3</v>
      </c>
      <c r="AO113">
        <v>13.3</v>
      </c>
      <c r="AP113">
        <v>13.3</v>
      </c>
      <c r="AQ113">
        <v>13.3</v>
      </c>
      <c r="AR113">
        <v>13.5</v>
      </c>
      <c r="AS113">
        <v>13.1</v>
      </c>
      <c r="AT113">
        <v>13.1</v>
      </c>
      <c r="AU113">
        <v>12.9</v>
      </c>
      <c r="AV113">
        <v>12.1</v>
      </c>
      <c r="AW113">
        <v>13.3</v>
      </c>
      <c r="AX113">
        <v>13.5</v>
      </c>
      <c r="AY113">
        <v>13.4</v>
      </c>
      <c r="AZ113">
        <v>13.4</v>
      </c>
      <c r="BA113">
        <v>13.4</v>
      </c>
      <c r="BB113">
        <v>13.1</v>
      </c>
      <c r="BC113">
        <v>12.9</v>
      </c>
    </row>
    <row r="114" spans="1:55" x14ac:dyDescent="0.2">
      <c r="A114" t="s">
        <v>118</v>
      </c>
      <c r="B114">
        <v>149</v>
      </c>
      <c r="C114" t="s">
        <v>5</v>
      </c>
      <c r="D114">
        <v>2960</v>
      </c>
      <c r="E114" t="s">
        <v>6</v>
      </c>
      <c r="F114">
        <v>645</v>
      </c>
      <c r="G114">
        <v>0.2</v>
      </c>
      <c r="H114">
        <v>0.1</v>
      </c>
      <c r="I114">
        <v>0.1</v>
      </c>
      <c r="J114">
        <v>0.2</v>
      </c>
      <c r="K114">
        <v>0.1</v>
      </c>
      <c r="L114">
        <v>0.1</v>
      </c>
      <c r="M114">
        <v>0.2</v>
      </c>
      <c r="N114">
        <v>0.2</v>
      </c>
      <c r="O114">
        <v>0.2</v>
      </c>
      <c r="P114">
        <v>0.2</v>
      </c>
      <c r="Q114">
        <v>0.2</v>
      </c>
      <c r="R114">
        <v>0.2</v>
      </c>
      <c r="S114">
        <v>0.2</v>
      </c>
      <c r="T114">
        <v>0.2</v>
      </c>
      <c r="U114">
        <v>0.2</v>
      </c>
      <c r="V114">
        <v>0.2</v>
      </c>
      <c r="W114">
        <v>0.2</v>
      </c>
      <c r="X114">
        <v>0.2</v>
      </c>
      <c r="Y114">
        <v>0.2</v>
      </c>
      <c r="Z114">
        <v>0.2</v>
      </c>
      <c r="AA114">
        <v>0.3</v>
      </c>
      <c r="AB114">
        <v>0.3</v>
      </c>
      <c r="AC114">
        <v>0.3</v>
      </c>
      <c r="AD114">
        <v>0.3</v>
      </c>
      <c r="AE114">
        <v>0.6</v>
      </c>
      <c r="AF114">
        <v>0.5</v>
      </c>
      <c r="AG114">
        <v>0.6</v>
      </c>
      <c r="AH114">
        <v>0.7</v>
      </c>
      <c r="AI114">
        <v>0.7</v>
      </c>
      <c r="AJ114">
        <v>0.8</v>
      </c>
      <c r="AK114">
        <v>0.8</v>
      </c>
      <c r="AL114">
        <v>0.8</v>
      </c>
      <c r="AM114">
        <v>0.8</v>
      </c>
      <c r="AN114">
        <v>0.8</v>
      </c>
      <c r="AO114">
        <v>1</v>
      </c>
      <c r="AP114">
        <v>1</v>
      </c>
      <c r="AQ114">
        <v>1</v>
      </c>
      <c r="AR114">
        <v>1.1000000000000001</v>
      </c>
      <c r="AS114">
        <v>1.1000000000000001</v>
      </c>
      <c r="AT114">
        <v>1.3</v>
      </c>
      <c r="AU114">
        <v>1.3</v>
      </c>
      <c r="AV114">
        <v>1.4</v>
      </c>
      <c r="AW114">
        <v>1.4</v>
      </c>
      <c r="AX114">
        <v>1.5</v>
      </c>
      <c r="AY114">
        <v>1.6</v>
      </c>
      <c r="AZ114">
        <v>1.7</v>
      </c>
      <c r="BA114">
        <v>1.7</v>
      </c>
      <c r="BB114">
        <v>1.7</v>
      </c>
      <c r="BC114">
        <v>1.6</v>
      </c>
    </row>
    <row r="115" spans="1:55" x14ac:dyDescent="0.2">
      <c r="A115" t="s">
        <v>119</v>
      </c>
      <c r="B115">
        <v>150</v>
      </c>
      <c r="C115" t="s">
        <v>5</v>
      </c>
      <c r="D115">
        <v>2960</v>
      </c>
      <c r="E115" t="s">
        <v>6</v>
      </c>
      <c r="F115">
        <v>645</v>
      </c>
      <c r="G115">
        <v>10.8</v>
      </c>
      <c r="H115">
        <v>10.1</v>
      </c>
      <c r="I115">
        <v>13.1</v>
      </c>
      <c r="J115">
        <v>13.4</v>
      </c>
      <c r="K115">
        <v>12.4</v>
      </c>
      <c r="L115">
        <v>13.3</v>
      </c>
      <c r="M115">
        <v>12.6</v>
      </c>
      <c r="N115">
        <v>12.5</v>
      </c>
      <c r="O115">
        <v>13.5</v>
      </c>
      <c r="P115">
        <v>13.4</v>
      </c>
      <c r="Q115">
        <v>13.1</v>
      </c>
      <c r="R115">
        <v>12.9</v>
      </c>
      <c r="S115">
        <v>12.3</v>
      </c>
      <c r="T115">
        <v>13</v>
      </c>
      <c r="U115">
        <v>13.1</v>
      </c>
      <c r="V115">
        <v>11</v>
      </c>
      <c r="W115">
        <v>11.4</v>
      </c>
      <c r="X115">
        <v>11.2</v>
      </c>
      <c r="Y115">
        <v>9.8000000000000007</v>
      </c>
      <c r="Z115">
        <v>9.8000000000000007</v>
      </c>
      <c r="AA115">
        <v>13.7</v>
      </c>
      <c r="AB115">
        <v>13.4</v>
      </c>
      <c r="AC115">
        <v>14.1</v>
      </c>
      <c r="AD115">
        <v>12.4</v>
      </c>
      <c r="AE115">
        <v>13</v>
      </c>
      <c r="AF115">
        <v>10.7</v>
      </c>
      <c r="AG115">
        <v>12</v>
      </c>
      <c r="AH115">
        <v>12.7</v>
      </c>
      <c r="AI115">
        <v>13.9</v>
      </c>
      <c r="AJ115">
        <v>10.8</v>
      </c>
      <c r="AK115">
        <v>11.1</v>
      </c>
      <c r="AL115">
        <v>13.3</v>
      </c>
      <c r="AM115">
        <v>13.4</v>
      </c>
      <c r="AN115">
        <v>13.9</v>
      </c>
      <c r="AO115">
        <v>17.5</v>
      </c>
      <c r="AP115">
        <v>16.899999999999999</v>
      </c>
      <c r="AQ115">
        <v>15.3</v>
      </c>
      <c r="AR115">
        <v>22.3</v>
      </c>
      <c r="AS115">
        <v>22.2</v>
      </c>
      <c r="AT115">
        <v>21.7</v>
      </c>
      <c r="AU115">
        <v>21.7</v>
      </c>
      <c r="AV115">
        <v>19.399999999999999</v>
      </c>
      <c r="AW115">
        <v>19.600000000000001</v>
      </c>
      <c r="AX115">
        <v>19.2</v>
      </c>
      <c r="AY115">
        <v>19.399999999999999</v>
      </c>
      <c r="AZ115">
        <v>20.5</v>
      </c>
      <c r="BA115">
        <v>19.8</v>
      </c>
      <c r="BB115">
        <v>19.7</v>
      </c>
      <c r="BC115">
        <v>19.600000000000001</v>
      </c>
    </row>
    <row r="116" spans="1:55" x14ac:dyDescent="0.2">
      <c r="A116" t="s">
        <v>120</v>
      </c>
      <c r="B116">
        <v>151</v>
      </c>
      <c r="C116" t="s">
        <v>5</v>
      </c>
      <c r="D116">
        <v>2960</v>
      </c>
      <c r="E116" t="s">
        <v>6</v>
      </c>
      <c r="F116">
        <v>645</v>
      </c>
      <c r="AE116">
        <v>21.6</v>
      </c>
      <c r="AF116">
        <v>22.9</v>
      </c>
      <c r="AG116">
        <v>26.2</v>
      </c>
      <c r="AH116">
        <v>23.2</v>
      </c>
      <c r="AI116">
        <v>26.2</v>
      </c>
      <c r="AJ116">
        <v>27.5</v>
      </c>
      <c r="AK116">
        <v>18.899999999999999</v>
      </c>
      <c r="AL116">
        <v>21.2</v>
      </c>
      <c r="AM116">
        <v>21.4</v>
      </c>
      <c r="AN116">
        <v>19.899999999999999</v>
      </c>
      <c r="AO116">
        <v>24.1</v>
      </c>
      <c r="AP116">
        <v>17.600000000000001</v>
      </c>
      <c r="AQ116">
        <v>19.899999999999999</v>
      </c>
      <c r="AR116">
        <v>20.399999999999999</v>
      </c>
      <c r="AS116">
        <v>24.4</v>
      </c>
      <c r="AT116">
        <v>23.4</v>
      </c>
      <c r="AU116">
        <v>24.2</v>
      </c>
      <c r="AV116">
        <v>19.100000000000001</v>
      </c>
      <c r="AW116">
        <v>21.4</v>
      </c>
      <c r="AX116">
        <v>21.8</v>
      </c>
      <c r="AY116">
        <v>17.899999999999999</v>
      </c>
      <c r="AZ116">
        <v>20.9</v>
      </c>
      <c r="BA116">
        <v>20.399999999999999</v>
      </c>
      <c r="BB116">
        <v>20</v>
      </c>
      <c r="BC116">
        <v>19.7</v>
      </c>
    </row>
    <row r="117" spans="1:55" x14ac:dyDescent="0.2">
      <c r="A117" t="s">
        <v>121</v>
      </c>
      <c r="B117">
        <v>153</v>
      </c>
      <c r="C117" t="s">
        <v>5</v>
      </c>
      <c r="D117">
        <v>2960</v>
      </c>
      <c r="E117" t="s">
        <v>6</v>
      </c>
      <c r="F117">
        <v>645</v>
      </c>
      <c r="G117">
        <v>4.9000000000000004</v>
      </c>
      <c r="H117">
        <v>9.6</v>
      </c>
      <c r="I117">
        <v>14</v>
      </c>
      <c r="J117">
        <v>10.1</v>
      </c>
      <c r="K117">
        <v>9.9</v>
      </c>
      <c r="L117">
        <v>8.5</v>
      </c>
      <c r="M117">
        <v>5.2</v>
      </c>
      <c r="N117">
        <v>5.0999999999999996</v>
      </c>
      <c r="O117">
        <v>4.9000000000000004</v>
      </c>
      <c r="P117">
        <v>4.8</v>
      </c>
      <c r="Q117">
        <v>4.5999999999999996</v>
      </c>
      <c r="R117">
        <v>4.4000000000000004</v>
      </c>
      <c r="S117">
        <v>6.7</v>
      </c>
      <c r="T117">
        <v>7</v>
      </c>
      <c r="U117">
        <v>6.5</v>
      </c>
      <c r="V117">
        <v>20.2</v>
      </c>
      <c r="W117">
        <v>20.5</v>
      </c>
      <c r="X117">
        <v>13.8</v>
      </c>
      <c r="Y117">
        <v>16.8</v>
      </c>
      <c r="Z117">
        <v>22</v>
      </c>
      <c r="AA117">
        <v>17.8</v>
      </c>
      <c r="AB117">
        <v>20.6</v>
      </c>
      <c r="AC117">
        <v>18</v>
      </c>
      <c r="AD117">
        <v>16.600000000000001</v>
      </c>
      <c r="AE117">
        <v>17.8</v>
      </c>
      <c r="AF117">
        <v>19.5</v>
      </c>
      <c r="AG117">
        <v>23.6</v>
      </c>
      <c r="AH117">
        <v>17.8</v>
      </c>
      <c r="AI117">
        <v>20.7</v>
      </c>
      <c r="AJ117">
        <v>25.3</v>
      </c>
      <c r="AK117">
        <v>22.5</v>
      </c>
      <c r="AL117">
        <v>19.399999999999999</v>
      </c>
      <c r="AM117">
        <v>18.899999999999999</v>
      </c>
      <c r="AN117">
        <v>21.8</v>
      </c>
      <c r="AO117">
        <v>20.2</v>
      </c>
      <c r="AP117">
        <v>23.5</v>
      </c>
      <c r="AQ117">
        <v>21.4</v>
      </c>
      <c r="AR117">
        <v>24.7</v>
      </c>
      <c r="AS117">
        <v>22.7</v>
      </c>
      <c r="AT117">
        <v>23.9</v>
      </c>
      <c r="AU117">
        <v>25.1</v>
      </c>
      <c r="AV117">
        <v>21.4</v>
      </c>
      <c r="AW117">
        <v>21.4</v>
      </c>
      <c r="AX117">
        <v>21.9</v>
      </c>
      <c r="AY117">
        <v>21.5</v>
      </c>
      <c r="AZ117">
        <v>23.4</v>
      </c>
      <c r="BA117">
        <v>24.5</v>
      </c>
      <c r="BB117">
        <v>24.1</v>
      </c>
      <c r="BC117">
        <v>23.7</v>
      </c>
    </row>
    <row r="118" spans="1:55" x14ac:dyDescent="0.2">
      <c r="A118" t="s">
        <v>122</v>
      </c>
      <c r="B118">
        <v>156</v>
      </c>
      <c r="C118" t="s">
        <v>5</v>
      </c>
      <c r="D118">
        <v>2960</v>
      </c>
      <c r="E118" t="s">
        <v>6</v>
      </c>
      <c r="F118">
        <v>645</v>
      </c>
      <c r="G118">
        <v>20.6</v>
      </c>
      <c r="H118">
        <v>20.100000000000001</v>
      </c>
      <c r="I118">
        <v>19.2</v>
      </c>
      <c r="J118">
        <v>17.600000000000001</v>
      </c>
      <c r="K118">
        <v>18.3</v>
      </c>
      <c r="L118">
        <v>20</v>
      </c>
      <c r="M118">
        <v>19.8</v>
      </c>
      <c r="N118">
        <v>17.399999999999999</v>
      </c>
      <c r="O118">
        <v>14.2</v>
      </c>
      <c r="P118">
        <v>16.100000000000001</v>
      </c>
      <c r="Q118">
        <v>17.5</v>
      </c>
      <c r="R118">
        <v>12.1</v>
      </c>
      <c r="S118">
        <v>16.100000000000001</v>
      </c>
      <c r="T118">
        <v>15.4</v>
      </c>
      <c r="U118">
        <v>15.1</v>
      </c>
      <c r="V118">
        <v>15</v>
      </c>
      <c r="W118">
        <v>15.5</v>
      </c>
      <c r="X118">
        <v>18.3</v>
      </c>
      <c r="Y118">
        <v>15.7</v>
      </c>
      <c r="Z118">
        <v>15.6</v>
      </c>
      <c r="AA118">
        <v>14.2</v>
      </c>
      <c r="AB118">
        <v>18.399999999999999</v>
      </c>
      <c r="AC118">
        <v>20.6</v>
      </c>
      <c r="AD118">
        <v>19.8</v>
      </c>
      <c r="AE118">
        <v>15.9</v>
      </c>
      <c r="AF118">
        <v>14.9</v>
      </c>
      <c r="AG118">
        <v>20.7</v>
      </c>
      <c r="AH118">
        <v>16.100000000000001</v>
      </c>
      <c r="AI118">
        <v>21.4</v>
      </c>
      <c r="AJ118">
        <v>21.4</v>
      </c>
      <c r="AK118">
        <v>20.100000000000001</v>
      </c>
      <c r="AL118">
        <v>20.6</v>
      </c>
      <c r="AM118">
        <v>19.8</v>
      </c>
      <c r="AN118">
        <v>21.1</v>
      </c>
      <c r="AO118">
        <v>24.5</v>
      </c>
      <c r="AP118">
        <v>19.899999999999999</v>
      </c>
      <c r="AQ118">
        <v>27</v>
      </c>
      <c r="AR118">
        <v>25.7</v>
      </c>
      <c r="AS118">
        <v>24</v>
      </c>
      <c r="AT118">
        <v>22</v>
      </c>
      <c r="AU118">
        <v>26.8</v>
      </c>
      <c r="AV118">
        <v>25.5</v>
      </c>
      <c r="AW118">
        <v>25.5</v>
      </c>
      <c r="AX118">
        <v>26.7</v>
      </c>
      <c r="AY118">
        <v>27.2</v>
      </c>
      <c r="AZ118">
        <v>24.7</v>
      </c>
      <c r="BA118">
        <v>26.6</v>
      </c>
      <c r="BB118">
        <v>26.4</v>
      </c>
      <c r="BC118">
        <v>26.1</v>
      </c>
    </row>
    <row r="119" spans="1:55" x14ac:dyDescent="0.2">
      <c r="A119" t="s">
        <v>123</v>
      </c>
      <c r="B119">
        <v>157</v>
      </c>
      <c r="C119" t="s">
        <v>5</v>
      </c>
      <c r="D119">
        <v>2960</v>
      </c>
      <c r="E119" t="s">
        <v>6</v>
      </c>
      <c r="F119">
        <v>645</v>
      </c>
      <c r="G119">
        <v>2.4</v>
      </c>
      <c r="H119">
        <v>1.8</v>
      </c>
      <c r="I119">
        <v>2.2999999999999998</v>
      </c>
      <c r="J119">
        <v>2</v>
      </c>
      <c r="K119">
        <v>2.7</v>
      </c>
      <c r="L119">
        <v>2.7</v>
      </c>
      <c r="M119">
        <v>2.8</v>
      </c>
      <c r="N119">
        <v>2.8</v>
      </c>
      <c r="O119">
        <v>2.1</v>
      </c>
      <c r="P119">
        <v>2.1</v>
      </c>
      <c r="Q119">
        <v>1.9</v>
      </c>
      <c r="R119">
        <v>2</v>
      </c>
      <c r="S119">
        <v>3</v>
      </c>
      <c r="T119">
        <v>1.2</v>
      </c>
      <c r="U119">
        <v>1.6</v>
      </c>
      <c r="V119">
        <v>1.4</v>
      </c>
      <c r="W119">
        <v>2.4</v>
      </c>
      <c r="X119">
        <v>3.2</v>
      </c>
      <c r="Y119">
        <v>1.2</v>
      </c>
      <c r="Z119">
        <v>0.8</v>
      </c>
      <c r="AA119">
        <v>0.6</v>
      </c>
      <c r="AB119">
        <v>1</v>
      </c>
      <c r="AC119">
        <v>1</v>
      </c>
      <c r="AD119">
        <v>0.8</v>
      </c>
      <c r="AE119">
        <v>0.7</v>
      </c>
      <c r="AF119">
        <v>0.3</v>
      </c>
      <c r="AG119">
        <v>0.9</v>
      </c>
      <c r="AH119">
        <v>0.8</v>
      </c>
      <c r="AI119">
        <v>0.6</v>
      </c>
      <c r="AJ119">
        <v>0.4</v>
      </c>
      <c r="AK119">
        <v>1</v>
      </c>
      <c r="AL119">
        <v>1.3</v>
      </c>
      <c r="AM119">
        <v>1.1000000000000001</v>
      </c>
      <c r="AN119">
        <v>0.7</v>
      </c>
      <c r="AO119">
        <v>0.8</v>
      </c>
      <c r="AP119">
        <v>1.3</v>
      </c>
      <c r="AQ119">
        <v>1.2</v>
      </c>
      <c r="AR119">
        <v>2.6</v>
      </c>
      <c r="AS119">
        <v>2.9</v>
      </c>
      <c r="AT119">
        <v>3.1</v>
      </c>
      <c r="AU119">
        <v>3.6</v>
      </c>
      <c r="AV119">
        <v>3.6</v>
      </c>
      <c r="AW119">
        <v>2.7</v>
      </c>
      <c r="AX119">
        <v>2.6</v>
      </c>
      <c r="AY119">
        <v>4.7</v>
      </c>
      <c r="AZ119">
        <v>5</v>
      </c>
      <c r="BA119">
        <v>4.8</v>
      </c>
      <c r="BB119">
        <v>4.7</v>
      </c>
      <c r="BC119">
        <v>4.5999999999999996</v>
      </c>
    </row>
    <row r="120" spans="1:55" x14ac:dyDescent="0.2">
      <c r="A120" t="s">
        <v>124</v>
      </c>
      <c r="B120">
        <v>158</v>
      </c>
      <c r="C120" t="s">
        <v>5</v>
      </c>
      <c r="D120">
        <v>2960</v>
      </c>
      <c r="E120" t="s">
        <v>6</v>
      </c>
      <c r="F120">
        <v>645</v>
      </c>
      <c r="G120">
        <v>0.1</v>
      </c>
      <c r="H120">
        <v>0.5</v>
      </c>
      <c r="I120">
        <v>1.8</v>
      </c>
      <c r="J120">
        <v>1.4</v>
      </c>
      <c r="K120">
        <v>1.1000000000000001</v>
      </c>
      <c r="L120">
        <v>0.9</v>
      </c>
      <c r="M120">
        <v>0.5</v>
      </c>
      <c r="N120">
        <v>0.7</v>
      </c>
      <c r="O120">
        <v>0.2</v>
      </c>
      <c r="P120">
        <v>0.1</v>
      </c>
      <c r="Q120">
        <v>0.1</v>
      </c>
      <c r="R120">
        <v>2.2000000000000002</v>
      </c>
      <c r="S120">
        <v>2.1</v>
      </c>
      <c r="T120">
        <v>1.6</v>
      </c>
      <c r="U120">
        <v>1.2</v>
      </c>
      <c r="V120">
        <v>0.9</v>
      </c>
      <c r="W120">
        <v>0.7</v>
      </c>
      <c r="X120">
        <v>1.5</v>
      </c>
      <c r="Y120">
        <v>0.4</v>
      </c>
      <c r="Z120">
        <v>1.6</v>
      </c>
      <c r="AA120">
        <v>1.5</v>
      </c>
      <c r="AB120">
        <v>1.2</v>
      </c>
      <c r="AC120">
        <v>0.5</v>
      </c>
      <c r="AD120">
        <v>0.5</v>
      </c>
      <c r="AE120">
        <v>0.3</v>
      </c>
      <c r="AF120">
        <v>0.4</v>
      </c>
      <c r="AG120">
        <v>0.5</v>
      </c>
      <c r="AH120">
        <v>0.4</v>
      </c>
      <c r="AI120">
        <v>0.9</v>
      </c>
      <c r="AJ120">
        <v>0.6</v>
      </c>
      <c r="AK120">
        <v>0.6</v>
      </c>
      <c r="AL120">
        <v>0.4</v>
      </c>
      <c r="AM120">
        <v>0.3</v>
      </c>
      <c r="AN120">
        <v>0.3</v>
      </c>
      <c r="AO120">
        <v>0.5</v>
      </c>
      <c r="AP120">
        <v>0.5</v>
      </c>
      <c r="AQ120">
        <v>0.8</v>
      </c>
      <c r="AR120">
        <v>0.7</v>
      </c>
      <c r="AS120">
        <v>0.8</v>
      </c>
      <c r="AT120">
        <v>1.2</v>
      </c>
      <c r="AU120">
        <v>0.6</v>
      </c>
      <c r="AV120">
        <v>0.4</v>
      </c>
      <c r="AW120">
        <v>3.5</v>
      </c>
      <c r="AX120">
        <v>3.4</v>
      </c>
      <c r="AY120">
        <v>3.5</v>
      </c>
      <c r="AZ120">
        <v>2.2999999999999998</v>
      </c>
      <c r="BA120">
        <v>2.2000000000000002</v>
      </c>
      <c r="BB120">
        <v>2.1</v>
      </c>
      <c r="BC120">
        <v>2.1</v>
      </c>
    </row>
    <row r="121" spans="1:55" x14ac:dyDescent="0.2">
      <c r="A121" t="s">
        <v>125</v>
      </c>
      <c r="B121">
        <v>159</v>
      </c>
      <c r="C121" t="s">
        <v>5</v>
      </c>
      <c r="D121">
        <v>2960</v>
      </c>
      <c r="E121" t="s">
        <v>6</v>
      </c>
      <c r="F121">
        <v>645</v>
      </c>
      <c r="G121">
        <v>3.4</v>
      </c>
      <c r="H121">
        <v>3.1</v>
      </c>
      <c r="I121">
        <v>4.2</v>
      </c>
      <c r="J121">
        <v>5</v>
      </c>
      <c r="K121">
        <v>4.5999999999999996</v>
      </c>
      <c r="L121">
        <v>4.5</v>
      </c>
      <c r="M121">
        <v>4.2</v>
      </c>
      <c r="N121">
        <v>3.3</v>
      </c>
      <c r="O121">
        <v>3.1</v>
      </c>
      <c r="P121">
        <v>3.7</v>
      </c>
      <c r="Q121">
        <v>5.6</v>
      </c>
      <c r="R121">
        <v>5.9</v>
      </c>
      <c r="S121">
        <v>6</v>
      </c>
      <c r="T121">
        <v>6.2</v>
      </c>
      <c r="U121">
        <v>7.5</v>
      </c>
      <c r="V121">
        <v>9</v>
      </c>
      <c r="W121">
        <v>9.9</v>
      </c>
      <c r="X121">
        <v>12.3</v>
      </c>
      <c r="Y121">
        <v>13.6</v>
      </c>
      <c r="Z121">
        <v>13</v>
      </c>
      <c r="AA121">
        <v>16.2</v>
      </c>
      <c r="AB121">
        <v>17.2</v>
      </c>
      <c r="AC121">
        <v>12.1</v>
      </c>
      <c r="AD121">
        <v>8.6</v>
      </c>
      <c r="AE121">
        <v>6</v>
      </c>
      <c r="AF121">
        <v>5.8</v>
      </c>
      <c r="AG121">
        <v>8.6999999999999993</v>
      </c>
      <c r="AH121">
        <v>7.6</v>
      </c>
      <c r="AI121">
        <v>9.4</v>
      </c>
      <c r="AJ121">
        <v>10.6</v>
      </c>
      <c r="AK121">
        <v>9.4</v>
      </c>
      <c r="AL121">
        <v>5.9</v>
      </c>
      <c r="AM121">
        <v>6.4</v>
      </c>
      <c r="AN121">
        <v>5</v>
      </c>
      <c r="AO121">
        <v>6.2</v>
      </c>
      <c r="AP121">
        <v>7.2</v>
      </c>
      <c r="AQ121">
        <v>6.8</v>
      </c>
      <c r="AR121">
        <v>8</v>
      </c>
      <c r="AS121">
        <v>7.6</v>
      </c>
      <c r="AT121">
        <v>6.6</v>
      </c>
      <c r="AU121">
        <v>9.5</v>
      </c>
      <c r="AV121">
        <v>8.9</v>
      </c>
      <c r="AW121">
        <v>9.3000000000000007</v>
      </c>
      <c r="AX121">
        <v>10.3</v>
      </c>
      <c r="AY121">
        <v>11.2</v>
      </c>
      <c r="AZ121">
        <v>14.7</v>
      </c>
      <c r="BA121">
        <v>16.3</v>
      </c>
      <c r="BB121">
        <v>16.3</v>
      </c>
      <c r="BC121">
        <v>14.3</v>
      </c>
    </row>
    <row r="122" spans="1:55" x14ac:dyDescent="0.2">
      <c r="A122" t="s">
        <v>126</v>
      </c>
      <c r="B122">
        <v>162</v>
      </c>
      <c r="C122" t="s">
        <v>5</v>
      </c>
      <c r="D122">
        <v>2960</v>
      </c>
      <c r="E122" t="s">
        <v>6</v>
      </c>
      <c r="F122">
        <v>645</v>
      </c>
      <c r="G122">
        <v>40.700000000000003</v>
      </c>
      <c r="H122">
        <v>39.9</v>
      </c>
      <c r="I122">
        <v>42</v>
      </c>
      <c r="J122">
        <v>40.6</v>
      </c>
      <c r="K122">
        <v>43.2</v>
      </c>
      <c r="L122">
        <v>41.5</v>
      </c>
      <c r="M122">
        <v>36</v>
      </c>
      <c r="N122">
        <v>41</v>
      </c>
      <c r="O122">
        <v>42</v>
      </c>
      <c r="P122">
        <v>43.3</v>
      </c>
      <c r="Q122">
        <v>35.700000000000003</v>
      </c>
      <c r="R122">
        <v>43.6</v>
      </c>
      <c r="S122">
        <v>43.9</v>
      </c>
      <c r="T122">
        <v>43.3</v>
      </c>
      <c r="U122">
        <v>42.6</v>
      </c>
      <c r="V122">
        <v>39.299999999999997</v>
      </c>
      <c r="W122">
        <v>39.6</v>
      </c>
      <c r="X122">
        <v>40.799999999999997</v>
      </c>
      <c r="Y122">
        <v>41.8</v>
      </c>
      <c r="Z122">
        <v>43.5</v>
      </c>
      <c r="AA122">
        <v>42.6</v>
      </c>
      <c r="AB122">
        <v>43.8</v>
      </c>
      <c r="AC122">
        <v>42.8</v>
      </c>
      <c r="AD122">
        <v>42</v>
      </c>
      <c r="AE122">
        <v>43.5</v>
      </c>
      <c r="AF122">
        <v>43.2</v>
      </c>
      <c r="AG122">
        <v>44</v>
      </c>
      <c r="AH122">
        <v>43.6</v>
      </c>
      <c r="AI122">
        <v>43.4</v>
      </c>
      <c r="AJ122">
        <v>45.2</v>
      </c>
      <c r="AK122">
        <v>45.2</v>
      </c>
      <c r="AL122">
        <v>44.3</v>
      </c>
      <c r="AM122">
        <v>44.7</v>
      </c>
      <c r="AN122">
        <v>51.4</v>
      </c>
      <c r="AO122">
        <v>51.2</v>
      </c>
      <c r="AP122">
        <v>52.6</v>
      </c>
      <c r="AQ122">
        <v>51.3</v>
      </c>
      <c r="AR122">
        <v>52.9</v>
      </c>
      <c r="AS122">
        <v>49.7</v>
      </c>
      <c r="AT122">
        <v>49.4</v>
      </c>
      <c r="AU122">
        <v>50</v>
      </c>
      <c r="AV122">
        <v>50.6</v>
      </c>
      <c r="AW122">
        <v>45.9</v>
      </c>
      <c r="AX122">
        <v>50.8</v>
      </c>
      <c r="AY122">
        <v>52.1</v>
      </c>
      <c r="AZ122">
        <v>50.8</v>
      </c>
      <c r="BA122">
        <v>51.8</v>
      </c>
      <c r="BB122">
        <v>51.2</v>
      </c>
      <c r="BC122">
        <v>50.6</v>
      </c>
    </row>
    <row r="123" spans="1:55" x14ac:dyDescent="0.2">
      <c r="A123" t="s">
        <v>127</v>
      </c>
      <c r="B123">
        <v>299</v>
      </c>
      <c r="C123" t="s">
        <v>5</v>
      </c>
      <c r="D123">
        <v>2960</v>
      </c>
      <c r="E123" t="s">
        <v>6</v>
      </c>
      <c r="F123">
        <v>645</v>
      </c>
      <c r="AP123">
        <v>0.9</v>
      </c>
      <c r="AQ123">
        <v>1.3</v>
      </c>
      <c r="AR123">
        <v>1.2</v>
      </c>
      <c r="AS123">
        <v>1.2</v>
      </c>
      <c r="AT123">
        <v>0.8</v>
      </c>
      <c r="AU123">
        <v>0.6</v>
      </c>
      <c r="AV123">
        <v>0.7</v>
      </c>
      <c r="AW123">
        <v>0.4</v>
      </c>
      <c r="AX123">
        <v>0.8</v>
      </c>
      <c r="AY123">
        <v>0.5</v>
      </c>
      <c r="AZ123">
        <v>0.6</v>
      </c>
      <c r="BA123">
        <v>0.7</v>
      </c>
      <c r="BB123">
        <v>0.7</v>
      </c>
      <c r="BC123">
        <v>0.7</v>
      </c>
    </row>
    <row r="124" spans="1:55" x14ac:dyDescent="0.2">
      <c r="A124" t="s">
        <v>128</v>
      </c>
      <c r="B124">
        <v>165</v>
      </c>
      <c r="C124" t="s">
        <v>5</v>
      </c>
      <c r="D124">
        <v>2960</v>
      </c>
      <c r="E124" t="s">
        <v>6</v>
      </c>
      <c r="F124">
        <v>645</v>
      </c>
      <c r="G124">
        <v>1</v>
      </c>
      <c r="H124">
        <v>1</v>
      </c>
      <c r="I124">
        <v>1.2</v>
      </c>
      <c r="J124">
        <v>1.5</v>
      </c>
      <c r="K124">
        <v>1.5</v>
      </c>
      <c r="L124">
        <v>1.7</v>
      </c>
      <c r="M124">
        <v>1.7</v>
      </c>
      <c r="N124">
        <v>1.6</v>
      </c>
      <c r="O124">
        <v>1.7</v>
      </c>
      <c r="P124">
        <v>1.3</v>
      </c>
      <c r="Q124">
        <v>1.3</v>
      </c>
      <c r="R124">
        <v>1.2</v>
      </c>
      <c r="S124">
        <v>1.1000000000000001</v>
      </c>
      <c r="T124">
        <v>1.2</v>
      </c>
      <c r="U124">
        <v>1.3</v>
      </c>
      <c r="V124">
        <v>1.6</v>
      </c>
      <c r="W124">
        <v>2.1</v>
      </c>
      <c r="X124">
        <v>2.2000000000000002</v>
      </c>
      <c r="Y124">
        <v>1.7</v>
      </c>
      <c r="Z124">
        <v>1.6</v>
      </c>
      <c r="AA124">
        <v>1.9</v>
      </c>
      <c r="AB124">
        <v>1.9</v>
      </c>
      <c r="AC124">
        <v>1.7</v>
      </c>
      <c r="AD124">
        <v>1.8</v>
      </c>
      <c r="AE124">
        <v>2</v>
      </c>
      <c r="AF124">
        <v>1.9</v>
      </c>
      <c r="AG124">
        <v>1.9</v>
      </c>
      <c r="AH124">
        <v>1.9</v>
      </c>
      <c r="AI124">
        <v>1.8</v>
      </c>
      <c r="AJ124">
        <v>2</v>
      </c>
      <c r="AK124">
        <v>2.1</v>
      </c>
      <c r="AL124">
        <v>2.2000000000000002</v>
      </c>
      <c r="AM124">
        <v>2.6</v>
      </c>
      <c r="AN124">
        <v>2.2000000000000002</v>
      </c>
      <c r="AO124">
        <v>2.1</v>
      </c>
      <c r="AP124">
        <v>2.1</v>
      </c>
      <c r="AQ124">
        <v>2.2999999999999998</v>
      </c>
      <c r="AR124">
        <v>2.4</v>
      </c>
      <c r="AS124">
        <v>2.5</v>
      </c>
      <c r="AT124">
        <v>2.2999999999999998</v>
      </c>
      <c r="AU124">
        <v>2.1</v>
      </c>
      <c r="AV124">
        <v>2.1</v>
      </c>
      <c r="AW124">
        <v>1.9</v>
      </c>
      <c r="AX124">
        <v>2</v>
      </c>
      <c r="AY124">
        <v>1.7</v>
      </c>
      <c r="AZ124">
        <v>2</v>
      </c>
      <c r="BA124">
        <v>1.9</v>
      </c>
      <c r="BB124">
        <v>1.9</v>
      </c>
      <c r="BC124">
        <v>2</v>
      </c>
    </row>
    <row r="125" spans="1:55" x14ac:dyDescent="0.2">
      <c r="A125" t="s">
        <v>129</v>
      </c>
      <c r="B125">
        <v>166</v>
      </c>
      <c r="C125" t="s">
        <v>5</v>
      </c>
      <c r="D125">
        <v>2960</v>
      </c>
      <c r="E125" t="s">
        <v>6</v>
      </c>
      <c r="F125">
        <v>645</v>
      </c>
      <c r="G125">
        <v>6.6</v>
      </c>
      <c r="H125">
        <v>7.9</v>
      </c>
      <c r="I125">
        <v>7.4</v>
      </c>
      <c r="J125">
        <v>6.9</v>
      </c>
      <c r="K125">
        <v>7.7</v>
      </c>
      <c r="L125">
        <v>8.9</v>
      </c>
      <c r="M125">
        <v>6.5</v>
      </c>
      <c r="N125">
        <v>6.2</v>
      </c>
      <c r="O125">
        <v>9.1999999999999993</v>
      </c>
      <c r="P125">
        <v>10.7</v>
      </c>
      <c r="Q125">
        <v>10.1</v>
      </c>
      <c r="R125">
        <v>11.2</v>
      </c>
      <c r="S125">
        <v>12.7</v>
      </c>
      <c r="T125">
        <v>15.3</v>
      </c>
      <c r="U125">
        <v>17.5</v>
      </c>
      <c r="V125">
        <v>17.100000000000001</v>
      </c>
      <c r="W125">
        <v>16.899999999999999</v>
      </c>
      <c r="X125">
        <v>16.8</v>
      </c>
      <c r="Y125">
        <v>16.399999999999999</v>
      </c>
      <c r="Z125">
        <v>15.1</v>
      </c>
      <c r="AA125">
        <v>10.4</v>
      </c>
      <c r="AB125">
        <v>12</v>
      </c>
      <c r="AC125">
        <v>10</v>
      </c>
      <c r="AD125">
        <v>10.1</v>
      </c>
      <c r="AE125">
        <v>11.8</v>
      </c>
      <c r="AF125">
        <v>15.3</v>
      </c>
      <c r="AG125">
        <v>13.9</v>
      </c>
      <c r="AH125">
        <v>9.6</v>
      </c>
      <c r="AI125">
        <v>11.9</v>
      </c>
      <c r="AJ125">
        <v>11</v>
      </c>
      <c r="AK125">
        <v>16.8</v>
      </c>
      <c r="AL125">
        <v>18.3</v>
      </c>
      <c r="AM125">
        <v>13.8</v>
      </c>
      <c r="AN125">
        <v>13.8</v>
      </c>
      <c r="AO125">
        <v>12.5</v>
      </c>
      <c r="AP125">
        <v>12.6</v>
      </c>
      <c r="AQ125">
        <v>10.5</v>
      </c>
      <c r="AR125">
        <v>8.6999999999999993</v>
      </c>
      <c r="AS125">
        <v>8</v>
      </c>
      <c r="AT125">
        <v>8.3000000000000007</v>
      </c>
      <c r="AU125">
        <v>10.1</v>
      </c>
      <c r="AV125">
        <v>11.5</v>
      </c>
      <c r="AW125">
        <v>11.5</v>
      </c>
      <c r="AX125">
        <v>11.4</v>
      </c>
      <c r="AY125">
        <v>13.6</v>
      </c>
      <c r="AZ125">
        <v>14.8</v>
      </c>
      <c r="BA125">
        <v>14.4</v>
      </c>
      <c r="BB125">
        <v>14.2</v>
      </c>
      <c r="BC125">
        <v>14</v>
      </c>
    </row>
    <row r="126" spans="1:55" x14ac:dyDescent="0.2">
      <c r="A126" t="s">
        <v>130</v>
      </c>
      <c r="B126">
        <v>169</v>
      </c>
      <c r="C126" t="s">
        <v>5</v>
      </c>
      <c r="D126">
        <v>2960</v>
      </c>
      <c r="E126" t="s">
        <v>6</v>
      </c>
      <c r="F126">
        <v>645</v>
      </c>
      <c r="G126">
        <v>0.3</v>
      </c>
      <c r="H126">
        <v>0.3</v>
      </c>
      <c r="I126">
        <v>0.3</v>
      </c>
      <c r="J126">
        <v>0.3</v>
      </c>
      <c r="K126">
        <v>0.3</v>
      </c>
      <c r="L126">
        <v>0.3</v>
      </c>
      <c r="M126">
        <v>0.3</v>
      </c>
      <c r="N126">
        <v>0.4</v>
      </c>
      <c r="O126">
        <v>0.6</v>
      </c>
      <c r="P126">
        <v>0.7</v>
      </c>
      <c r="Q126">
        <v>0.9</v>
      </c>
      <c r="R126">
        <v>1</v>
      </c>
      <c r="S126">
        <v>1</v>
      </c>
      <c r="T126">
        <v>1</v>
      </c>
      <c r="U126">
        <v>1</v>
      </c>
      <c r="V126">
        <v>1</v>
      </c>
      <c r="W126">
        <v>1</v>
      </c>
      <c r="X126">
        <v>1</v>
      </c>
      <c r="Y126">
        <v>1</v>
      </c>
      <c r="Z126">
        <v>1.2</v>
      </c>
      <c r="AA126">
        <v>1.1000000000000001</v>
      </c>
      <c r="AB126">
        <v>1.1000000000000001</v>
      </c>
      <c r="AC126">
        <v>1.1000000000000001</v>
      </c>
      <c r="AD126">
        <v>1.5</v>
      </c>
      <c r="AE126">
        <v>2.1</v>
      </c>
      <c r="AF126">
        <v>3.5</v>
      </c>
      <c r="AG126">
        <v>2.6</v>
      </c>
      <c r="AH126">
        <v>2.6</v>
      </c>
      <c r="AI126">
        <v>2.8</v>
      </c>
      <c r="AJ126">
        <v>3.1</v>
      </c>
      <c r="AK126">
        <v>3.2</v>
      </c>
      <c r="AL126">
        <v>4.3</v>
      </c>
      <c r="AM126">
        <v>4.5999999999999996</v>
      </c>
      <c r="AN126">
        <v>4.8</v>
      </c>
      <c r="AO126">
        <v>4.9000000000000004</v>
      </c>
      <c r="AP126">
        <v>5.2</v>
      </c>
      <c r="AQ126">
        <v>6.1</v>
      </c>
      <c r="AR126">
        <v>5.9</v>
      </c>
      <c r="AS126">
        <v>5.6</v>
      </c>
      <c r="AT126">
        <v>5.5</v>
      </c>
      <c r="AU126">
        <v>5</v>
      </c>
      <c r="AV126">
        <v>4.7</v>
      </c>
      <c r="AW126">
        <v>4.4000000000000004</v>
      </c>
      <c r="AX126">
        <v>4.3</v>
      </c>
      <c r="AY126">
        <v>4.0999999999999996</v>
      </c>
      <c r="AZ126">
        <v>3.8</v>
      </c>
      <c r="BA126">
        <v>3.9</v>
      </c>
      <c r="BB126">
        <v>3.8</v>
      </c>
      <c r="BC126">
        <v>3.8</v>
      </c>
    </row>
    <row r="127" spans="1:55" x14ac:dyDescent="0.2">
      <c r="A127" t="s">
        <v>131</v>
      </c>
      <c r="B127">
        <v>170</v>
      </c>
      <c r="C127" t="s">
        <v>5</v>
      </c>
      <c r="D127">
        <v>2960</v>
      </c>
      <c r="E127" t="s">
        <v>6</v>
      </c>
      <c r="F127">
        <v>645</v>
      </c>
      <c r="G127">
        <v>13.3</v>
      </c>
      <c r="H127">
        <v>13</v>
      </c>
      <c r="I127">
        <v>11.1</v>
      </c>
      <c r="J127">
        <v>10.1</v>
      </c>
      <c r="K127">
        <v>8.1</v>
      </c>
      <c r="L127">
        <v>10.7</v>
      </c>
      <c r="M127">
        <v>13.9</v>
      </c>
      <c r="N127">
        <v>10.9</v>
      </c>
      <c r="O127">
        <v>11</v>
      </c>
      <c r="P127">
        <v>11.4</v>
      </c>
      <c r="Q127">
        <v>12.6</v>
      </c>
      <c r="R127">
        <v>13.2</v>
      </c>
      <c r="S127">
        <v>23.9</v>
      </c>
      <c r="T127">
        <v>17.399999999999999</v>
      </c>
      <c r="U127">
        <v>14.9</v>
      </c>
      <c r="V127">
        <v>15.8</v>
      </c>
      <c r="W127">
        <v>18.8</v>
      </c>
      <c r="X127">
        <v>21.1</v>
      </c>
      <c r="Y127">
        <v>27.2</v>
      </c>
      <c r="Z127">
        <v>27</v>
      </c>
      <c r="AA127">
        <v>20.7</v>
      </c>
      <c r="AB127">
        <v>15.9</v>
      </c>
      <c r="AC127">
        <v>11</v>
      </c>
      <c r="AD127">
        <v>17.600000000000001</v>
      </c>
      <c r="AE127">
        <v>17.3</v>
      </c>
      <c r="AF127">
        <v>26.7</v>
      </c>
      <c r="AG127">
        <v>24.3</v>
      </c>
      <c r="AH127">
        <v>22.4</v>
      </c>
      <c r="AI127">
        <v>27.6</v>
      </c>
      <c r="AJ127">
        <v>27.5</v>
      </c>
      <c r="AK127">
        <v>16.600000000000001</v>
      </c>
      <c r="AL127">
        <v>17.100000000000001</v>
      </c>
      <c r="AM127">
        <v>18</v>
      </c>
      <c r="AN127">
        <v>18.899999999999999</v>
      </c>
      <c r="AO127">
        <v>22.7</v>
      </c>
      <c r="AP127">
        <v>22.2</v>
      </c>
      <c r="AQ127">
        <v>22.3</v>
      </c>
      <c r="AR127">
        <v>18.8</v>
      </c>
      <c r="AS127">
        <v>19.100000000000001</v>
      </c>
      <c r="AT127">
        <v>21.3</v>
      </c>
      <c r="AU127">
        <v>22</v>
      </c>
      <c r="AV127">
        <v>18.5</v>
      </c>
      <c r="AW127">
        <v>20</v>
      </c>
      <c r="AX127">
        <v>19.899999999999999</v>
      </c>
      <c r="AY127">
        <v>18.600000000000001</v>
      </c>
      <c r="AZ127">
        <v>19.8</v>
      </c>
      <c r="BA127">
        <v>21.6</v>
      </c>
      <c r="BB127">
        <v>21.4</v>
      </c>
      <c r="BC127">
        <v>21.2</v>
      </c>
    </row>
    <row r="128" spans="1:55" x14ac:dyDescent="0.2">
      <c r="A128" t="s">
        <v>132</v>
      </c>
      <c r="B128">
        <v>171</v>
      </c>
      <c r="C128" t="s">
        <v>5</v>
      </c>
      <c r="D128">
        <v>2960</v>
      </c>
      <c r="E128" t="s">
        <v>6</v>
      </c>
      <c r="F128">
        <v>645</v>
      </c>
      <c r="G128">
        <v>23.3</v>
      </c>
      <c r="H128">
        <v>21.3</v>
      </c>
      <c r="I128">
        <v>23.7</v>
      </c>
      <c r="J128">
        <v>24.4</v>
      </c>
      <c r="K128">
        <v>26.1</v>
      </c>
      <c r="L128">
        <v>26.5</v>
      </c>
      <c r="M128">
        <v>27.7</v>
      </c>
      <c r="N128">
        <v>33.200000000000003</v>
      </c>
      <c r="O128">
        <v>31.3</v>
      </c>
      <c r="P128">
        <v>33.9</v>
      </c>
      <c r="Q128">
        <v>33.6</v>
      </c>
      <c r="R128">
        <v>35</v>
      </c>
      <c r="S128">
        <v>35.4</v>
      </c>
      <c r="T128">
        <v>36.5</v>
      </c>
      <c r="U128">
        <v>37.799999999999997</v>
      </c>
      <c r="V128">
        <v>33.6</v>
      </c>
      <c r="W128">
        <v>34.4</v>
      </c>
      <c r="X128">
        <v>33.9</v>
      </c>
      <c r="Y128">
        <v>32.299999999999997</v>
      </c>
      <c r="Z128">
        <v>32.700000000000003</v>
      </c>
      <c r="AA128">
        <v>34.1</v>
      </c>
      <c r="AB128">
        <v>35.6</v>
      </c>
      <c r="AC128">
        <v>37.700000000000003</v>
      </c>
      <c r="AD128">
        <v>35.5</v>
      </c>
      <c r="AE128">
        <v>33</v>
      </c>
      <c r="AF128">
        <v>33.5</v>
      </c>
      <c r="AG128">
        <v>34.299999999999997</v>
      </c>
      <c r="AH128">
        <v>34.200000000000003</v>
      </c>
      <c r="AI128">
        <v>34.9</v>
      </c>
      <c r="AJ128">
        <v>35.799999999999997</v>
      </c>
      <c r="AK128">
        <v>36.700000000000003</v>
      </c>
      <c r="AL128">
        <v>35.299999999999997</v>
      </c>
      <c r="AM128">
        <v>32.700000000000003</v>
      </c>
      <c r="AN128">
        <v>32</v>
      </c>
      <c r="AO128">
        <v>31.7</v>
      </c>
      <c r="AP128">
        <v>29.6</v>
      </c>
      <c r="AQ128">
        <v>29.4</v>
      </c>
      <c r="AR128">
        <v>27.5</v>
      </c>
      <c r="AS128">
        <v>29.6</v>
      </c>
      <c r="AT128">
        <v>29</v>
      </c>
      <c r="AU128">
        <v>29.1</v>
      </c>
      <c r="AV128">
        <v>30.3</v>
      </c>
      <c r="AW128">
        <v>30.5</v>
      </c>
      <c r="AX128">
        <v>31</v>
      </c>
      <c r="AY128">
        <v>32.9</v>
      </c>
      <c r="AZ128">
        <v>33.299999999999997</v>
      </c>
      <c r="BA128">
        <v>35.700000000000003</v>
      </c>
      <c r="BB128">
        <v>35.5</v>
      </c>
      <c r="BC128">
        <v>36.4</v>
      </c>
    </row>
    <row r="129" spans="1:55" x14ac:dyDescent="0.2">
      <c r="A129" t="s">
        <v>133</v>
      </c>
      <c r="B129">
        <v>173</v>
      </c>
      <c r="C129" t="s">
        <v>5</v>
      </c>
      <c r="D129">
        <v>2960</v>
      </c>
      <c r="E129" t="s">
        <v>6</v>
      </c>
      <c r="F129">
        <v>645</v>
      </c>
      <c r="G129">
        <v>6.8</v>
      </c>
      <c r="H129">
        <v>6.4</v>
      </c>
      <c r="I129">
        <v>7.7</v>
      </c>
      <c r="J129">
        <v>8.9</v>
      </c>
      <c r="K129">
        <v>9</v>
      </c>
      <c r="L129">
        <v>9.9</v>
      </c>
      <c r="M129">
        <v>9.3000000000000007</v>
      </c>
      <c r="N129">
        <v>11.2</v>
      </c>
      <c r="O129">
        <v>10.8</v>
      </c>
      <c r="P129">
        <v>11.5</v>
      </c>
      <c r="Q129">
        <v>12.1</v>
      </c>
      <c r="R129">
        <v>12.4</v>
      </c>
      <c r="S129">
        <v>13.2</v>
      </c>
      <c r="T129">
        <v>14.4</v>
      </c>
      <c r="U129">
        <v>16.7</v>
      </c>
      <c r="V129">
        <v>15.4</v>
      </c>
      <c r="W129">
        <v>12.9</v>
      </c>
      <c r="X129">
        <v>13.8</v>
      </c>
      <c r="Y129">
        <v>12</v>
      </c>
      <c r="Z129">
        <v>11.4</v>
      </c>
      <c r="AA129">
        <v>12.4</v>
      </c>
      <c r="AB129">
        <v>11.6</v>
      </c>
      <c r="AC129">
        <v>13.3</v>
      </c>
      <c r="AD129">
        <v>14</v>
      </c>
      <c r="AE129">
        <v>14.2</v>
      </c>
      <c r="AF129">
        <v>13.4</v>
      </c>
      <c r="AG129">
        <v>14.4</v>
      </c>
      <c r="AH129">
        <v>14.4</v>
      </c>
      <c r="AI129">
        <v>12.7</v>
      </c>
      <c r="AJ129">
        <v>10.3</v>
      </c>
      <c r="AK129">
        <v>9.1999999999999993</v>
      </c>
      <c r="AL129">
        <v>8.9</v>
      </c>
      <c r="AM129">
        <v>8.8000000000000007</v>
      </c>
      <c r="AN129">
        <v>10.199999999999999</v>
      </c>
      <c r="AO129">
        <v>10.8</v>
      </c>
      <c r="AP129">
        <v>9.6</v>
      </c>
      <c r="AQ129">
        <v>10.5</v>
      </c>
      <c r="AR129">
        <v>10.199999999999999</v>
      </c>
      <c r="AS129">
        <v>8.8000000000000007</v>
      </c>
      <c r="AT129">
        <v>9.6</v>
      </c>
      <c r="AU129">
        <v>9.6999999999999993</v>
      </c>
      <c r="AV129">
        <v>8.6</v>
      </c>
      <c r="AW129">
        <v>8.8000000000000007</v>
      </c>
      <c r="AX129">
        <v>9.5</v>
      </c>
      <c r="AY129">
        <v>9.6999999999999993</v>
      </c>
      <c r="AZ129">
        <v>9.8000000000000007</v>
      </c>
      <c r="BA129">
        <v>10.9</v>
      </c>
      <c r="BB129">
        <v>10.9</v>
      </c>
      <c r="BC129">
        <v>10.8</v>
      </c>
    </row>
    <row r="130" spans="1:55" x14ac:dyDescent="0.2">
      <c r="A130" t="s">
        <v>134</v>
      </c>
      <c r="B130">
        <v>174</v>
      </c>
      <c r="C130" t="s">
        <v>5</v>
      </c>
      <c r="D130">
        <v>2960</v>
      </c>
      <c r="E130" t="s">
        <v>6</v>
      </c>
      <c r="F130">
        <v>645</v>
      </c>
      <c r="G130">
        <v>55.7</v>
      </c>
      <c r="H130">
        <v>55</v>
      </c>
      <c r="I130">
        <v>56</v>
      </c>
      <c r="J130">
        <v>59.8</v>
      </c>
      <c r="K130">
        <v>56.4</v>
      </c>
      <c r="L130">
        <v>55.3</v>
      </c>
      <c r="M130">
        <v>71.400000000000006</v>
      </c>
      <c r="N130">
        <v>58</v>
      </c>
      <c r="O130">
        <v>65.099999999999994</v>
      </c>
      <c r="P130">
        <v>66.099999999999994</v>
      </c>
      <c r="Q130">
        <v>65</v>
      </c>
      <c r="R130">
        <v>64.400000000000006</v>
      </c>
      <c r="S130">
        <v>52.3</v>
      </c>
      <c r="T130">
        <v>51.7</v>
      </c>
      <c r="U130">
        <v>43.5</v>
      </c>
      <c r="V130">
        <v>41.7</v>
      </c>
      <c r="W130">
        <v>37.5</v>
      </c>
      <c r="X130">
        <v>27.4</v>
      </c>
      <c r="Y130">
        <v>25.4</v>
      </c>
      <c r="Z130">
        <v>28.7</v>
      </c>
      <c r="AA130">
        <v>29.7</v>
      </c>
      <c r="AB130">
        <v>29.9</v>
      </c>
      <c r="AC130">
        <v>39.700000000000003</v>
      </c>
      <c r="AD130">
        <v>44.2</v>
      </c>
      <c r="AE130">
        <v>54.8</v>
      </c>
      <c r="AF130">
        <v>55.2</v>
      </c>
      <c r="AG130">
        <v>57.3</v>
      </c>
      <c r="AH130">
        <v>59.1</v>
      </c>
      <c r="AI130">
        <v>59.2</v>
      </c>
      <c r="AJ130">
        <v>59.3</v>
      </c>
      <c r="AK130">
        <v>61.6</v>
      </c>
      <c r="AL130">
        <v>57.6</v>
      </c>
      <c r="AM130">
        <v>58.8</v>
      </c>
      <c r="AN130">
        <v>57.5</v>
      </c>
      <c r="AO130">
        <v>57.2</v>
      </c>
      <c r="AP130">
        <v>61.8</v>
      </c>
      <c r="AQ130">
        <v>56.6</v>
      </c>
      <c r="AR130">
        <v>61</v>
      </c>
      <c r="AS130">
        <v>59.9</v>
      </c>
      <c r="AT130">
        <v>53.3</v>
      </c>
      <c r="AU130">
        <v>54.9</v>
      </c>
      <c r="AV130">
        <v>54.7</v>
      </c>
      <c r="AW130">
        <v>52.6</v>
      </c>
      <c r="AX130">
        <v>53.6</v>
      </c>
      <c r="AY130">
        <v>53.5</v>
      </c>
      <c r="AZ130">
        <v>56.2</v>
      </c>
      <c r="BA130">
        <v>61.4</v>
      </c>
      <c r="BB130">
        <v>61.2</v>
      </c>
      <c r="BC130">
        <v>61.1</v>
      </c>
    </row>
    <row r="131" spans="1:55" x14ac:dyDescent="0.2">
      <c r="A131" t="s">
        <v>135</v>
      </c>
      <c r="B131">
        <v>117</v>
      </c>
      <c r="C131" t="s">
        <v>5</v>
      </c>
      <c r="D131">
        <v>2960</v>
      </c>
      <c r="E131" t="s">
        <v>6</v>
      </c>
      <c r="F131">
        <v>645</v>
      </c>
      <c r="G131">
        <v>13.2</v>
      </c>
      <c r="H131">
        <v>13.7</v>
      </c>
      <c r="I131">
        <v>15.3</v>
      </c>
      <c r="J131">
        <v>16.100000000000001</v>
      </c>
      <c r="K131">
        <v>17.600000000000001</v>
      </c>
      <c r="L131">
        <v>18.100000000000001</v>
      </c>
      <c r="M131">
        <v>19.5</v>
      </c>
      <c r="N131">
        <v>20.6</v>
      </c>
      <c r="O131">
        <v>20.6</v>
      </c>
      <c r="P131">
        <v>18.3</v>
      </c>
      <c r="Q131">
        <v>23.6</v>
      </c>
      <c r="R131">
        <v>30.4</v>
      </c>
      <c r="S131">
        <v>34.5</v>
      </c>
      <c r="T131">
        <v>39</v>
      </c>
      <c r="U131">
        <v>38.9</v>
      </c>
      <c r="V131">
        <v>44.7</v>
      </c>
      <c r="W131">
        <v>36.299999999999997</v>
      </c>
      <c r="X131">
        <v>37.9</v>
      </c>
      <c r="Y131">
        <v>41.3</v>
      </c>
      <c r="Z131">
        <v>41.1</v>
      </c>
      <c r="AA131">
        <v>45.5</v>
      </c>
      <c r="AB131">
        <v>45.6</v>
      </c>
      <c r="AC131">
        <v>44.6</v>
      </c>
      <c r="AD131">
        <v>46.4</v>
      </c>
      <c r="AE131">
        <v>47.3</v>
      </c>
      <c r="AF131">
        <v>49.8</v>
      </c>
      <c r="AG131">
        <v>49.2</v>
      </c>
      <c r="AH131">
        <v>47.8</v>
      </c>
      <c r="AI131">
        <v>48</v>
      </c>
      <c r="AJ131">
        <v>46.7</v>
      </c>
      <c r="AK131">
        <v>42.4</v>
      </c>
      <c r="AL131">
        <v>47.6</v>
      </c>
      <c r="AM131">
        <v>50.6</v>
      </c>
      <c r="AN131">
        <v>50.6</v>
      </c>
      <c r="AO131">
        <v>50.4</v>
      </c>
      <c r="AP131">
        <v>51</v>
      </c>
      <c r="AQ131">
        <v>49</v>
      </c>
      <c r="AR131">
        <v>41.8</v>
      </c>
      <c r="AS131">
        <v>51.7</v>
      </c>
      <c r="AT131">
        <v>45.8</v>
      </c>
      <c r="AU131">
        <v>54.2</v>
      </c>
      <c r="AV131">
        <v>51.5</v>
      </c>
      <c r="AW131">
        <v>52.7</v>
      </c>
      <c r="AX131">
        <v>53.3</v>
      </c>
      <c r="AY131">
        <v>53.9</v>
      </c>
      <c r="AZ131">
        <v>59</v>
      </c>
      <c r="BA131">
        <v>56.7</v>
      </c>
      <c r="BB131">
        <v>56.4</v>
      </c>
      <c r="BC131">
        <v>56.1</v>
      </c>
    </row>
    <row r="132" spans="1:55" x14ac:dyDescent="0.2">
      <c r="A132" t="s">
        <v>136</v>
      </c>
      <c r="B132">
        <v>146</v>
      </c>
      <c r="C132" t="s">
        <v>5</v>
      </c>
      <c r="D132">
        <v>2960</v>
      </c>
      <c r="E132" t="s">
        <v>6</v>
      </c>
      <c r="F132">
        <v>645</v>
      </c>
      <c r="AL132">
        <v>0.8</v>
      </c>
      <c r="AM132">
        <v>0.7</v>
      </c>
      <c r="AN132">
        <v>2.4</v>
      </c>
      <c r="AO132">
        <v>2.2999999999999998</v>
      </c>
      <c r="AP132">
        <v>4.0999999999999996</v>
      </c>
      <c r="AQ132">
        <v>3.3</v>
      </c>
      <c r="AR132">
        <v>4</v>
      </c>
      <c r="AS132">
        <v>3.1</v>
      </c>
      <c r="AT132">
        <v>4.2</v>
      </c>
      <c r="AU132">
        <v>6.9</v>
      </c>
      <c r="AV132">
        <v>7.3</v>
      </c>
      <c r="AW132">
        <v>7.5</v>
      </c>
      <c r="AX132">
        <v>9.9</v>
      </c>
      <c r="AY132">
        <v>11.8</v>
      </c>
      <c r="AZ132">
        <v>11.6</v>
      </c>
      <c r="BA132">
        <v>11.6</v>
      </c>
      <c r="BB132">
        <v>11.8</v>
      </c>
      <c r="BC132">
        <v>11.9</v>
      </c>
    </row>
    <row r="133" spans="1:55" x14ac:dyDescent="0.2">
      <c r="A133" t="s">
        <v>137</v>
      </c>
      <c r="B133">
        <v>183</v>
      </c>
      <c r="C133" t="s">
        <v>5</v>
      </c>
      <c r="D133">
        <v>2960</v>
      </c>
      <c r="E133" t="s">
        <v>6</v>
      </c>
      <c r="F133">
        <v>645</v>
      </c>
      <c r="G133">
        <v>2.5</v>
      </c>
      <c r="H133">
        <v>2.4</v>
      </c>
      <c r="I133">
        <v>3.6</v>
      </c>
      <c r="J133">
        <v>3.1</v>
      </c>
      <c r="K133">
        <v>3.1</v>
      </c>
      <c r="L133">
        <v>2.5</v>
      </c>
      <c r="M133">
        <v>3</v>
      </c>
      <c r="N133">
        <v>3.4</v>
      </c>
      <c r="O133">
        <v>3.5</v>
      </c>
      <c r="P133">
        <v>6.4</v>
      </c>
      <c r="Q133">
        <v>6.1</v>
      </c>
      <c r="R133">
        <v>6.1</v>
      </c>
      <c r="S133">
        <v>5.9</v>
      </c>
      <c r="T133">
        <v>5.7</v>
      </c>
      <c r="U133">
        <v>6.3</v>
      </c>
      <c r="V133">
        <v>5.7</v>
      </c>
      <c r="W133">
        <v>6</v>
      </c>
      <c r="X133">
        <v>5.6</v>
      </c>
      <c r="Y133">
        <v>6.8</v>
      </c>
      <c r="Z133">
        <v>8</v>
      </c>
      <c r="AA133">
        <v>8.1</v>
      </c>
      <c r="AB133">
        <v>9.3000000000000007</v>
      </c>
      <c r="AC133">
        <v>9.3000000000000007</v>
      </c>
      <c r="AD133">
        <v>8.6999999999999993</v>
      </c>
      <c r="AE133">
        <v>8.1999999999999993</v>
      </c>
      <c r="AF133">
        <v>8.6</v>
      </c>
      <c r="AG133">
        <v>9.4</v>
      </c>
      <c r="AH133">
        <v>9.6999999999999993</v>
      </c>
      <c r="AI133">
        <v>6.8</v>
      </c>
      <c r="AJ133">
        <v>5.5</v>
      </c>
      <c r="AK133">
        <v>4</v>
      </c>
      <c r="AL133">
        <v>2.8</v>
      </c>
      <c r="AM133">
        <v>1.4</v>
      </c>
      <c r="AN133">
        <v>2.4</v>
      </c>
      <c r="AO133">
        <v>3</v>
      </c>
      <c r="AP133">
        <v>2.2000000000000002</v>
      </c>
      <c r="AQ133">
        <v>1.7</v>
      </c>
      <c r="AR133">
        <v>3.1</v>
      </c>
      <c r="AS133">
        <v>2.2000000000000002</v>
      </c>
      <c r="AT133">
        <v>2.6</v>
      </c>
      <c r="AU133">
        <v>3.2</v>
      </c>
      <c r="AV133">
        <v>3.4</v>
      </c>
      <c r="AW133">
        <v>3.9</v>
      </c>
      <c r="AX133">
        <v>4.2</v>
      </c>
      <c r="AY133">
        <v>5.2</v>
      </c>
      <c r="AZ133">
        <v>5.6</v>
      </c>
      <c r="BA133">
        <v>5.4</v>
      </c>
      <c r="BB133">
        <v>5.4</v>
      </c>
      <c r="BC133">
        <v>5.4</v>
      </c>
    </row>
    <row r="134" spans="1:55" x14ac:dyDescent="0.2">
      <c r="A134" t="s">
        <v>138</v>
      </c>
      <c r="B134">
        <v>185</v>
      </c>
      <c r="C134" t="s">
        <v>5</v>
      </c>
      <c r="D134">
        <v>2960</v>
      </c>
      <c r="E134" t="s">
        <v>6</v>
      </c>
      <c r="F134">
        <v>645</v>
      </c>
      <c r="AL134">
        <v>18.7</v>
      </c>
      <c r="AM134">
        <v>14.2</v>
      </c>
      <c r="AN134">
        <v>12</v>
      </c>
      <c r="AO134">
        <v>18.100000000000001</v>
      </c>
      <c r="AP134">
        <v>20.3</v>
      </c>
      <c r="AQ134">
        <v>22.6</v>
      </c>
      <c r="AR134">
        <v>21.9</v>
      </c>
      <c r="AS134">
        <v>19.399999999999999</v>
      </c>
      <c r="AT134">
        <v>17.899999999999999</v>
      </c>
      <c r="AU134">
        <v>17.7</v>
      </c>
      <c r="AV134">
        <v>16.8</v>
      </c>
      <c r="AW134">
        <v>17.3</v>
      </c>
      <c r="AX134">
        <v>16.7</v>
      </c>
      <c r="AY134">
        <v>18.5</v>
      </c>
      <c r="AZ134">
        <v>18.600000000000001</v>
      </c>
      <c r="BA134">
        <v>22.3</v>
      </c>
      <c r="BB134">
        <v>22.3</v>
      </c>
      <c r="BC134">
        <v>22.3</v>
      </c>
    </row>
    <row r="135" spans="1:55" x14ac:dyDescent="0.2">
      <c r="A135" t="s">
        <v>139</v>
      </c>
      <c r="B135">
        <v>184</v>
      </c>
      <c r="C135" t="s">
        <v>5</v>
      </c>
      <c r="D135">
        <v>2960</v>
      </c>
      <c r="E135" t="s">
        <v>6</v>
      </c>
      <c r="F135">
        <v>645</v>
      </c>
      <c r="G135">
        <v>0.2</v>
      </c>
      <c r="H135">
        <v>0.2</v>
      </c>
      <c r="I135">
        <v>0.2</v>
      </c>
      <c r="J135">
        <v>0.3</v>
      </c>
      <c r="K135">
        <v>0.3</v>
      </c>
      <c r="L135">
        <v>0.3</v>
      </c>
      <c r="M135">
        <v>0.2</v>
      </c>
      <c r="N135">
        <v>0.2</v>
      </c>
      <c r="O135">
        <v>0.2</v>
      </c>
      <c r="P135">
        <v>0.2</v>
      </c>
      <c r="Q135">
        <v>0.2</v>
      </c>
      <c r="R135">
        <v>0.2</v>
      </c>
      <c r="S135">
        <v>0.3</v>
      </c>
      <c r="T135">
        <v>0.4</v>
      </c>
      <c r="U135">
        <v>0.3</v>
      </c>
      <c r="V135">
        <v>0.2</v>
      </c>
      <c r="W135">
        <v>0.3</v>
      </c>
      <c r="X135">
        <v>0.2</v>
      </c>
      <c r="Y135">
        <v>0.2</v>
      </c>
      <c r="Z135">
        <v>0.4</v>
      </c>
      <c r="AA135">
        <v>0.2</v>
      </c>
      <c r="AB135">
        <v>0.3</v>
      </c>
      <c r="AC135">
        <v>0.3</v>
      </c>
      <c r="AD135">
        <v>0.2</v>
      </c>
      <c r="AE135">
        <v>0.3</v>
      </c>
      <c r="AF135">
        <v>0.3</v>
      </c>
      <c r="AG135">
        <v>0.5</v>
      </c>
      <c r="AH135">
        <v>0.3</v>
      </c>
      <c r="AI135">
        <v>0.3</v>
      </c>
      <c r="AJ135">
        <v>0.4</v>
      </c>
      <c r="AK135">
        <v>0.6</v>
      </c>
      <c r="AL135">
        <v>0.9</v>
      </c>
      <c r="AM135">
        <v>0.7</v>
      </c>
      <c r="AN135">
        <v>0.7</v>
      </c>
      <c r="AO135">
        <v>0.7</v>
      </c>
      <c r="AP135">
        <v>0.5</v>
      </c>
      <c r="AQ135">
        <v>0.8</v>
      </c>
      <c r="AR135">
        <v>1</v>
      </c>
      <c r="AS135">
        <v>0.9</v>
      </c>
      <c r="AT135">
        <v>0.9</v>
      </c>
      <c r="AU135">
        <v>0.9</v>
      </c>
      <c r="AV135">
        <v>0.9</v>
      </c>
      <c r="AW135">
        <v>1</v>
      </c>
      <c r="AX135">
        <v>0.9</v>
      </c>
      <c r="AY135">
        <v>0.9</v>
      </c>
      <c r="AZ135">
        <v>1.3</v>
      </c>
      <c r="BA135">
        <v>2</v>
      </c>
      <c r="BB135">
        <v>2</v>
      </c>
      <c r="BC135">
        <v>1.9</v>
      </c>
    </row>
    <row r="136" spans="1:55" x14ac:dyDescent="0.2">
      <c r="A136" t="s">
        <v>140</v>
      </c>
      <c r="B136">
        <v>188</v>
      </c>
      <c r="C136" t="s">
        <v>5</v>
      </c>
      <c r="D136">
        <v>2960</v>
      </c>
      <c r="E136" t="s">
        <v>6</v>
      </c>
      <c r="F136">
        <v>645</v>
      </c>
      <c r="G136">
        <v>11.8</v>
      </c>
      <c r="H136">
        <v>11.8</v>
      </c>
      <c r="I136">
        <v>13.7</v>
      </c>
      <c r="J136">
        <v>14</v>
      </c>
      <c r="K136">
        <v>14.3</v>
      </c>
      <c r="L136">
        <v>16.7</v>
      </c>
      <c r="M136">
        <v>17</v>
      </c>
      <c r="N136">
        <v>17.399999999999999</v>
      </c>
      <c r="O136">
        <v>17.399999999999999</v>
      </c>
      <c r="P136">
        <v>22.2</v>
      </c>
      <c r="Q136">
        <v>22.7</v>
      </c>
      <c r="R136">
        <v>39.200000000000003</v>
      </c>
      <c r="S136">
        <v>38.9</v>
      </c>
      <c r="T136">
        <v>40.299999999999997</v>
      </c>
      <c r="U136">
        <v>42.1</v>
      </c>
      <c r="V136">
        <v>52.2</v>
      </c>
      <c r="W136">
        <v>47.8</v>
      </c>
      <c r="X136">
        <v>49.7</v>
      </c>
      <c r="Y136">
        <v>51</v>
      </c>
      <c r="Z136">
        <v>56.1</v>
      </c>
      <c r="AA136">
        <v>56.2</v>
      </c>
      <c r="AB136">
        <v>58.6</v>
      </c>
      <c r="AC136">
        <v>38.700000000000003</v>
      </c>
      <c r="AD136">
        <v>40.799999999999997</v>
      </c>
      <c r="AE136">
        <v>38.299999999999997</v>
      </c>
      <c r="AF136">
        <v>34.1</v>
      </c>
      <c r="AG136">
        <v>27.6</v>
      </c>
      <c r="AH136">
        <v>31.7</v>
      </c>
      <c r="AI136">
        <v>27.8</v>
      </c>
      <c r="AJ136">
        <v>26.3</v>
      </c>
      <c r="AK136">
        <v>16.7</v>
      </c>
      <c r="AL136">
        <v>12.3</v>
      </c>
      <c r="AM136">
        <v>11</v>
      </c>
      <c r="AN136">
        <v>7.8</v>
      </c>
      <c r="AO136">
        <v>28.6</v>
      </c>
      <c r="AP136">
        <v>33.1</v>
      </c>
      <c r="AQ136">
        <v>25</v>
      </c>
      <c r="AR136">
        <v>18.2</v>
      </c>
      <c r="AS136">
        <v>28.2</v>
      </c>
      <c r="AT136">
        <v>34.299999999999997</v>
      </c>
      <c r="AU136">
        <v>30.7</v>
      </c>
      <c r="AV136">
        <v>31.3</v>
      </c>
      <c r="AW136">
        <v>29.4</v>
      </c>
      <c r="AX136">
        <v>31.5</v>
      </c>
      <c r="AY136">
        <v>31.8</v>
      </c>
      <c r="AZ136">
        <v>35.6</v>
      </c>
      <c r="BA136">
        <v>34.6</v>
      </c>
      <c r="BB136">
        <v>34</v>
      </c>
      <c r="BC136">
        <v>33.299999999999997</v>
      </c>
    </row>
    <row r="137" spans="1:55" x14ac:dyDescent="0.2">
      <c r="A137" t="s">
        <v>141</v>
      </c>
      <c r="B137">
        <v>189</v>
      </c>
      <c r="C137" t="s">
        <v>5</v>
      </c>
      <c r="D137">
        <v>2960</v>
      </c>
      <c r="E137" t="s">
        <v>6</v>
      </c>
      <c r="F137">
        <v>645</v>
      </c>
      <c r="G137">
        <v>19.5</v>
      </c>
      <c r="H137">
        <v>19.3</v>
      </c>
      <c r="I137">
        <v>18.899999999999999</v>
      </c>
      <c r="J137">
        <v>20.8</v>
      </c>
      <c r="K137">
        <v>20.399999999999999</v>
      </c>
      <c r="L137">
        <v>21.2</v>
      </c>
      <c r="M137">
        <v>21.8</v>
      </c>
      <c r="N137">
        <v>22.5</v>
      </c>
      <c r="O137">
        <v>22.1</v>
      </c>
      <c r="P137">
        <v>25.5</v>
      </c>
      <c r="Q137">
        <v>29.2</v>
      </c>
      <c r="R137">
        <v>30.8</v>
      </c>
      <c r="S137">
        <v>29</v>
      </c>
      <c r="T137">
        <v>27.1</v>
      </c>
      <c r="U137">
        <v>27.9</v>
      </c>
      <c r="V137">
        <v>29.9</v>
      </c>
      <c r="W137">
        <v>29.9</v>
      </c>
      <c r="X137">
        <v>30.9</v>
      </c>
      <c r="Y137">
        <v>17.2</v>
      </c>
      <c r="Z137">
        <v>16.399999999999999</v>
      </c>
      <c r="AA137">
        <v>16.8</v>
      </c>
      <c r="AB137">
        <v>16.8</v>
      </c>
      <c r="AC137">
        <v>17.3</v>
      </c>
      <c r="AD137">
        <v>18.7</v>
      </c>
      <c r="AE137">
        <v>18.3</v>
      </c>
      <c r="AF137">
        <v>14.6</v>
      </c>
      <c r="AG137">
        <v>14.3</v>
      </c>
      <c r="AH137">
        <v>15.8</v>
      </c>
      <c r="AI137">
        <v>18.8</v>
      </c>
      <c r="AJ137">
        <v>18.399999999999999</v>
      </c>
      <c r="AK137">
        <v>20.399999999999999</v>
      </c>
      <c r="AL137">
        <v>20.9</v>
      </c>
      <c r="AM137">
        <v>23.2</v>
      </c>
      <c r="AN137">
        <v>23.3</v>
      </c>
      <c r="AO137">
        <v>22.2</v>
      </c>
      <c r="AP137">
        <v>25.3</v>
      </c>
      <c r="AQ137">
        <v>24</v>
      </c>
      <c r="AR137">
        <v>26.6</v>
      </c>
      <c r="AS137">
        <v>28.6</v>
      </c>
      <c r="AT137">
        <v>27.9</v>
      </c>
      <c r="AU137">
        <v>27.6</v>
      </c>
      <c r="AV137">
        <v>27.8</v>
      </c>
      <c r="AW137">
        <v>29.4</v>
      </c>
      <c r="AX137">
        <v>34.6</v>
      </c>
      <c r="AY137">
        <v>41.5</v>
      </c>
      <c r="AZ137">
        <v>32.4</v>
      </c>
      <c r="BA137">
        <v>32.799999999999997</v>
      </c>
      <c r="BB137">
        <v>32.4</v>
      </c>
      <c r="BC137">
        <v>32.200000000000003</v>
      </c>
    </row>
    <row r="138" spans="1:55" x14ac:dyDescent="0.2">
      <c r="A138" t="s">
        <v>142</v>
      </c>
      <c r="B138">
        <v>191</v>
      </c>
      <c r="C138" t="s">
        <v>5</v>
      </c>
      <c r="D138">
        <v>2960</v>
      </c>
      <c r="E138" t="s">
        <v>6</v>
      </c>
      <c r="F138">
        <v>645</v>
      </c>
      <c r="G138">
        <v>19.7</v>
      </c>
      <c r="H138">
        <v>19.399999999999999</v>
      </c>
      <c r="I138">
        <v>16.8</v>
      </c>
      <c r="J138">
        <v>16.600000000000001</v>
      </c>
      <c r="K138">
        <v>16.399999999999999</v>
      </c>
      <c r="L138">
        <v>19.899999999999999</v>
      </c>
      <c r="M138">
        <v>14.9</v>
      </c>
      <c r="N138">
        <v>14.7</v>
      </c>
      <c r="O138">
        <v>15.7</v>
      </c>
      <c r="P138">
        <v>19</v>
      </c>
      <c r="Q138">
        <v>15.5</v>
      </c>
      <c r="R138">
        <v>15.3</v>
      </c>
      <c r="S138">
        <v>13.9</v>
      </c>
      <c r="T138">
        <v>17.8</v>
      </c>
      <c r="U138">
        <v>15.4</v>
      </c>
      <c r="V138">
        <v>13.6</v>
      </c>
      <c r="W138">
        <v>11.5</v>
      </c>
      <c r="X138">
        <v>10.4</v>
      </c>
      <c r="Y138">
        <v>11.4</v>
      </c>
      <c r="Z138">
        <v>11</v>
      </c>
      <c r="AA138">
        <v>10.6</v>
      </c>
      <c r="AB138">
        <v>9.3000000000000007</v>
      </c>
      <c r="AC138">
        <v>10.4</v>
      </c>
      <c r="AD138">
        <v>11.5</v>
      </c>
      <c r="AE138">
        <v>10.8</v>
      </c>
      <c r="AF138">
        <v>9.1</v>
      </c>
      <c r="AG138">
        <v>10.199999999999999</v>
      </c>
      <c r="AH138">
        <v>10.7</v>
      </c>
      <c r="AI138">
        <v>10.199999999999999</v>
      </c>
      <c r="AJ138">
        <v>14.5</v>
      </c>
      <c r="AK138">
        <v>15.3</v>
      </c>
      <c r="AL138">
        <v>14.1</v>
      </c>
      <c r="AM138">
        <v>14.5</v>
      </c>
      <c r="AN138">
        <v>12.2</v>
      </c>
      <c r="AO138">
        <v>13.4</v>
      </c>
      <c r="AP138">
        <v>14.2</v>
      </c>
      <c r="AQ138">
        <v>14.2</v>
      </c>
      <c r="AR138">
        <v>14.8</v>
      </c>
      <c r="AS138">
        <v>15.3</v>
      </c>
      <c r="AT138">
        <v>15.9</v>
      </c>
      <c r="AU138">
        <v>16.600000000000001</v>
      </c>
      <c r="AV138">
        <v>16.2</v>
      </c>
      <c r="AW138">
        <v>15.9</v>
      </c>
      <c r="AX138">
        <v>17.2</v>
      </c>
      <c r="AY138">
        <v>16.7</v>
      </c>
      <c r="AZ138">
        <v>17.5</v>
      </c>
      <c r="BA138">
        <v>17.3</v>
      </c>
      <c r="BB138">
        <v>17.3</v>
      </c>
      <c r="BC138">
        <v>17.3</v>
      </c>
    </row>
    <row r="139" spans="1:55" x14ac:dyDescent="0.2">
      <c r="A139" t="s">
        <v>143</v>
      </c>
      <c r="B139">
        <v>244</v>
      </c>
      <c r="C139" t="s">
        <v>5</v>
      </c>
      <c r="D139">
        <v>2960</v>
      </c>
      <c r="E139" t="s">
        <v>6</v>
      </c>
      <c r="F139">
        <v>645</v>
      </c>
      <c r="G139">
        <v>31.9</v>
      </c>
      <c r="H139">
        <v>31.6</v>
      </c>
      <c r="I139">
        <v>30.8</v>
      </c>
      <c r="J139">
        <v>29.8</v>
      </c>
      <c r="K139">
        <v>29.1</v>
      </c>
      <c r="L139">
        <v>29.2</v>
      </c>
      <c r="M139">
        <v>28.4</v>
      </c>
      <c r="N139">
        <v>29.3</v>
      </c>
      <c r="O139">
        <v>26.3</v>
      </c>
      <c r="P139">
        <v>28.5</v>
      </c>
      <c r="Q139">
        <v>36.4</v>
      </c>
      <c r="R139">
        <v>30.4</v>
      </c>
      <c r="S139">
        <v>25.1</v>
      </c>
      <c r="T139">
        <v>27.5</v>
      </c>
      <c r="U139">
        <v>28</v>
      </c>
      <c r="V139">
        <v>33.299999999999997</v>
      </c>
      <c r="W139">
        <v>33.6</v>
      </c>
      <c r="X139">
        <v>23.2</v>
      </c>
      <c r="Y139">
        <v>40.299999999999997</v>
      </c>
      <c r="Z139">
        <v>35.9</v>
      </c>
      <c r="AA139">
        <v>49.8</v>
      </c>
      <c r="AB139">
        <v>45</v>
      </c>
      <c r="AC139">
        <v>37.4</v>
      </c>
      <c r="AD139">
        <v>41.1</v>
      </c>
      <c r="AE139">
        <v>45.1</v>
      </c>
      <c r="AF139">
        <v>36.1</v>
      </c>
      <c r="AG139">
        <v>44.4</v>
      </c>
      <c r="AH139">
        <v>43.3</v>
      </c>
      <c r="AI139">
        <v>43.4</v>
      </c>
      <c r="AJ139">
        <v>37.9</v>
      </c>
      <c r="AK139">
        <v>38.5</v>
      </c>
      <c r="AL139">
        <v>43.8</v>
      </c>
      <c r="AM139">
        <v>42</v>
      </c>
      <c r="AN139">
        <v>38.799999999999997</v>
      </c>
      <c r="AO139">
        <v>41.3</v>
      </c>
      <c r="AP139">
        <v>50.3</v>
      </c>
      <c r="AQ139">
        <v>50.1</v>
      </c>
      <c r="AR139">
        <v>51.8</v>
      </c>
      <c r="AS139">
        <v>56.4</v>
      </c>
      <c r="AT139">
        <v>53.7</v>
      </c>
      <c r="AU139">
        <v>55.4</v>
      </c>
      <c r="AV139">
        <v>53</v>
      </c>
      <c r="AW139">
        <v>52</v>
      </c>
      <c r="AX139">
        <v>45.1</v>
      </c>
      <c r="AY139">
        <v>46.2</v>
      </c>
      <c r="AZ139">
        <v>45.4</v>
      </c>
      <c r="BA139">
        <v>45.8</v>
      </c>
      <c r="BB139">
        <v>45.5</v>
      </c>
      <c r="BC139">
        <v>45.5</v>
      </c>
    </row>
    <row r="140" spans="1:55" x14ac:dyDescent="0.2">
      <c r="A140" t="s">
        <v>144</v>
      </c>
      <c r="B140">
        <v>193</v>
      </c>
      <c r="C140" t="s">
        <v>5</v>
      </c>
      <c r="D140">
        <v>2960</v>
      </c>
      <c r="E140" t="s">
        <v>6</v>
      </c>
      <c r="F140">
        <v>645</v>
      </c>
      <c r="G140">
        <v>10.8</v>
      </c>
      <c r="H140">
        <v>9.4</v>
      </c>
      <c r="I140">
        <v>7.8</v>
      </c>
      <c r="J140">
        <v>12.5</v>
      </c>
      <c r="K140">
        <v>13.8</v>
      </c>
      <c r="L140">
        <v>27.3</v>
      </c>
      <c r="M140">
        <v>24.3</v>
      </c>
      <c r="N140">
        <v>17.5</v>
      </c>
      <c r="O140">
        <v>17</v>
      </c>
      <c r="P140">
        <v>19.899999999999999</v>
      </c>
      <c r="Q140">
        <v>15.3</v>
      </c>
      <c r="R140">
        <v>13.6</v>
      </c>
      <c r="S140">
        <v>10.3</v>
      </c>
      <c r="T140">
        <v>7.5</v>
      </c>
      <c r="U140">
        <v>7.3</v>
      </c>
      <c r="V140">
        <v>7.7</v>
      </c>
      <c r="W140">
        <v>10.199999999999999</v>
      </c>
      <c r="X140">
        <v>13.1</v>
      </c>
      <c r="Y140">
        <v>18.5</v>
      </c>
      <c r="Z140">
        <v>19.399999999999999</v>
      </c>
      <c r="AA140">
        <v>22.2</v>
      </c>
      <c r="AB140">
        <v>27.2</v>
      </c>
      <c r="AC140">
        <v>32.5</v>
      </c>
      <c r="AD140">
        <v>43.6</v>
      </c>
      <c r="AE140">
        <v>44.3</v>
      </c>
      <c r="AF140">
        <v>29.9</v>
      </c>
      <c r="AG140">
        <v>27.9</v>
      </c>
      <c r="AH140">
        <v>34.5</v>
      </c>
      <c r="AI140">
        <v>35.6</v>
      </c>
      <c r="AJ140">
        <v>38.9</v>
      </c>
      <c r="AK140">
        <v>24.3</v>
      </c>
      <c r="AL140">
        <v>25.7</v>
      </c>
      <c r="AM140">
        <v>24.9</v>
      </c>
      <c r="AN140">
        <v>34.5</v>
      </c>
      <c r="AO140">
        <v>37.4</v>
      </c>
      <c r="AP140">
        <v>36.799999999999997</v>
      </c>
      <c r="AQ140">
        <v>28</v>
      </c>
      <c r="AR140">
        <v>32.1</v>
      </c>
      <c r="AS140">
        <v>33.5</v>
      </c>
      <c r="AT140">
        <v>28.6</v>
      </c>
      <c r="AU140">
        <v>23.7</v>
      </c>
      <c r="AV140">
        <v>25.6</v>
      </c>
      <c r="AW140">
        <v>27.4</v>
      </c>
      <c r="AX140">
        <v>27.7</v>
      </c>
      <c r="AY140">
        <v>27.5</v>
      </c>
      <c r="AZ140">
        <v>27.1</v>
      </c>
      <c r="BA140">
        <v>26.6</v>
      </c>
      <c r="BB140">
        <v>26.1</v>
      </c>
      <c r="BC140">
        <v>25.7</v>
      </c>
    </row>
    <row r="141" spans="1:55" x14ac:dyDescent="0.2">
      <c r="A141" t="s">
        <v>145</v>
      </c>
      <c r="B141">
        <v>194</v>
      </c>
      <c r="C141" t="s">
        <v>5</v>
      </c>
      <c r="D141">
        <v>2960</v>
      </c>
      <c r="E141" t="s">
        <v>6</v>
      </c>
      <c r="F141">
        <v>645</v>
      </c>
      <c r="G141">
        <v>4.5</v>
      </c>
      <c r="H141">
        <v>4.3</v>
      </c>
      <c r="I141">
        <v>4.5999999999999996</v>
      </c>
      <c r="J141">
        <v>3.9</v>
      </c>
      <c r="K141">
        <v>3.9</v>
      </c>
      <c r="L141">
        <v>4.2</v>
      </c>
      <c r="M141">
        <v>4.3</v>
      </c>
      <c r="N141">
        <v>4</v>
      </c>
      <c r="O141">
        <v>3.9</v>
      </c>
      <c r="P141">
        <v>4.2</v>
      </c>
      <c r="Q141">
        <v>3.9</v>
      </c>
      <c r="R141">
        <v>4.3</v>
      </c>
      <c r="S141">
        <v>5.4</v>
      </c>
      <c r="T141">
        <v>4.7</v>
      </c>
      <c r="U141">
        <v>4.5</v>
      </c>
      <c r="V141">
        <v>5</v>
      </c>
      <c r="W141">
        <v>6.2</v>
      </c>
      <c r="X141">
        <v>6.3</v>
      </c>
      <c r="Y141">
        <v>7.6</v>
      </c>
      <c r="Z141">
        <v>8.3000000000000007</v>
      </c>
      <c r="AA141">
        <v>8.6</v>
      </c>
      <c r="AB141">
        <v>9.1999999999999993</v>
      </c>
      <c r="AC141">
        <v>9.3000000000000007</v>
      </c>
      <c r="AD141">
        <v>8.5</v>
      </c>
      <c r="AE141">
        <v>8.6</v>
      </c>
      <c r="AF141">
        <v>7.2</v>
      </c>
      <c r="AG141">
        <v>7.1</v>
      </c>
      <c r="AH141">
        <v>6.7</v>
      </c>
      <c r="AI141">
        <v>7</v>
      </c>
      <c r="AJ141">
        <v>5.5</v>
      </c>
      <c r="AK141">
        <v>6.1</v>
      </c>
      <c r="AL141">
        <v>5</v>
      </c>
      <c r="AM141">
        <v>5</v>
      </c>
      <c r="AN141">
        <v>5.4</v>
      </c>
      <c r="AO141">
        <v>6.4</v>
      </c>
      <c r="AP141">
        <v>6.2</v>
      </c>
      <c r="AQ141">
        <v>6.6</v>
      </c>
      <c r="AR141">
        <v>7.1</v>
      </c>
      <c r="AS141">
        <v>7.2</v>
      </c>
      <c r="AT141">
        <v>7.1</v>
      </c>
      <c r="AU141">
        <v>8.1999999999999993</v>
      </c>
      <c r="AV141">
        <v>7.7</v>
      </c>
      <c r="AW141">
        <v>7.5</v>
      </c>
      <c r="AX141">
        <v>8.6999999999999993</v>
      </c>
      <c r="AY141">
        <v>9.1999999999999993</v>
      </c>
      <c r="AZ141">
        <v>10.1</v>
      </c>
      <c r="BA141">
        <v>10.5</v>
      </c>
      <c r="BB141">
        <v>10.199999999999999</v>
      </c>
      <c r="BC141">
        <v>10</v>
      </c>
    </row>
    <row r="142" spans="1:55" x14ac:dyDescent="0.2">
      <c r="A142" t="s">
        <v>146</v>
      </c>
      <c r="B142">
        <v>195</v>
      </c>
      <c r="C142" t="s">
        <v>5</v>
      </c>
      <c r="D142">
        <v>2960</v>
      </c>
      <c r="E142" t="s">
        <v>6</v>
      </c>
      <c r="F142">
        <v>645</v>
      </c>
      <c r="G142">
        <v>19.899999999999999</v>
      </c>
      <c r="H142">
        <v>20</v>
      </c>
      <c r="I142">
        <v>19.100000000000001</v>
      </c>
      <c r="J142">
        <v>21.7</v>
      </c>
      <c r="K142">
        <v>22.7</v>
      </c>
      <c r="L142">
        <v>22.6</v>
      </c>
      <c r="M142">
        <v>22.4</v>
      </c>
      <c r="N142">
        <v>19.5</v>
      </c>
      <c r="O142">
        <v>19.2</v>
      </c>
      <c r="P142">
        <v>20.100000000000001</v>
      </c>
      <c r="Q142">
        <v>20.3</v>
      </c>
      <c r="R142">
        <v>20.6</v>
      </c>
      <c r="S142">
        <v>23.5</v>
      </c>
      <c r="T142">
        <v>24.8</v>
      </c>
      <c r="U142">
        <v>25.5</v>
      </c>
      <c r="V142">
        <v>27.2</v>
      </c>
      <c r="W142">
        <v>26.5</v>
      </c>
      <c r="X142">
        <v>25.4</v>
      </c>
      <c r="Y142">
        <v>23.8</v>
      </c>
      <c r="Z142">
        <v>24.8</v>
      </c>
      <c r="AA142">
        <v>24.3</v>
      </c>
      <c r="AB142">
        <v>22</v>
      </c>
      <c r="AC142">
        <v>23.3</v>
      </c>
      <c r="AD142">
        <v>21.7</v>
      </c>
      <c r="AE142">
        <v>22.1</v>
      </c>
      <c r="AF142">
        <v>22.6</v>
      </c>
      <c r="AG142">
        <v>25.1</v>
      </c>
      <c r="AH142">
        <v>27.7</v>
      </c>
      <c r="AI142">
        <v>27.3</v>
      </c>
      <c r="AJ142">
        <v>28.3</v>
      </c>
      <c r="AK142">
        <v>26.5</v>
      </c>
      <c r="AL142">
        <v>37.1</v>
      </c>
      <c r="AM142">
        <v>37.6</v>
      </c>
      <c r="AN142">
        <v>31.7</v>
      </c>
      <c r="AO142">
        <v>30.7</v>
      </c>
      <c r="AP142">
        <v>31.7</v>
      </c>
      <c r="AQ142">
        <v>32.9</v>
      </c>
      <c r="AR142">
        <v>30.9</v>
      </c>
      <c r="AS142">
        <v>29.7</v>
      </c>
      <c r="AT142">
        <v>32.5</v>
      </c>
      <c r="AU142">
        <v>30.9</v>
      </c>
      <c r="AV142">
        <v>27.1</v>
      </c>
      <c r="AW142">
        <v>30.5</v>
      </c>
      <c r="AX142">
        <v>29.6</v>
      </c>
      <c r="AY142">
        <v>28.6</v>
      </c>
      <c r="AZ142">
        <v>24.2</v>
      </c>
      <c r="BA142">
        <v>25.1</v>
      </c>
      <c r="BB142">
        <v>24.5</v>
      </c>
      <c r="BC142">
        <v>23.8</v>
      </c>
    </row>
    <row r="143" spans="1:55" x14ac:dyDescent="0.2">
      <c r="A143" t="s">
        <v>147</v>
      </c>
      <c r="B143">
        <v>272</v>
      </c>
      <c r="C143" t="s">
        <v>5</v>
      </c>
      <c r="D143">
        <v>2960</v>
      </c>
      <c r="E143" t="s">
        <v>6</v>
      </c>
      <c r="F143">
        <v>645</v>
      </c>
      <c r="AZ143">
        <v>4.9000000000000004</v>
      </c>
      <c r="BA143">
        <v>6.3</v>
      </c>
      <c r="BB143">
        <v>6.3</v>
      </c>
      <c r="BC143">
        <v>6.3</v>
      </c>
    </row>
    <row r="144" spans="1:55" x14ac:dyDescent="0.2">
      <c r="A144" t="s">
        <v>148</v>
      </c>
      <c r="B144">
        <v>186</v>
      </c>
      <c r="C144" t="s">
        <v>5</v>
      </c>
      <c r="D144">
        <v>2960</v>
      </c>
      <c r="E144" t="s">
        <v>6</v>
      </c>
      <c r="F144">
        <v>645</v>
      </c>
      <c r="AL144">
        <v>1.4</v>
      </c>
      <c r="AM144">
        <v>0.6</v>
      </c>
      <c r="AN144">
        <v>0.7</v>
      </c>
      <c r="AO144">
        <v>0.8</v>
      </c>
      <c r="AP144">
        <v>2.1</v>
      </c>
      <c r="AQ144">
        <v>2.6</v>
      </c>
      <c r="AR144">
        <v>2.9</v>
      </c>
      <c r="AS144">
        <v>1.7</v>
      </c>
      <c r="AT144">
        <v>1.7</v>
      </c>
      <c r="AU144">
        <v>2.8</v>
      </c>
      <c r="AV144">
        <v>3.5</v>
      </c>
      <c r="AW144">
        <v>2.9</v>
      </c>
      <c r="AX144">
        <v>4.8</v>
      </c>
      <c r="AY144">
        <v>4.5</v>
      </c>
    </row>
    <row r="145" spans="1:55" x14ac:dyDescent="0.2">
      <c r="A145" t="s">
        <v>149</v>
      </c>
      <c r="B145">
        <v>196</v>
      </c>
      <c r="C145" t="s">
        <v>5</v>
      </c>
      <c r="D145">
        <v>2960</v>
      </c>
      <c r="E145" t="s">
        <v>6</v>
      </c>
      <c r="F145">
        <v>645</v>
      </c>
      <c r="G145">
        <v>47.6</v>
      </c>
      <c r="H145">
        <v>46.5</v>
      </c>
      <c r="I145">
        <v>45.5</v>
      </c>
      <c r="J145">
        <v>44.4</v>
      </c>
      <c r="K145">
        <v>42.6</v>
      </c>
      <c r="L145">
        <v>52.1</v>
      </c>
      <c r="M145">
        <v>51</v>
      </c>
      <c r="N145">
        <v>50</v>
      </c>
      <c r="O145">
        <v>49</v>
      </c>
      <c r="P145">
        <v>57.7</v>
      </c>
      <c r="Q145">
        <v>56.6</v>
      </c>
      <c r="R145">
        <v>55.6</v>
      </c>
      <c r="S145">
        <v>54.5</v>
      </c>
      <c r="T145">
        <v>57.5</v>
      </c>
      <c r="U145">
        <v>66.2</v>
      </c>
      <c r="V145">
        <v>61.3</v>
      </c>
      <c r="W145">
        <v>70.900000000000006</v>
      </c>
      <c r="X145">
        <v>72.400000000000006</v>
      </c>
      <c r="Y145">
        <v>72</v>
      </c>
      <c r="Z145">
        <v>62.3</v>
      </c>
      <c r="AA145">
        <v>75.599999999999994</v>
      </c>
      <c r="AB145">
        <v>51.1</v>
      </c>
      <c r="AC145">
        <v>47.3</v>
      </c>
      <c r="AD145">
        <v>45.5</v>
      </c>
      <c r="AE145">
        <v>49.3</v>
      </c>
      <c r="AF145">
        <v>60.7</v>
      </c>
      <c r="AG145">
        <v>50.1</v>
      </c>
      <c r="AH145">
        <v>61.1</v>
      </c>
      <c r="AI145">
        <v>49.6</v>
      </c>
      <c r="AJ145">
        <v>66.2</v>
      </c>
      <c r="AK145">
        <v>68</v>
      </c>
      <c r="AL145">
        <v>67.400000000000006</v>
      </c>
      <c r="AM145">
        <v>67.8</v>
      </c>
      <c r="AN145">
        <v>67.5</v>
      </c>
      <c r="AO145">
        <v>66.7</v>
      </c>
      <c r="AP145">
        <v>66.400000000000006</v>
      </c>
      <c r="AQ145">
        <v>56</v>
      </c>
      <c r="AR145">
        <v>56.1</v>
      </c>
      <c r="AS145">
        <v>51.4</v>
      </c>
      <c r="AT145">
        <v>49.3</v>
      </c>
      <c r="AU145">
        <v>57.8</v>
      </c>
      <c r="AV145">
        <v>61.5</v>
      </c>
      <c r="AW145">
        <v>59</v>
      </c>
      <c r="AX145">
        <v>60.8</v>
      </c>
      <c r="AY145">
        <v>61.2</v>
      </c>
      <c r="AZ145">
        <v>58.8</v>
      </c>
      <c r="BA145">
        <v>58</v>
      </c>
      <c r="BB145">
        <v>57.4</v>
      </c>
      <c r="BC145">
        <v>57.4</v>
      </c>
    </row>
    <row r="146" spans="1:55" x14ac:dyDescent="0.2">
      <c r="A146" t="s">
        <v>150</v>
      </c>
      <c r="B146">
        <v>197</v>
      </c>
      <c r="C146" t="s">
        <v>5</v>
      </c>
      <c r="D146">
        <v>2960</v>
      </c>
      <c r="E146" t="s">
        <v>6</v>
      </c>
      <c r="F146">
        <v>645</v>
      </c>
      <c r="G146">
        <v>11.5</v>
      </c>
      <c r="H146">
        <v>13.9</v>
      </c>
      <c r="I146">
        <v>14.3</v>
      </c>
      <c r="J146">
        <v>17.100000000000001</v>
      </c>
      <c r="K146">
        <v>17.7</v>
      </c>
      <c r="L146">
        <v>18.3</v>
      </c>
      <c r="M146">
        <v>16.7</v>
      </c>
      <c r="N146">
        <v>11.7</v>
      </c>
      <c r="O146">
        <v>15.9</v>
      </c>
      <c r="P146">
        <v>18.100000000000001</v>
      </c>
      <c r="Q146">
        <v>17.5</v>
      </c>
      <c r="R146">
        <v>22.7</v>
      </c>
      <c r="S146">
        <v>31.4</v>
      </c>
      <c r="T146">
        <v>28.7</v>
      </c>
      <c r="U146">
        <v>26.9</v>
      </c>
      <c r="V146">
        <v>21.1</v>
      </c>
      <c r="W146">
        <v>21.7</v>
      </c>
      <c r="X146">
        <v>20.8</v>
      </c>
      <c r="Y146">
        <v>22.6</v>
      </c>
      <c r="Z146">
        <v>23.6</v>
      </c>
      <c r="AA146">
        <v>25.1</v>
      </c>
      <c r="AB146">
        <v>17.7</v>
      </c>
      <c r="AC146">
        <v>18.399999999999999</v>
      </c>
      <c r="AD146">
        <v>17.3</v>
      </c>
      <c r="AE146">
        <v>17.100000000000001</v>
      </c>
      <c r="AF146">
        <v>16.100000000000001</v>
      </c>
      <c r="AG146">
        <v>14.3</v>
      </c>
      <c r="AH146">
        <v>13.9</v>
      </c>
      <c r="AI146">
        <v>13.4</v>
      </c>
      <c r="AJ146">
        <v>13.6</v>
      </c>
      <c r="AK146">
        <v>16.100000000000001</v>
      </c>
      <c r="AL146">
        <v>16.8</v>
      </c>
      <c r="AM146">
        <v>13.6</v>
      </c>
      <c r="AN146">
        <v>11.9</v>
      </c>
      <c r="AO146">
        <v>13.1</v>
      </c>
      <c r="AP146">
        <v>13.7</v>
      </c>
      <c r="AQ146">
        <v>15.6</v>
      </c>
      <c r="AR146">
        <v>14.5</v>
      </c>
      <c r="AS146">
        <v>13.3</v>
      </c>
      <c r="AT146">
        <v>17.100000000000001</v>
      </c>
      <c r="AU146">
        <v>16.8</v>
      </c>
      <c r="AV146">
        <v>17.2</v>
      </c>
      <c r="AW146">
        <v>19.7</v>
      </c>
      <c r="AX146">
        <v>26.4</v>
      </c>
      <c r="AY146">
        <v>27.5</v>
      </c>
      <c r="AZ146">
        <v>27</v>
      </c>
      <c r="BA146">
        <v>25.9</v>
      </c>
      <c r="BB146">
        <v>25.2</v>
      </c>
      <c r="BC146">
        <v>24.7</v>
      </c>
    </row>
    <row r="147" spans="1:55" x14ac:dyDescent="0.2">
      <c r="A147" t="s">
        <v>151</v>
      </c>
      <c r="B147">
        <v>199</v>
      </c>
      <c r="C147" t="s">
        <v>5</v>
      </c>
      <c r="D147">
        <v>2960</v>
      </c>
      <c r="E147" t="s">
        <v>6</v>
      </c>
      <c r="F147">
        <v>645</v>
      </c>
      <c r="AM147">
        <v>5.0999999999999996</v>
      </c>
      <c r="AN147">
        <v>6.6</v>
      </c>
      <c r="AO147">
        <v>6.8</v>
      </c>
      <c r="AP147">
        <v>9.1</v>
      </c>
      <c r="AQ147">
        <v>8.1</v>
      </c>
      <c r="AR147">
        <v>7.8</v>
      </c>
      <c r="AS147">
        <v>6.8</v>
      </c>
      <c r="AT147">
        <v>6.9</v>
      </c>
      <c r="AU147">
        <v>6.5</v>
      </c>
      <c r="AV147">
        <v>6.8</v>
      </c>
      <c r="AW147">
        <v>7.3</v>
      </c>
      <c r="AX147">
        <v>7.6</v>
      </c>
      <c r="AY147">
        <v>7.8</v>
      </c>
      <c r="AZ147">
        <v>8.9</v>
      </c>
      <c r="BA147">
        <v>8</v>
      </c>
      <c r="BB147">
        <v>8</v>
      </c>
      <c r="BC147">
        <v>8</v>
      </c>
    </row>
    <row r="148" spans="1:55" x14ac:dyDescent="0.2">
      <c r="A148" t="s">
        <v>152</v>
      </c>
      <c r="B148">
        <v>198</v>
      </c>
      <c r="C148" t="s">
        <v>5</v>
      </c>
      <c r="D148">
        <v>2960</v>
      </c>
      <c r="E148" t="s">
        <v>6</v>
      </c>
      <c r="F148">
        <v>645</v>
      </c>
      <c r="AL148">
        <v>4.2</v>
      </c>
      <c r="AM148">
        <v>5.6</v>
      </c>
      <c r="AN148">
        <v>5.9</v>
      </c>
      <c r="AO148">
        <v>7.2</v>
      </c>
      <c r="AP148">
        <v>7.4</v>
      </c>
      <c r="AQ148">
        <v>6.7</v>
      </c>
      <c r="AR148">
        <v>6.8</v>
      </c>
      <c r="AS148">
        <v>6.9</v>
      </c>
      <c r="AT148">
        <v>6.5</v>
      </c>
      <c r="AU148">
        <v>7.4</v>
      </c>
      <c r="AV148">
        <v>7.6</v>
      </c>
      <c r="AW148">
        <v>8.3000000000000007</v>
      </c>
      <c r="AX148">
        <v>9.3000000000000007</v>
      </c>
      <c r="AY148">
        <v>9</v>
      </c>
      <c r="AZ148">
        <v>9.9</v>
      </c>
      <c r="BA148">
        <v>10.1</v>
      </c>
      <c r="BB148">
        <v>10.1</v>
      </c>
      <c r="BC148">
        <v>10</v>
      </c>
    </row>
    <row r="149" spans="1:55" x14ac:dyDescent="0.2">
      <c r="A149" t="s">
        <v>153</v>
      </c>
      <c r="B149">
        <v>25</v>
      </c>
      <c r="C149" t="s">
        <v>5</v>
      </c>
      <c r="D149">
        <v>2960</v>
      </c>
      <c r="E149" t="s">
        <v>6</v>
      </c>
      <c r="F149">
        <v>645</v>
      </c>
      <c r="G149">
        <v>32.799999999999997</v>
      </c>
      <c r="H149">
        <v>40</v>
      </c>
      <c r="I149">
        <v>38.799999999999997</v>
      </c>
      <c r="J149">
        <v>37.6</v>
      </c>
      <c r="K149">
        <v>36.5</v>
      </c>
      <c r="L149">
        <v>49.6</v>
      </c>
      <c r="M149">
        <v>52.1</v>
      </c>
      <c r="N149">
        <v>50.7</v>
      </c>
      <c r="O149">
        <v>50.3</v>
      </c>
      <c r="P149">
        <v>55</v>
      </c>
      <c r="Q149">
        <v>59.7</v>
      </c>
      <c r="R149">
        <v>55.8</v>
      </c>
      <c r="S149">
        <v>56.6</v>
      </c>
      <c r="T149">
        <v>56.8</v>
      </c>
      <c r="U149">
        <v>58.1</v>
      </c>
      <c r="V149">
        <v>61.6</v>
      </c>
      <c r="W149">
        <v>58.2</v>
      </c>
      <c r="X149">
        <v>61.6</v>
      </c>
      <c r="Y149">
        <v>59.6</v>
      </c>
      <c r="Z149">
        <v>58.2</v>
      </c>
      <c r="AA149">
        <v>50.5</v>
      </c>
      <c r="AB149">
        <v>52.6</v>
      </c>
      <c r="AC149">
        <v>52.6</v>
      </c>
      <c r="AD149">
        <v>56.7</v>
      </c>
      <c r="AE149">
        <v>53.9</v>
      </c>
      <c r="AF149">
        <v>55.2</v>
      </c>
      <c r="AG149">
        <v>48</v>
      </c>
      <c r="AH149">
        <v>44.7</v>
      </c>
      <c r="AI149">
        <v>53.5</v>
      </c>
      <c r="AJ149">
        <v>45.5</v>
      </c>
      <c r="AK149">
        <v>48.6</v>
      </c>
      <c r="AL149">
        <v>44.9</v>
      </c>
      <c r="AM149">
        <v>41.5</v>
      </c>
      <c r="AN149">
        <v>33</v>
      </c>
      <c r="AO149">
        <v>35.6</v>
      </c>
      <c r="AP149">
        <v>43.6</v>
      </c>
      <c r="AQ149">
        <v>50.4</v>
      </c>
      <c r="AR149">
        <v>45.4</v>
      </c>
      <c r="AS149">
        <v>39</v>
      </c>
      <c r="AT149">
        <v>30.4</v>
      </c>
      <c r="AU149">
        <v>30.3</v>
      </c>
      <c r="AV149">
        <v>32.1</v>
      </c>
      <c r="AW149">
        <v>32.6</v>
      </c>
      <c r="AX149">
        <v>33.700000000000003</v>
      </c>
      <c r="AY149">
        <v>34.6</v>
      </c>
      <c r="AZ149">
        <v>33.700000000000003</v>
      </c>
      <c r="BA149">
        <v>33.700000000000003</v>
      </c>
      <c r="BB149">
        <v>32.799999999999997</v>
      </c>
      <c r="BC149">
        <v>31.9</v>
      </c>
    </row>
    <row r="150" spans="1:55" x14ac:dyDescent="0.2">
      <c r="A150" t="s">
        <v>154</v>
      </c>
      <c r="B150">
        <v>202</v>
      </c>
      <c r="C150" t="s">
        <v>5</v>
      </c>
      <c r="D150">
        <v>2960</v>
      </c>
      <c r="E150" t="s">
        <v>6</v>
      </c>
      <c r="F150">
        <v>645</v>
      </c>
      <c r="G150">
        <v>5.5</v>
      </c>
      <c r="H150">
        <v>5.5</v>
      </c>
      <c r="I150">
        <v>5.7</v>
      </c>
      <c r="J150">
        <v>6</v>
      </c>
      <c r="K150">
        <v>7.4</v>
      </c>
      <c r="L150">
        <v>7.9</v>
      </c>
      <c r="M150">
        <v>8.9</v>
      </c>
      <c r="N150">
        <v>7.2</v>
      </c>
      <c r="O150">
        <v>6.7</v>
      </c>
      <c r="P150">
        <v>8.6</v>
      </c>
      <c r="Q150">
        <v>7.9</v>
      </c>
      <c r="R150">
        <v>8</v>
      </c>
      <c r="S150">
        <v>10.4</v>
      </c>
      <c r="T150">
        <v>10.3</v>
      </c>
      <c r="U150">
        <v>11.8</v>
      </c>
      <c r="V150">
        <v>10.1</v>
      </c>
      <c r="W150">
        <v>9.8000000000000007</v>
      </c>
      <c r="X150">
        <v>9.6</v>
      </c>
      <c r="Y150">
        <v>9.1999999999999993</v>
      </c>
      <c r="Z150">
        <v>8.6999999999999993</v>
      </c>
      <c r="AA150">
        <v>10.4</v>
      </c>
      <c r="AB150">
        <v>8.4</v>
      </c>
      <c r="AC150">
        <v>8.5</v>
      </c>
      <c r="AD150">
        <v>9</v>
      </c>
      <c r="AE150">
        <v>8.6</v>
      </c>
      <c r="AF150">
        <v>8</v>
      </c>
      <c r="AG150">
        <v>9.6999999999999993</v>
      </c>
      <c r="AH150">
        <v>10.199999999999999</v>
      </c>
      <c r="AI150">
        <v>10.3</v>
      </c>
      <c r="AJ150">
        <v>9.6</v>
      </c>
      <c r="AK150">
        <v>8.9</v>
      </c>
      <c r="AL150">
        <v>8.6999999999999993</v>
      </c>
      <c r="AM150">
        <v>8.6</v>
      </c>
      <c r="AN150">
        <v>5.9</v>
      </c>
      <c r="AO150">
        <v>8.6</v>
      </c>
      <c r="AP150">
        <v>6.6</v>
      </c>
      <c r="AQ150">
        <v>8.1999999999999993</v>
      </c>
      <c r="AR150">
        <v>6.6</v>
      </c>
      <c r="AS150">
        <v>6.5</v>
      </c>
      <c r="AT150">
        <v>6.1</v>
      </c>
      <c r="AU150">
        <v>7</v>
      </c>
      <c r="AV150">
        <v>7</v>
      </c>
      <c r="AW150">
        <v>7.1</v>
      </c>
      <c r="AX150">
        <v>9.9</v>
      </c>
      <c r="AY150">
        <v>8.6</v>
      </c>
      <c r="AZ150">
        <v>8</v>
      </c>
      <c r="BA150">
        <v>7.7</v>
      </c>
      <c r="BB150">
        <v>7.6</v>
      </c>
      <c r="BC150">
        <v>7.5</v>
      </c>
    </row>
    <row r="151" spans="1:55" x14ac:dyDescent="0.2">
      <c r="A151" t="s">
        <v>155</v>
      </c>
      <c r="B151">
        <v>277</v>
      </c>
      <c r="C151" t="s">
        <v>5</v>
      </c>
      <c r="D151">
        <v>2960</v>
      </c>
      <c r="E151" t="s">
        <v>6</v>
      </c>
      <c r="F151">
        <v>645</v>
      </c>
    </row>
    <row r="152" spans="1:55" x14ac:dyDescent="0.2">
      <c r="A152" t="s">
        <v>156</v>
      </c>
      <c r="B152">
        <v>203</v>
      </c>
      <c r="C152" t="s">
        <v>5</v>
      </c>
      <c r="D152">
        <v>2960</v>
      </c>
      <c r="E152" t="s">
        <v>6</v>
      </c>
      <c r="F152">
        <v>645</v>
      </c>
      <c r="G152">
        <v>25.9</v>
      </c>
      <c r="H152">
        <v>26.2</v>
      </c>
      <c r="I152">
        <v>28</v>
      </c>
      <c r="J152">
        <v>27.8</v>
      </c>
      <c r="K152">
        <v>29.4</v>
      </c>
      <c r="L152">
        <v>29.6</v>
      </c>
      <c r="M152">
        <v>28.4</v>
      </c>
      <c r="N152">
        <v>31.1</v>
      </c>
      <c r="O152">
        <v>27.7</v>
      </c>
      <c r="P152">
        <v>31.1</v>
      </c>
      <c r="Q152">
        <v>30.5</v>
      </c>
      <c r="R152">
        <v>31.4</v>
      </c>
      <c r="S152">
        <v>30.9</v>
      </c>
      <c r="T152">
        <v>34.6</v>
      </c>
      <c r="U152">
        <v>33.700000000000003</v>
      </c>
      <c r="V152">
        <v>35.5</v>
      </c>
      <c r="W152">
        <v>34.4</v>
      </c>
      <c r="X152">
        <v>35.299999999999997</v>
      </c>
      <c r="Y152">
        <v>32.4</v>
      </c>
      <c r="Z152">
        <v>32.799999999999997</v>
      </c>
      <c r="AA152">
        <v>32.1</v>
      </c>
      <c r="AB152">
        <v>32</v>
      </c>
      <c r="AC152">
        <v>33.1</v>
      </c>
      <c r="AD152">
        <v>33</v>
      </c>
      <c r="AE152">
        <v>34.200000000000003</v>
      </c>
      <c r="AF152">
        <v>34.5</v>
      </c>
      <c r="AG152">
        <v>34.299999999999997</v>
      </c>
      <c r="AH152">
        <v>35.200000000000003</v>
      </c>
      <c r="AI152">
        <v>34.6</v>
      </c>
      <c r="AJ152">
        <v>34.700000000000003</v>
      </c>
      <c r="AK152">
        <v>34.799999999999997</v>
      </c>
      <c r="AL152">
        <v>36.9</v>
      </c>
      <c r="AM152">
        <v>40</v>
      </c>
      <c r="AN152">
        <v>41.9</v>
      </c>
      <c r="AO152">
        <v>42.3</v>
      </c>
      <c r="AP152">
        <v>42.8</v>
      </c>
      <c r="AQ152">
        <v>41.7</v>
      </c>
      <c r="AR152">
        <v>47.1</v>
      </c>
      <c r="AS152">
        <v>44.2</v>
      </c>
      <c r="AT152">
        <v>43.1</v>
      </c>
      <c r="AU152">
        <v>44.4</v>
      </c>
      <c r="AV152">
        <v>43.7</v>
      </c>
      <c r="AW152">
        <v>44</v>
      </c>
      <c r="AX152">
        <v>41.8</v>
      </c>
      <c r="AY152">
        <v>40.6</v>
      </c>
      <c r="AZ152">
        <v>45.1</v>
      </c>
      <c r="BA152">
        <v>43.9</v>
      </c>
      <c r="BB152">
        <v>43.3</v>
      </c>
      <c r="BC152">
        <v>42.9</v>
      </c>
    </row>
    <row r="153" spans="1:55" x14ac:dyDescent="0.2">
      <c r="A153" t="s">
        <v>157</v>
      </c>
      <c r="B153">
        <v>38</v>
      </c>
      <c r="C153" t="s">
        <v>5</v>
      </c>
      <c r="D153">
        <v>2960</v>
      </c>
      <c r="E153" t="s">
        <v>6</v>
      </c>
      <c r="F153">
        <v>645</v>
      </c>
      <c r="G153">
        <v>16.2</v>
      </c>
      <c r="H153">
        <v>15.1</v>
      </c>
      <c r="I153">
        <v>16.3</v>
      </c>
      <c r="J153">
        <v>18.600000000000001</v>
      </c>
      <c r="K153">
        <v>15.8</v>
      </c>
      <c r="L153">
        <v>22.4</v>
      </c>
      <c r="M153">
        <v>15.8</v>
      </c>
      <c r="N153">
        <v>17.8</v>
      </c>
      <c r="O153">
        <v>17.600000000000001</v>
      </c>
      <c r="P153">
        <v>14</v>
      </c>
      <c r="Q153">
        <v>11.1</v>
      </c>
      <c r="R153">
        <v>13.8</v>
      </c>
      <c r="S153">
        <v>10.9</v>
      </c>
      <c r="T153">
        <v>10.6</v>
      </c>
      <c r="U153">
        <v>10.1</v>
      </c>
      <c r="V153">
        <v>10.3</v>
      </c>
      <c r="W153">
        <v>10.199999999999999</v>
      </c>
      <c r="X153">
        <v>11.3</v>
      </c>
      <c r="Y153">
        <v>13.4</v>
      </c>
      <c r="Z153">
        <v>14.9</v>
      </c>
      <c r="AA153">
        <v>14.1</v>
      </c>
      <c r="AB153">
        <v>15.4</v>
      </c>
      <c r="AC153">
        <v>15.2</v>
      </c>
      <c r="AD153">
        <v>15</v>
      </c>
      <c r="AE153">
        <v>15.3</v>
      </c>
      <c r="AF153">
        <v>14.9</v>
      </c>
      <c r="AG153">
        <v>15.7</v>
      </c>
      <c r="AH153">
        <v>15.9</v>
      </c>
      <c r="AI153">
        <v>15.1</v>
      </c>
      <c r="AJ153">
        <v>15.3</v>
      </c>
      <c r="AK153">
        <v>17.399999999999999</v>
      </c>
      <c r="AL153">
        <v>17.100000000000001</v>
      </c>
      <c r="AM153">
        <v>16.3</v>
      </c>
      <c r="AN153">
        <v>16.7</v>
      </c>
      <c r="AO153">
        <v>18.100000000000001</v>
      </c>
      <c r="AP153">
        <v>19.899999999999999</v>
      </c>
      <c r="AQ153">
        <v>21.8</v>
      </c>
      <c r="AR153">
        <v>22.2</v>
      </c>
      <c r="AS153">
        <v>23.1</v>
      </c>
      <c r="AT153">
        <v>23.5</v>
      </c>
      <c r="AU153">
        <v>21.8</v>
      </c>
      <c r="AV153">
        <v>21.7</v>
      </c>
      <c r="AW153">
        <v>22.9</v>
      </c>
      <c r="AX153">
        <v>22.2</v>
      </c>
      <c r="AY153">
        <v>15.2</v>
      </c>
      <c r="AZ153">
        <v>19.3</v>
      </c>
      <c r="BA153">
        <v>21.3</v>
      </c>
      <c r="BB153">
        <v>21.1</v>
      </c>
      <c r="BC153">
        <v>20.9</v>
      </c>
    </row>
    <row r="154" spans="1:55" x14ac:dyDescent="0.2">
      <c r="A154" t="s">
        <v>158</v>
      </c>
      <c r="B154">
        <v>276</v>
      </c>
      <c r="C154" t="s">
        <v>5</v>
      </c>
      <c r="D154">
        <v>2960</v>
      </c>
      <c r="E154" t="s">
        <v>6</v>
      </c>
      <c r="F154">
        <v>645</v>
      </c>
    </row>
    <row r="155" spans="1:55" x14ac:dyDescent="0.2">
      <c r="A155" t="s">
        <v>159</v>
      </c>
      <c r="B155">
        <v>206</v>
      </c>
      <c r="C155" t="s">
        <v>5</v>
      </c>
      <c r="D155">
        <v>2960</v>
      </c>
      <c r="E155" t="s">
        <v>6</v>
      </c>
      <c r="F155">
        <v>645</v>
      </c>
      <c r="G155">
        <v>1.3</v>
      </c>
      <c r="H155">
        <v>1.3</v>
      </c>
      <c r="I155">
        <v>1.4</v>
      </c>
      <c r="J155">
        <v>1.4</v>
      </c>
      <c r="K155">
        <v>1.5</v>
      </c>
      <c r="L155">
        <v>1.6</v>
      </c>
      <c r="M155">
        <v>1.5</v>
      </c>
      <c r="N155">
        <v>1.6</v>
      </c>
      <c r="O155">
        <v>1.6</v>
      </c>
      <c r="P155">
        <v>1.5</v>
      </c>
      <c r="Q155">
        <v>1.5</v>
      </c>
      <c r="R155">
        <v>1.4</v>
      </c>
      <c r="S155">
        <v>1.5</v>
      </c>
      <c r="T155">
        <v>1.4</v>
      </c>
      <c r="U155">
        <v>1.3</v>
      </c>
      <c r="V155">
        <v>1.4</v>
      </c>
      <c r="W155">
        <v>1.3</v>
      </c>
      <c r="X155">
        <v>1.4</v>
      </c>
      <c r="Y155">
        <v>1.4</v>
      </c>
      <c r="Z155">
        <v>1.3</v>
      </c>
      <c r="AA155">
        <v>1.3</v>
      </c>
      <c r="AB155">
        <v>1.4</v>
      </c>
      <c r="AC155">
        <v>1.3</v>
      </c>
      <c r="AD155">
        <v>1.3</v>
      </c>
      <c r="AE155">
        <v>1.2</v>
      </c>
      <c r="AF155">
        <v>1</v>
      </c>
      <c r="AG155">
        <v>1.1000000000000001</v>
      </c>
      <c r="AH155">
        <v>1.1000000000000001</v>
      </c>
      <c r="AI155">
        <v>1.2</v>
      </c>
      <c r="AJ155">
        <v>1.3</v>
      </c>
      <c r="AK155">
        <v>1.3</v>
      </c>
      <c r="AL155">
        <v>1.3</v>
      </c>
      <c r="AM155">
        <v>1.4</v>
      </c>
      <c r="AN155">
        <v>1.5</v>
      </c>
      <c r="AO155">
        <v>1.5</v>
      </c>
      <c r="AP155">
        <v>1.5</v>
      </c>
      <c r="AQ155">
        <v>1.5</v>
      </c>
      <c r="AR155">
        <v>1.6</v>
      </c>
      <c r="AS155">
        <v>1.5</v>
      </c>
      <c r="AT155">
        <v>1.6</v>
      </c>
      <c r="AU155">
        <v>1.7</v>
      </c>
      <c r="AV155">
        <v>1.6</v>
      </c>
      <c r="AW155">
        <v>1.6</v>
      </c>
      <c r="AX155">
        <v>1.7</v>
      </c>
      <c r="AY155">
        <v>1.5</v>
      </c>
      <c r="AZ155">
        <v>1.6</v>
      </c>
      <c r="BA155">
        <v>1.8</v>
      </c>
      <c r="BB155">
        <v>1.8</v>
      </c>
      <c r="BC155">
        <v>1.8</v>
      </c>
    </row>
    <row r="156" spans="1:55" x14ac:dyDescent="0.2">
      <c r="A156" t="s">
        <v>160</v>
      </c>
      <c r="B156">
        <v>207</v>
      </c>
      <c r="C156" t="s">
        <v>5</v>
      </c>
      <c r="D156">
        <v>2960</v>
      </c>
      <c r="E156" t="s">
        <v>6</v>
      </c>
      <c r="F156">
        <v>645</v>
      </c>
      <c r="G156">
        <v>30.5</v>
      </c>
      <c r="H156">
        <v>25.1</v>
      </c>
      <c r="I156">
        <v>25</v>
      </c>
      <c r="J156">
        <v>22.2</v>
      </c>
      <c r="K156">
        <v>24</v>
      </c>
      <c r="L156">
        <v>21.5</v>
      </c>
      <c r="M156">
        <v>19.899999999999999</v>
      </c>
      <c r="N156">
        <v>20.8</v>
      </c>
      <c r="O156">
        <v>30.2</v>
      </c>
      <c r="P156">
        <v>24.8</v>
      </c>
      <c r="Q156">
        <v>21.8</v>
      </c>
      <c r="R156">
        <v>29.8</v>
      </c>
      <c r="S156">
        <v>23.3</v>
      </c>
      <c r="T156">
        <v>22.9</v>
      </c>
      <c r="U156">
        <v>21.1</v>
      </c>
      <c r="V156">
        <v>16.3</v>
      </c>
      <c r="W156">
        <v>17.2</v>
      </c>
      <c r="X156">
        <v>18.2</v>
      </c>
      <c r="Y156">
        <v>16.7</v>
      </c>
      <c r="Z156">
        <v>16.7</v>
      </c>
      <c r="AA156">
        <v>16.399999999999999</v>
      </c>
      <c r="AB156">
        <v>13.9</v>
      </c>
      <c r="AC156">
        <v>15.1</v>
      </c>
      <c r="AD156">
        <v>8.1999999999999993</v>
      </c>
      <c r="AE156">
        <v>7.3</v>
      </c>
      <c r="AF156">
        <v>5.7</v>
      </c>
      <c r="AG156">
        <v>8.5</v>
      </c>
      <c r="AH156">
        <v>6.5</v>
      </c>
      <c r="AI156">
        <v>12</v>
      </c>
      <c r="AJ156">
        <v>11.6</v>
      </c>
      <c r="AK156">
        <v>13</v>
      </c>
      <c r="AL156">
        <v>13.2</v>
      </c>
      <c r="AM156">
        <v>12.5</v>
      </c>
      <c r="AN156">
        <v>13.4</v>
      </c>
      <c r="AO156">
        <v>12.7</v>
      </c>
      <c r="AP156">
        <v>13</v>
      </c>
      <c r="AQ156">
        <v>12</v>
      </c>
      <c r="AR156">
        <v>13.5</v>
      </c>
      <c r="AS156">
        <v>11.8</v>
      </c>
      <c r="AT156">
        <v>14.4</v>
      </c>
      <c r="AU156">
        <v>15.8</v>
      </c>
      <c r="AV156">
        <v>16.100000000000001</v>
      </c>
      <c r="AW156">
        <v>16.3</v>
      </c>
      <c r="AX156">
        <v>17.100000000000001</v>
      </c>
      <c r="AY156">
        <v>17.3</v>
      </c>
      <c r="AZ156">
        <v>17.100000000000001</v>
      </c>
      <c r="BA156">
        <v>17.2</v>
      </c>
      <c r="BB156">
        <v>17.100000000000001</v>
      </c>
      <c r="BC156">
        <v>16.899999999999999</v>
      </c>
    </row>
    <row r="157" spans="1:55" x14ac:dyDescent="0.2">
      <c r="A157" t="s">
        <v>161</v>
      </c>
      <c r="B157">
        <v>209</v>
      </c>
      <c r="C157" t="s">
        <v>5</v>
      </c>
      <c r="D157">
        <v>2960</v>
      </c>
      <c r="E157" t="s">
        <v>6</v>
      </c>
      <c r="F157">
        <v>645</v>
      </c>
      <c r="G157">
        <v>0</v>
      </c>
      <c r="H157">
        <v>0</v>
      </c>
      <c r="I157">
        <v>0</v>
      </c>
      <c r="J157">
        <v>0</v>
      </c>
      <c r="K157">
        <v>0</v>
      </c>
      <c r="L157">
        <v>0</v>
      </c>
      <c r="M157">
        <v>0</v>
      </c>
      <c r="N157">
        <v>0</v>
      </c>
      <c r="O157">
        <v>0</v>
      </c>
      <c r="P157">
        <v>0</v>
      </c>
      <c r="Q157">
        <v>0</v>
      </c>
      <c r="R157">
        <v>0</v>
      </c>
      <c r="S157">
        <v>0</v>
      </c>
      <c r="T157">
        <v>0</v>
      </c>
      <c r="U157">
        <v>0</v>
      </c>
      <c r="V157">
        <v>0</v>
      </c>
      <c r="W157">
        <v>0.1</v>
      </c>
      <c r="X157">
        <v>0.1</v>
      </c>
      <c r="Y157">
        <v>0.1</v>
      </c>
      <c r="Z157">
        <v>0.1</v>
      </c>
      <c r="AA157">
        <v>0.1</v>
      </c>
      <c r="AB157">
        <v>0.1</v>
      </c>
      <c r="AC157">
        <v>0.1</v>
      </c>
      <c r="AD157">
        <v>0.1</v>
      </c>
      <c r="AE157">
        <v>0.1</v>
      </c>
      <c r="AF157">
        <v>0.1</v>
      </c>
      <c r="AG157">
        <v>0.1</v>
      </c>
      <c r="AH157">
        <v>0.1</v>
      </c>
      <c r="AI157">
        <v>0.1</v>
      </c>
      <c r="AJ157">
        <v>0.1</v>
      </c>
      <c r="AK157">
        <v>0.1</v>
      </c>
      <c r="AL157">
        <v>0.1</v>
      </c>
      <c r="AM157">
        <v>0.1</v>
      </c>
      <c r="AN157">
        <v>0.1</v>
      </c>
      <c r="AO157">
        <v>0.2</v>
      </c>
      <c r="AP157">
        <v>0.2</v>
      </c>
      <c r="AQ157">
        <v>11.4</v>
      </c>
      <c r="AR157">
        <v>8.5</v>
      </c>
      <c r="AS157">
        <v>7.2</v>
      </c>
      <c r="AT157">
        <v>5.9</v>
      </c>
      <c r="AU157">
        <v>4.3</v>
      </c>
      <c r="AV157">
        <v>4.4000000000000004</v>
      </c>
      <c r="AW157">
        <v>9.4</v>
      </c>
      <c r="AX157">
        <v>8</v>
      </c>
      <c r="AY157">
        <v>6.8</v>
      </c>
      <c r="AZ157">
        <v>3.4</v>
      </c>
      <c r="BA157">
        <v>2.5</v>
      </c>
      <c r="BB157">
        <v>2.5</v>
      </c>
      <c r="BC157">
        <v>2.4</v>
      </c>
    </row>
    <row r="158" spans="1:55" x14ac:dyDescent="0.2">
      <c r="A158" t="s">
        <v>162</v>
      </c>
      <c r="B158">
        <v>210</v>
      </c>
      <c r="C158" t="s">
        <v>5</v>
      </c>
      <c r="D158">
        <v>2960</v>
      </c>
      <c r="E158" t="s">
        <v>6</v>
      </c>
      <c r="F158">
        <v>645</v>
      </c>
      <c r="G158">
        <v>26</v>
      </c>
      <c r="H158">
        <v>26.6</v>
      </c>
      <c r="I158">
        <v>25.2</v>
      </c>
      <c r="J158">
        <v>25.3</v>
      </c>
      <c r="K158">
        <v>25.7</v>
      </c>
      <c r="L158">
        <v>26.8</v>
      </c>
      <c r="M158">
        <v>26.5</v>
      </c>
      <c r="N158">
        <v>27.3</v>
      </c>
      <c r="O158">
        <v>26.9</v>
      </c>
      <c r="P158">
        <v>28.7</v>
      </c>
      <c r="Q158">
        <v>28.1</v>
      </c>
      <c r="R158">
        <v>27.7</v>
      </c>
      <c r="S158">
        <v>26.4</v>
      </c>
      <c r="T158">
        <v>26.7</v>
      </c>
      <c r="U158">
        <v>27.9</v>
      </c>
      <c r="V158">
        <v>27.1</v>
      </c>
      <c r="W158">
        <v>27.4</v>
      </c>
      <c r="X158">
        <v>26.7</v>
      </c>
      <c r="Y158">
        <v>26.4</v>
      </c>
      <c r="Z158">
        <v>27</v>
      </c>
      <c r="AA158">
        <v>25</v>
      </c>
      <c r="AB158">
        <v>26.2</v>
      </c>
      <c r="AC158">
        <v>26.1</v>
      </c>
      <c r="AD158">
        <v>26</v>
      </c>
      <c r="AE158">
        <v>25.8</v>
      </c>
      <c r="AF158">
        <v>26.4</v>
      </c>
      <c r="AG158">
        <v>26.8</v>
      </c>
      <c r="AH158">
        <v>28.3</v>
      </c>
      <c r="AI158">
        <v>28</v>
      </c>
      <c r="AJ158">
        <v>27.5</v>
      </c>
      <c r="AK158">
        <v>27.7</v>
      </c>
      <c r="AL158">
        <v>27.9</v>
      </c>
      <c r="AM158">
        <v>28.2</v>
      </c>
      <c r="AN158">
        <v>27.9</v>
      </c>
      <c r="AO158">
        <v>27.3</v>
      </c>
      <c r="AP158">
        <v>26.6</v>
      </c>
      <c r="AQ158">
        <v>29.2</v>
      </c>
      <c r="AR158">
        <v>28.1</v>
      </c>
      <c r="AS158">
        <v>28.1</v>
      </c>
      <c r="AT158">
        <v>28.5</v>
      </c>
      <c r="AU158">
        <v>29.4</v>
      </c>
      <c r="AV158">
        <v>30.8</v>
      </c>
      <c r="AW158">
        <v>32.700000000000003</v>
      </c>
      <c r="AX158">
        <v>31.8</v>
      </c>
      <c r="AY158">
        <v>32.200000000000003</v>
      </c>
      <c r="AZ158">
        <v>31.6</v>
      </c>
      <c r="BA158">
        <v>32.6</v>
      </c>
      <c r="BB158">
        <v>32.299999999999997</v>
      </c>
      <c r="BC158">
        <v>32</v>
      </c>
    </row>
    <row r="159" spans="1:55" x14ac:dyDescent="0.2">
      <c r="A159" t="s">
        <v>163</v>
      </c>
      <c r="B159">
        <v>211</v>
      </c>
      <c r="C159" t="s">
        <v>5</v>
      </c>
      <c r="D159">
        <v>2960</v>
      </c>
      <c r="E159" t="s">
        <v>6</v>
      </c>
      <c r="F159">
        <v>645</v>
      </c>
      <c r="G159">
        <v>7.6</v>
      </c>
      <c r="H159">
        <v>8.1</v>
      </c>
      <c r="I159">
        <v>8.6</v>
      </c>
      <c r="J159">
        <v>8.6</v>
      </c>
      <c r="K159">
        <v>8.9</v>
      </c>
      <c r="L159">
        <v>8.3000000000000007</v>
      </c>
      <c r="M159">
        <v>8.5</v>
      </c>
      <c r="N159">
        <v>9.5</v>
      </c>
      <c r="O159">
        <v>9.6999999999999993</v>
      </c>
      <c r="P159">
        <v>10.4</v>
      </c>
      <c r="Q159">
        <v>10.5</v>
      </c>
      <c r="R159">
        <v>11.3</v>
      </c>
      <c r="S159">
        <v>10.8</v>
      </c>
      <c r="T159">
        <v>10.6</v>
      </c>
      <c r="U159">
        <v>10</v>
      </c>
      <c r="V159">
        <v>7.4</v>
      </c>
      <c r="W159">
        <v>7.9</v>
      </c>
      <c r="X159">
        <v>8.1</v>
      </c>
      <c r="Y159">
        <v>8.6999999999999993</v>
      </c>
      <c r="Z159">
        <v>9.6999999999999993</v>
      </c>
      <c r="AA159">
        <v>9.5</v>
      </c>
      <c r="AB159">
        <v>9.4</v>
      </c>
      <c r="AC159">
        <v>10.1</v>
      </c>
      <c r="AD159">
        <v>10.4</v>
      </c>
      <c r="AE159">
        <v>10.9</v>
      </c>
      <c r="AF159">
        <v>11.8</v>
      </c>
      <c r="AG159">
        <v>12.5</v>
      </c>
      <c r="AH159">
        <v>12.7</v>
      </c>
      <c r="AI159">
        <v>13</v>
      </c>
      <c r="AJ159">
        <v>13.2</v>
      </c>
      <c r="AK159">
        <v>13.8</v>
      </c>
      <c r="AL159">
        <v>13.2</v>
      </c>
      <c r="AM159">
        <v>13.2</v>
      </c>
      <c r="AN159">
        <v>13.8</v>
      </c>
      <c r="AO159">
        <v>13.7</v>
      </c>
      <c r="AP159">
        <v>13.7</v>
      </c>
      <c r="AQ159">
        <v>13.9</v>
      </c>
      <c r="AR159">
        <v>14.2</v>
      </c>
      <c r="AS159">
        <v>14.6</v>
      </c>
      <c r="AT159">
        <v>14.9</v>
      </c>
      <c r="AU159">
        <v>15.5</v>
      </c>
      <c r="AV159">
        <v>14.7</v>
      </c>
      <c r="AW159">
        <v>14.9</v>
      </c>
      <c r="AX159">
        <v>15.3</v>
      </c>
      <c r="AY159">
        <v>15.1</v>
      </c>
      <c r="AZ159">
        <v>16.100000000000001</v>
      </c>
      <c r="BA159">
        <v>16.600000000000001</v>
      </c>
      <c r="BB159">
        <v>16.399999999999999</v>
      </c>
      <c r="BC159">
        <v>16.3</v>
      </c>
    </row>
    <row r="160" spans="1:55" x14ac:dyDescent="0.2">
      <c r="A160" t="s">
        <v>164</v>
      </c>
      <c r="B160">
        <v>212</v>
      </c>
      <c r="C160" t="s">
        <v>5</v>
      </c>
      <c r="D160">
        <v>2960</v>
      </c>
      <c r="E160" t="s">
        <v>6</v>
      </c>
      <c r="F160">
        <v>645</v>
      </c>
      <c r="G160">
        <v>1.2</v>
      </c>
      <c r="H160">
        <v>1.2</v>
      </c>
      <c r="I160">
        <v>1</v>
      </c>
      <c r="J160">
        <v>1.1000000000000001</v>
      </c>
      <c r="K160">
        <v>1</v>
      </c>
      <c r="L160">
        <v>0.8</v>
      </c>
      <c r="M160">
        <v>0.5</v>
      </c>
      <c r="N160">
        <v>0.9</v>
      </c>
      <c r="O160">
        <v>1.1000000000000001</v>
      </c>
      <c r="P160">
        <v>1</v>
      </c>
      <c r="Q160">
        <v>1.4</v>
      </c>
      <c r="R160">
        <v>0.8</v>
      </c>
      <c r="S160">
        <v>1.7</v>
      </c>
      <c r="T160">
        <v>1.6</v>
      </c>
      <c r="U160">
        <v>1.7</v>
      </c>
      <c r="V160">
        <v>1</v>
      </c>
      <c r="W160">
        <v>1.6</v>
      </c>
      <c r="X160">
        <v>1.9</v>
      </c>
      <c r="Y160">
        <v>2.2000000000000002</v>
      </c>
      <c r="Z160">
        <v>2.1</v>
      </c>
      <c r="AA160">
        <v>2.1</v>
      </c>
      <c r="AB160">
        <v>1.6</v>
      </c>
      <c r="AC160">
        <v>2.1</v>
      </c>
      <c r="AD160">
        <v>1.4</v>
      </c>
      <c r="AE160">
        <v>1.8</v>
      </c>
      <c r="AF160">
        <v>0.5</v>
      </c>
      <c r="AG160">
        <v>0.7</v>
      </c>
      <c r="AH160">
        <v>0.5</v>
      </c>
      <c r="AI160">
        <v>0.4</v>
      </c>
      <c r="AJ160">
        <v>0.5</v>
      </c>
      <c r="AK160">
        <v>0.6</v>
      </c>
      <c r="AL160">
        <v>0.7</v>
      </c>
      <c r="AM160">
        <v>0.7</v>
      </c>
      <c r="AN160">
        <v>0.7</v>
      </c>
      <c r="AO160">
        <v>1.8</v>
      </c>
      <c r="AP160">
        <v>1.2</v>
      </c>
      <c r="AQ160">
        <v>1.3</v>
      </c>
      <c r="AR160">
        <v>1.6</v>
      </c>
      <c r="AS160">
        <v>1.6</v>
      </c>
      <c r="AT160">
        <v>1.8</v>
      </c>
      <c r="AU160">
        <v>1.6</v>
      </c>
      <c r="AV160">
        <v>2.2999999999999998</v>
      </c>
      <c r="AW160">
        <v>2.4</v>
      </c>
      <c r="AX160">
        <v>2.5</v>
      </c>
      <c r="AY160">
        <v>2.2999999999999998</v>
      </c>
      <c r="AZ160">
        <v>3</v>
      </c>
      <c r="BA160">
        <v>3.1</v>
      </c>
      <c r="BB160">
        <v>3.1</v>
      </c>
      <c r="BC160">
        <v>3</v>
      </c>
    </row>
    <row r="161" spans="1:55" x14ac:dyDescent="0.2">
      <c r="A161" t="s">
        <v>165</v>
      </c>
      <c r="B161">
        <v>208</v>
      </c>
      <c r="C161" t="s">
        <v>5</v>
      </c>
      <c r="D161">
        <v>2960</v>
      </c>
      <c r="E161" t="s">
        <v>6</v>
      </c>
      <c r="F161">
        <v>645</v>
      </c>
      <c r="AL161">
        <v>0.4</v>
      </c>
      <c r="AM161">
        <v>0.5</v>
      </c>
      <c r="AN161">
        <v>0.2</v>
      </c>
      <c r="AO161">
        <v>0.1</v>
      </c>
      <c r="AP161">
        <v>0.1</v>
      </c>
      <c r="AQ161">
        <v>0.1</v>
      </c>
      <c r="AR161">
        <v>0.1</v>
      </c>
      <c r="AS161">
        <v>0.1</v>
      </c>
      <c r="AT161">
        <v>0.1</v>
      </c>
      <c r="AU161">
        <v>0.1</v>
      </c>
      <c r="AV161">
        <v>0.1</v>
      </c>
      <c r="AW161">
        <v>0.2</v>
      </c>
      <c r="AX161">
        <v>0.2</v>
      </c>
      <c r="AY161">
        <v>0.2</v>
      </c>
      <c r="AZ161">
        <v>0.4</v>
      </c>
      <c r="BA161">
        <v>0.3</v>
      </c>
      <c r="BB161">
        <v>0.3</v>
      </c>
      <c r="BC161">
        <v>0.3</v>
      </c>
    </row>
    <row r="162" spans="1:55" x14ac:dyDescent="0.2">
      <c r="A162" t="s">
        <v>166</v>
      </c>
      <c r="B162">
        <v>216</v>
      </c>
      <c r="C162" t="s">
        <v>5</v>
      </c>
      <c r="D162">
        <v>2960</v>
      </c>
      <c r="E162" t="s">
        <v>6</v>
      </c>
      <c r="F162">
        <v>645</v>
      </c>
      <c r="G162">
        <v>8.8000000000000007</v>
      </c>
      <c r="H162">
        <v>10.1</v>
      </c>
      <c r="I162">
        <v>11.5</v>
      </c>
      <c r="J162">
        <v>12.4</v>
      </c>
      <c r="K162">
        <v>14</v>
      </c>
      <c r="L162">
        <v>15.5</v>
      </c>
      <c r="M162">
        <v>19.899999999999999</v>
      </c>
      <c r="N162">
        <v>22.6</v>
      </c>
      <c r="O162">
        <v>21.6</v>
      </c>
      <c r="P162">
        <v>23.7</v>
      </c>
      <c r="Q162">
        <v>24.3</v>
      </c>
      <c r="R162">
        <v>23</v>
      </c>
      <c r="S162">
        <v>19.3</v>
      </c>
      <c r="T162">
        <v>19.100000000000001</v>
      </c>
      <c r="U162">
        <v>20.100000000000001</v>
      </c>
      <c r="V162">
        <v>21.1</v>
      </c>
      <c r="W162">
        <v>20.5</v>
      </c>
      <c r="X162">
        <v>19.5</v>
      </c>
      <c r="Y162">
        <v>18</v>
      </c>
      <c r="Z162">
        <v>17</v>
      </c>
      <c r="AA162">
        <v>18.899999999999999</v>
      </c>
      <c r="AB162">
        <v>17.899999999999999</v>
      </c>
      <c r="AC162">
        <v>19.100000000000001</v>
      </c>
      <c r="AD162">
        <v>19.8</v>
      </c>
      <c r="AE162">
        <v>20</v>
      </c>
      <c r="AF162">
        <v>19.600000000000001</v>
      </c>
      <c r="AG162">
        <v>19.7</v>
      </c>
      <c r="AH162">
        <v>19.399999999999999</v>
      </c>
      <c r="AI162">
        <v>20</v>
      </c>
      <c r="AJ162">
        <v>19.8</v>
      </c>
      <c r="AK162">
        <v>22.5</v>
      </c>
      <c r="AL162">
        <v>25.3</v>
      </c>
      <c r="AM162">
        <v>27.5</v>
      </c>
      <c r="AN162">
        <v>28.2</v>
      </c>
      <c r="AO162">
        <v>30.8</v>
      </c>
      <c r="AP162">
        <v>31.5</v>
      </c>
      <c r="AQ162">
        <v>28.9</v>
      </c>
      <c r="AR162">
        <v>29.2</v>
      </c>
      <c r="AS162">
        <v>30</v>
      </c>
      <c r="AT162">
        <v>29</v>
      </c>
      <c r="AU162">
        <v>29.6</v>
      </c>
      <c r="AV162">
        <v>31.1</v>
      </c>
      <c r="AW162">
        <v>30.4</v>
      </c>
      <c r="AX162">
        <v>32.6</v>
      </c>
      <c r="AY162">
        <v>32.9</v>
      </c>
      <c r="AZ162">
        <v>30.6</v>
      </c>
      <c r="BA162">
        <v>28.3</v>
      </c>
      <c r="BB162">
        <v>22.9</v>
      </c>
      <c r="BC162">
        <v>24.6</v>
      </c>
    </row>
    <row r="163" spans="1:55" x14ac:dyDescent="0.2">
      <c r="A163" t="s">
        <v>167</v>
      </c>
      <c r="B163">
        <v>154</v>
      </c>
      <c r="C163" t="s">
        <v>5</v>
      </c>
      <c r="D163">
        <v>2960</v>
      </c>
      <c r="E163" t="s">
        <v>6</v>
      </c>
      <c r="F163">
        <v>645</v>
      </c>
      <c r="AL163">
        <v>2.6</v>
      </c>
      <c r="AM163">
        <v>3</v>
      </c>
      <c r="AN163">
        <v>4.0999999999999996</v>
      </c>
      <c r="AO163">
        <v>4.3</v>
      </c>
      <c r="AP163">
        <v>4.5999999999999996</v>
      </c>
      <c r="AQ163">
        <v>4.3</v>
      </c>
      <c r="AR163">
        <v>4.8</v>
      </c>
      <c r="AS163">
        <v>4.9000000000000004</v>
      </c>
      <c r="AT163">
        <v>4.5</v>
      </c>
      <c r="AU163">
        <v>3.8</v>
      </c>
      <c r="AV163">
        <v>4.9000000000000004</v>
      </c>
      <c r="AW163">
        <v>5</v>
      </c>
      <c r="AX163">
        <v>5.4</v>
      </c>
      <c r="AY163">
        <v>4.8</v>
      </c>
      <c r="AZ163">
        <v>5.7</v>
      </c>
      <c r="BA163">
        <v>6.3</v>
      </c>
      <c r="BB163">
        <v>6.2</v>
      </c>
      <c r="BC163">
        <v>6.2</v>
      </c>
    </row>
    <row r="164" spans="1:55" x14ac:dyDescent="0.2">
      <c r="A164" t="s">
        <v>168</v>
      </c>
      <c r="B164">
        <v>176</v>
      </c>
      <c r="C164" t="s">
        <v>5</v>
      </c>
      <c r="D164">
        <v>2960</v>
      </c>
      <c r="E164" t="s">
        <v>6</v>
      </c>
      <c r="F164">
        <v>645</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0.5</v>
      </c>
      <c r="AT164">
        <v>0.4</v>
      </c>
      <c r="AU164">
        <v>0.4</v>
      </c>
      <c r="AV164">
        <v>0.4</v>
      </c>
      <c r="AW164">
        <v>0.4</v>
      </c>
      <c r="AX164">
        <v>0.4</v>
      </c>
      <c r="AY164">
        <v>0.3</v>
      </c>
      <c r="AZ164">
        <v>0.3</v>
      </c>
      <c r="BA164">
        <v>0.3</v>
      </c>
      <c r="BB164">
        <v>0.3</v>
      </c>
      <c r="BC164">
        <v>0.3</v>
      </c>
    </row>
    <row r="165" spans="1:55" x14ac:dyDescent="0.2">
      <c r="A165" t="s">
        <v>169</v>
      </c>
      <c r="B165">
        <v>217</v>
      </c>
      <c r="C165" t="s">
        <v>5</v>
      </c>
      <c r="D165">
        <v>2960</v>
      </c>
      <c r="E165" t="s">
        <v>6</v>
      </c>
      <c r="F165">
        <v>645</v>
      </c>
      <c r="G165">
        <v>3.3</v>
      </c>
      <c r="H165">
        <v>3.5</v>
      </c>
      <c r="I165">
        <v>6.2</v>
      </c>
      <c r="J165">
        <v>7.4</v>
      </c>
      <c r="K165">
        <v>8.4</v>
      </c>
      <c r="L165">
        <v>9.6999999999999993</v>
      </c>
      <c r="M165">
        <v>11.5</v>
      </c>
      <c r="N165">
        <v>9.1</v>
      </c>
      <c r="O165">
        <v>11.8</v>
      </c>
      <c r="P165">
        <v>9.9</v>
      </c>
      <c r="Q165">
        <v>9.5</v>
      </c>
      <c r="R165">
        <v>9</v>
      </c>
      <c r="S165">
        <v>10.4</v>
      </c>
      <c r="T165">
        <v>10.8</v>
      </c>
      <c r="U165">
        <v>11.7</v>
      </c>
      <c r="V165">
        <v>10.8</v>
      </c>
      <c r="W165">
        <v>9.1999999999999993</v>
      </c>
      <c r="X165">
        <v>12.5</v>
      </c>
      <c r="Y165">
        <v>8.1</v>
      </c>
      <c r="Z165">
        <v>10.7</v>
      </c>
      <c r="AA165">
        <v>11.9</v>
      </c>
      <c r="AB165">
        <v>11</v>
      </c>
      <c r="AC165">
        <v>10.199999999999999</v>
      </c>
      <c r="AD165">
        <v>9.8000000000000007</v>
      </c>
      <c r="AE165">
        <v>11.8</v>
      </c>
      <c r="AF165">
        <v>10.199999999999999</v>
      </c>
      <c r="AG165">
        <v>12.6</v>
      </c>
      <c r="AH165">
        <v>14.2</v>
      </c>
      <c r="AI165">
        <v>13.7</v>
      </c>
      <c r="AJ165">
        <v>13.9</v>
      </c>
      <c r="AK165">
        <v>12.3</v>
      </c>
      <c r="AL165">
        <v>10.7</v>
      </c>
      <c r="AM165">
        <v>10.199999999999999</v>
      </c>
      <c r="AN165">
        <v>13.7</v>
      </c>
      <c r="AO165">
        <v>12.4</v>
      </c>
      <c r="AP165">
        <v>17.3</v>
      </c>
      <c r="AQ165">
        <v>14.8</v>
      </c>
      <c r="AR165">
        <v>11</v>
      </c>
      <c r="AS165">
        <v>11.7</v>
      </c>
      <c r="AT165">
        <v>10.199999999999999</v>
      </c>
      <c r="AU165">
        <v>8.6</v>
      </c>
      <c r="AV165">
        <v>7.2</v>
      </c>
      <c r="AW165">
        <v>8.6999999999999993</v>
      </c>
      <c r="AX165">
        <v>7.3</v>
      </c>
      <c r="AY165">
        <v>9.3000000000000007</v>
      </c>
      <c r="AZ165">
        <v>8.1</v>
      </c>
      <c r="BA165">
        <v>7.8</v>
      </c>
      <c r="BB165">
        <v>7.6</v>
      </c>
      <c r="BC165">
        <v>7.4</v>
      </c>
    </row>
    <row r="166" spans="1:55" x14ac:dyDescent="0.2">
      <c r="A166" t="s">
        <v>170</v>
      </c>
      <c r="B166">
        <v>220</v>
      </c>
      <c r="C166" t="s">
        <v>5</v>
      </c>
      <c r="D166">
        <v>2960</v>
      </c>
      <c r="E166" t="s">
        <v>6</v>
      </c>
      <c r="F166">
        <v>645</v>
      </c>
      <c r="G166">
        <v>13.5</v>
      </c>
      <c r="H166">
        <v>15.3</v>
      </c>
      <c r="I166">
        <v>14.7</v>
      </c>
      <c r="J166">
        <v>15.2</v>
      </c>
      <c r="K166">
        <v>14.9</v>
      </c>
      <c r="L166">
        <v>14.9</v>
      </c>
      <c r="M166">
        <v>13.5</v>
      </c>
      <c r="N166">
        <v>12.3</v>
      </c>
      <c r="O166">
        <v>12.9</v>
      </c>
      <c r="P166">
        <v>12.2</v>
      </c>
      <c r="Q166">
        <v>11.6</v>
      </c>
      <c r="R166">
        <v>12.1</v>
      </c>
      <c r="S166">
        <v>9.4</v>
      </c>
      <c r="T166">
        <v>10.1</v>
      </c>
      <c r="U166">
        <v>10.7</v>
      </c>
      <c r="V166">
        <v>12</v>
      </c>
      <c r="W166">
        <v>10</v>
      </c>
      <c r="X166">
        <v>14.4</v>
      </c>
      <c r="Y166">
        <v>11.4</v>
      </c>
      <c r="Z166">
        <v>12.7</v>
      </c>
      <c r="AA166">
        <v>15.4</v>
      </c>
      <c r="AB166">
        <v>14.3</v>
      </c>
      <c r="AC166">
        <v>16.399999999999999</v>
      </c>
      <c r="AD166">
        <v>16.2</v>
      </c>
      <c r="AE166">
        <v>16.100000000000001</v>
      </c>
      <c r="AF166">
        <v>15.3</v>
      </c>
      <c r="AG166">
        <v>14.9</v>
      </c>
      <c r="AH166">
        <v>12.6</v>
      </c>
      <c r="AI166">
        <v>14.7</v>
      </c>
      <c r="AJ166">
        <v>12.2</v>
      </c>
      <c r="AK166">
        <v>13.2</v>
      </c>
      <c r="AL166">
        <v>12.2</v>
      </c>
      <c r="AM166">
        <v>6.9</v>
      </c>
      <c r="AN166">
        <v>11.5</v>
      </c>
      <c r="AO166">
        <v>10.4</v>
      </c>
      <c r="AP166">
        <v>8.1999999999999993</v>
      </c>
      <c r="AQ166">
        <v>9.6</v>
      </c>
      <c r="AR166">
        <v>8</v>
      </c>
      <c r="AS166">
        <v>8.1</v>
      </c>
      <c r="AT166">
        <v>9.3000000000000007</v>
      </c>
      <c r="AU166">
        <v>12.8</v>
      </c>
      <c r="AV166">
        <v>17.8</v>
      </c>
      <c r="AW166">
        <v>14</v>
      </c>
      <c r="AX166">
        <v>16.399999999999999</v>
      </c>
      <c r="AY166">
        <v>21</v>
      </c>
      <c r="AZ166">
        <v>15.3</v>
      </c>
      <c r="BA166">
        <v>15.9</v>
      </c>
      <c r="BB166">
        <v>15.8</v>
      </c>
      <c r="BC166">
        <v>15.8</v>
      </c>
    </row>
    <row r="167" spans="1:55" x14ac:dyDescent="0.2">
      <c r="A167" t="s">
        <v>171</v>
      </c>
      <c r="B167">
        <v>222</v>
      </c>
      <c r="C167" t="s">
        <v>5</v>
      </c>
      <c r="D167">
        <v>2960</v>
      </c>
      <c r="E167" t="s">
        <v>6</v>
      </c>
      <c r="F167">
        <v>645</v>
      </c>
      <c r="G167">
        <v>3.8</v>
      </c>
      <c r="H167">
        <v>3.6</v>
      </c>
      <c r="I167">
        <v>4.5999999999999996</v>
      </c>
      <c r="J167">
        <v>3.6</v>
      </c>
      <c r="K167">
        <v>4.5999999999999996</v>
      </c>
      <c r="L167">
        <v>4.9000000000000004</v>
      </c>
      <c r="M167">
        <v>5.3</v>
      </c>
      <c r="N167">
        <v>5.4</v>
      </c>
      <c r="O167">
        <v>5.2</v>
      </c>
      <c r="P167">
        <v>3.8</v>
      </c>
      <c r="Q167">
        <v>4.7</v>
      </c>
      <c r="R167">
        <v>4.8</v>
      </c>
      <c r="S167">
        <v>5.0999999999999996</v>
      </c>
      <c r="T167">
        <v>7.3</v>
      </c>
      <c r="U167">
        <v>7.5</v>
      </c>
      <c r="V167">
        <v>7.7</v>
      </c>
      <c r="W167">
        <v>8.6</v>
      </c>
      <c r="X167">
        <v>8.1999999999999993</v>
      </c>
      <c r="Y167">
        <v>8.5</v>
      </c>
      <c r="Z167">
        <v>8.6999999999999993</v>
      </c>
      <c r="AA167">
        <v>7.9</v>
      </c>
      <c r="AB167">
        <v>8.8000000000000007</v>
      </c>
      <c r="AC167">
        <v>8.8000000000000007</v>
      </c>
      <c r="AD167">
        <v>9.5</v>
      </c>
      <c r="AE167">
        <v>11</v>
      </c>
      <c r="AF167">
        <v>10.5</v>
      </c>
      <c r="AG167">
        <v>10.9</v>
      </c>
      <c r="AH167">
        <v>11</v>
      </c>
      <c r="AI167">
        <v>9.6999999999999993</v>
      </c>
      <c r="AJ167">
        <v>9</v>
      </c>
      <c r="AK167">
        <v>8.6999999999999993</v>
      </c>
      <c r="AL167">
        <v>8.8000000000000007</v>
      </c>
      <c r="AM167">
        <v>8</v>
      </c>
      <c r="AN167">
        <v>9</v>
      </c>
      <c r="AO167">
        <v>9.6999999999999993</v>
      </c>
      <c r="AP167">
        <v>9</v>
      </c>
      <c r="AQ167">
        <v>9.1</v>
      </c>
      <c r="AR167">
        <v>9.1</v>
      </c>
      <c r="AS167">
        <v>10.1</v>
      </c>
      <c r="AT167">
        <v>10.4</v>
      </c>
      <c r="AU167">
        <v>11.2</v>
      </c>
      <c r="AV167">
        <v>10.7</v>
      </c>
      <c r="AW167">
        <v>11.3</v>
      </c>
      <c r="AX167">
        <v>13</v>
      </c>
      <c r="AY167">
        <v>13.2</v>
      </c>
      <c r="AZ167">
        <v>13.6</v>
      </c>
      <c r="BA167">
        <v>12.3</v>
      </c>
      <c r="BB167">
        <v>12.1</v>
      </c>
      <c r="BC167">
        <v>12</v>
      </c>
    </row>
    <row r="168" spans="1:55" x14ac:dyDescent="0.2">
      <c r="A168" t="s">
        <v>172</v>
      </c>
      <c r="B168">
        <v>223</v>
      </c>
      <c r="C168" t="s">
        <v>5</v>
      </c>
      <c r="D168">
        <v>2960</v>
      </c>
      <c r="E168" t="s">
        <v>6</v>
      </c>
      <c r="F168">
        <v>645</v>
      </c>
      <c r="G168">
        <v>2.2999999999999998</v>
      </c>
      <c r="H168">
        <v>1.7</v>
      </c>
      <c r="I168">
        <v>4</v>
      </c>
      <c r="J168">
        <v>3.5</v>
      </c>
      <c r="K168">
        <v>3.7</v>
      </c>
      <c r="L168">
        <v>3.2</v>
      </c>
      <c r="M168">
        <v>5.0999999999999996</v>
      </c>
      <c r="N168">
        <v>3.5</v>
      </c>
      <c r="O168">
        <v>4.5999999999999996</v>
      </c>
      <c r="P168">
        <v>4.7</v>
      </c>
      <c r="Q168">
        <v>4.3</v>
      </c>
      <c r="R168">
        <v>4.5</v>
      </c>
      <c r="S168">
        <v>3.6</v>
      </c>
      <c r="T168">
        <v>2.8</v>
      </c>
      <c r="U168">
        <v>2.6</v>
      </c>
      <c r="V168">
        <v>3.3</v>
      </c>
      <c r="W168">
        <v>3.5</v>
      </c>
      <c r="X168">
        <v>4.8</v>
      </c>
      <c r="Y168">
        <v>5.9</v>
      </c>
      <c r="Z168">
        <v>7.3</v>
      </c>
      <c r="AA168">
        <v>7.7</v>
      </c>
      <c r="AB168">
        <v>8.5</v>
      </c>
      <c r="AC168">
        <v>7.7</v>
      </c>
      <c r="AD168">
        <v>6.3</v>
      </c>
      <c r="AE168">
        <v>8.8000000000000007</v>
      </c>
      <c r="AF168">
        <v>8.3000000000000007</v>
      </c>
      <c r="AG168">
        <v>7.5</v>
      </c>
      <c r="AH168">
        <v>8.6999999999999993</v>
      </c>
      <c r="AI168">
        <v>6.1</v>
      </c>
      <c r="AJ168">
        <v>6.2</v>
      </c>
      <c r="AK168">
        <v>5.4</v>
      </c>
      <c r="AL168">
        <v>7.6</v>
      </c>
      <c r="AM168">
        <v>7.9</v>
      </c>
      <c r="AN168">
        <v>8.4</v>
      </c>
      <c r="AO168">
        <v>10.1</v>
      </c>
      <c r="AP168">
        <v>8.8000000000000007</v>
      </c>
      <c r="AQ168">
        <v>7.8</v>
      </c>
      <c r="AR168">
        <v>8.1999999999999993</v>
      </c>
      <c r="AS168">
        <v>7.7</v>
      </c>
      <c r="AT168">
        <v>8</v>
      </c>
      <c r="AU168">
        <v>7.7</v>
      </c>
      <c r="AV168">
        <v>6.8</v>
      </c>
      <c r="AW168">
        <v>6.7</v>
      </c>
      <c r="AX168">
        <v>8</v>
      </c>
      <c r="AY168">
        <v>7.4</v>
      </c>
      <c r="AZ168">
        <v>8.4</v>
      </c>
      <c r="BA168">
        <v>8.4</v>
      </c>
      <c r="BB168">
        <v>8.3000000000000007</v>
      </c>
      <c r="BC168">
        <v>8.1999999999999993</v>
      </c>
    </row>
    <row r="169" spans="1:55" x14ac:dyDescent="0.2">
      <c r="A169" t="s">
        <v>173</v>
      </c>
      <c r="B169">
        <v>213</v>
      </c>
      <c r="C169" t="s">
        <v>5</v>
      </c>
      <c r="D169">
        <v>2960</v>
      </c>
      <c r="E169" t="s">
        <v>6</v>
      </c>
      <c r="F169">
        <v>645</v>
      </c>
      <c r="AL169">
        <v>8.6999999999999993</v>
      </c>
      <c r="AM169">
        <v>4.5999999999999996</v>
      </c>
      <c r="AN169">
        <v>4.0999999999999996</v>
      </c>
      <c r="AO169">
        <v>2.6</v>
      </c>
      <c r="AP169">
        <v>2.2000000000000002</v>
      </c>
      <c r="AQ169">
        <v>2.1</v>
      </c>
      <c r="AR169">
        <v>1.3</v>
      </c>
      <c r="AS169">
        <v>1.7</v>
      </c>
      <c r="AT169">
        <v>2.2000000000000002</v>
      </c>
      <c r="AU169">
        <v>2.7</v>
      </c>
      <c r="AV169">
        <v>2.7</v>
      </c>
      <c r="AW169">
        <v>3.3</v>
      </c>
      <c r="AX169">
        <v>3.3</v>
      </c>
      <c r="AY169">
        <v>3.4</v>
      </c>
      <c r="AZ169">
        <v>3.4</v>
      </c>
      <c r="BA169">
        <v>3.4</v>
      </c>
      <c r="BB169">
        <v>3.3</v>
      </c>
      <c r="BC169">
        <v>3.3</v>
      </c>
    </row>
    <row r="170" spans="1:55" x14ac:dyDescent="0.2">
      <c r="A170" t="s">
        <v>174</v>
      </c>
      <c r="B170">
        <v>226</v>
      </c>
      <c r="C170" t="s">
        <v>5</v>
      </c>
      <c r="D170">
        <v>2960</v>
      </c>
      <c r="E170" t="s">
        <v>6</v>
      </c>
      <c r="F170">
        <v>645</v>
      </c>
      <c r="G170">
        <v>7.9</v>
      </c>
      <c r="H170">
        <v>8.5</v>
      </c>
      <c r="I170">
        <v>9.1999999999999993</v>
      </c>
      <c r="J170">
        <v>9</v>
      </c>
      <c r="K170">
        <v>9.5</v>
      </c>
      <c r="L170">
        <v>9.8000000000000007</v>
      </c>
      <c r="M170">
        <v>11.5</v>
      </c>
      <c r="N170">
        <v>12.1</v>
      </c>
      <c r="O170">
        <v>13.5</v>
      </c>
      <c r="P170">
        <v>13.6</v>
      </c>
      <c r="Q170">
        <v>14.3</v>
      </c>
      <c r="R170">
        <v>16.5</v>
      </c>
      <c r="S170">
        <v>16.5</v>
      </c>
      <c r="T170">
        <v>15.8</v>
      </c>
      <c r="U170">
        <v>17.2</v>
      </c>
      <c r="V170">
        <v>13.6</v>
      </c>
      <c r="W170">
        <v>19</v>
      </c>
      <c r="X170">
        <v>18.8</v>
      </c>
      <c r="Y170">
        <v>14.6</v>
      </c>
      <c r="Z170">
        <v>13.1</v>
      </c>
      <c r="AA170">
        <v>12.8</v>
      </c>
      <c r="AB170">
        <v>12.6</v>
      </c>
      <c r="AC170">
        <v>12.4</v>
      </c>
      <c r="AD170">
        <v>14.8</v>
      </c>
      <c r="AE170">
        <v>10.9</v>
      </c>
      <c r="AF170">
        <v>12.9</v>
      </c>
      <c r="AG170">
        <v>12.6</v>
      </c>
      <c r="AH170">
        <v>13</v>
      </c>
      <c r="AI170">
        <v>12.4</v>
      </c>
      <c r="AJ170">
        <v>13.6</v>
      </c>
      <c r="AK170">
        <v>11.1</v>
      </c>
      <c r="AL170">
        <v>13.4</v>
      </c>
      <c r="AM170">
        <v>10.4</v>
      </c>
      <c r="AN170">
        <v>9.6999999999999993</v>
      </c>
      <c r="AO170">
        <v>8.4</v>
      </c>
      <c r="AP170">
        <v>7.2</v>
      </c>
      <c r="AQ170">
        <v>8.8000000000000007</v>
      </c>
      <c r="AR170">
        <v>8.3000000000000007</v>
      </c>
      <c r="AS170">
        <v>8.6999999999999993</v>
      </c>
      <c r="AT170">
        <v>7.6</v>
      </c>
      <c r="AU170">
        <v>7.3</v>
      </c>
      <c r="AV170">
        <v>6.4</v>
      </c>
      <c r="AW170">
        <v>8.6</v>
      </c>
      <c r="AX170">
        <v>10.9</v>
      </c>
      <c r="AY170">
        <v>11.7</v>
      </c>
      <c r="AZ170">
        <v>10.7</v>
      </c>
      <c r="BA170">
        <v>15.7</v>
      </c>
      <c r="BB170">
        <v>15.2</v>
      </c>
      <c r="BC170">
        <v>14.7</v>
      </c>
    </row>
    <row r="171" spans="1:55" x14ac:dyDescent="0.2">
      <c r="A171" t="s">
        <v>175</v>
      </c>
      <c r="B171">
        <v>230</v>
      </c>
      <c r="C171" t="s">
        <v>5</v>
      </c>
      <c r="D171">
        <v>2960</v>
      </c>
      <c r="E171" t="s">
        <v>6</v>
      </c>
      <c r="F171">
        <v>645</v>
      </c>
      <c r="AL171">
        <v>10.1</v>
      </c>
      <c r="AM171">
        <v>7.5</v>
      </c>
      <c r="AN171">
        <v>5.4</v>
      </c>
      <c r="AO171">
        <v>10.1</v>
      </c>
      <c r="AP171">
        <v>10.7</v>
      </c>
      <c r="AQ171">
        <v>9.3000000000000007</v>
      </c>
      <c r="AR171">
        <v>13.8</v>
      </c>
      <c r="AS171">
        <v>11</v>
      </c>
      <c r="AT171">
        <v>13</v>
      </c>
      <c r="AU171">
        <v>14</v>
      </c>
      <c r="AV171">
        <v>13.1</v>
      </c>
      <c r="AW171">
        <v>12.3</v>
      </c>
      <c r="AX171">
        <v>12.1</v>
      </c>
      <c r="AY171">
        <v>16.3</v>
      </c>
      <c r="AZ171">
        <v>16.399999999999999</v>
      </c>
      <c r="BA171">
        <v>18.2</v>
      </c>
      <c r="BB171">
        <v>21.6</v>
      </c>
      <c r="BC171">
        <v>16.2</v>
      </c>
    </row>
    <row r="172" spans="1:55" x14ac:dyDescent="0.2">
      <c r="A172" t="s">
        <v>176</v>
      </c>
      <c r="B172">
        <v>225</v>
      </c>
      <c r="C172" t="s">
        <v>5</v>
      </c>
      <c r="D172">
        <v>2960</v>
      </c>
      <c r="E172" t="s">
        <v>6</v>
      </c>
      <c r="F172">
        <v>645</v>
      </c>
      <c r="G172">
        <v>19.100000000000001</v>
      </c>
      <c r="H172">
        <v>18.600000000000001</v>
      </c>
      <c r="I172">
        <v>19</v>
      </c>
      <c r="J172">
        <v>18.3</v>
      </c>
      <c r="K172">
        <v>19.600000000000001</v>
      </c>
      <c r="L172">
        <v>18.2</v>
      </c>
      <c r="M172">
        <v>17.8</v>
      </c>
      <c r="N172">
        <v>17.7</v>
      </c>
      <c r="O172">
        <v>16.899999999999999</v>
      </c>
      <c r="P172">
        <v>16.8</v>
      </c>
      <c r="Q172">
        <v>17.2</v>
      </c>
      <c r="R172">
        <v>17.399999999999999</v>
      </c>
      <c r="S172">
        <v>17.399999999999999</v>
      </c>
      <c r="T172">
        <v>17.7</v>
      </c>
      <c r="U172">
        <v>18.5</v>
      </c>
      <c r="V172">
        <v>19.3</v>
      </c>
      <c r="W172">
        <v>19.399999999999999</v>
      </c>
      <c r="X172">
        <v>18.8</v>
      </c>
      <c r="Y172">
        <v>21.2</v>
      </c>
      <c r="Z172">
        <v>23.3</v>
      </c>
      <c r="AA172">
        <v>22.5</v>
      </c>
      <c r="AB172">
        <v>21.7</v>
      </c>
      <c r="AC172">
        <v>21.3</v>
      </c>
      <c r="AD172">
        <v>21.7</v>
      </c>
      <c r="AE172">
        <v>20</v>
      </c>
      <c r="AF172">
        <v>20.5</v>
      </c>
      <c r="AG172">
        <v>20.7</v>
      </c>
      <c r="AH172">
        <v>20.100000000000001</v>
      </c>
      <c r="AI172">
        <v>20.100000000000001</v>
      </c>
      <c r="AJ172">
        <v>20.399999999999999</v>
      </c>
      <c r="AK172">
        <v>21.3</v>
      </c>
      <c r="AL172">
        <v>21.7</v>
      </c>
      <c r="AM172">
        <v>22.5</v>
      </c>
      <c r="AN172">
        <v>25</v>
      </c>
      <c r="AO172">
        <v>23.7</v>
      </c>
      <c r="AP172">
        <v>23.9</v>
      </c>
      <c r="AQ172">
        <v>23.8</v>
      </c>
      <c r="AR172">
        <v>24.2</v>
      </c>
      <c r="AS172">
        <v>26.5</v>
      </c>
      <c r="AT172">
        <v>25.3</v>
      </c>
      <c r="AU172">
        <v>28.5</v>
      </c>
      <c r="AV172">
        <v>27.9</v>
      </c>
      <c r="AW172">
        <v>28.6</v>
      </c>
      <c r="AX172">
        <v>29.6</v>
      </c>
      <c r="AY172">
        <v>24.4</v>
      </c>
      <c r="AZ172">
        <v>24.1</v>
      </c>
      <c r="BA172">
        <v>22.5</v>
      </c>
      <c r="BB172">
        <v>19.600000000000001</v>
      </c>
      <c r="BC172">
        <v>17.5</v>
      </c>
    </row>
    <row r="173" spans="1:55" x14ac:dyDescent="0.2">
      <c r="A173" t="s">
        <v>177</v>
      </c>
      <c r="B173">
        <v>229</v>
      </c>
      <c r="C173" t="s">
        <v>5</v>
      </c>
      <c r="D173">
        <v>2960</v>
      </c>
      <c r="E173" t="s">
        <v>6</v>
      </c>
      <c r="F173">
        <v>645</v>
      </c>
      <c r="G173">
        <v>19.8</v>
      </c>
      <c r="H173">
        <v>20.8</v>
      </c>
      <c r="I173">
        <v>20.100000000000001</v>
      </c>
      <c r="J173">
        <v>21.5</v>
      </c>
      <c r="K173">
        <v>22</v>
      </c>
      <c r="L173">
        <v>20.5</v>
      </c>
      <c r="M173">
        <v>21.3</v>
      </c>
      <c r="N173">
        <v>21.9</v>
      </c>
      <c r="O173">
        <v>21.2</v>
      </c>
      <c r="P173">
        <v>20.9</v>
      </c>
      <c r="Q173">
        <v>19.600000000000001</v>
      </c>
      <c r="R173">
        <v>18.7</v>
      </c>
      <c r="S173">
        <v>18.7</v>
      </c>
      <c r="T173">
        <v>17.399999999999999</v>
      </c>
      <c r="U173">
        <v>16.8</v>
      </c>
      <c r="V173">
        <v>17.8</v>
      </c>
      <c r="W173">
        <v>17.100000000000001</v>
      </c>
      <c r="X173">
        <v>16.2</v>
      </c>
      <c r="Y173">
        <v>16.2</v>
      </c>
      <c r="Z173">
        <v>16</v>
      </c>
      <c r="AA173">
        <v>17.7</v>
      </c>
      <c r="AB173">
        <v>17.5</v>
      </c>
      <c r="AC173">
        <v>17.100000000000001</v>
      </c>
      <c r="AD173">
        <v>17.600000000000001</v>
      </c>
      <c r="AE173">
        <v>18.5</v>
      </c>
      <c r="AF173">
        <v>17.899999999999999</v>
      </c>
      <c r="AG173">
        <v>18.100000000000001</v>
      </c>
      <c r="AH173">
        <v>18.7</v>
      </c>
      <c r="AI173">
        <v>19.2</v>
      </c>
      <c r="AJ173">
        <v>18.8</v>
      </c>
      <c r="AK173">
        <v>18.2</v>
      </c>
      <c r="AL173">
        <v>18.399999999999999</v>
      </c>
      <c r="AM173">
        <v>18.2</v>
      </c>
      <c r="AN173">
        <v>18.399999999999999</v>
      </c>
      <c r="AO173">
        <v>18.5</v>
      </c>
      <c r="AP173">
        <v>19.2</v>
      </c>
      <c r="AQ173">
        <v>20.3</v>
      </c>
      <c r="AR173">
        <v>19.399999999999999</v>
      </c>
      <c r="AS173">
        <v>19.7</v>
      </c>
      <c r="AT173">
        <v>19.899999999999999</v>
      </c>
      <c r="AU173">
        <v>20.2</v>
      </c>
      <c r="AV173">
        <v>20.100000000000001</v>
      </c>
      <c r="AW173">
        <v>19.5</v>
      </c>
      <c r="AX173">
        <v>20.2</v>
      </c>
      <c r="AY173">
        <v>20.6</v>
      </c>
      <c r="AZ173">
        <v>22.1</v>
      </c>
      <c r="BA173">
        <v>21.3</v>
      </c>
      <c r="BB173">
        <v>21.2</v>
      </c>
      <c r="BC173">
        <v>21</v>
      </c>
    </row>
    <row r="174" spans="1:55" x14ac:dyDescent="0.2">
      <c r="A174" t="s">
        <v>178</v>
      </c>
      <c r="B174">
        <v>215</v>
      </c>
      <c r="C174" t="s">
        <v>5</v>
      </c>
      <c r="D174">
        <v>2960</v>
      </c>
      <c r="E174" t="s">
        <v>6</v>
      </c>
      <c r="F174">
        <v>645</v>
      </c>
      <c r="G174">
        <v>6.5</v>
      </c>
      <c r="H174">
        <v>6.3</v>
      </c>
      <c r="I174">
        <v>6.8</v>
      </c>
      <c r="J174">
        <v>8.6</v>
      </c>
      <c r="K174">
        <v>8.6</v>
      </c>
      <c r="L174">
        <v>8.1999999999999993</v>
      </c>
      <c r="M174">
        <v>10.199999999999999</v>
      </c>
      <c r="N174">
        <v>11.8</v>
      </c>
      <c r="O174">
        <v>10.8</v>
      </c>
      <c r="P174">
        <v>12.2</v>
      </c>
      <c r="Q174">
        <v>12.5</v>
      </c>
      <c r="R174">
        <v>10.7</v>
      </c>
      <c r="S174">
        <v>11</v>
      </c>
      <c r="T174">
        <v>11.4</v>
      </c>
      <c r="U174">
        <v>13.4</v>
      </c>
      <c r="V174">
        <v>14.3</v>
      </c>
      <c r="W174">
        <v>16</v>
      </c>
      <c r="X174">
        <v>12.1</v>
      </c>
      <c r="Y174">
        <v>10</v>
      </c>
      <c r="Z174">
        <v>12.2</v>
      </c>
      <c r="AA174">
        <v>12</v>
      </c>
      <c r="AB174">
        <v>11.5</v>
      </c>
      <c r="AC174">
        <v>11.6</v>
      </c>
      <c r="AD174">
        <v>13.1</v>
      </c>
      <c r="AE174">
        <v>13.7</v>
      </c>
      <c r="AF174">
        <v>13.7</v>
      </c>
      <c r="AG174">
        <v>14.7</v>
      </c>
      <c r="AH174">
        <v>16.399999999999999</v>
      </c>
      <c r="AI174">
        <v>15.2</v>
      </c>
      <c r="AJ174">
        <v>16.2</v>
      </c>
      <c r="AK174">
        <v>12.3</v>
      </c>
      <c r="AL174">
        <v>11.9</v>
      </c>
      <c r="AM174">
        <v>11.3</v>
      </c>
      <c r="AN174">
        <v>9.1999999999999993</v>
      </c>
      <c r="AO174">
        <v>11.1</v>
      </c>
      <c r="AP174">
        <v>9.5</v>
      </c>
      <c r="AQ174">
        <v>10.1</v>
      </c>
      <c r="AR174">
        <v>8.9</v>
      </c>
      <c r="AS174">
        <v>8.1</v>
      </c>
      <c r="AT174">
        <v>7.5</v>
      </c>
      <c r="AU174">
        <v>7.9</v>
      </c>
      <c r="AV174">
        <v>7.6</v>
      </c>
      <c r="AW174">
        <v>7.6</v>
      </c>
      <c r="AX174">
        <v>6.9</v>
      </c>
      <c r="AY174">
        <v>7.4</v>
      </c>
      <c r="AZ174">
        <v>6.7</v>
      </c>
      <c r="BA174">
        <v>5.7</v>
      </c>
      <c r="BB174">
        <v>5.0999999999999996</v>
      </c>
      <c r="BC174">
        <v>5.7</v>
      </c>
    </row>
    <row r="175" spans="1:55" x14ac:dyDescent="0.2">
      <c r="A175" t="s">
        <v>179</v>
      </c>
      <c r="B175">
        <v>231</v>
      </c>
      <c r="C175" t="s">
        <v>5</v>
      </c>
      <c r="D175">
        <v>2960</v>
      </c>
      <c r="E175" t="s">
        <v>6</v>
      </c>
      <c r="F175">
        <v>645</v>
      </c>
      <c r="G175">
        <v>13</v>
      </c>
      <c r="H175">
        <v>13.4</v>
      </c>
      <c r="I175">
        <v>13</v>
      </c>
      <c r="J175">
        <v>12.7</v>
      </c>
      <c r="K175">
        <v>12.8</v>
      </c>
      <c r="L175">
        <v>13.3</v>
      </c>
      <c r="M175">
        <v>12.7</v>
      </c>
      <c r="N175">
        <v>14.1</v>
      </c>
      <c r="O175">
        <v>13.3</v>
      </c>
      <c r="P175">
        <v>14.5</v>
      </c>
      <c r="Q175">
        <v>14.1</v>
      </c>
      <c r="R175">
        <v>16</v>
      </c>
      <c r="S175">
        <v>15.4</v>
      </c>
      <c r="T175">
        <v>14.8</v>
      </c>
      <c r="U175">
        <v>14.1</v>
      </c>
      <c r="V175">
        <v>15.5</v>
      </c>
      <c r="W175">
        <v>15.3</v>
      </c>
      <c r="X175">
        <v>16.100000000000001</v>
      </c>
      <c r="Y175">
        <v>15.8</v>
      </c>
      <c r="Z175">
        <v>15.4</v>
      </c>
      <c r="AA175">
        <v>17.100000000000001</v>
      </c>
      <c r="AB175">
        <v>16.399999999999999</v>
      </c>
      <c r="AC175">
        <v>17.399999999999999</v>
      </c>
      <c r="AD175">
        <v>19.100000000000001</v>
      </c>
      <c r="AE175">
        <v>19</v>
      </c>
      <c r="AF175">
        <v>18.8</v>
      </c>
      <c r="AG175">
        <v>21.1</v>
      </c>
      <c r="AH175">
        <v>19.899999999999999</v>
      </c>
      <c r="AI175">
        <v>22.4</v>
      </c>
      <c r="AJ175">
        <v>21.2</v>
      </c>
      <c r="AK175">
        <v>21.1</v>
      </c>
      <c r="AL175">
        <v>22</v>
      </c>
      <c r="AM175">
        <v>23</v>
      </c>
      <c r="AN175">
        <v>22.6</v>
      </c>
      <c r="AO175">
        <v>22.1</v>
      </c>
      <c r="AP175">
        <v>21.1</v>
      </c>
      <c r="AQ175">
        <v>21</v>
      </c>
      <c r="AR175">
        <v>21.8</v>
      </c>
      <c r="AS175">
        <v>21.6</v>
      </c>
      <c r="AT175">
        <v>22.1</v>
      </c>
      <c r="AU175">
        <v>21.7</v>
      </c>
      <c r="AV175">
        <v>22.9</v>
      </c>
      <c r="AW175">
        <v>24.1</v>
      </c>
      <c r="AX175">
        <v>24.8</v>
      </c>
      <c r="AY175">
        <v>24.3</v>
      </c>
      <c r="AZ175">
        <v>25.2</v>
      </c>
      <c r="BA175">
        <v>24.6</v>
      </c>
      <c r="BB175">
        <v>24.3</v>
      </c>
      <c r="BC175">
        <v>24.1</v>
      </c>
    </row>
    <row r="176" spans="1:55" x14ac:dyDescent="0.2">
      <c r="A176" t="s">
        <v>180</v>
      </c>
      <c r="B176">
        <v>234</v>
      </c>
      <c r="C176" t="s">
        <v>5</v>
      </c>
      <c r="D176">
        <v>2960</v>
      </c>
      <c r="E176" t="s">
        <v>6</v>
      </c>
      <c r="F176">
        <v>645</v>
      </c>
      <c r="G176">
        <v>4.2</v>
      </c>
      <c r="H176">
        <v>3.4</v>
      </c>
      <c r="I176">
        <v>3.8</v>
      </c>
      <c r="J176">
        <v>4.5</v>
      </c>
      <c r="K176">
        <v>5.6</v>
      </c>
      <c r="L176">
        <v>4.2</v>
      </c>
      <c r="M176">
        <v>3.6</v>
      </c>
      <c r="N176">
        <v>3.6</v>
      </c>
      <c r="O176">
        <v>4.2</v>
      </c>
      <c r="P176">
        <v>3.5</v>
      </c>
      <c r="Q176">
        <v>3.9</v>
      </c>
      <c r="R176">
        <v>6.8</v>
      </c>
      <c r="S176">
        <v>5.4</v>
      </c>
      <c r="T176">
        <v>4.5999999999999996</v>
      </c>
      <c r="U176">
        <v>5.0999999999999996</v>
      </c>
      <c r="V176">
        <v>6</v>
      </c>
      <c r="W176">
        <v>6.3</v>
      </c>
      <c r="X176">
        <v>6.9</v>
      </c>
      <c r="Y176">
        <v>6.8</v>
      </c>
      <c r="Z176">
        <v>6.8</v>
      </c>
      <c r="AA176">
        <v>4.5</v>
      </c>
      <c r="AB176">
        <v>3.2</v>
      </c>
      <c r="AC176">
        <v>3</v>
      </c>
      <c r="AD176">
        <v>3.5</v>
      </c>
      <c r="AE176">
        <v>2.8</v>
      </c>
      <c r="AF176">
        <v>3.9</v>
      </c>
      <c r="AG176">
        <v>5.2</v>
      </c>
      <c r="AH176">
        <v>3.8</v>
      </c>
      <c r="AI176">
        <v>5.8</v>
      </c>
      <c r="AJ176">
        <v>5.2</v>
      </c>
      <c r="AK176">
        <v>5.9</v>
      </c>
      <c r="AL176">
        <v>4.9000000000000004</v>
      </c>
      <c r="AM176">
        <v>7.4</v>
      </c>
      <c r="AN176">
        <v>7.3</v>
      </c>
      <c r="AO176">
        <v>6.4</v>
      </c>
      <c r="AP176">
        <v>4.8</v>
      </c>
      <c r="AQ176">
        <v>6.3</v>
      </c>
      <c r="AR176">
        <v>6.9</v>
      </c>
      <c r="AS176">
        <v>7.7</v>
      </c>
      <c r="AT176">
        <v>7.8</v>
      </c>
      <c r="AU176">
        <v>7.6</v>
      </c>
      <c r="AV176">
        <v>6.7</v>
      </c>
      <c r="AW176">
        <v>7</v>
      </c>
      <c r="AX176">
        <v>5.5</v>
      </c>
      <c r="AY176">
        <v>8</v>
      </c>
      <c r="AZ176">
        <v>11.7</v>
      </c>
      <c r="BA176">
        <v>9.4</v>
      </c>
      <c r="BB176">
        <v>9.3000000000000007</v>
      </c>
      <c r="BC176">
        <v>9.3000000000000007</v>
      </c>
    </row>
    <row r="177" spans="1:55" x14ac:dyDescent="0.2">
      <c r="A177" t="s">
        <v>181</v>
      </c>
      <c r="B177">
        <v>228</v>
      </c>
      <c r="C177" t="s">
        <v>5</v>
      </c>
      <c r="D177">
        <v>2960</v>
      </c>
      <c r="E177" t="s">
        <v>6</v>
      </c>
      <c r="F177">
        <v>645</v>
      </c>
      <c r="G177">
        <v>14</v>
      </c>
      <c r="H177">
        <v>15.5</v>
      </c>
      <c r="I177">
        <v>16.600000000000001</v>
      </c>
      <c r="J177">
        <v>18.100000000000001</v>
      </c>
      <c r="K177">
        <v>19.7</v>
      </c>
      <c r="L177">
        <v>19.899999999999999</v>
      </c>
      <c r="M177">
        <v>21.3</v>
      </c>
      <c r="N177">
        <v>21.3</v>
      </c>
      <c r="O177">
        <v>22.7</v>
      </c>
      <c r="P177">
        <v>24.2</v>
      </c>
      <c r="Q177">
        <v>22.9</v>
      </c>
      <c r="R177">
        <v>26.1</v>
      </c>
      <c r="S177">
        <v>26.6</v>
      </c>
      <c r="T177">
        <v>28.1</v>
      </c>
      <c r="U177">
        <v>28.5</v>
      </c>
      <c r="V177">
        <v>27</v>
      </c>
      <c r="W177">
        <v>25.3</v>
      </c>
      <c r="X177">
        <v>25.7</v>
      </c>
      <c r="Y177">
        <v>26.3</v>
      </c>
      <c r="Z177">
        <v>26.5</v>
      </c>
      <c r="AA177">
        <v>27.9</v>
      </c>
      <c r="AB177">
        <v>27.7</v>
      </c>
      <c r="AC177">
        <v>26.6</v>
      </c>
      <c r="AD177">
        <v>28.8</v>
      </c>
      <c r="AE177">
        <v>29.4</v>
      </c>
      <c r="AF177">
        <v>30.5</v>
      </c>
      <c r="AG177">
        <v>28.7</v>
      </c>
      <c r="AH177">
        <v>27.6</v>
      </c>
      <c r="AI177">
        <v>27.3</v>
      </c>
      <c r="AJ177">
        <v>24.4</v>
      </c>
      <c r="AK177">
        <v>22</v>
      </c>
    </row>
    <row r="178" spans="1:55" x14ac:dyDescent="0.2">
      <c r="A178" t="s">
        <v>182</v>
      </c>
      <c r="B178">
        <v>235</v>
      </c>
      <c r="C178" t="s">
        <v>5</v>
      </c>
      <c r="D178">
        <v>2960</v>
      </c>
      <c r="E178" t="s">
        <v>6</v>
      </c>
      <c r="F178">
        <v>645</v>
      </c>
      <c r="AL178">
        <v>1.3</v>
      </c>
      <c r="AM178">
        <v>0.9</v>
      </c>
      <c r="AN178">
        <v>0.7</v>
      </c>
      <c r="AO178">
        <v>0.6</v>
      </c>
      <c r="AP178">
        <v>0.3</v>
      </c>
      <c r="AQ178">
        <v>0.5</v>
      </c>
      <c r="AR178">
        <v>0.5</v>
      </c>
      <c r="AS178">
        <v>0.4</v>
      </c>
      <c r="AT178">
        <v>0.4</v>
      </c>
      <c r="AU178">
        <v>0.3</v>
      </c>
      <c r="AV178">
        <v>0.3</v>
      </c>
      <c r="AW178">
        <v>0.2</v>
      </c>
      <c r="AX178">
        <v>0.3</v>
      </c>
      <c r="AY178">
        <v>0.3</v>
      </c>
      <c r="AZ178">
        <v>0.4</v>
      </c>
      <c r="BA178">
        <v>0.4</v>
      </c>
      <c r="BB178">
        <v>0.3</v>
      </c>
      <c r="BC178">
        <v>0.3</v>
      </c>
    </row>
    <row r="179" spans="1:55" x14ac:dyDescent="0.2">
      <c r="A179" t="s">
        <v>183</v>
      </c>
      <c r="B179">
        <v>155</v>
      </c>
      <c r="C179" t="s">
        <v>5</v>
      </c>
      <c r="D179">
        <v>2960</v>
      </c>
      <c r="E179" t="s">
        <v>6</v>
      </c>
      <c r="F179">
        <v>645</v>
      </c>
      <c r="G179">
        <v>28.3</v>
      </c>
      <c r="H179">
        <v>29.4</v>
      </c>
      <c r="I179">
        <v>30</v>
      </c>
      <c r="J179">
        <v>31.9</v>
      </c>
      <c r="K179">
        <v>31.1</v>
      </c>
      <c r="L179">
        <v>32.1</v>
      </c>
      <c r="M179">
        <v>33.200000000000003</v>
      </c>
      <c r="N179">
        <v>35.5</v>
      </c>
      <c r="O179">
        <v>36</v>
      </c>
      <c r="P179">
        <v>44.3</v>
      </c>
      <c r="Q179">
        <v>50</v>
      </c>
      <c r="R179">
        <v>48.1</v>
      </c>
      <c r="S179">
        <v>49.4</v>
      </c>
      <c r="T179">
        <v>44</v>
      </c>
      <c r="U179">
        <v>34.1</v>
      </c>
      <c r="V179">
        <v>52.7</v>
      </c>
      <c r="W179">
        <v>52</v>
      </c>
      <c r="X179">
        <v>50.8</v>
      </c>
      <c r="Y179">
        <v>45.8</v>
      </c>
      <c r="Z179">
        <v>37.1</v>
      </c>
      <c r="AA179">
        <v>38.200000000000003</v>
      </c>
      <c r="AB179">
        <v>33.799999999999997</v>
      </c>
      <c r="AC179">
        <v>31.9</v>
      </c>
      <c r="AD179">
        <v>37.1</v>
      </c>
      <c r="AE179">
        <v>38</v>
      </c>
      <c r="AF179">
        <v>37.5</v>
      </c>
      <c r="AG179">
        <v>32.5</v>
      </c>
      <c r="AH179">
        <v>34.4</v>
      </c>
      <c r="AI179">
        <v>30</v>
      </c>
      <c r="AJ179">
        <v>39.700000000000003</v>
      </c>
      <c r="AK179">
        <v>30</v>
      </c>
      <c r="AL179">
        <v>30</v>
      </c>
      <c r="AM179">
        <v>30.5</v>
      </c>
      <c r="AN179">
        <v>31.4</v>
      </c>
      <c r="AO179">
        <v>33.4</v>
      </c>
      <c r="AP179">
        <v>34.1</v>
      </c>
      <c r="AQ179">
        <v>32.200000000000003</v>
      </c>
      <c r="AR179">
        <v>32.5</v>
      </c>
      <c r="AS179">
        <v>32</v>
      </c>
      <c r="AT179">
        <v>32.799999999999997</v>
      </c>
      <c r="AU179">
        <v>30.8</v>
      </c>
      <c r="AV179">
        <v>29.5</v>
      </c>
      <c r="AW179">
        <v>30.9</v>
      </c>
      <c r="AX179">
        <v>30.5</v>
      </c>
      <c r="AY179">
        <v>33.200000000000003</v>
      </c>
      <c r="AZ179">
        <v>34</v>
      </c>
      <c r="BA179">
        <v>34.4</v>
      </c>
      <c r="BB179">
        <v>33.5</v>
      </c>
      <c r="BC179">
        <v>32.700000000000003</v>
      </c>
    </row>
    <row r="180" spans="1:55" x14ac:dyDescent="0.2">
      <c r="A180" t="s">
        <v>184</v>
      </c>
      <c r="B180">
        <v>236</v>
      </c>
      <c r="C180" t="s">
        <v>5</v>
      </c>
      <c r="D180">
        <v>2960</v>
      </c>
      <c r="E180" t="s">
        <v>6</v>
      </c>
      <c r="F180">
        <v>645</v>
      </c>
      <c r="G180">
        <v>10.5</v>
      </c>
      <c r="H180">
        <v>10.5</v>
      </c>
      <c r="I180">
        <v>10.7</v>
      </c>
      <c r="J180">
        <v>12.1</v>
      </c>
      <c r="K180">
        <v>12.2</v>
      </c>
      <c r="L180">
        <v>11.9</v>
      </c>
      <c r="M180">
        <v>10</v>
      </c>
      <c r="N180">
        <v>10.8</v>
      </c>
      <c r="O180">
        <v>11.6</v>
      </c>
      <c r="P180">
        <v>9.8000000000000007</v>
      </c>
      <c r="Q180">
        <v>10.4</v>
      </c>
      <c r="R180">
        <v>10.9</v>
      </c>
      <c r="S180">
        <v>11.5</v>
      </c>
      <c r="T180">
        <v>10.6</v>
      </c>
      <c r="U180">
        <v>10</v>
      </c>
      <c r="V180">
        <v>9.5</v>
      </c>
      <c r="W180">
        <v>10.7</v>
      </c>
      <c r="X180">
        <v>12.8</v>
      </c>
      <c r="Y180">
        <v>10.9</v>
      </c>
      <c r="Z180">
        <v>12.2</v>
      </c>
      <c r="AA180">
        <v>12.1</v>
      </c>
      <c r="AB180">
        <v>12.6</v>
      </c>
      <c r="AC180">
        <v>11.7</v>
      </c>
      <c r="AD180">
        <v>12.4</v>
      </c>
      <c r="AE180">
        <v>11.1</v>
      </c>
      <c r="AF180">
        <v>11.5</v>
      </c>
      <c r="AG180">
        <v>13.9</v>
      </c>
      <c r="AH180">
        <v>13.4</v>
      </c>
      <c r="AI180">
        <v>13.4</v>
      </c>
      <c r="AJ180">
        <v>13</v>
      </c>
      <c r="AK180">
        <v>13.3</v>
      </c>
      <c r="AL180">
        <v>13.3</v>
      </c>
      <c r="AM180">
        <v>16</v>
      </c>
      <c r="AN180">
        <v>17.8</v>
      </c>
      <c r="AO180">
        <v>20.6</v>
      </c>
      <c r="AP180">
        <v>19.600000000000001</v>
      </c>
      <c r="AQ180">
        <v>18.8</v>
      </c>
      <c r="AR180">
        <v>20.8</v>
      </c>
      <c r="AS180">
        <v>16.8</v>
      </c>
      <c r="AT180">
        <v>15.3</v>
      </c>
      <c r="AU180">
        <v>17.600000000000001</v>
      </c>
      <c r="AV180">
        <v>20.7</v>
      </c>
      <c r="AW180">
        <v>19</v>
      </c>
      <c r="AX180">
        <v>17.2</v>
      </c>
      <c r="AY180">
        <v>17.2</v>
      </c>
      <c r="AZ180">
        <v>18.899999999999999</v>
      </c>
      <c r="BA180">
        <v>19.600000000000001</v>
      </c>
      <c r="BB180">
        <v>19.2</v>
      </c>
      <c r="BC180">
        <v>18.899999999999999</v>
      </c>
    </row>
    <row r="181" spans="1:55" x14ac:dyDescent="0.2">
      <c r="A181" t="s">
        <v>185</v>
      </c>
      <c r="B181">
        <v>237</v>
      </c>
      <c r="C181" t="s">
        <v>5</v>
      </c>
      <c r="D181">
        <v>2960</v>
      </c>
      <c r="E181" t="s">
        <v>6</v>
      </c>
      <c r="F181">
        <v>645</v>
      </c>
      <c r="G181">
        <v>13.1</v>
      </c>
      <c r="H181">
        <v>14.7</v>
      </c>
      <c r="I181">
        <v>16.600000000000001</v>
      </c>
      <c r="J181">
        <v>16.600000000000001</v>
      </c>
      <c r="K181">
        <v>16.899999999999999</v>
      </c>
      <c r="L181">
        <v>16.7</v>
      </c>
      <c r="M181">
        <v>17</v>
      </c>
      <c r="N181">
        <v>17.3</v>
      </c>
      <c r="O181">
        <v>18</v>
      </c>
      <c r="P181">
        <v>13.8</v>
      </c>
      <c r="Q181">
        <v>15</v>
      </c>
      <c r="R181">
        <v>16.899999999999999</v>
      </c>
      <c r="S181">
        <v>17</v>
      </c>
      <c r="T181">
        <v>11.7</v>
      </c>
      <c r="U181">
        <v>10.9</v>
      </c>
      <c r="V181">
        <v>12</v>
      </c>
      <c r="W181">
        <v>11.4</v>
      </c>
      <c r="X181">
        <v>11.1</v>
      </c>
      <c r="Y181">
        <v>11.2</v>
      </c>
      <c r="Z181">
        <v>10.3</v>
      </c>
      <c r="AA181">
        <v>10.199999999999999</v>
      </c>
      <c r="AB181">
        <v>11.1</v>
      </c>
      <c r="AC181">
        <v>12.5</v>
      </c>
      <c r="AD181">
        <v>12.3</v>
      </c>
      <c r="AE181">
        <v>12.5</v>
      </c>
      <c r="AF181">
        <v>12.4</v>
      </c>
      <c r="AG181">
        <v>12.6</v>
      </c>
      <c r="AH181">
        <v>12.1</v>
      </c>
      <c r="AI181">
        <v>13.7</v>
      </c>
      <c r="AJ181">
        <v>13</v>
      </c>
      <c r="AK181">
        <v>12.2</v>
      </c>
      <c r="AL181">
        <v>11.6</v>
      </c>
      <c r="AM181">
        <v>12.1</v>
      </c>
      <c r="AN181">
        <v>15</v>
      </c>
      <c r="AO181">
        <v>16.399999999999999</v>
      </c>
      <c r="AP181">
        <v>16.600000000000001</v>
      </c>
      <c r="AQ181">
        <v>15.9</v>
      </c>
      <c r="AR181">
        <v>16.5</v>
      </c>
      <c r="AS181">
        <v>17.8</v>
      </c>
      <c r="AT181">
        <v>20.399999999999999</v>
      </c>
      <c r="AU181">
        <v>19.3</v>
      </c>
      <c r="AV181">
        <v>19.8</v>
      </c>
      <c r="AW181">
        <v>24</v>
      </c>
      <c r="AX181">
        <v>26.5</v>
      </c>
      <c r="AY181">
        <v>27.6</v>
      </c>
      <c r="AZ181">
        <v>24.9</v>
      </c>
      <c r="BA181">
        <v>29.6</v>
      </c>
      <c r="BB181">
        <v>30.8</v>
      </c>
      <c r="BC181">
        <v>32.6</v>
      </c>
    </row>
    <row r="182" spans="1:55" x14ac:dyDescent="0.2">
      <c r="A182" t="s">
        <v>186</v>
      </c>
      <c r="B182">
        <v>249</v>
      </c>
      <c r="C182" t="s">
        <v>5</v>
      </c>
      <c r="D182">
        <v>2960</v>
      </c>
      <c r="E182" t="s">
        <v>6</v>
      </c>
      <c r="F182">
        <v>645</v>
      </c>
      <c r="G182">
        <v>2.6</v>
      </c>
      <c r="H182">
        <v>2.2000000000000002</v>
      </c>
      <c r="I182">
        <v>2.4</v>
      </c>
      <c r="J182">
        <v>3.1</v>
      </c>
      <c r="K182">
        <v>2.6</v>
      </c>
      <c r="L182">
        <v>2.5</v>
      </c>
      <c r="M182">
        <v>2.8</v>
      </c>
      <c r="N182">
        <v>3.1</v>
      </c>
      <c r="O182">
        <v>2.1</v>
      </c>
      <c r="P182">
        <v>2.7</v>
      </c>
      <c r="Q182">
        <v>2.5</v>
      </c>
      <c r="R182">
        <v>3.3</v>
      </c>
      <c r="S182">
        <v>5.0999999999999996</v>
      </c>
      <c r="T182">
        <v>4.9000000000000004</v>
      </c>
      <c r="U182">
        <v>6.2</v>
      </c>
      <c r="V182">
        <v>9.1999999999999993</v>
      </c>
      <c r="W182">
        <v>7.6</v>
      </c>
      <c r="X182">
        <v>8.1999999999999993</v>
      </c>
      <c r="Y182">
        <v>8.4</v>
      </c>
      <c r="Z182">
        <v>9.5</v>
      </c>
      <c r="AA182">
        <v>7.9</v>
      </c>
      <c r="AB182">
        <v>6.1</v>
      </c>
      <c r="AC182">
        <v>6.2</v>
      </c>
      <c r="AD182">
        <v>6</v>
      </c>
      <c r="AE182">
        <v>6.6</v>
      </c>
      <c r="AF182">
        <v>5.7</v>
      </c>
      <c r="AG182">
        <v>5.7</v>
      </c>
      <c r="AH182">
        <v>5.6</v>
      </c>
      <c r="AI182">
        <v>5.2</v>
      </c>
      <c r="AJ182">
        <v>5.2</v>
      </c>
      <c r="AK182">
        <v>6.9</v>
      </c>
      <c r="AL182">
        <v>6.1</v>
      </c>
      <c r="AM182">
        <v>6</v>
      </c>
      <c r="AN182">
        <v>5.8</v>
      </c>
      <c r="AO182">
        <v>5.7</v>
      </c>
      <c r="AP182">
        <v>4.8</v>
      </c>
      <c r="AQ182">
        <v>5.3</v>
      </c>
      <c r="AR182">
        <v>5.2</v>
      </c>
      <c r="AS182">
        <v>5.7</v>
      </c>
      <c r="AT182">
        <v>4.8</v>
      </c>
      <c r="AU182">
        <v>5</v>
      </c>
      <c r="AV182">
        <v>6.3</v>
      </c>
      <c r="AW182">
        <v>8.3000000000000007</v>
      </c>
      <c r="AX182">
        <v>9.4</v>
      </c>
      <c r="AY182">
        <v>7.7</v>
      </c>
      <c r="AZ182">
        <v>7.1</v>
      </c>
      <c r="BA182">
        <v>4.7</v>
      </c>
      <c r="BB182">
        <v>4.5</v>
      </c>
      <c r="BC182">
        <v>4.4000000000000004</v>
      </c>
    </row>
    <row r="183" spans="1:55" x14ac:dyDescent="0.2">
      <c r="A183" t="s">
        <v>187</v>
      </c>
      <c r="B183">
        <v>248</v>
      </c>
      <c r="C183" t="s">
        <v>5</v>
      </c>
      <c r="D183">
        <v>2960</v>
      </c>
      <c r="E183" t="s">
        <v>6</v>
      </c>
      <c r="F183">
        <v>645</v>
      </c>
      <c r="G183">
        <v>1.5</v>
      </c>
      <c r="H183">
        <v>1</v>
      </c>
      <c r="I183">
        <v>1.2</v>
      </c>
      <c r="J183">
        <v>1.6</v>
      </c>
      <c r="K183">
        <v>1.7</v>
      </c>
      <c r="L183">
        <v>2.7</v>
      </c>
      <c r="M183">
        <v>2.5</v>
      </c>
      <c r="N183">
        <v>2.2999999999999998</v>
      </c>
      <c r="O183">
        <v>2.6</v>
      </c>
      <c r="P183">
        <v>3.2</v>
      </c>
      <c r="Q183">
        <v>3.1</v>
      </c>
      <c r="R183">
        <v>3.1</v>
      </c>
      <c r="S183">
        <v>3.4</v>
      </c>
      <c r="T183">
        <v>3.9</v>
      </c>
      <c r="U183">
        <v>3.3</v>
      </c>
      <c r="V183">
        <v>3</v>
      </c>
      <c r="W183">
        <v>3.3</v>
      </c>
      <c r="X183">
        <v>3.5</v>
      </c>
      <c r="Y183">
        <v>2.8</v>
      </c>
      <c r="Z183">
        <v>3.4</v>
      </c>
      <c r="AA183">
        <v>3.5</v>
      </c>
      <c r="AB183">
        <v>3.2</v>
      </c>
      <c r="AC183">
        <v>4.0999999999999996</v>
      </c>
      <c r="AD183">
        <v>3.6</v>
      </c>
      <c r="AE183">
        <v>3.7</v>
      </c>
      <c r="AF183">
        <v>4.0999999999999996</v>
      </c>
      <c r="AG183">
        <v>4</v>
      </c>
      <c r="AH183">
        <v>4.2</v>
      </c>
      <c r="AI183">
        <v>4.0999999999999996</v>
      </c>
      <c r="AJ183">
        <v>4.9000000000000004</v>
      </c>
      <c r="AK183">
        <v>2.2000000000000002</v>
      </c>
    </row>
    <row r="184" spans="1:55" x14ac:dyDescent="0.2">
      <c r="A184" t="s">
        <v>188</v>
      </c>
      <c r="B184">
        <v>251</v>
      </c>
      <c r="C184" t="s">
        <v>5</v>
      </c>
      <c r="D184">
        <v>2960</v>
      </c>
      <c r="E184" t="s">
        <v>6</v>
      </c>
      <c r="F184">
        <v>645</v>
      </c>
      <c r="G184">
        <v>8.5</v>
      </c>
      <c r="H184">
        <v>9.6999999999999993</v>
      </c>
      <c r="I184">
        <v>13.9</v>
      </c>
      <c r="J184">
        <v>13.6</v>
      </c>
      <c r="K184">
        <v>13.5</v>
      </c>
      <c r="L184">
        <v>14.2</v>
      </c>
      <c r="M184">
        <v>14.5</v>
      </c>
      <c r="N184">
        <v>14.8</v>
      </c>
      <c r="O184">
        <v>16.399999999999999</v>
      </c>
      <c r="P184">
        <v>17.399999999999999</v>
      </c>
      <c r="Q184">
        <v>14.9</v>
      </c>
      <c r="R184">
        <v>15.7</v>
      </c>
      <c r="S184">
        <v>13.2</v>
      </c>
      <c r="T184">
        <v>11.2</v>
      </c>
      <c r="U184">
        <v>13.6</v>
      </c>
      <c r="V184">
        <v>11.4</v>
      </c>
      <c r="W184">
        <v>11</v>
      </c>
      <c r="X184">
        <v>9.3000000000000007</v>
      </c>
      <c r="Y184">
        <v>9.4</v>
      </c>
      <c r="Z184">
        <v>9.8000000000000007</v>
      </c>
      <c r="AA184">
        <v>7.4</v>
      </c>
      <c r="AB184">
        <v>10</v>
      </c>
      <c r="AC184">
        <v>9.1</v>
      </c>
      <c r="AD184">
        <v>10.4</v>
      </c>
      <c r="AE184">
        <v>10.199999999999999</v>
      </c>
      <c r="AF184">
        <v>8</v>
      </c>
      <c r="AG184">
        <v>8.8000000000000007</v>
      </c>
      <c r="AH184">
        <v>8.1999999999999993</v>
      </c>
      <c r="AI184">
        <v>9.1</v>
      </c>
      <c r="AJ184">
        <v>8.4</v>
      </c>
      <c r="AK184">
        <v>8.6999999999999993</v>
      </c>
      <c r="AL184">
        <v>8.9</v>
      </c>
      <c r="AM184">
        <v>8.8000000000000007</v>
      </c>
      <c r="AN184">
        <v>8.8000000000000007</v>
      </c>
      <c r="AO184">
        <v>8.6</v>
      </c>
      <c r="AP184">
        <v>8</v>
      </c>
      <c r="AQ184">
        <v>7.6</v>
      </c>
      <c r="AR184">
        <v>7.8</v>
      </c>
      <c r="AS184">
        <v>7.1</v>
      </c>
      <c r="AT184">
        <v>7.1</v>
      </c>
      <c r="AU184">
        <v>6.6</v>
      </c>
      <c r="AV184">
        <v>6.7</v>
      </c>
      <c r="AW184">
        <v>6.9</v>
      </c>
      <c r="AX184">
        <v>6.8</v>
      </c>
      <c r="AY184">
        <v>6.9</v>
      </c>
      <c r="AZ184">
        <v>6.5</v>
      </c>
      <c r="BA184">
        <v>6.3</v>
      </c>
      <c r="BB184">
        <v>6.2</v>
      </c>
      <c r="BC184">
        <v>6</v>
      </c>
    </row>
    <row r="185" spans="1:55" x14ac:dyDescent="0.2">
      <c r="A185" t="s">
        <v>189</v>
      </c>
      <c r="B185">
        <v>181</v>
      </c>
      <c r="C185" t="s">
        <v>5</v>
      </c>
      <c r="D185">
        <v>2960</v>
      </c>
      <c r="E185" t="s">
        <v>6</v>
      </c>
      <c r="F185">
        <v>645</v>
      </c>
      <c r="G185">
        <v>1.5</v>
      </c>
      <c r="H185">
        <v>1.6</v>
      </c>
      <c r="I185">
        <v>1.4</v>
      </c>
      <c r="J185">
        <v>1.9</v>
      </c>
      <c r="K185">
        <v>1.9</v>
      </c>
      <c r="L185">
        <v>2.1</v>
      </c>
      <c r="M185">
        <v>2</v>
      </c>
      <c r="N185">
        <v>2.1</v>
      </c>
      <c r="O185">
        <v>2</v>
      </c>
      <c r="P185">
        <v>1.7</v>
      </c>
      <c r="Q185">
        <v>1.7</v>
      </c>
      <c r="R185">
        <v>1.8</v>
      </c>
      <c r="S185">
        <v>1.7</v>
      </c>
      <c r="T185">
        <v>1.4</v>
      </c>
      <c r="U185">
        <v>1.3</v>
      </c>
      <c r="V185">
        <v>1.3</v>
      </c>
      <c r="W185">
        <v>1.3</v>
      </c>
      <c r="X185">
        <v>1.5</v>
      </c>
      <c r="Y185">
        <v>1.7</v>
      </c>
      <c r="Z185">
        <v>2.7</v>
      </c>
      <c r="AA185">
        <v>2.7</v>
      </c>
      <c r="AB185">
        <v>2.5</v>
      </c>
      <c r="AC185">
        <v>1.9</v>
      </c>
      <c r="AD185">
        <v>2</v>
      </c>
      <c r="AE185">
        <v>2</v>
      </c>
      <c r="AF185">
        <v>2.2000000000000002</v>
      </c>
      <c r="AG185">
        <v>2.1</v>
      </c>
      <c r="AH185">
        <v>2.2999999999999998</v>
      </c>
      <c r="AI185">
        <v>2.4</v>
      </c>
      <c r="AJ185">
        <v>2.5</v>
      </c>
      <c r="AK185">
        <v>2.1</v>
      </c>
      <c r="AL185">
        <v>2.2000000000000002</v>
      </c>
      <c r="AM185">
        <v>2.9</v>
      </c>
      <c r="AN185">
        <v>3.4</v>
      </c>
      <c r="AO185">
        <v>3.3</v>
      </c>
      <c r="AP185">
        <v>3.3</v>
      </c>
      <c r="AQ185">
        <v>3.1</v>
      </c>
      <c r="AR185">
        <v>2.4</v>
      </c>
      <c r="AS185">
        <v>2.1</v>
      </c>
      <c r="AT185">
        <v>2</v>
      </c>
      <c r="AU185">
        <v>1.4</v>
      </c>
      <c r="AV185">
        <v>1.3</v>
      </c>
      <c r="AW185">
        <v>1.1000000000000001</v>
      </c>
      <c r="AX185">
        <v>1.4</v>
      </c>
      <c r="AY185">
        <v>1.1000000000000001</v>
      </c>
      <c r="AZ185">
        <v>1.4</v>
      </c>
      <c r="BA185">
        <v>1.1000000000000001</v>
      </c>
      <c r="BB185">
        <v>1.1000000000000001</v>
      </c>
      <c r="BC185">
        <v>1.1000000000000001</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06C55-081A-BC4C-8A5B-5797807196C2}">
  <dimension ref="A1:BF41"/>
  <sheetViews>
    <sheetView workbookViewId="0">
      <pane xSplit="1" topLeftCell="AY1" activePane="topRight" state="frozen"/>
      <selection pane="topRight" activeCell="BF4" sqref="BF4"/>
    </sheetView>
  </sheetViews>
  <sheetFormatPr baseColWidth="10" defaultRowHeight="15" x14ac:dyDescent="0.2"/>
  <cols>
    <col min="1" max="1" width="17.1640625" customWidth="1"/>
    <col min="3" max="3" width="17.83203125" customWidth="1"/>
    <col min="5" max="5" width="29.1640625" customWidth="1"/>
    <col min="56" max="57" width="18.6640625" customWidth="1"/>
  </cols>
  <sheetData>
    <row r="1" spans="1:58" x14ac:dyDescent="0.2">
      <c r="A1" t="s">
        <v>194</v>
      </c>
      <c r="B1" t="s">
        <v>193</v>
      </c>
      <c r="C1" t="s">
        <v>0</v>
      </c>
      <c r="D1" t="s">
        <v>1</v>
      </c>
      <c r="E1" t="s">
        <v>2</v>
      </c>
      <c r="F1" t="s">
        <v>3</v>
      </c>
      <c r="G1">
        <v>1961</v>
      </c>
      <c r="H1">
        <v>1962</v>
      </c>
      <c r="I1">
        <v>1963</v>
      </c>
      <c r="J1">
        <v>1964</v>
      </c>
      <c r="K1">
        <v>1965</v>
      </c>
      <c r="L1">
        <v>1966</v>
      </c>
      <c r="M1">
        <v>1967</v>
      </c>
      <c r="N1">
        <v>1968</v>
      </c>
      <c r="O1">
        <v>1969</v>
      </c>
      <c r="P1">
        <v>1970</v>
      </c>
      <c r="Q1">
        <v>1971</v>
      </c>
      <c r="R1">
        <v>1972</v>
      </c>
      <c r="S1">
        <v>1973</v>
      </c>
      <c r="T1">
        <v>1974</v>
      </c>
      <c r="U1">
        <v>1975</v>
      </c>
      <c r="V1">
        <v>1976</v>
      </c>
      <c r="W1">
        <v>1977</v>
      </c>
      <c r="X1">
        <v>1978</v>
      </c>
      <c r="Y1">
        <v>1979</v>
      </c>
      <c r="Z1">
        <v>1980</v>
      </c>
      <c r="AA1">
        <v>1981</v>
      </c>
      <c r="AB1">
        <v>1982</v>
      </c>
      <c r="AC1">
        <v>1983</v>
      </c>
      <c r="AD1">
        <v>1984</v>
      </c>
      <c r="AE1">
        <v>1985</v>
      </c>
      <c r="AF1">
        <v>1986</v>
      </c>
      <c r="AG1">
        <v>1987</v>
      </c>
      <c r="AH1">
        <v>1988</v>
      </c>
      <c r="AI1">
        <v>1989</v>
      </c>
      <c r="AJ1">
        <v>1990</v>
      </c>
      <c r="AK1">
        <v>1991</v>
      </c>
      <c r="AL1">
        <v>1992</v>
      </c>
      <c r="AM1">
        <v>1993</v>
      </c>
      <c r="AN1">
        <v>1994</v>
      </c>
      <c r="AO1">
        <v>1995</v>
      </c>
      <c r="AP1">
        <v>1996</v>
      </c>
      <c r="AQ1">
        <v>1997</v>
      </c>
      <c r="AR1">
        <v>1998</v>
      </c>
      <c r="AS1">
        <v>1999</v>
      </c>
      <c r="AT1">
        <v>2000</v>
      </c>
      <c r="AU1">
        <v>2001</v>
      </c>
      <c r="AV1">
        <v>2002</v>
      </c>
      <c r="AW1">
        <v>2003</v>
      </c>
      <c r="AX1">
        <v>2004</v>
      </c>
      <c r="AY1">
        <v>2005</v>
      </c>
      <c r="AZ1">
        <v>2006</v>
      </c>
      <c r="BA1">
        <v>2007</v>
      </c>
      <c r="BB1">
        <v>2008</v>
      </c>
      <c r="BC1">
        <v>2009</v>
      </c>
      <c r="BD1" t="s">
        <v>213</v>
      </c>
      <c r="BE1" t="s">
        <v>214</v>
      </c>
      <c r="BF1" t="s">
        <v>212</v>
      </c>
    </row>
    <row r="2" spans="1:58" x14ac:dyDescent="0.2">
      <c r="A2" t="s">
        <v>9</v>
      </c>
      <c r="B2">
        <v>8</v>
      </c>
      <c r="C2" t="s">
        <v>5</v>
      </c>
      <c r="D2">
        <v>2960</v>
      </c>
      <c r="E2" t="s">
        <v>6</v>
      </c>
      <c r="F2">
        <v>645</v>
      </c>
      <c r="G2">
        <v>36.799999999999997</v>
      </c>
      <c r="H2">
        <v>36.6</v>
      </c>
      <c r="I2">
        <v>36</v>
      </c>
      <c r="J2">
        <v>36</v>
      </c>
      <c r="K2">
        <v>37.1</v>
      </c>
      <c r="L2">
        <v>36.5</v>
      </c>
      <c r="M2">
        <v>31.9</v>
      </c>
      <c r="N2">
        <v>25.8</v>
      </c>
      <c r="O2">
        <v>34.200000000000003</v>
      </c>
      <c r="P2">
        <v>29.9</v>
      </c>
      <c r="Q2">
        <v>29.5</v>
      </c>
      <c r="R2">
        <v>34</v>
      </c>
      <c r="S2">
        <v>37.9</v>
      </c>
      <c r="T2">
        <v>35.200000000000003</v>
      </c>
      <c r="U2">
        <v>41.3</v>
      </c>
      <c r="V2">
        <v>43.6</v>
      </c>
      <c r="W2">
        <v>43.1</v>
      </c>
      <c r="X2">
        <v>37</v>
      </c>
      <c r="Y2">
        <v>40.700000000000003</v>
      </c>
      <c r="Z2">
        <v>43</v>
      </c>
      <c r="AA2">
        <v>37.6</v>
      </c>
      <c r="AB2">
        <v>30.2</v>
      </c>
      <c r="AC2">
        <v>31.3</v>
      </c>
      <c r="AD2">
        <v>40.700000000000003</v>
      </c>
      <c r="AE2">
        <v>51.9</v>
      </c>
      <c r="AF2">
        <v>54.8</v>
      </c>
      <c r="AG2">
        <v>50</v>
      </c>
      <c r="AH2">
        <v>46.2</v>
      </c>
      <c r="AI2">
        <v>50.1</v>
      </c>
      <c r="AJ2">
        <v>31.4</v>
      </c>
      <c r="AK2">
        <v>30.4</v>
      </c>
      <c r="AL2">
        <v>48.7</v>
      </c>
      <c r="AM2">
        <v>41.3</v>
      </c>
      <c r="AN2">
        <v>38.799999999999997</v>
      </c>
      <c r="AO2">
        <v>38.299999999999997</v>
      </c>
      <c r="AP2">
        <v>35.6</v>
      </c>
      <c r="AQ2">
        <v>40.299999999999997</v>
      </c>
      <c r="AR2">
        <v>36.200000000000003</v>
      </c>
      <c r="AS2">
        <v>40.9</v>
      </c>
      <c r="AT2">
        <v>44.5</v>
      </c>
      <c r="AU2">
        <v>42.3</v>
      </c>
      <c r="AV2">
        <v>43.7</v>
      </c>
      <c r="AW2">
        <v>49.6</v>
      </c>
      <c r="AX2">
        <v>50.8</v>
      </c>
      <c r="AY2">
        <v>53.4</v>
      </c>
      <c r="AZ2">
        <v>53.8</v>
      </c>
      <c r="BA2">
        <v>55.8</v>
      </c>
      <c r="BB2">
        <v>55.2</v>
      </c>
      <c r="BC2">
        <v>54.6</v>
      </c>
      <c r="BD2">
        <f>AVERAGE(AT2:BC2)</f>
        <v>50.37</v>
      </c>
      <c r="BE2" s="12">
        <f>STDEV(AT2:BC2)</f>
        <v>5.1261963373332557</v>
      </c>
    </row>
    <row r="3" spans="1:58" x14ac:dyDescent="0.2">
      <c r="A3" t="s">
        <v>15</v>
      </c>
      <c r="B3">
        <v>12</v>
      </c>
      <c r="C3" t="s">
        <v>5</v>
      </c>
      <c r="D3">
        <v>2960</v>
      </c>
      <c r="E3" t="s">
        <v>6</v>
      </c>
      <c r="F3">
        <v>645</v>
      </c>
      <c r="G3">
        <v>9.9</v>
      </c>
      <c r="H3">
        <v>10.199999999999999</v>
      </c>
      <c r="I3">
        <v>12.9</v>
      </c>
      <c r="J3">
        <v>10</v>
      </c>
      <c r="K3">
        <v>15.2</v>
      </c>
      <c r="L3">
        <v>18.7</v>
      </c>
      <c r="M3">
        <v>17</v>
      </c>
      <c r="N3">
        <v>15.2</v>
      </c>
      <c r="O3">
        <v>14.7</v>
      </c>
      <c r="P3">
        <v>17.5</v>
      </c>
      <c r="Q3">
        <v>14.9</v>
      </c>
      <c r="R3">
        <v>11.7</v>
      </c>
      <c r="S3">
        <v>17</v>
      </c>
      <c r="T3">
        <v>14.1</v>
      </c>
      <c r="U3">
        <v>14.8</v>
      </c>
      <c r="V3">
        <v>11.9</v>
      </c>
      <c r="W3">
        <v>12.8</v>
      </c>
      <c r="X3">
        <v>14.5</v>
      </c>
      <c r="Y3">
        <v>12.4</v>
      </c>
      <c r="Z3">
        <v>17.899999999999999</v>
      </c>
      <c r="AA3">
        <v>20.100000000000001</v>
      </c>
      <c r="AB3">
        <v>18.100000000000001</v>
      </c>
      <c r="AC3">
        <v>19</v>
      </c>
      <c r="AD3">
        <v>18.399999999999999</v>
      </c>
      <c r="AE3">
        <v>21.6</v>
      </c>
      <c r="AF3">
        <v>22.4</v>
      </c>
      <c r="AG3">
        <v>21.4</v>
      </c>
      <c r="AH3">
        <v>22.9</v>
      </c>
      <c r="AI3">
        <v>24.7</v>
      </c>
      <c r="AJ3">
        <v>23.3</v>
      </c>
      <c r="AK3">
        <v>24.3</v>
      </c>
      <c r="AL3">
        <v>25.5</v>
      </c>
      <c r="AM3">
        <v>24.6</v>
      </c>
      <c r="AN3">
        <v>24.4</v>
      </c>
      <c r="AO3">
        <v>25.3</v>
      </c>
      <c r="AP3">
        <v>23</v>
      </c>
      <c r="AQ3">
        <v>30.7</v>
      </c>
      <c r="AR3">
        <v>31.9</v>
      </c>
      <c r="AS3">
        <v>33.200000000000003</v>
      </c>
      <c r="AT3">
        <v>34.4</v>
      </c>
      <c r="AU3">
        <v>34.700000000000003</v>
      </c>
      <c r="AV3">
        <v>33.5</v>
      </c>
      <c r="AW3">
        <v>33.9</v>
      </c>
      <c r="AX3">
        <v>32.9</v>
      </c>
      <c r="AY3">
        <v>32</v>
      </c>
      <c r="AZ3">
        <v>32.5</v>
      </c>
      <c r="BA3">
        <v>31.2</v>
      </c>
      <c r="BB3">
        <v>30.7</v>
      </c>
      <c r="BC3">
        <v>30.4</v>
      </c>
      <c r="BD3">
        <f>AVERAGE(AT3:BC3)</f>
        <v>32.619999999999997</v>
      </c>
      <c r="BE3" s="12">
        <f>STDEV(AT3:BC3)</f>
        <v>1.5281070352272816</v>
      </c>
    </row>
    <row r="4" spans="1:58" s="4" customFormat="1" x14ac:dyDescent="0.2">
      <c r="A4" s="11" t="s">
        <v>198</v>
      </c>
      <c r="AT4" s="4">
        <v>18.2</v>
      </c>
      <c r="BC4" s="4">
        <v>8.5</v>
      </c>
      <c r="BD4" s="4">
        <v>14.6</v>
      </c>
      <c r="BE4" s="4">
        <v>0</v>
      </c>
      <c r="BF4" s="11">
        <v>14.6</v>
      </c>
    </row>
    <row r="5" spans="1:58" x14ac:dyDescent="0.2">
      <c r="A5" t="s">
        <v>17</v>
      </c>
      <c r="B5">
        <v>14</v>
      </c>
      <c r="C5" t="s">
        <v>5</v>
      </c>
      <c r="D5">
        <v>2960</v>
      </c>
      <c r="E5" t="s">
        <v>6</v>
      </c>
      <c r="F5">
        <v>645</v>
      </c>
      <c r="G5">
        <v>24.7</v>
      </c>
      <c r="H5">
        <v>24.4</v>
      </c>
      <c r="I5">
        <v>23.4</v>
      </c>
      <c r="J5">
        <v>19.7</v>
      </c>
      <c r="K5">
        <v>22</v>
      </c>
      <c r="L5">
        <v>29.2</v>
      </c>
      <c r="M5">
        <v>27.8</v>
      </c>
      <c r="N5">
        <v>22.1</v>
      </c>
      <c r="O5">
        <v>21.4</v>
      </c>
      <c r="P5">
        <v>22.9</v>
      </c>
      <c r="Q5">
        <v>21.8</v>
      </c>
      <c r="R5">
        <v>21.3</v>
      </c>
      <c r="S5">
        <v>21.9</v>
      </c>
      <c r="T5">
        <v>24.9</v>
      </c>
      <c r="U5">
        <v>27.8</v>
      </c>
      <c r="V5">
        <v>30.9</v>
      </c>
      <c r="W5">
        <v>24.9</v>
      </c>
      <c r="X5">
        <v>30.5</v>
      </c>
      <c r="Y5">
        <v>30.4</v>
      </c>
      <c r="Z5">
        <v>27.1</v>
      </c>
      <c r="AA5">
        <v>33.200000000000003</v>
      </c>
      <c r="AB5">
        <v>30.2</v>
      </c>
      <c r="AC5">
        <v>37.9</v>
      </c>
      <c r="AD5">
        <v>36.700000000000003</v>
      </c>
      <c r="AE5">
        <v>30.7</v>
      </c>
      <c r="AF5">
        <v>30.5</v>
      </c>
      <c r="AG5">
        <v>28.5</v>
      </c>
      <c r="AH5">
        <v>31.8</v>
      </c>
      <c r="AI5">
        <v>27.6</v>
      </c>
      <c r="AJ5">
        <v>28.1</v>
      </c>
      <c r="AK5">
        <v>25.6</v>
      </c>
      <c r="AL5">
        <v>26.9</v>
      </c>
      <c r="AM5">
        <v>27.2</v>
      </c>
      <c r="AN5">
        <v>25.7</v>
      </c>
      <c r="AO5">
        <v>30.8</v>
      </c>
      <c r="AP5">
        <v>30.4</v>
      </c>
      <c r="AQ5">
        <v>32</v>
      </c>
      <c r="AR5">
        <v>25.3</v>
      </c>
      <c r="AS5">
        <v>34.1</v>
      </c>
      <c r="AT5">
        <v>37.1</v>
      </c>
      <c r="AU5">
        <v>38.200000000000003</v>
      </c>
      <c r="AV5">
        <v>40.4</v>
      </c>
      <c r="AW5">
        <v>42.4</v>
      </c>
      <c r="AX5">
        <v>36.9</v>
      </c>
      <c r="AY5">
        <v>41</v>
      </c>
      <c r="AZ5">
        <v>41.3</v>
      </c>
      <c r="BA5">
        <v>40.700000000000003</v>
      </c>
      <c r="BB5">
        <v>40.700000000000003</v>
      </c>
      <c r="BC5">
        <v>40.5</v>
      </c>
      <c r="BD5">
        <f>AVERAGE(AT5:BC5)</f>
        <v>39.92</v>
      </c>
      <c r="BE5" s="12">
        <f>STDEV(AT5:BC5)</f>
        <v>1.8569987734095148</v>
      </c>
    </row>
    <row r="6" spans="1:58" x14ac:dyDescent="0.2">
      <c r="A6" t="s">
        <v>21</v>
      </c>
      <c r="B6">
        <v>23</v>
      </c>
      <c r="C6" t="s">
        <v>5</v>
      </c>
      <c r="D6">
        <v>2960</v>
      </c>
      <c r="E6" t="s">
        <v>6</v>
      </c>
      <c r="F6">
        <v>645</v>
      </c>
      <c r="G6">
        <v>6.1</v>
      </c>
      <c r="H6">
        <v>6.9</v>
      </c>
      <c r="I6">
        <v>7.7</v>
      </c>
      <c r="J6">
        <v>8.4</v>
      </c>
      <c r="K6">
        <v>5.4</v>
      </c>
      <c r="L6">
        <v>6.1</v>
      </c>
      <c r="M6">
        <v>7.7</v>
      </c>
      <c r="N6">
        <v>8.4</v>
      </c>
      <c r="O6">
        <v>9</v>
      </c>
      <c r="P6">
        <v>8</v>
      </c>
      <c r="Q6">
        <v>9.4</v>
      </c>
      <c r="R6">
        <v>6.4</v>
      </c>
      <c r="S6">
        <v>7.9</v>
      </c>
      <c r="T6">
        <v>7.8</v>
      </c>
      <c r="U6">
        <v>7.1</v>
      </c>
      <c r="V6">
        <v>7.9</v>
      </c>
      <c r="W6">
        <v>8</v>
      </c>
      <c r="X6">
        <v>7.6</v>
      </c>
      <c r="Y6">
        <v>7.1</v>
      </c>
      <c r="Z6">
        <v>8.4</v>
      </c>
      <c r="AA6">
        <v>7.7</v>
      </c>
      <c r="AB6">
        <v>8</v>
      </c>
      <c r="AC6">
        <v>8.5</v>
      </c>
      <c r="AD6">
        <v>9.1</v>
      </c>
      <c r="AE6">
        <v>9.5</v>
      </c>
      <c r="AF6">
        <v>7.5</v>
      </c>
      <c r="AG6">
        <v>9.8000000000000007</v>
      </c>
      <c r="AH6">
        <v>8</v>
      </c>
      <c r="AI6">
        <v>10.4</v>
      </c>
      <c r="AJ6">
        <v>7</v>
      </c>
      <c r="AK6">
        <v>9.6999999999999993</v>
      </c>
      <c r="AL6">
        <v>8.4</v>
      </c>
      <c r="AM6">
        <v>10.3</v>
      </c>
      <c r="AN6">
        <v>10.3</v>
      </c>
      <c r="AO6">
        <v>10.3</v>
      </c>
      <c r="AP6">
        <v>10.8</v>
      </c>
      <c r="AQ6">
        <v>11.3</v>
      </c>
      <c r="AR6">
        <v>11.4</v>
      </c>
      <c r="AS6">
        <v>14.9</v>
      </c>
      <c r="AT6">
        <v>14.9</v>
      </c>
      <c r="AU6">
        <v>14.6</v>
      </c>
      <c r="AV6">
        <v>14.8</v>
      </c>
      <c r="AW6">
        <v>13.2</v>
      </c>
      <c r="AX6">
        <v>13.6</v>
      </c>
      <c r="AY6">
        <v>12</v>
      </c>
      <c r="AZ6">
        <v>9.1</v>
      </c>
      <c r="BA6">
        <v>10.9</v>
      </c>
      <c r="BB6">
        <v>10.7</v>
      </c>
      <c r="BC6">
        <v>10.5</v>
      </c>
      <c r="BD6">
        <f>AVERAGE(AT6:BC6)</f>
        <v>12.43</v>
      </c>
      <c r="BE6" s="12">
        <f>STDEV(AT6:BC6)</f>
        <v>2.0742066756553776</v>
      </c>
    </row>
    <row r="7" spans="1:58" x14ac:dyDescent="0.2">
      <c r="A7" t="s">
        <v>32</v>
      </c>
      <c r="B7">
        <v>35</v>
      </c>
      <c r="C7" t="s">
        <v>5</v>
      </c>
      <c r="D7">
        <v>2960</v>
      </c>
      <c r="E7" t="s">
        <v>6</v>
      </c>
      <c r="F7">
        <v>645</v>
      </c>
      <c r="G7">
        <v>4.7</v>
      </c>
      <c r="H7">
        <v>5</v>
      </c>
      <c r="I7">
        <v>5.2</v>
      </c>
      <c r="J7">
        <v>5.7</v>
      </c>
      <c r="K7">
        <v>6.5</v>
      </c>
      <c r="L7">
        <v>7.3</v>
      </c>
      <c r="M7">
        <v>10.7</v>
      </c>
      <c r="N7">
        <v>10</v>
      </c>
      <c r="O7">
        <v>6.9</v>
      </c>
      <c r="P7">
        <v>11</v>
      </c>
      <c r="Q7">
        <v>8.6999999999999993</v>
      </c>
      <c r="R7">
        <v>8.8000000000000007</v>
      </c>
      <c r="S7">
        <v>10.199999999999999</v>
      </c>
      <c r="T7">
        <v>6.3</v>
      </c>
      <c r="U7">
        <v>9.6</v>
      </c>
      <c r="V7">
        <v>8.8000000000000007</v>
      </c>
      <c r="W7">
        <v>16.3</v>
      </c>
      <c r="X7">
        <v>20.8</v>
      </c>
      <c r="Y7">
        <v>21</v>
      </c>
      <c r="Z7">
        <v>22</v>
      </c>
      <c r="AA7">
        <v>42.8</v>
      </c>
      <c r="AB7">
        <v>34.299999999999997</v>
      </c>
      <c r="AC7">
        <v>31.5</v>
      </c>
      <c r="AD7">
        <v>27.4</v>
      </c>
      <c r="AE7">
        <v>25.5</v>
      </c>
      <c r="AF7">
        <v>17.8</v>
      </c>
      <c r="AG7">
        <v>11.1</v>
      </c>
      <c r="AH7">
        <v>15.4</v>
      </c>
      <c r="AI7">
        <v>16.399999999999999</v>
      </c>
      <c r="AJ7">
        <v>14.4</v>
      </c>
      <c r="AK7">
        <v>20.399999999999999</v>
      </c>
      <c r="AL7">
        <v>11.8</v>
      </c>
      <c r="AM7">
        <v>14.2</v>
      </c>
      <c r="AN7">
        <v>16.5</v>
      </c>
      <c r="AO7">
        <v>16.8</v>
      </c>
      <c r="AP7">
        <v>18.3</v>
      </c>
      <c r="AQ7">
        <v>20</v>
      </c>
      <c r="AR7">
        <v>17.899999999999999</v>
      </c>
      <c r="AS7">
        <v>19.5</v>
      </c>
      <c r="AT7">
        <v>22.6</v>
      </c>
      <c r="AU7">
        <v>19.600000000000001</v>
      </c>
      <c r="AV7">
        <v>18</v>
      </c>
      <c r="AW7">
        <v>18.3</v>
      </c>
      <c r="AX7">
        <v>17.899999999999999</v>
      </c>
      <c r="AY7">
        <v>14.6</v>
      </c>
      <c r="AZ7">
        <v>10.8</v>
      </c>
      <c r="BA7">
        <v>11.8</v>
      </c>
      <c r="BB7">
        <v>11.7</v>
      </c>
      <c r="BC7">
        <v>11.6</v>
      </c>
      <c r="BD7">
        <f t="shared" ref="BD7:BD19" si="0">AVERAGE(AT7:BC7)</f>
        <v>15.689999999999998</v>
      </c>
      <c r="BE7" s="12">
        <f t="shared" ref="BE7:BE19" si="1">STDEV(AT7:BC7)</f>
        <v>4.1224183840718291</v>
      </c>
    </row>
    <row r="8" spans="1:58" x14ac:dyDescent="0.2">
      <c r="A8" t="s">
        <v>41</v>
      </c>
      <c r="B8">
        <v>45</v>
      </c>
      <c r="C8" t="s">
        <v>5</v>
      </c>
      <c r="D8">
        <v>2960</v>
      </c>
      <c r="E8" t="s">
        <v>6</v>
      </c>
      <c r="F8">
        <v>645</v>
      </c>
      <c r="G8">
        <v>4.5999999999999996</v>
      </c>
      <c r="H8">
        <v>5</v>
      </c>
      <c r="I8">
        <v>4.9000000000000004</v>
      </c>
      <c r="J8">
        <v>4.8</v>
      </c>
      <c r="K8">
        <v>4.7</v>
      </c>
      <c r="L8">
        <v>4.5999999999999996</v>
      </c>
      <c r="M8">
        <v>4.5</v>
      </c>
      <c r="N8">
        <v>6.2</v>
      </c>
      <c r="O8">
        <v>6</v>
      </c>
      <c r="P8">
        <v>10.5</v>
      </c>
      <c r="Q8">
        <v>12.3</v>
      </c>
      <c r="R8">
        <v>12</v>
      </c>
      <c r="S8">
        <v>11.8</v>
      </c>
      <c r="T8">
        <v>13.4</v>
      </c>
      <c r="U8">
        <v>14.3</v>
      </c>
      <c r="V8">
        <v>12.5</v>
      </c>
      <c r="W8">
        <v>13.7</v>
      </c>
      <c r="X8">
        <v>13.2</v>
      </c>
      <c r="Y8">
        <v>12.8</v>
      </c>
      <c r="Z8">
        <v>12.5</v>
      </c>
      <c r="AA8">
        <v>14</v>
      </c>
      <c r="AB8">
        <v>14.4</v>
      </c>
      <c r="AC8">
        <v>13.5</v>
      </c>
      <c r="AD8">
        <v>14.3</v>
      </c>
      <c r="AE8">
        <v>13.7</v>
      </c>
      <c r="AF8">
        <v>13.8</v>
      </c>
      <c r="AG8">
        <v>13.7</v>
      </c>
      <c r="AH8">
        <v>14.8</v>
      </c>
      <c r="AI8">
        <v>28.9</v>
      </c>
      <c r="AJ8">
        <v>29.3</v>
      </c>
      <c r="AK8">
        <v>29.5</v>
      </c>
      <c r="AL8">
        <v>27</v>
      </c>
      <c r="AM8">
        <v>26.9</v>
      </c>
      <c r="AN8">
        <v>28.8</v>
      </c>
      <c r="AO8">
        <v>28</v>
      </c>
      <c r="AP8">
        <v>25.7</v>
      </c>
      <c r="AQ8">
        <v>24.8</v>
      </c>
      <c r="AR8">
        <v>24.2</v>
      </c>
      <c r="AS8">
        <v>22.8</v>
      </c>
      <c r="AT8">
        <v>25.1</v>
      </c>
      <c r="AU8">
        <v>22</v>
      </c>
      <c r="AV8">
        <v>23.1</v>
      </c>
      <c r="AW8">
        <v>24.4</v>
      </c>
      <c r="AX8">
        <v>24.8</v>
      </c>
      <c r="AY8">
        <v>24.2</v>
      </c>
      <c r="AZ8">
        <v>23.6</v>
      </c>
      <c r="BA8">
        <v>24.2</v>
      </c>
      <c r="BB8">
        <v>23.6</v>
      </c>
      <c r="BC8">
        <v>23</v>
      </c>
      <c r="BD8">
        <f t="shared" si="0"/>
        <v>23.799999999999997</v>
      </c>
      <c r="BE8" s="12">
        <f t="shared" si="1"/>
        <v>0.93214209694063754</v>
      </c>
    </row>
    <row r="9" spans="1:58" x14ac:dyDescent="0.2">
      <c r="A9" t="s">
        <v>46</v>
      </c>
      <c r="B9">
        <v>49</v>
      </c>
      <c r="C9" t="s">
        <v>5</v>
      </c>
      <c r="D9">
        <v>2960</v>
      </c>
      <c r="E9" t="s">
        <v>6</v>
      </c>
      <c r="F9">
        <v>645</v>
      </c>
      <c r="G9">
        <v>7.3</v>
      </c>
      <c r="H9">
        <v>6.4</v>
      </c>
      <c r="I9">
        <v>10.199999999999999</v>
      </c>
      <c r="J9">
        <v>12.9</v>
      </c>
      <c r="K9">
        <v>9.5</v>
      </c>
      <c r="L9">
        <v>11.9</v>
      </c>
      <c r="M9">
        <v>16</v>
      </c>
      <c r="N9">
        <v>13.7</v>
      </c>
      <c r="O9">
        <v>14.1</v>
      </c>
      <c r="P9">
        <v>15.2</v>
      </c>
      <c r="Q9">
        <v>19.399999999999999</v>
      </c>
      <c r="R9">
        <v>17.399999999999999</v>
      </c>
      <c r="S9">
        <v>19.8</v>
      </c>
      <c r="T9">
        <v>20.3</v>
      </c>
      <c r="U9">
        <v>20.9</v>
      </c>
      <c r="V9">
        <v>20.2</v>
      </c>
      <c r="W9">
        <v>17.8</v>
      </c>
      <c r="X9">
        <v>16.7</v>
      </c>
      <c r="Y9">
        <v>12.4</v>
      </c>
      <c r="Z9">
        <v>17.8</v>
      </c>
      <c r="AA9">
        <v>18.2</v>
      </c>
      <c r="AB9">
        <v>18.399999999999999</v>
      </c>
      <c r="AC9">
        <v>19.7</v>
      </c>
      <c r="AD9">
        <v>18</v>
      </c>
      <c r="AE9">
        <v>20.5</v>
      </c>
      <c r="AF9">
        <v>20.3</v>
      </c>
      <c r="AG9">
        <v>20.8</v>
      </c>
      <c r="AH9">
        <v>20.8</v>
      </c>
      <c r="AI9">
        <v>17.8</v>
      </c>
      <c r="AJ9">
        <v>18</v>
      </c>
      <c r="AK9">
        <v>14</v>
      </c>
      <c r="AL9">
        <v>12.7</v>
      </c>
      <c r="AM9">
        <v>13.8</v>
      </c>
      <c r="AN9">
        <v>12.4</v>
      </c>
      <c r="AO9">
        <v>13.8</v>
      </c>
      <c r="AP9">
        <v>13.4</v>
      </c>
      <c r="AQ9">
        <v>12.1</v>
      </c>
      <c r="AR9">
        <v>11.8</v>
      </c>
      <c r="AS9">
        <v>9.9</v>
      </c>
      <c r="AT9">
        <v>11.4</v>
      </c>
      <c r="AU9">
        <v>10.3</v>
      </c>
      <c r="AV9">
        <v>6.4</v>
      </c>
      <c r="AW9">
        <v>9</v>
      </c>
      <c r="AX9">
        <v>10</v>
      </c>
      <c r="AY9">
        <v>8.5</v>
      </c>
      <c r="AZ9">
        <v>6.9</v>
      </c>
      <c r="BA9">
        <v>8.5</v>
      </c>
      <c r="BB9">
        <v>8.5</v>
      </c>
      <c r="BC9">
        <v>8.5</v>
      </c>
      <c r="BD9">
        <f t="shared" si="0"/>
        <v>8.8000000000000007</v>
      </c>
      <c r="BE9" s="12">
        <f t="shared" si="1"/>
        <v>1.4988884770611419</v>
      </c>
    </row>
    <row r="10" spans="1:58" x14ac:dyDescent="0.2">
      <c r="A10" t="s">
        <v>53</v>
      </c>
      <c r="B10">
        <v>55</v>
      </c>
      <c r="C10" t="s">
        <v>5</v>
      </c>
      <c r="D10">
        <v>2960</v>
      </c>
      <c r="E10" t="s">
        <v>6</v>
      </c>
      <c r="F10">
        <v>645</v>
      </c>
      <c r="G10">
        <v>20.5</v>
      </c>
      <c r="H10">
        <v>25.8</v>
      </c>
      <c r="I10">
        <v>25.4</v>
      </c>
      <c r="J10">
        <v>25</v>
      </c>
      <c r="K10">
        <v>30.8</v>
      </c>
      <c r="L10">
        <v>25</v>
      </c>
      <c r="M10">
        <v>24.3</v>
      </c>
      <c r="N10">
        <v>25.4</v>
      </c>
      <c r="O10">
        <v>27.1</v>
      </c>
      <c r="P10">
        <v>21.8</v>
      </c>
      <c r="Q10">
        <v>22.9</v>
      </c>
      <c r="R10">
        <v>27.1</v>
      </c>
      <c r="S10">
        <v>28.5</v>
      </c>
      <c r="T10">
        <v>29.9</v>
      </c>
      <c r="U10">
        <v>25</v>
      </c>
      <c r="V10">
        <v>24.9</v>
      </c>
      <c r="W10">
        <v>25.4</v>
      </c>
      <c r="X10">
        <v>26</v>
      </c>
      <c r="Y10">
        <v>18.3</v>
      </c>
      <c r="Z10">
        <v>26.2</v>
      </c>
      <c r="AA10">
        <v>25.3</v>
      </c>
      <c r="AB10">
        <v>28.9</v>
      </c>
      <c r="AC10">
        <v>17.7</v>
      </c>
      <c r="AD10">
        <v>19.7</v>
      </c>
      <c r="AE10">
        <v>19.100000000000001</v>
      </c>
      <c r="AF10">
        <v>18.5</v>
      </c>
      <c r="AG10">
        <v>15.3</v>
      </c>
      <c r="AH10">
        <v>15.9</v>
      </c>
      <c r="AI10">
        <v>19</v>
      </c>
      <c r="AJ10">
        <v>21.5</v>
      </c>
      <c r="AK10">
        <v>22.9</v>
      </c>
      <c r="AL10">
        <v>25.3</v>
      </c>
      <c r="AM10">
        <v>27</v>
      </c>
      <c r="AN10">
        <v>28.2</v>
      </c>
      <c r="AO10">
        <v>32.799999999999997</v>
      </c>
      <c r="AP10">
        <v>33.4</v>
      </c>
      <c r="AQ10">
        <v>29.5</v>
      </c>
      <c r="AR10">
        <v>38.200000000000003</v>
      </c>
      <c r="AS10">
        <v>40.700000000000003</v>
      </c>
      <c r="AT10">
        <v>39.9</v>
      </c>
      <c r="AU10">
        <v>37.700000000000003</v>
      </c>
      <c r="AV10">
        <v>37.4</v>
      </c>
      <c r="AW10">
        <v>32.299999999999997</v>
      </c>
      <c r="AX10">
        <v>30.5</v>
      </c>
      <c r="AY10">
        <v>26.3</v>
      </c>
      <c r="AZ10">
        <v>25</v>
      </c>
      <c r="BA10">
        <v>30.2</v>
      </c>
      <c r="BB10">
        <v>30.2</v>
      </c>
      <c r="BC10">
        <v>30.2</v>
      </c>
      <c r="BD10">
        <f t="shared" si="0"/>
        <v>31.97</v>
      </c>
      <c r="BE10" s="12">
        <f t="shared" si="1"/>
        <v>4.9171016756712849</v>
      </c>
    </row>
    <row r="11" spans="1:58" x14ac:dyDescent="0.2">
      <c r="A11" t="s">
        <v>54</v>
      </c>
      <c r="B11">
        <v>56</v>
      </c>
      <c r="C11" t="s">
        <v>5</v>
      </c>
      <c r="D11">
        <v>2960</v>
      </c>
      <c r="E11" t="s">
        <v>6</v>
      </c>
      <c r="F11">
        <v>645</v>
      </c>
      <c r="G11">
        <v>4.4000000000000004</v>
      </c>
      <c r="H11">
        <v>8.4</v>
      </c>
      <c r="I11">
        <v>9.3000000000000007</v>
      </c>
      <c r="J11">
        <v>11.6</v>
      </c>
      <c r="K11">
        <v>5.9</v>
      </c>
      <c r="L11">
        <v>9.6999999999999993</v>
      </c>
      <c r="M11">
        <v>6.8</v>
      </c>
      <c r="N11">
        <v>8.4</v>
      </c>
      <c r="O11">
        <v>8.1</v>
      </c>
      <c r="P11">
        <v>7.8</v>
      </c>
      <c r="Q11">
        <v>6.7</v>
      </c>
      <c r="R11">
        <v>6</v>
      </c>
      <c r="S11">
        <v>5.2</v>
      </c>
      <c r="T11">
        <v>3.9</v>
      </c>
      <c r="U11">
        <v>5.3</v>
      </c>
      <c r="V11">
        <v>5.7</v>
      </c>
      <c r="W11">
        <v>6.6</v>
      </c>
      <c r="X11">
        <v>5.9</v>
      </c>
      <c r="Y11">
        <v>7.3</v>
      </c>
      <c r="Z11">
        <v>8.6999999999999993</v>
      </c>
      <c r="AA11">
        <v>7.2</v>
      </c>
      <c r="AB11">
        <v>7.1</v>
      </c>
      <c r="AC11">
        <v>6.6</v>
      </c>
      <c r="AD11">
        <v>5</v>
      </c>
      <c r="AE11">
        <v>7.6</v>
      </c>
      <c r="AF11">
        <v>8.9</v>
      </c>
      <c r="AG11">
        <v>7.8</v>
      </c>
      <c r="AH11">
        <v>7.4</v>
      </c>
      <c r="AI11">
        <v>8.9</v>
      </c>
      <c r="AJ11">
        <v>8.6</v>
      </c>
      <c r="AK11">
        <v>6.2</v>
      </c>
      <c r="AL11">
        <v>5.9</v>
      </c>
      <c r="AM11">
        <v>7.1</v>
      </c>
      <c r="AN11">
        <v>8.6999999999999993</v>
      </c>
      <c r="AO11">
        <v>7.8</v>
      </c>
      <c r="AP11">
        <v>7.3</v>
      </c>
      <c r="AQ11">
        <v>8.1</v>
      </c>
      <c r="AR11">
        <v>7.3</v>
      </c>
      <c r="AS11">
        <v>7.8</v>
      </c>
      <c r="AT11">
        <v>9.1999999999999993</v>
      </c>
      <c r="AU11">
        <v>9.3000000000000007</v>
      </c>
      <c r="AV11">
        <v>12</v>
      </c>
      <c r="AW11">
        <v>10.1</v>
      </c>
      <c r="AX11">
        <v>10.5</v>
      </c>
      <c r="AY11">
        <v>10.4</v>
      </c>
      <c r="AZ11">
        <v>11.7</v>
      </c>
      <c r="BA11">
        <v>11.1</v>
      </c>
      <c r="BB11">
        <v>10.9</v>
      </c>
      <c r="BC11">
        <v>10.8</v>
      </c>
      <c r="BD11">
        <f t="shared" si="0"/>
        <v>10.6</v>
      </c>
      <c r="BE11" s="12">
        <f t="shared" si="1"/>
        <v>0.91287092917527679</v>
      </c>
    </row>
    <row r="12" spans="1:58" x14ac:dyDescent="0.2">
      <c r="A12" t="s">
        <v>62</v>
      </c>
      <c r="B12">
        <v>66</v>
      </c>
      <c r="C12" t="s">
        <v>5</v>
      </c>
      <c r="D12">
        <v>2960</v>
      </c>
      <c r="E12" t="s">
        <v>6</v>
      </c>
      <c r="F12">
        <v>645</v>
      </c>
      <c r="G12">
        <v>15.7</v>
      </c>
      <c r="H12">
        <v>14</v>
      </c>
      <c r="I12">
        <v>17.2</v>
      </c>
      <c r="J12">
        <v>18.7</v>
      </c>
      <c r="K12">
        <v>16.8</v>
      </c>
      <c r="L12">
        <v>16.2</v>
      </c>
      <c r="M12">
        <v>20.100000000000001</v>
      </c>
      <c r="N12">
        <v>19.399999999999999</v>
      </c>
      <c r="O12">
        <v>19.2</v>
      </c>
      <c r="P12">
        <v>18.2</v>
      </c>
      <c r="Q12">
        <v>21.4</v>
      </c>
      <c r="R12">
        <v>21</v>
      </c>
      <c r="S12">
        <v>25.4</v>
      </c>
      <c r="T12">
        <v>23.5</v>
      </c>
      <c r="U12">
        <v>24.7</v>
      </c>
      <c r="V12">
        <v>24.5</v>
      </c>
      <c r="W12">
        <v>15.4</v>
      </c>
      <c r="X12">
        <v>25.3</v>
      </c>
      <c r="Y12">
        <v>33.9</v>
      </c>
      <c r="Z12">
        <v>36.4</v>
      </c>
      <c r="AA12">
        <v>40.1</v>
      </c>
      <c r="AB12">
        <v>43.5</v>
      </c>
      <c r="AC12">
        <v>31</v>
      </c>
      <c r="AD12">
        <v>36.1</v>
      </c>
      <c r="AE12">
        <v>41.7</v>
      </c>
      <c r="AF12">
        <v>40.700000000000003</v>
      </c>
      <c r="AG12">
        <v>35</v>
      </c>
      <c r="AH12">
        <v>39.5</v>
      </c>
      <c r="AI12">
        <v>37.5</v>
      </c>
      <c r="AJ12">
        <v>36.1</v>
      </c>
      <c r="AK12">
        <v>36</v>
      </c>
      <c r="AL12">
        <v>27.6</v>
      </c>
      <c r="AM12">
        <v>29.9</v>
      </c>
      <c r="AN12">
        <v>29.3</v>
      </c>
      <c r="AO12">
        <v>30.8</v>
      </c>
      <c r="AP12">
        <v>20.2</v>
      </c>
      <c r="AQ12">
        <v>24.2</v>
      </c>
      <c r="AR12">
        <v>26.2</v>
      </c>
      <c r="AS12">
        <v>28.3</v>
      </c>
      <c r="AT12">
        <v>33.5</v>
      </c>
      <c r="AU12">
        <v>34.9</v>
      </c>
      <c r="AV12">
        <v>36</v>
      </c>
      <c r="AW12">
        <v>36.799999999999997</v>
      </c>
      <c r="AX12">
        <v>37.299999999999997</v>
      </c>
      <c r="AY12">
        <v>36.299999999999997</v>
      </c>
      <c r="AZ12">
        <v>36.299999999999997</v>
      </c>
      <c r="BA12">
        <v>35.1</v>
      </c>
      <c r="BB12">
        <v>34.799999999999997</v>
      </c>
      <c r="BC12">
        <v>34.4</v>
      </c>
      <c r="BD12">
        <f t="shared" si="0"/>
        <v>35.540000000000006</v>
      </c>
      <c r="BE12" s="12">
        <f t="shared" si="1"/>
        <v>1.1862171433220434</v>
      </c>
    </row>
    <row r="13" spans="1:58" x14ac:dyDescent="0.2">
      <c r="A13" t="s">
        <v>72</v>
      </c>
      <c r="B13">
        <v>86</v>
      </c>
      <c r="C13" t="s">
        <v>5</v>
      </c>
      <c r="D13">
        <v>2960</v>
      </c>
      <c r="E13" t="s">
        <v>6</v>
      </c>
      <c r="F13">
        <v>645</v>
      </c>
      <c r="G13">
        <v>21.4</v>
      </c>
      <c r="H13">
        <v>25.5</v>
      </c>
      <c r="I13">
        <v>25.8</v>
      </c>
      <c r="J13">
        <v>27.1</v>
      </c>
      <c r="K13">
        <v>28.9</v>
      </c>
      <c r="L13">
        <v>30.5</v>
      </c>
      <c r="M13">
        <v>25.8</v>
      </c>
      <c r="N13">
        <v>21.1</v>
      </c>
      <c r="O13">
        <v>32.1</v>
      </c>
      <c r="P13">
        <v>31.4</v>
      </c>
      <c r="Q13">
        <v>36.200000000000003</v>
      </c>
      <c r="R13">
        <v>36.200000000000003</v>
      </c>
      <c r="S13">
        <v>32.4</v>
      </c>
      <c r="T13">
        <v>32.1</v>
      </c>
      <c r="U13">
        <v>33.200000000000003</v>
      </c>
      <c r="V13">
        <v>36.799999999999997</v>
      </c>
      <c r="W13">
        <v>51.2</v>
      </c>
      <c r="X13">
        <v>37.6</v>
      </c>
      <c r="Y13">
        <v>29.1</v>
      </c>
      <c r="Z13">
        <v>28.8</v>
      </c>
      <c r="AA13">
        <v>20.7</v>
      </c>
      <c r="AB13">
        <v>22.1</v>
      </c>
      <c r="AC13">
        <v>24</v>
      </c>
      <c r="AD13">
        <v>27.9</v>
      </c>
      <c r="AE13">
        <v>30.2</v>
      </c>
      <c r="AF13">
        <v>37.5</v>
      </c>
      <c r="AG13">
        <v>35.9</v>
      </c>
      <c r="AH13">
        <v>34.1</v>
      </c>
      <c r="AI13">
        <v>33</v>
      </c>
      <c r="AJ13">
        <v>34.1</v>
      </c>
      <c r="AK13">
        <v>37</v>
      </c>
      <c r="AL13">
        <v>33</v>
      </c>
      <c r="AM13">
        <v>31.1</v>
      </c>
      <c r="AN13">
        <v>24</v>
      </c>
      <c r="AO13">
        <v>20.9</v>
      </c>
      <c r="AP13">
        <v>30.3</v>
      </c>
      <c r="AQ13">
        <v>19.600000000000001</v>
      </c>
      <c r="AR13">
        <v>24.1</v>
      </c>
      <c r="AS13">
        <v>21.2</v>
      </c>
      <c r="AT13">
        <v>19.3</v>
      </c>
      <c r="AU13">
        <v>34.200000000000003</v>
      </c>
      <c r="AV13">
        <v>35.200000000000003</v>
      </c>
      <c r="AW13">
        <v>40.799999999999997</v>
      </c>
      <c r="AX13">
        <v>38.799999999999997</v>
      </c>
      <c r="AY13">
        <v>37</v>
      </c>
      <c r="AZ13">
        <v>38.299999999999997</v>
      </c>
      <c r="BA13">
        <v>44.3</v>
      </c>
      <c r="BB13">
        <v>43.9</v>
      </c>
      <c r="BC13">
        <v>43.9</v>
      </c>
      <c r="BD13">
        <f t="shared" si="0"/>
        <v>37.57</v>
      </c>
      <c r="BE13" s="12">
        <f t="shared" si="1"/>
        <v>7.3711223327553226</v>
      </c>
    </row>
    <row r="14" spans="1:58" x14ac:dyDescent="0.2">
      <c r="A14" t="s">
        <v>75</v>
      </c>
      <c r="B14">
        <v>175</v>
      </c>
      <c r="C14" t="s">
        <v>5</v>
      </c>
      <c r="D14">
        <v>2960</v>
      </c>
      <c r="E14" t="s">
        <v>6</v>
      </c>
      <c r="F14">
        <v>645</v>
      </c>
      <c r="G14">
        <v>2</v>
      </c>
      <c r="H14">
        <v>1.8</v>
      </c>
      <c r="I14">
        <v>2</v>
      </c>
      <c r="J14">
        <v>1.8</v>
      </c>
      <c r="K14">
        <v>2</v>
      </c>
      <c r="L14">
        <v>1.7</v>
      </c>
      <c r="M14">
        <v>1.8</v>
      </c>
      <c r="N14">
        <v>2.7</v>
      </c>
      <c r="O14">
        <v>2.9</v>
      </c>
      <c r="P14">
        <v>3.8</v>
      </c>
      <c r="Q14">
        <v>3.8</v>
      </c>
      <c r="R14">
        <v>4.0999999999999996</v>
      </c>
      <c r="S14">
        <v>4.3</v>
      </c>
      <c r="T14">
        <v>3</v>
      </c>
      <c r="U14">
        <v>2.7</v>
      </c>
      <c r="V14">
        <v>4.5</v>
      </c>
      <c r="W14">
        <v>3.1</v>
      </c>
      <c r="X14">
        <v>3.5</v>
      </c>
      <c r="Y14">
        <v>1.6</v>
      </c>
      <c r="Z14">
        <v>4.3</v>
      </c>
      <c r="AA14">
        <v>1.6</v>
      </c>
      <c r="AB14">
        <v>3.1</v>
      </c>
      <c r="AC14">
        <v>1.8</v>
      </c>
      <c r="AD14">
        <v>1.6</v>
      </c>
      <c r="AE14">
        <v>2.2000000000000002</v>
      </c>
      <c r="AF14">
        <v>3.9</v>
      </c>
      <c r="AG14">
        <v>4.7</v>
      </c>
      <c r="AH14">
        <v>4.5999999999999996</v>
      </c>
      <c r="AI14">
        <v>5</v>
      </c>
      <c r="AJ14">
        <v>4</v>
      </c>
      <c r="AK14">
        <v>3.4</v>
      </c>
      <c r="AL14">
        <v>5.2</v>
      </c>
      <c r="AM14">
        <v>4.5</v>
      </c>
      <c r="AN14">
        <v>4.5999999999999996</v>
      </c>
      <c r="AO14">
        <v>5</v>
      </c>
      <c r="AP14">
        <v>5.2</v>
      </c>
      <c r="AQ14">
        <v>5.6</v>
      </c>
      <c r="AR14">
        <v>4.7</v>
      </c>
      <c r="AS14">
        <v>4.2</v>
      </c>
      <c r="AT14">
        <v>3.2</v>
      </c>
      <c r="AU14">
        <v>3</v>
      </c>
      <c r="AV14">
        <v>2.4</v>
      </c>
      <c r="AW14">
        <v>1.7</v>
      </c>
      <c r="AX14">
        <v>1.2</v>
      </c>
      <c r="AY14">
        <v>1.6</v>
      </c>
      <c r="AZ14">
        <v>0.9</v>
      </c>
      <c r="BA14">
        <v>1.3</v>
      </c>
      <c r="BB14">
        <v>1.3</v>
      </c>
      <c r="BC14">
        <v>1.3</v>
      </c>
      <c r="BD14">
        <f t="shared" ref="BD14:BD15" si="2">AVERAGE(AT14:BC14)</f>
        <v>1.7899999999999998</v>
      </c>
      <c r="BE14" s="12">
        <f t="shared" ref="BE14:BE15" si="3">STDEV(AT14:BC14)</f>
        <v>0.79784431786881549</v>
      </c>
    </row>
    <row r="15" spans="1:58" x14ac:dyDescent="0.2">
      <c r="A15" t="s">
        <v>76</v>
      </c>
      <c r="B15">
        <v>91</v>
      </c>
      <c r="C15" t="s">
        <v>5</v>
      </c>
      <c r="D15">
        <v>2960</v>
      </c>
      <c r="E15" t="s">
        <v>6</v>
      </c>
      <c r="F15">
        <v>645</v>
      </c>
      <c r="G15">
        <v>25.3</v>
      </c>
      <c r="H15">
        <v>22.2</v>
      </c>
      <c r="I15">
        <v>23.8</v>
      </c>
      <c r="J15">
        <v>25.1</v>
      </c>
      <c r="K15">
        <v>24.6</v>
      </c>
      <c r="L15">
        <v>24.7</v>
      </c>
      <c r="M15">
        <v>25.8</v>
      </c>
      <c r="N15">
        <v>26.6</v>
      </c>
      <c r="O15">
        <v>28.1</v>
      </c>
      <c r="P15">
        <v>29.1</v>
      </c>
      <c r="Q15">
        <v>22.4</v>
      </c>
      <c r="R15">
        <v>17.399999999999999</v>
      </c>
      <c r="S15">
        <v>18.399999999999999</v>
      </c>
      <c r="T15">
        <v>24.2</v>
      </c>
      <c r="U15">
        <v>21.5</v>
      </c>
      <c r="V15">
        <v>23</v>
      </c>
      <c r="W15">
        <v>37.4</v>
      </c>
      <c r="X15">
        <v>38.799999999999997</v>
      </c>
      <c r="Y15">
        <v>39.5</v>
      </c>
      <c r="Z15">
        <v>38.1</v>
      </c>
      <c r="AA15">
        <v>39.799999999999997</v>
      </c>
      <c r="AB15">
        <v>39.799999999999997</v>
      </c>
      <c r="AC15">
        <v>43.1</v>
      </c>
      <c r="AD15">
        <v>46.4</v>
      </c>
      <c r="AE15">
        <v>47.3</v>
      </c>
      <c r="AF15">
        <v>46.1</v>
      </c>
      <c r="AG15">
        <v>45.7</v>
      </c>
      <c r="AH15">
        <v>45.4</v>
      </c>
      <c r="AI15">
        <v>43.8</v>
      </c>
      <c r="AJ15">
        <v>45.7</v>
      </c>
      <c r="AK15">
        <v>48.8</v>
      </c>
      <c r="AL15">
        <v>50.1</v>
      </c>
      <c r="AM15">
        <v>54.2</v>
      </c>
      <c r="AN15">
        <v>58.1</v>
      </c>
      <c r="AO15">
        <v>58.9</v>
      </c>
      <c r="AP15">
        <v>59.1</v>
      </c>
      <c r="AQ15">
        <v>59.6</v>
      </c>
      <c r="AR15">
        <v>51.4</v>
      </c>
      <c r="AS15">
        <v>53.1</v>
      </c>
      <c r="AT15">
        <v>42.5</v>
      </c>
      <c r="AU15">
        <v>38.4</v>
      </c>
      <c r="AV15">
        <v>35.799999999999997</v>
      </c>
      <c r="AW15">
        <v>41.2</v>
      </c>
      <c r="AX15">
        <v>38.6</v>
      </c>
      <c r="AY15">
        <v>34.1</v>
      </c>
      <c r="AZ15">
        <v>26.4</v>
      </c>
      <c r="BA15">
        <v>21.5</v>
      </c>
      <c r="BB15">
        <v>21.4</v>
      </c>
      <c r="BC15">
        <v>21.4</v>
      </c>
      <c r="BD15">
        <f t="shared" si="2"/>
        <v>32.129999999999995</v>
      </c>
      <c r="BE15" s="12">
        <f t="shared" si="3"/>
        <v>8.5921217144286075</v>
      </c>
    </row>
    <row r="16" spans="1:58" x14ac:dyDescent="0.2">
      <c r="A16" t="s">
        <v>77</v>
      </c>
      <c r="B16">
        <v>93</v>
      </c>
      <c r="C16" t="s">
        <v>5</v>
      </c>
      <c r="D16">
        <v>2960</v>
      </c>
      <c r="E16" t="s">
        <v>6</v>
      </c>
      <c r="F16">
        <v>645</v>
      </c>
      <c r="G16">
        <v>1.2</v>
      </c>
      <c r="H16">
        <v>1</v>
      </c>
      <c r="I16">
        <v>1.2</v>
      </c>
      <c r="J16">
        <v>1.3</v>
      </c>
      <c r="K16">
        <v>1.3</v>
      </c>
      <c r="L16">
        <v>1.8</v>
      </c>
      <c r="M16">
        <v>1.5</v>
      </c>
      <c r="N16">
        <v>1.4</v>
      </c>
      <c r="O16">
        <v>1.5</v>
      </c>
      <c r="P16">
        <v>1.1000000000000001</v>
      </c>
      <c r="Q16">
        <v>1</v>
      </c>
      <c r="R16">
        <v>1.4</v>
      </c>
      <c r="S16">
        <v>1.5</v>
      </c>
      <c r="T16">
        <v>1.5</v>
      </c>
      <c r="U16">
        <v>1.7</v>
      </c>
      <c r="V16">
        <v>2</v>
      </c>
      <c r="W16">
        <v>2.1</v>
      </c>
      <c r="X16">
        <v>2.8</v>
      </c>
      <c r="Y16">
        <v>2.8</v>
      </c>
      <c r="Z16">
        <v>3.5</v>
      </c>
      <c r="AA16">
        <v>3</v>
      </c>
      <c r="AB16">
        <v>3.4</v>
      </c>
      <c r="AC16">
        <v>3.3</v>
      </c>
      <c r="AD16">
        <v>4.5</v>
      </c>
      <c r="AE16">
        <v>4.2</v>
      </c>
      <c r="AF16">
        <v>4.3</v>
      </c>
      <c r="AG16">
        <v>4</v>
      </c>
      <c r="AH16">
        <v>3.4</v>
      </c>
      <c r="AI16">
        <v>3.6</v>
      </c>
      <c r="AJ16">
        <v>3.5</v>
      </c>
      <c r="AK16">
        <v>2.2999999999999998</v>
      </c>
      <c r="AL16">
        <v>2.2999999999999998</v>
      </c>
      <c r="AM16">
        <v>2.5</v>
      </c>
      <c r="AN16">
        <v>2.2999999999999998</v>
      </c>
      <c r="AO16">
        <v>2.6</v>
      </c>
      <c r="AP16">
        <v>2.2999999999999998</v>
      </c>
      <c r="AQ16">
        <v>2.4</v>
      </c>
      <c r="AR16">
        <v>2.7</v>
      </c>
      <c r="AS16">
        <v>2.9</v>
      </c>
      <c r="AT16">
        <v>2.2000000000000002</v>
      </c>
      <c r="AU16">
        <v>2.6</v>
      </c>
      <c r="AV16">
        <v>2.1</v>
      </c>
      <c r="AW16">
        <v>2.7</v>
      </c>
      <c r="AX16">
        <v>2.9</v>
      </c>
      <c r="AY16">
        <v>2.9</v>
      </c>
      <c r="AZ16">
        <v>3.9</v>
      </c>
      <c r="BA16">
        <v>4.0999999999999996</v>
      </c>
      <c r="BB16">
        <v>4</v>
      </c>
      <c r="BC16">
        <v>4</v>
      </c>
      <c r="BD16">
        <f t="shared" si="0"/>
        <v>3.1399999999999997</v>
      </c>
      <c r="BE16" s="12">
        <f t="shared" si="1"/>
        <v>0.78485667481394417</v>
      </c>
    </row>
    <row r="17" spans="1:58" x14ac:dyDescent="0.2">
      <c r="A17" t="s">
        <v>87</v>
      </c>
      <c r="B17">
        <v>109</v>
      </c>
      <c r="C17" t="s">
        <v>5</v>
      </c>
      <c r="D17">
        <v>2960</v>
      </c>
      <c r="E17" t="s">
        <v>6</v>
      </c>
      <c r="F17">
        <v>645</v>
      </c>
      <c r="G17">
        <v>32.6</v>
      </c>
      <c r="H17">
        <v>33.5</v>
      </c>
      <c r="I17">
        <v>38.5</v>
      </c>
      <c r="J17">
        <v>33.5</v>
      </c>
      <c r="K17">
        <v>31.4</v>
      </c>
      <c r="L17">
        <v>34.5</v>
      </c>
      <c r="M17">
        <v>33.1</v>
      </c>
      <c r="N17">
        <v>34.4</v>
      </c>
      <c r="O17">
        <v>31.8</v>
      </c>
      <c r="P17">
        <v>26.9</v>
      </c>
      <c r="Q17">
        <v>26.4</v>
      </c>
      <c r="R17">
        <v>39</v>
      </c>
      <c r="S17">
        <v>27.1</v>
      </c>
      <c r="T17">
        <v>23.6</v>
      </c>
      <c r="U17">
        <v>26.2</v>
      </c>
      <c r="V17">
        <v>24</v>
      </c>
      <c r="W17">
        <v>16.5</v>
      </c>
      <c r="X17">
        <v>20.3</v>
      </c>
      <c r="Y17">
        <v>21.9</v>
      </c>
      <c r="Z17">
        <v>17.7</v>
      </c>
      <c r="AA17">
        <v>18.899999999999999</v>
      </c>
      <c r="AB17">
        <v>19.8</v>
      </c>
      <c r="AC17">
        <v>17.7</v>
      </c>
      <c r="AD17">
        <v>19.600000000000001</v>
      </c>
      <c r="AE17">
        <v>16.2</v>
      </c>
      <c r="AF17">
        <v>19.3</v>
      </c>
      <c r="AG17">
        <v>18.100000000000001</v>
      </c>
      <c r="AH17">
        <v>21.4</v>
      </c>
      <c r="AI17">
        <v>22.3</v>
      </c>
      <c r="AJ17">
        <v>19.899999999999999</v>
      </c>
      <c r="AK17">
        <v>18.5</v>
      </c>
      <c r="AL17">
        <v>18.600000000000001</v>
      </c>
      <c r="AM17">
        <v>21.6</v>
      </c>
      <c r="AN17">
        <v>23</v>
      </c>
      <c r="AO17">
        <v>23.1</v>
      </c>
      <c r="AP17">
        <v>22.3</v>
      </c>
      <c r="AQ17">
        <v>23.2</v>
      </c>
      <c r="AR17">
        <v>23.7</v>
      </c>
      <c r="AS17">
        <v>24.8</v>
      </c>
      <c r="AT17">
        <v>19.8</v>
      </c>
      <c r="AU17">
        <v>25</v>
      </c>
      <c r="AV17">
        <v>23.9</v>
      </c>
      <c r="AW17">
        <v>23.6</v>
      </c>
      <c r="AX17">
        <v>25.3</v>
      </c>
      <c r="AY17">
        <v>27</v>
      </c>
      <c r="AZ17">
        <v>29</v>
      </c>
      <c r="BA17">
        <v>30.4</v>
      </c>
      <c r="BB17">
        <v>30.3</v>
      </c>
      <c r="BC17">
        <v>30.2</v>
      </c>
      <c r="BD17">
        <f t="shared" si="0"/>
        <v>26.45</v>
      </c>
      <c r="BE17" s="12">
        <f t="shared" si="1"/>
        <v>3.5522293469500794</v>
      </c>
    </row>
    <row r="18" spans="1:58" x14ac:dyDescent="0.2">
      <c r="A18" t="s">
        <v>92</v>
      </c>
      <c r="B18">
        <v>83</v>
      </c>
      <c r="C18" t="s">
        <v>5</v>
      </c>
      <c r="D18">
        <v>2960</v>
      </c>
      <c r="E18" t="s">
        <v>6</v>
      </c>
      <c r="F18">
        <v>645</v>
      </c>
      <c r="G18">
        <v>47.1</v>
      </c>
      <c r="H18">
        <v>45.7</v>
      </c>
      <c r="I18">
        <v>45.8</v>
      </c>
      <c r="J18">
        <v>51.4</v>
      </c>
      <c r="K18">
        <v>55.3</v>
      </c>
      <c r="L18">
        <v>57.7</v>
      </c>
      <c r="M18">
        <v>57.5</v>
      </c>
      <c r="N18">
        <v>59.5</v>
      </c>
      <c r="O18">
        <v>59.3</v>
      </c>
      <c r="P18">
        <v>59.1</v>
      </c>
      <c r="Q18">
        <v>60</v>
      </c>
      <c r="R18">
        <v>59.8</v>
      </c>
      <c r="S18">
        <v>60.6</v>
      </c>
      <c r="T18">
        <v>61.7</v>
      </c>
      <c r="U18">
        <v>62</v>
      </c>
      <c r="V18">
        <v>62.4</v>
      </c>
      <c r="W18">
        <v>62.3</v>
      </c>
      <c r="X18">
        <v>64.400000000000006</v>
      </c>
      <c r="Y18">
        <v>64.2</v>
      </c>
      <c r="Z18">
        <v>67</v>
      </c>
      <c r="AA18">
        <v>67.8</v>
      </c>
      <c r="AB18">
        <v>67.400000000000006</v>
      </c>
      <c r="AC18">
        <v>68.400000000000006</v>
      </c>
      <c r="AD18">
        <v>67.599999999999994</v>
      </c>
      <c r="AE18">
        <v>69.099999999999994</v>
      </c>
      <c r="AF18">
        <v>70.099999999999994</v>
      </c>
      <c r="AG18">
        <v>71.7</v>
      </c>
      <c r="AH18">
        <v>71.7</v>
      </c>
      <c r="AI18">
        <v>73</v>
      </c>
      <c r="AJ18">
        <v>73.3</v>
      </c>
      <c r="AK18">
        <v>73.8</v>
      </c>
      <c r="AL18">
        <v>74.2</v>
      </c>
      <c r="AM18">
        <v>75</v>
      </c>
      <c r="AN18">
        <v>75.900000000000006</v>
      </c>
      <c r="AO18">
        <v>75.599999999999994</v>
      </c>
      <c r="AP18">
        <v>75.8</v>
      </c>
      <c r="AQ18">
        <v>73.400000000000006</v>
      </c>
      <c r="AR18">
        <v>73.5</v>
      </c>
      <c r="AS18">
        <v>75.099999999999994</v>
      </c>
      <c r="AT18">
        <v>74.599999999999994</v>
      </c>
      <c r="AU18">
        <v>74.900000000000006</v>
      </c>
      <c r="AV18">
        <v>74</v>
      </c>
      <c r="AW18">
        <v>74.8</v>
      </c>
      <c r="AX18">
        <v>74.400000000000006</v>
      </c>
      <c r="AY18">
        <v>75.5</v>
      </c>
      <c r="AZ18">
        <v>75</v>
      </c>
      <c r="BA18">
        <v>74.599999999999994</v>
      </c>
      <c r="BB18">
        <v>73.099999999999994</v>
      </c>
      <c r="BC18">
        <v>72.400000000000006</v>
      </c>
      <c r="BD18">
        <f t="shared" si="0"/>
        <v>74.330000000000013</v>
      </c>
      <c r="BE18" s="12">
        <f t="shared" si="1"/>
        <v>0.93458249739894195</v>
      </c>
    </row>
    <row r="19" spans="1:58" x14ac:dyDescent="0.2">
      <c r="A19" t="s">
        <v>106</v>
      </c>
      <c r="B19">
        <v>132</v>
      </c>
      <c r="C19" t="s">
        <v>5</v>
      </c>
      <c r="D19">
        <v>2960</v>
      </c>
      <c r="E19" t="s">
        <v>6</v>
      </c>
      <c r="F19">
        <v>645</v>
      </c>
      <c r="G19">
        <v>12.9</v>
      </c>
      <c r="H19">
        <v>16.8</v>
      </c>
      <c r="I19">
        <v>16.3</v>
      </c>
      <c r="J19">
        <v>20</v>
      </c>
      <c r="K19">
        <v>69.900000000000006</v>
      </c>
      <c r="L19">
        <v>70.5</v>
      </c>
      <c r="M19">
        <v>79.599999999999994</v>
      </c>
      <c r="N19">
        <v>74.5</v>
      </c>
      <c r="O19">
        <v>79.599999999999994</v>
      </c>
      <c r="P19">
        <v>115.9</v>
      </c>
      <c r="Q19">
        <v>89.8</v>
      </c>
      <c r="R19">
        <v>89.9</v>
      </c>
      <c r="S19">
        <v>99.9</v>
      </c>
      <c r="T19">
        <v>101.1</v>
      </c>
      <c r="U19">
        <v>95.7</v>
      </c>
      <c r="V19">
        <v>103.4</v>
      </c>
      <c r="W19">
        <v>80.099999999999994</v>
      </c>
      <c r="X19">
        <v>98.2</v>
      </c>
      <c r="Y19">
        <v>80.2</v>
      </c>
      <c r="Z19">
        <v>86.9</v>
      </c>
      <c r="AA19">
        <v>99</v>
      </c>
      <c r="AB19">
        <v>95.8</v>
      </c>
      <c r="AC19">
        <v>123</v>
      </c>
      <c r="AD19">
        <v>143.19999999999999</v>
      </c>
      <c r="AE19">
        <v>147.9</v>
      </c>
      <c r="AF19">
        <v>123.7</v>
      </c>
      <c r="AG19">
        <v>119.9</v>
      </c>
      <c r="AH19">
        <v>139.5</v>
      </c>
      <c r="AI19">
        <v>99.7</v>
      </c>
      <c r="AJ19">
        <v>91.3</v>
      </c>
      <c r="AK19">
        <v>93.9</v>
      </c>
      <c r="AL19">
        <v>135.30000000000001</v>
      </c>
      <c r="AM19">
        <v>153</v>
      </c>
      <c r="AN19">
        <v>170.9</v>
      </c>
      <c r="AO19">
        <v>143.19999999999999</v>
      </c>
      <c r="AP19">
        <v>153.1</v>
      </c>
      <c r="AQ19">
        <v>150.80000000000001</v>
      </c>
      <c r="AR19">
        <v>162.30000000000001</v>
      </c>
      <c r="AS19">
        <v>176.2</v>
      </c>
      <c r="AT19">
        <v>182.8</v>
      </c>
      <c r="AU19">
        <v>183.5</v>
      </c>
      <c r="AV19">
        <v>193.4</v>
      </c>
      <c r="AW19">
        <v>131</v>
      </c>
      <c r="AX19">
        <v>102.8</v>
      </c>
      <c r="AY19">
        <v>169.7</v>
      </c>
      <c r="AZ19">
        <v>110.8</v>
      </c>
      <c r="BA19">
        <v>142.6</v>
      </c>
      <c r="BB19">
        <v>140.80000000000001</v>
      </c>
      <c r="BC19">
        <v>139</v>
      </c>
      <c r="BD19">
        <f t="shared" si="0"/>
        <v>149.63999999999999</v>
      </c>
      <c r="BE19" s="12">
        <f t="shared" si="1"/>
        <v>31.365805868457826</v>
      </c>
    </row>
    <row r="20" spans="1:58" s="4" customFormat="1" x14ac:dyDescent="0.2">
      <c r="A20" s="4" t="s">
        <v>206</v>
      </c>
      <c r="BD20" s="4">
        <v>19</v>
      </c>
      <c r="BE20" s="4">
        <v>0</v>
      </c>
      <c r="BF20" s="11">
        <v>19</v>
      </c>
    </row>
    <row r="21" spans="1:58" x14ac:dyDescent="0.2">
      <c r="A21" t="s">
        <v>110</v>
      </c>
      <c r="B21">
        <v>137</v>
      </c>
      <c r="C21" t="s">
        <v>5</v>
      </c>
      <c r="D21">
        <v>2960</v>
      </c>
      <c r="E21" t="s">
        <v>6</v>
      </c>
      <c r="F21">
        <v>645</v>
      </c>
      <c r="G21">
        <v>10.9</v>
      </c>
      <c r="H21">
        <v>12.2</v>
      </c>
      <c r="I21">
        <v>10.8</v>
      </c>
      <c r="J21">
        <v>12.5</v>
      </c>
      <c r="K21">
        <v>11.8</v>
      </c>
      <c r="L21">
        <v>11.1</v>
      </c>
      <c r="M21">
        <v>11.3</v>
      </c>
      <c r="N21">
        <v>10.3</v>
      </c>
      <c r="O21">
        <v>10.199999999999999</v>
      </c>
      <c r="P21">
        <v>10.4</v>
      </c>
      <c r="Q21">
        <v>10.3</v>
      </c>
      <c r="R21">
        <v>12.8</v>
      </c>
      <c r="S21">
        <v>13.8</v>
      </c>
      <c r="T21">
        <v>18</v>
      </c>
      <c r="U21">
        <v>14.8</v>
      </c>
      <c r="V21">
        <v>17.2</v>
      </c>
      <c r="W21">
        <v>19.899999999999999</v>
      </c>
      <c r="X21">
        <v>19.5</v>
      </c>
      <c r="Y21">
        <v>18.100000000000001</v>
      </c>
      <c r="Z21">
        <v>16.899999999999999</v>
      </c>
      <c r="AA21">
        <v>18.7</v>
      </c>
      <c r="AB21">
        <v>15.7</v>
      </c>
      <c r="AC21">
        <v>14</v>
      </c>
      <c r="AD21">
        <v>14.7</v>
      </c>
      <c r="AE21">
        <v>13.2</v>
      </c>
      <c r="AF21">
        <v>14.7</v>
      </c>
      <c r="AG21">
        <v>15.4</v>
      </c>
      <c r="AH21">
        <v>16.100000000000001</v>
      </c>
      <c r="AI21">
        <v>17.5</v>
      </c>
      <c r="AJ21">
        <v>18.2</v>
      </c>
      <c r="AK21">
        <v>19.3</v>
      </c>
      <c r="AL21">
        <v>22.1</v>
      </c>
      <c r="AM21">
        <v>19.899999999999999</v>
      </c>
      <c r="AN21">
        <v>18</v>
      </c>
      <c r="AO21">
        <v>18.399999999999999</v>
      </c>
      <c r="AP21">
        <v>18.2</v>
      </c>
      <c r="AQ21">
        <v>19.899999999999999</v>
      </c>
      <c r="AR21">
        <v>19.899999999999999</v>
      </c>
      <c r="AS21">
        <v>16.3</v>
      </c>
      <c r="AT21">
        <v>23.1</v>
      </c>
      <c r="AU21">
        <v>19.5</v>
      </c>
      <c r="AV21">
        <v>20.399999999999999</v>
      </c>
      <c r="AW21">
        <v>17.2</v>
      </c>
      <c r="AX21">
        <v>18.8</v>
      </c>
      <c r="AY21">
        <v>21</v>
      </c>
      <c r="AZ21">
        <v>23.5</v>
      </c>
      <c r="BA21">
        <v>22.3</v>
      </c>
      <c r="BB21">
        <v>22.1</v>
      </c>
      <c r="BC21">
        <v>22</v>
      </c>
      <c r="BD21">
        <f t="shared" ref="BD21" si="4">AVERAGE(AT21:BC21)</f>
        <v>20.990000000000002</v>
      </c>
      <c r="BE21" s="12">
        <f t="shared" ref="BE21" si="5">STDEV(AT21:BC21)</f>
        <v>2.0124335737829684</v>
      </c>
    </row>
    <row r="22" spans="1:58" s="4" customFormat="1" x14ac:dyDescent="0.2">
      <c r="A22" s="4" t="s">
        <v>200</v>
      </c>
      <c r="BD22" s="4">
        <v>44</v>
      </c>
      <c r="BE22" s="4">
        <v>0</v>
      </c>
      <c r="BF22" s="11">
        <v>44</v>
      </c>
    </row>
    <row r="23" spans="1:58" s="4" customFormat="1" x14ac:dyDescent="0.2">
      <c r="A23" s="4" t="s">
        <v>203</v>
      </c>
      <c r="BD23" s="4">
        <v>24</v>
      </c>
      <c r="BE23" s="4">
        <v>0</v>
      </c>
      <c r="BF23" s="11">
        <v>24</v>
      </c>
    </row>
    <row r="24" spans="1:58" s="16" customFormat="1" x14ac:dyDescent="0.2">
      <c r="A24" s="16" t="s">
        <v>219</v>
      </c>
      <c r="BD24" s="4">
        <v>84</v>
      </c>
      <c r="BF24" s="17">
        <v>84</v>
      </c>
    </row>
    <row r="25" spans="1:58" s="4" customFormat="1" x14ac:dyDescent="0.2">
      <c r="A25" s="4" t="s">
        <v>207</v>
      </c>
      <c r="BD25" s="4">
        <v>67.7</v>
      </c>
      <c r="BE25" s="4">
        <v>0</v>
      </c>
      <c r="BF25" s="11">
        <v>67.7</v>
      </c>
    </row>
    <row r="26" spans="1:58" s="4" customFormat="1" x14ac:dyDescent="0.2">
      <c r="A26" s="4" t="s">
        <v>201</v>
      </c>
      <c r="BD26" s="4">
        <v>17.399999999999999</v>
      </c>
      <c r="BE26" s="4">
        <v>0</v>
      </c>
      <c r="BF26" s="11">
        <v>17.399999999999999</v>
      </c>
    </row>
    <row r="27" spans="1:58" x14ac:dyDescent="0.2">
      <c r="A27" t="s">
        <v>140</v>
      </c>
      <c r="B27">
        <v>188</v>
      </c>
      <c r="C27" t="s">
        <v>5</v>
      </c>
      <c r="D27">
        <v>2960</v>
      </c>
      <c r="E27" t="s">
        <v>6</v>
      </c>
      <c r="F27">
        <v>645</v>
      </c>
      <c r="G27">
        <v>11.8</v>
      </c>
      <c r="H27">
        <v>11.8</v>
      </c>
      <c r="I27">
        <v>13.7</v>
      </c>
      <c r="J27">
        <v>14</v>
      </c>
      <c r="K27">
        <v>14.3</v>
      </c>
      <c r="L27">
        <v>16.7</v>
      </c>
      <c r="M27">
        <v>17</v>
      </c>
      <c r="N27">
        <v>17.399999999999999</v>
      </c>
      <c r="O27">
        <v>17.399999999999999</v>
      </c>
      <c r="P27">
        <v>22.2</v>
      </c>
      <c r="Q27">
        <v>22.7</v>
      </c>
      <c r="R27">
        <v>39.200000000000003</v>
      </c>
      <c r="S27">
        <v>38.9</v>
      </c>
      <c r="T27">
        <v>40.299999999999997</v>
      </c>
      <c r="U27">
        <v>42.1</v>
      </c>
      <c r="V27">
        <v>52.2</v>
      </c>
      <c r="W27">
        <v>47.8</v>
      </c>
      <c r="X27">
        <v>49.7</v>
      </c>
      <c r="Y27">
        <v>51</v>
      </c>
      <c r="Z27">
        <v>56.1</v>
      </c>
      <c r="AA27">
        <v>56.2</v>
      </c>
      <c r="AB27">
        <v>58.6</v>
      </c>
      <c r="AC27">
        <v>38.700000000000003</v>
      </c>
      <c r="AD27">
        <v>40.799999999999997</v>
      </c>
      <c r="AE27">
        <v>38.299999999999997</v>
      </c>
      <c r="AF27">
        <v>34.1</v>
      </c>
      <c r="AG27">
        <v>27.6</v>
      </c>
      <c r="AH27">
        <v>31.7</v>
      </c>
      <c r="AI27">
        <v>27.8</v>
      </c>
      <c r="AJ27">
        <v>26.3</v>
      </c>
      <c r="AK27">
        <v>16.7</v>
      </c>
      <c r="AL27">
        <v>12.3</v>
      </c>
      <c r="AM27">
        <v>11</v>
      </c>
      <c r="AN27">
        <v>7.8</v>
      </c>
      <c r="AO27">
        <v>28.6</v>
      </c>
      <c r="AP27">
        <v>33.1</v>
      </c>
      <c r="AQ27">
        <v>25</v>
      </c>
      <c r="AR27">
        <v>18.2</v>
      </c>
      <c r="AS27">
        <v>28.2</v>
      </c>
      <c r="AT27">
        <v>34.299999999999997</v>
      </c>
      <c r="AU27">
        <v>30.7</v>
      </c>
      <c r="AV27">
        <v>31.3</v>
      </c>
      <c r="AW27">
        <v>29.4</v>
      </c>
      <c r="AX27">
        <v>31.5</v>
      </c>
      <c r="AY27">
        <v>31.8</v>
      </c>
      <c r="AZ27">
        <v>35.6</v>
      </c>
      <c r="BA27">
        <v>34.6</v>
      </c>
      <c r="BB27">
        <v>34</v>
      </c>
      <c r="BC27">
        <v>33.299999999999997</v>
      </c>
      <c r="BD27">
        <f t="shared" ref="BD27:BD32" si="6">AVERAGE(AT27:BC27)</f>
        <v>32.65</v>
      </c>
      <c r="BE27" s="12">
        <f t="shared" ref="BE27:BE32" si="7">STDEV(AT27:BC27)</f>
        <v>1.9917886991903091</v>
      </c>
    </row>
    <row r="28" spans="1:58" x14ac:dyDescent="0.2">
      <c r="A28" t="s">
        <v>141</v>
      </c>
      <c r="B28">
        <v>189</v>
      </c>
      <c r="C28" t="s">
        <v>5</v>
      </c>
      <c r="D28">
        <v>2960</v>
      </c>
      <c r="E28" t="s">
        <v>6</v>
      </c>
      <c r="F28">
        <v>645</v>
      </c>
      <c r="G28">
        <v>19.5</v>
      </c>
      <c r="H28">
        <v>19.3</v>
      </c>
      <c r="I28">
        <v>18.899999999999999</v>
      </c>
      <c r="J28">
        <v>20.8</v>
      </c>
      <c r="K28">
        <v>20.399999999999999</v>
      </c>
      <c r="L28">
        <v>21.2</v>
      </c>
      <c r="M28">
        <v>21.8</v>
      </c>
      <c r="N28">
        <v>22.5</v>
      </c>
      <c r="O28">
        <v>22.1</v>
      </c>
      <c r="P28">
        <v>25.5</v>
      </c>
      <c r="Q28">
        <v>29.2</v>
      </c>
      <c r="R28">
        <v>30.8</v>
      </c>
      <c r="S28">
        <v>29</v>
      </c>
      <c r="T28">
        <v>27.1</v>
      </c>
      <c r="U28">
        <v>27.9</v>
      </c>
      <c r="V28">
        <v>29.9</v>
      </c>
      <c r="W28">
        <v>29.9</v>
      </c>
      <c r="X28">
        <v>30.9</v>
      </c>
      <c r="Y28">
        <v>17.2</v>
      </c>
      <c r="Z28">
        <v>16.399999999999999</v>
      </c>
      <c r="AA28">
        <v>16.8</v>
      </c>
      <c r="AB28">
        <v>16.8</v>
      </c>
      <c r="AC28">
        <v>17.3</v>
      </c>
      <c r="AD28">
        <v>18.7</v>
      </c>
      <c r="AE28">
        <v>18.3</v>
      </c>
      <c r="AF28">
        <v>14.6</v>
      </c>
      <c r="AG28">
        <v>14.3</v>
      </c>
      <c r="AH28">
        <v>15.8</v>
      </c>
      <c r="AI28">
        <v>18.8</v>
      </c>
      <c r="AJ28">
        <v>18.399999999999999</v>
      </c>
      <c r="AK28">
        <v>20.399999999999999</v>
      </c>
      <c r="AL28">
        <v>20.9</v>
      </c>
      <c r="AM28">
        <v>23.2</v>
      </c>
      <c r="AN28">
        <v>23.3</v>
      </c>
      <c r="AO28">
        <v>22.2</v>
      </c>
      <c r="AP28">
        <v>25.3</v>
      </c>
      <c r="AQ28">
        <v>24</v>
      </c>
      <c r="AR28">
        <v>26.6</v>
      </c>
      <c r="AS28">
        <v>28.6</v>
      </c>
      <c r="AT28">
        <v>27.9</v>
      </c>
      <c r="AU28">
        <v>27.6</v>
      </c>
      <c r="AV28">
        <v>27.8</v>
      </c>
      <c r="AW28">
        <v>29.4</v>
      </c>
      <c r="AX28">
        <v>34.6</v>
      </c>
      <c r="AY28">
        <v>41.5</v>
      </c>
      <c r="AZ28">
        <v>32.4</v>
      </c>
      <c r="BA28">
        <v>32.799999999999997</v>
      </c>
      <c r="BB28">
        <v>32.4</v>
      </c>
      <c r="BC28">
        <v>32.200000000000003</v>
      </c>
      <c r="BD28">
        <f t="shared" si="6"/>
        <v>31.859999999999996</v>
      </c>
      <c r="BE28" s="12">
        <f t="shared" si="7"/>
        <v>4.1950235067544526</v>
      </c>
    </row>
    <row r="29" spans="1:58" x14ac:dyDescent="0.2">
      <c r="A29" t="s">
        <v>142</v>
      </c>
      <c r="B29">
        <v>191</v>
      </c>
      <c r="C29" t="s">
        <v>5</v>
      </c>
      <c r="D29">
        <v>2960</v>
      </c>
      <c r="E29" t="s">
        <v>6</v>
      </c>
      <c r="F29">
        <v>645</v>
      </c>
      <c r="G29">
        <v>19.7</v>
      </c>
      <c r="H29">
        <v>19.399999999999999</v>
      </c>
      <c r="I29">
        <v>16.8</v>
      </c>
      <c r="J29">
        <v>16.600000000000001</v>
      </c>
      <c r="K29">
        <v>16.399999999999999</v>
      </c>
      <c r="L29">
        <v>19.899999999999999</v>
      </c>
      <c r="M29">
        <v>14.9</v>
      </c>
      <c r="N29">
        <v>14.7</v>
      </c>
      <c r="O29">
        <v>15.7</v>
      </c>
      <c r="P29">
        <v>19</v>
      </c>
      <c r="Q29">
        <v>15.5</v>
      </c>
      <c r="R29">
        <v>15.3</v>
      </c>
      <c r="S29">
        <v>13.9</v>
      </c>
      <c r="T29">
        <v>17.8</v>
      </c>
      <c r="U29">
        <v>15.4</v>
      </c>
      <c r="V29">
        <v>13.6</v>
      </c>
      <c r="W29">
        <v>11.5</v>
      </c>
      <c r="X29">
        <v>10.4</v>
      </c>
      <c r="Y29">
        <v>11.4</v>
      </c>
      <c r="Z29">
        <v>11</v>
      </c>
      <c r="AA29">
        <v>10.6</v>
      </c>
      <c r="AB29">
        <v>9.3000000000000007</v>
      </c>
      <c r="AC29">
        <v>10.4</v>
      </c>
      <c r="AD29">
        <v>11.5</v>
      </c>
      <c r="AE29">
        <v>10.8</v>
      </c>
      <c r="AF29">
        <v>9.1</v>
      </c>
      <c r="AG29">
        <v>10.199999999999999</v>
      </c>
      <c r="AH29">
        <v>10.7</v>
      </c>
      <c r="AI29">
        <v>10.199999999999999</v>
      </c>
      <c r="AJ29">
        <v>14.5</v>
      </c>
      <c r="AK29">
        <v>15.3</v>
      </c>
      <c r="AL29">
        <v>14.1</v>
      </c>
      <c r="AM29">
        <v>14.5</v>
      </c>
      <c r="AN29">
        <v>12.2</v>
      </c>
      <c r="AO29">
        <v>13.4</v>
      </c>
      <c r="AP29">
        <v>14.2</v>
      </c>
      <c r="AQ29">
        <v>14.2</v>
      </c>
      <c r="AR29">
        <v>14.8</v>
      </c>
      <c r="AS29">
        <v>15.3</v>
      </c>
      <c r="AT29">
        <v>15.9</v>
      </c>
      <c r="AU29">
        <v>16.600000000000001</v>
      </c>
      <c r="AV29">
        <v>16.2</v>
      </c>
      <c r="AW29">
        <v>15.9</v>
      </c>
      <c r="AX29">
        <v>17.2</v>
      </c>
      <c r="AY29">
        <v>16.7</v>
      </c>
      <c r="AZ29">
        <v>17.5</v>
      </c>
      <c r="BA29">
        <v>17.3</v>
      </c>
      <c r="BB29">
        <v>17.3</v>
      </c>
      <c r="BC29">
        <v>17.3</v>
      </c>
      <c r="BD29">
        <f t="shared" si="6"/>
        <v>16.790000000000003</v>
      </c>
      <c r="BE29" s="12">
        <f t="shared" si="7"/>
        <v>0.61725197448043856</v>
      </c>
    </row>
    <row r="30" spans="1:58" x14ac:dyDescent="0.2">
      <c r="A30" t="s">
        <v>143</v>
      </c>
      <c r="B30">
        <v>244</v>
      </c>
      <c r="C30" t="s">
        <v>5</v>
      </c>
      <c r="D30">
        <v>2960</v>
      </c>
      <c r="E30" t="s">
        <v>6</v>
      </c>
      <c r="F30">
        <v>645</v>
      </c>
      <c r="G30">
        <v>31.9</v>
      </c>
      <c r="H30">
        <v>31.6</v>
      </c>
      <c r="I30">
        <v>30.8</v>
      </c>
      <c r="J30">
        <v>29.8</v>
      </c>
      <c r="K30">
        <v>29.1</v>
      </c>
      <c r="L30">
        <v>29.2</v>
      </c>
      <c r="M30">
        <v>28.4</v>
      </c>
      <c r="N30">
        <v>29.3</v>
      </c>
      <c r="O30">
        <v>26.3</v>
      </c>
      <c r="P30">
        <v>28.5</v>
      </c>
      <c r="Q30">
        <v>36.4</v>
      </c>
      <c r="R30">
        <v>30.4</v>
      </c>
      <c r="S30">
        <v>25.1</v>
      </c>
      <c r="T30">
        <v>27.5</v>
      </c>
      <c r="U30">
        <v>28</v>
      </c>
      <c r="V30">
        <v>33.299999999999997</v>
      </c>
      <c r="W30">
        <v>33.6</v>
      </c>
      <c r="X30">
        <v>23.2</v>
      </c>
      <c r="Y30">
        <v>40.299999999999997</v>
      </c>
      <c r="Z30">
        <v>35.9</v>
      </c>
      <c r="AA30">
        <v>49.8</v>
      </c>
      <c r="AB30">
        <v>45</v>
      </c>
      <c r="AC30">
        <v>37.4</v>
      </c>
      <c r="AD30">
        <v>41.1</v>
      </c>
      <c r="AE30">
        <v>45.1</v>
      </c>
      <c r="AF30">
        <v>36.1</v>
      </c>
      <c r="AG30">
        <v>44.4</v>
      </c>
      <c r="AH30">
        <v>43.3</v>
      </c>
      <c r="AI30">
        <v>43.4</v>
      </c>
      <c r="AJ30">
        <v>37.9</v>
      </c>
      <c r="AK30">
        <v>38.5</v>
      </c>
      <c r="AL30">
        <v>43.8</v>
      </c>
      <c r="AM30">
        <v>42</v>
      </c>
      <c r="AN30">
        <v>38.799999999999997</v>
      </c>
      <c r="AO30">
        <v>41.3</v>
      </c>
      <c r="AP30">
        <v>50.3</v>
      </c>
      <c r="AQ30">
        <v>50.1</v>
      </c>
      <c r="AR30">
        <v>51.8</v>
      </c>
      <c r="AS30">
        <v>56.4</v>
      </c>
      <c r="AT30">
        <v>53.7</v>
      </c>
      <c r="AU30">
        <v>55.4</v>
      </c>
      <c r="AV30">
        <v>53</v>
      </c>
      <c r="AW30">
        <v>52</v>
      </c>
      <c r="AX30">
        <v>45.1</v>
      </c>
      <c r="AY30">
        <v>46.2</v>
      </c>
      <c r="AZ30">
        <v>45.4</v>
      </c>
      <c r="BA30">
        <v>45.8</v>
      </c>
      <c r="BB30">
        <v>45.5</v>
      </c>
      <c r="BC30">
        <v>45.5</v>
      </c>
      <c r="BD30">
        <f t="shared" si="6"/>
        <v>48.76</v>
      </c>
      <c r="BE30" s="12">
        <f t="shared" si="7"/>
        <v>4.192904058578546</v>
      </c>
    </row>
    <row r="31" spans="1:58" x14ac:dyDescent="0.2">
      <c r="A31" t="s">
        <v>144</v>
      </c>
      <c r="B31">
        <v>193</v>
      </c>
      <c r="C31" t="s">
        <v>5</v>
      </c>
      <c r="D31">
        <v>2960</v>
      </c>
      <c r="E31" t="s">
        <v>6</v>
      </c>
      <c r="F31">
        <v>645</v>
      </c>
      <c r="G31">
        <v>10.8</v>
      </c>
      <c r="H31">
        <v>9.4</v>
      </c>
      <c r="I31">
        <v>7.8</v>
      </c>
      <c r="J31">
        <v>12.5</v>
      </c>
      <c r="K31">
        <v>13.8</v>
      </c>
      <c r="L31">
        <v>27.3</v>
      </c>
      <c r="M31">
        <v>24.3</v>
      </c>
      <c r="N31">
        <v>17.5</v>
      </c>
      <c r="O31">
        <v>17</v>
      </c>
      <c r="P31">
        <v>19.899999999999999</v>
      </c>
      <c r="Q31">
        <v>15.3</v>
      </c>
      <c r="R31">
        <v>13.6</v>
      </c>
      <c r="S31">
        <v>10.3</v>
      </c>
      <c r="T31">
        <v>7.5</v>
      </c>
      <c r="U31">
        <v>7.3</v>
      </c>
      <c r="V31">
        <v>7.7</v>
      </c>
      <c r="W31">
        <v>10.199999999999999</v>
      </c>
      <c r="X31">
        <v>13.1</v>
      </c>
      <c r="Y31">
        <v>18.5</v>
      </c>
      <c r="Z31">
        <v>19.399999999999999</v>
      </c>
      <c r="AA31">
        <v>22.2</v>
      </c>
      <c r="AB31">
        <v>27.2</v>
      </c>
      <c r="AC31">
        <v>32.5</v>
      </c>
      <c r="AD31">
        <v>43.6</v>
      </c>
      <c r="AE31">
        <v>44.3</v>
      </c>
      <c r="AF31">
        <v>29.9</v>
      </c>
      <c r="AG31">
        <v>27.9</v>
      </c>
      <c r="AH31">
        <v>34.5</v>
      </c>
      <c r="AI31">
        <v>35.6</v>
      </c>
      <c r="AJ31">
        <v>38.9</v>
      </c>
      <c r="AK31">
        <v>24.3</v>
      </c>
      <c r="AL31">
        <v>25.7</v>
      </c>
      <c r="AM31">
        <v>24.9</v>
      </c>
      <c r="AN31">
        <v>34.5</v>
      </c>
      <c r="AO31">
        <v>37.4</v>
      </c>
      <c r="AP31">
        <v>36.799999999999997</v>
      </c>
      <c r="AQ31">
        <v>28</v>
      </c>
      <c r="AR31">
        <v>32.1</v>
      </c>
      <c r="AS31">
        <v>33.5</v>
      </c>
      <c r="AT31">
        <v>28.6</v>
      </c>
      <c r="AU31">
        <v>23.7</v>
      </c>
      <c r="AV31">
        <v>25.6</v>
      </c>
      <c r="AW31">
        <v>27.4</v>
      </c>
      <c r="AX31">
        <v>27.7</v>
      </c>
      <c r="AY31">
        <v>27.5</v>
      </c>
      <c r="AZ31">
        <v>27.1</v>
      </c>
      <c r="BA31">
        <v>26.6</v>
      </c>
      <c r="BB31">
        <v>26.1</v>
      </c>
      <c r="BC31">
        <v>25.7</v>
      </c>
      <c r="BD31">
        <f t="shared" si="6"/>
        <v>26.6</v>
      </c>
      <c r="BE31" s="12">
        <f t="shared" si="7"/>
        <v>1.3896442390450556</v>
      </c>
    </row>
    <row r="32" spans="1:58" x14ac:dyDescent="0.2">
      <c r="A32" t="s">
        <v>149</v>
      </c>
      <c r="B32">
        <v>196</v>
      </c>
      <c r="C32" t="s">
        <v>5</v>
      </c>
      <c r="D32">
        <v>2960</v>
      </c>
      <c r="E32" t="s">
        <v>6</v>
      </c>
      <c r="F32">
        <v>645</v>
      </c>
      <c r="G32">
        <v>47.6</v>
      </c>
      <c r="H32">
        <v>46.5</v>
      </c>
      <c r="I32">
        <v>45.5</v>
      </c>
      <c r="J32">
        <v>44.4</v>
      </c>
      <c r="K32">
        <v>42.6</v>
      </c>
      <c r="L32">
        <v>52.1</v>
      </c>
      <c r="M32">
        <v>51</v>
      </c>
      <c r="N32">
        <v>50</v>
      </c>
      <c r="O32">
        <v>49</v>
      </c>
      <c r="P32">
        <v>57.7</v>
      </c>
      <c r="Q32">
        <v>56.6</v>
      </c>
      <c r="R32">
        <v>55.6</v>
      </c>
      <c r="S32">
        <v>54.5</v>
      </c>
      <c r="T32">
        <v>57.5</v>
      </c>
      <c r="U32">
        <v>66.2</v>
      </c>
      <c r="V32">
        <v>61.3</v>
      </c>
      <c r="W32">
        <v>70.900000000000006</v>
      </c>
      <c r="X32">
        <v>72.400000000000006</v>
      </c>
      <c r="Y32">
        <v>72</v>
      </c>
      <c r="Z32">
        <v>62.3</v>
      </c>
      <c r="AA32">
        <v>75.599999999999994</v>
      </c>
      <c r="AB32">
        <v>51.1</v>
      </c>
      <c r="AC32">
        <v>47.3</v>
      </c>
      <c r="AD32">
        <v>45.5</v>
      </c>
      <c r="AE32">
        <v>49.3</v>
      </c>
      <c r="AF32">
        <v>60.7</v>
      </c>
      <c r="AG32">
        <v>50.1</v>
      </c>
      <c r="AH32">
        <v>61.1</v>
      </c>
      <c r="AI32">
        <v>49.6</v>
      </c>
      <c r="AJ32">
        <v>66.2</v>
      </c>
      <c r="AK32">
        <v>68</v>
      </c>
      <c r="AL32">
        <v>67.400000000000006</v>
      </c>
      <c r="AM32">
        <v>67.8</v>
      </c>
      <c r="AN32">
        <v>67.5</v>
      </c>
      <c r="AO32">
        <v>66.7</v>
      </c>
      <c r="AP32">
        <v>66.400000000000006</v>
      </c>
      <c r="AQ32">
        <v>56</v>
      </c>
      <c r="AR32">
        <v>56.1</v>
      </c>
      <c r="AS32">
        <v>51.4</v>
      </c>
      <c r="AT32">
        <v>49.3</v>
      </c>
      <c r="AU32">
        <v>57.8</v>
      </c>
      <c r="AV32">
        <v>61.5</v>
      </c>
      <c r="AW32">
        <v>59</v>
      </c>
      <c r="AX32">
        <v>60.8</v>
      </c>
      <c r="AY32">
        <v>61.2</v>
      </c>
      <c r="AZ32">
        <v>58.8</v>
      </c>
      <c r="BA32">
        <v>58</v>
      </c>
      <c r="BB32">
        <v>57.4</v>
      </c>
      <c r="BC32">
        <v>57.4</v>
      </c>
      <c r="BD32">
        <f t="shared" si="6"/>
        <v>58.11999999999999</v>
      </c>
      <c r="BE32" s="12">
        <f t="shared" si="7"/>
        <v>3.4685251428621169</v>
      </c>
    </row>
    <row r="33" spans="1:58" s="4" customFormat="1" x14ac:dyDescent="0.2">
      <c r="A33" s="4" t="s">
        <v>204</v>
      </c>
      <c r="BD33" s="4">
        <v>46.9</v>
      </c>
      <c r="BE33" s="4">
        <v>0</v>
      </c>
      <c r="BF33" s="11">
        <v>46.9</v>
      </c>
    </row>
    <row r="34" spans="1:58" x14ac:dyDescent="0.2">
      <c r="A34" t="s">
        <v>153</v>
      </c>
      <c r="B34">
        <v>25</v>
      </c>
      <c r="C34" t="s">
        <v>5</v>
      </c>
      <c r="D34">
        <v>2960</v>
      </c>
      <c r="E34" t="s">
        <v>6</v>
      </c>
      <c r="F34">
        <v>645</v>
      </c>
      <c r="G34">
        <v>32.799999999999997</v>
      </c>
      <c r="H34">
        <v>40</v>
      </c>
      <c r="I34">
        <v>38.799999999999997</v>
      </c>
      <c r="J34">
        <v>37.6</v>
      </c>
      <c r="K34">
        <v>36.5</v>
      </c>
      <c r="L34">
        <v>49.6</v>
      </c>
      <c r="M34">
        <v>52.1</v>
      </c>
      <c r="N34">
        <v>50.7</v>
      </c>
      <c r="O34">
        <v>50.3</v>
      </c>
      <c r="P34">
        <v>55</v>
      </c>
      <c r="Q34">
        <v>59.7</v>
      </c>
      <c r="R34">
        <v>55.8</v>
      </c>
      <c r="S34">
        <v>56.6</v>
      </c>
      <c r="T34">
        <v>56.8</v>
      </c>
      <c r="U34">
        <v>58.1</v>
      </c>
      <c r="V34">
        <v>61.6</v>
      </c>
      <c r="W34">
        <v>58.2</v>
      </c>
      <c r="X34">
        <v>61.6</v>
      </c>
      <c r="Y34">
        <v>59.6</v>
      </c>
      <c r="Z34">
        <v>58.2</v>
      </c>
      <c r="AA34">
        <v>50.5</v>
      </c>
      <c r="AB34">
        <v>52.6</v>
      </c>
      <c r="AC34">
        <v>52.6</v>
      </c>
      <c r="AD34">
        <v>56.7</v>
      </c>
      <c r="AE34">
        <v>53.9</v>
      </c>
      <c r="AF34">
        <v>55.2</v>
      </c>
      <c r="AG34">
        <v>48</v>
      </c>
      <c r="AH34">
        <v>44.7</v>
      </c>
      <c r="AI34">
        <v>53.5</v>
      </c>
      <c r="AJ34">
        <v>45.5</v>
      </c>
      <c r="AK34">
        <v>48.6</v>
      </c>
      <c r="AL34">
        <v>44.9</v>
      </c>
      <c r="AM34">
        <v>41.5</v>
      </c>
      <c r="AN34">
        <v>33</v>
      </c>
      <c r="AO34">
        <v>35.6</v>
      </c>
      <c r="AP34">
        <v>43.6</v>
      </c>
      <c r="AQ34">
        <v>50.4</v>
      </c>
      <c r="AR34">
        <v>45.4</v>
      </c>
      <c r="AS34">
        <v>39</v>
      </c>
      <c r="AT34">
        <v>30.4</v>
      </c>
      <c r="AU34">
        <v>30.3</v>
      </c>
      <c r="AV34">
        <v>32.1</v>
      </c>
      <c r="AW34">
        <v>32.6</v>
      </c>
      <c r="AX34">
        <v>33.700000000000003</v>
      </c>
      <c r="AY34">
        <v>34.6</v>
      </c>
      <c r="AZ34">
        <v>33.700000000000003</v>
      </c>
      <c r="BA34">
        <v>33.700000000000003</v>
      </c>
      <c r="BB34">
        <v>32.799999999999997</v>
      </c>
      <c r="BC34">
        <v>31.9</v>
      </c>
      <c r="BD34">
        <f t="shared" ref="BD34:BD37" si="8">AVERAGE(AT34:BC34)</f>
        <v>32.58</v>
      </c>
      <c r="BE34" s="12">
        <f t="shared" ref="BE34:BE37" si="9">STDEV(AT34:BC34)</f>
        <v>1.4351151715299921</v>
      </c>
    </row>
    <row r="35" spans="1:58" x14ac:dyDescent="0.2">
      <c r="A35" t="s">
        <v>160</v>
      </c>
      <c r="B35">
        <v>207</v>
      </c>
      <c r="C35" t="s">
        <v>5</v>
      </c>
      <c r="D35">
        <v>2960</v>
      </c>
      <c r="E35" t="s">
        <v>6</v>
      </c>
      <c r="F35">
        <v>645</v>
      </c>
      <c r="G35">
        <v>30.5</v>
      </c>
      <c r="H35">
        <v>25.1</v>
      </c>
      <c r="I35">
        <v>25</v>
      </c>
      <c r="J35">
        <v>22.2</v>
      </c>
      <c r="K35">
        <v>24</v>
      </c>
      <c r="L35">
        <v>21.5</v>
      </c>
      <c r="M35">
        <v>19.899999999999999</v>
      </c>
      <c r="N35">
        <v>20.8</v>
      </c>
      <c r="O35">
        <v>30.2</v>
      </c>
      <c r="P35">
        <v>24.8</v>
      </c>
      <c r="Q35">
        <v>21.8</v>
      </c>
      <c r="R35">
        <v>29.8</v>
      </c>
      <c r="S35">
        <v>23.3</v>
      </c>
      <c r="T35">
        <v>22.9</v>
      </c>
      <c r="U35">
        <v>21.1</v>
      </c>
      <c r="V35">
        <v>16.3</v>
      </c>
      <c r="W35">
        <v>17.2</v>
      </c>
      <c r="X35">
        <v>18.2</v>
      </c>
      <c r="Y35">
        <v>16.7</v>
      </c>
      <c r="Z35">
        <v>16.7</v>
      </c>
      <c r="AA35">
        <v>16.399999999999999</v>
      </c>
      <c r="AB35">
        <v>13.9</v>
      </c>
      <c r="AC35">
        <v>15.1</v>
      </c>
      <c r="AD35">
        <v>8.1999999999999993</v>
      </c>
      <c r="AE35">
        <v>7.3</v>
      </c>
      <c r="AF35">
        <v>5.7</v>
      </c>
      <c r="AG35">
        <v>8.5</v>
      </c>
      <c r="AH35">
        <v>6.5</v>
      </c>
      <c r="AI35">
        <v>12</v>
      </c>
      <c r="AJ35">
        <v>11.6</v>
      </c>
      <c r="AK35">
        <v>13</v>
      </c>
      <c r="AL35">
        <v>13.2</v>
      </c>
      <c r="AM35">
        <v>12.5</v>
      </c>
      <c r="AN35">
        <v>13.4</v>
      </c>
      <c r="AO35">
        <v>12.7</v>
      </c>
      <c r="AP35">
        <v>13</v>
      </c>
      <c r="AQ35">
        <v>12</v>
      </c>
      <c r="AR35">
        <v>13.5</v>
      </c>
      <c r="AS35">
        <v>11.8</v>
      </c>
      <c r="AT35">
        <v>14.4</v>
      </c>
      <c r="AU35">
        <v>15.8</v>
      </c>
      <c r="AV35">
        <v>16.100000000000001</v>
      </c>
      <c r="AW35">
        <v>16.3</v>
      </c>
      <c r="AX35">
        <v>17.100000000000001</v>
      </c>
      <c r="AY35">
        <v>17.3</v>
      </c>
      <c r="AZ35">
        <v>17.100000000000001</v>
      </c>
      <c r="BA35">
        <v>17.2</v>
      </c>
      <c r="BB35">
        <v>17.100000000000001</v>
      </c>
      <c r="BC35">
        <v>16.899999999999999</v>
      </c>
      <c r="BD35">
        <f t="shared" ref="BD35" si="10">AVERAGE(AT35:BC35)</f>
        <v>16.53</v>
      </c>
      <c r="BE35" s="12">
        <f t="shared" ref="BE35" si="11">STDEV(AT35:BC35)</f>
        <v>0.910494371207203</v>
      </c>
    </row>
    <row r="36" spans="1:58" x14ac:dyDescent="0.2">
      <c r="A36" t="s">
        <v>168</v>
      </c>
      <c r="B36">
        <v>176</v>
      </c>
      <c r="C36" t="s">
        <v>5</v>
      </c>
      <c r="D36">
        <v>2960</v>
      </c>
      <c r="E36" t="s">
        <v>6</v>
      </c>
      <c r="F36">
        <v>645</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0.5</v>
      </c>
      <c r="AT36">
        <v>0.4</v>
      </c>
      <c r="AU36">
        <v>0.4</v>
      </c>
      <c r="AV36">
        <v>0.4</v>
      </c>
      <c r="AW36">
        <v>0.4</v>
      </c>
      <c r="AX36">
        <v>0.4</v>
      </c>
      <c r="AY36">
        <v>0.3</v>
      </c>
      <c r="AZ36">
        <v>0.3</v>
      </c>
      <c r="BA36">
        <v>0.3</v>
      </c>
      <c r="BB36">
        <v>0.3</v>
      </c>
      <c r="BC36">
        <v>0.3</v>
      </c>
      <c r="BD36">
        <f t="shared" si="8"/>
        <v>0.34999999999999992</v>
      </c>
      <c r="BE36" s="12">
        <f t="shared" si="9"/>
        <v>5.2704627669474063E-2</v>
      </c>
    </row>
    <row r="37" spans="1:58" x14ac:dyDescent="0.2">
      <c r="A37" t="s">
        <v>170</v>
      </c>
      <c r="B37">
        <v>220</v>
      </c>
      <c r="C37" t="s">
        <v>5</v>
      </c>
      <c r="D37">
        <v>2960</v>
      </c>
      <c r="E37" t="s">
        <v>6</v>
      </c>
      <c r="F37">
        <v>645</v>
      </c>
      <c r="G37">
        <v>13.5</v>
      </c>
      <c r="H37">
        <v>15.3</v>
      </c>
      <c r="I37">
        <v>14.7</v>
      </c>
      <c r="J37">
        <v>15.2</v>
      </c>
      <c r="K37">
        <v>14.9</v>
      </c>
      <c r="L37">
        <v>14.9</v>
      </c>
      <c r="M37">
        <v>13.5</v>
      </c>
      <c r="N37">
        <v>12.3</v>
      </c>
      <c r="O37">
        <v>12.9</v>
      </c>
      <c r="P37">
        <v>12.2</v>
      </c>
      <c r="Q37">
        <v>11.6</v>
      </c>
      <c r="R37">
        <v>12.1</v>
      </c>
      <c r="S37">
        <v>9.4</v>
      </c>
      <c r="T37">
        <v>10.1</v>
      </c>
      <c r="U37">
        <v>10.7</v>
      </c>
      <c r="V37">
        <v>12</v>
      </c>
      <c r="W37">
        <v>10</v>
      </c>
      <c r="X37">
        <v>14.4</v>
      </c>
      <c r="Y37">
        <v>11.4</v>
      </c>
      <c r="Z37">
        <v>12.7</v>
      </c>
      <c r="AA37">
        <v>15.4</v>
      </c>
      <c r="AB37">
        <v>14.3</v>
      </c>
      <c r="AC37">
        <v>16.399999999999999</v>
      </c>
      <c r="AD37">
        <v>16.2</v>
      </c>
      <c r="AE37">
        <v>16.100000000000001</v>
      </c>
      <c r="AF37">
        <v>15.3</v>
      </c>
      <c r="AG37">
        <v>14.9</v>
      </c>
      <c r="AH37">
        <v>12.6</v>
      </c>
      <c r="AI37">
        <v>14.7</v>
      </c>
      <c r="AJ37">
        <v>12.2</v>
      </c>
      <c r="AK37">
        <v>13.2</v>
      </c>
      <c r="AL37">
        <v>12.2</v>
      </c>
      <c r="AM37">
        <v>6.9</v>
      </c>
      <c r="AN37">
        <v>11.5</v>
      </c>
      <c r="AO37">
        <v>10.4</v>
      </c>
      <c r="AP37">
        <v>8.1999999999999993</v>
      </c>
      <c r="AQ37">
        <v>9.6</v>
      </c>
      <c r="AR37">
        <v>8</v>
      </c>
      <c r="AS37">
        <v>8.1</v>
      </c>
      <c r="AT37">
        <v>9.3000000000000007</v>
      </c>
      <c r="AU37">
        <v>12.8</v>
      </c>
      <c r="AV37">
        <v>17.8</v>
      </c>
      <c r="AW37">
        <v>14</v>
      </c>
      <c r="AX37">
        <v>16.399999999999999</v>
      </c>
      <c r="AY37">
        <v>21</v>
      </c>
      <c r="AZ37">
        <v>15.3</v>
      </c>
      <c r="BA37">
        <v>15.9</v>
      </c>
      <c r="BB37">
        <v>15.8</v>
      </c>
      <c r="BC37">
        <v>15.8</v>
      </c>
      <c r="BD37">
        <f t="shared" si="8"/>
        <v>15.410000000000002</v>
      </c>
      <c r="BE37" s="12">
        <f t="shared" si="9"/>
        <v>3.0664673848293429</v>
      </c>
    </row>
    <row r="38" spans="1:58" s="4" customFormat="1" x14ac:dyDescent="0.2">
      <c r="A38" s="4" t="s">
        <v>209</v>
      </c>
      <c r="BD38" s="4">
        <v>41.3</v>
      </c>
      <c r="BE38" s="4">
        <v>0</v>
      </c>
      <c r="BF38" s="11">
        <v>41.3</v>
      </c>
    </row>
    <row r="39" spans="1:58" x14ac:dyDescent="0.2">
      <c r="A39" t="s">
        <v>183</v>
      </c>
      <c r="B39">
        <v>155</v>
      </c>
      <c r="C39" t="s">
        <v>5</v>
      </c>
      <c r="D39">
        <v>2960</v>
      </c>
      <c r="E39" t="s">
        <v>6</v>
      </c>
      <c r="F39">
        <v>645</v>
      </c>
      <c r="G39">
        <v>28.3</v>
      </c>
      <c r="H39">
        <v>29.4</v>
      </c>
      <c r="I39">
        <v>30</v>
      </c>
      <c r="J39">
        <v>31.9</v>
      </c>
      <c r="K39">
        <v>31.1</v>
      </c>
      <c r="L39">
        <v>32.1</v>
      </c>
      <c r="M39">
        <v>33.200000000000003</v>
      </c>
      <c r="N39">
        <v>35.5</v>
      </c>
      <c r="O39">
        <v>36</v>
      </c>
      <c r="P39">
        <v>44.3</v>
      </c>
      <c r="Q39">
        <v>50</v>
      </c>
      <c r="R39">
        <v>48.1</v>
      </c>
      <c r="S39">
        <v>49.4</v>
      </c>
      <c r="T39">
        <v>44</v>
      </c>
      <c r="U39">
        <v>34.1</v>
      </c>
      <c r="V39">
        <v>52.7</v>
      </c>
      <c r="W39">
        <v>52</v>
      </c>
      <c r="X39">
        <v>50.8</v>
      </c>
      <c r="Y39">
        <v>45.8</v>
      </c>
      <c r="Z39">
        <v>37.1</v>
      </c>
      <c r="AA39">
        <v>38.200000000000003</v>
      </c>
      <c r="AB39">
        <v>33.799999999999997</v>
      </c>
      <c r="AC39">
        <v>31.9</v>
      </c>
      <c r="AD39">
        <v>37.1</v>
      </c>
      <c r="AE39">
        <v>38</v>
      </c>
      <c r="AF39">
        <v>37.5</v>
      </c>
      <c r="AG39">
        <v>32.5</v>
      </c>
      <c r="AH39">
        <v>34.4</v>
      </c>
      <c r="AI39">
        <v>30</v>
      </c>
      <c r="AJ39">
        <v>39.700000000000003</v>
      </c>
      <c r="AK39">
        <v>30</v>
      </c>
      <c r="AL39">
        <v>30</v>
      </c>
      <c r="AM39">
        <v>30.5</v>
      </c>
      <c r="AN39">
        <v>31.4</v>
      </c>
      <c r="AO39">
        <v>33.4</v>
      </c>
      <c r="AP39">
        <v>34.1</v>
      </c>
      <c r="AQ39">
        <v>32.200000000000003</v>
      </c>
      <c r="AR39">
        <v>32.5</v>
      </c>
      <c r="AS39">
        <v>32</v>
      </c>
      <c r="AT39">
        <v>32.799999999999997</v>
      </c>
      <c r="AU39">
        <v>30.8</v>
      </c>
      <c r="AV39">
        <v>29.5</v>
      </c>
      <c r="AW39">
        <v>30.9</v>
      </c>
      <c r="AX39">
        <v>30.5</v>
      </c>
      <c r="AY39">
        <v>33.200000000000003</v>
      </c>
      <c r="AZ39">
        <v>34</v>
      </c>
      <c r="BA39">
        <v>34.4</v>
      </c>
      <c r="BB39">
        <v>33.5</v>
      </c>
      <c r="BC39">
        <v>32.700000000000003</v>
      </c>
      <c r="BD39">
        <f t="shared" ref="BD39" si="12">AVERAGE(AT39:BC39)</f>
        <v>32.229999999999997</v>
      </c>
      <c r="BE39" s="12">
        <f t="shared" ref="BE39" si="13">STDEV(AT39:BC39)</f>
        <v>1.6733532535334883</v>
      </c>
    </row>
    <row r="41" spans="1:58" x14ac:dyDescent="0.2">
      <c r="A41" t="s">
        <v>220</v>
      </c>
    </row>
  </sheetData>
  <hyperlinks>
    <hyperlink ref="A4" r:id="rId1" xr:uid="{E927C3BE-A5D5-A041-A711-99957098505E}"/>
    <hyperlink ref="BF4" r:id="rId2" display="https://www.st.nmfs.noaa.gov/Assets/commercial/fus/fus11/08_percapita2011.pdf" xr:uid="{A3BA1BED-7312-1D42-8A96-F0AD226E5B1E}"/>
    <hyperlink ref="BF20" r:id="rId3" display="https://www.st.nmfs.noaa.gov/Assets/commercial/fus/fus11/08_percapita2011.pdf" xr:uid="{49A88436-F4D1-DD4E-AF4E-77A75147CF6A}"/>
    <hyperlink ref="BF22" r:id="rId4" display="https://www.st.nmfs.noaa.gov/Assets/commercial/fus/fus11/08_percapita2011.pdf" xr:uid="{E2F8E686-11A1-FA45-9F7C-58622167CD9C}"/>
    <hyperlink ref="BF23" r:id="rId5" display="https://www.st.nmfs.noaa.gov/Assets/commercial/fus/fus11/08_percapita2011.pdf" xr:uid="{3F662478-3405-9142-8F1F-55F9CAECB525}"/>
    <hyperlink ref="BF25" r:id="rId6" display="https://www.st.nmfs.noaa.gov/Assets/commercial/fus/fus11/08_percapita2011.pdf" xr:uid="{37889BE6-DDF5-1640-B29A-7CA0AE19429A}"/>
    <hyperlink ref="BF26" r:id="rId7" display="https://www.st.nmfs.noaa.gov/Assets/commercial/fus/fus11/08_percapita2011.pdf" xr:uid="{6AD76EA3-7FCD-A64F-A1D4-D7E0C9D55329}"/>
    <hyperlink ref="BF33" r:id="rId8" display="https://www.st.nmfs.noaa.gov/Assets/commercial/fus/fus11/08_percapita2011.pdf" xr:uid="{3AE36B21-DA69-4441-A3D2-F7AAC8790379}"/>
    <hyperlink ref="BF38" r:id="rId9" display="https://www.st.nmfs.noaa.gov/Assets/commercial/fus/fus11/08_percapita2011.pdf" xr:uid="{308D4712-190E-2643-ADA0-A55C1A8EA4CC}"/>
    <hyperlink ref="BF24" r:id="rId10" display="http://www.fao.org/fi/oldsite/FCP/en/NIU/body.htm" xr:uid="{7E0F4A3B-9BF1-654E-A694-1C49E091BA4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585C0-2BE1-DD4D-B73E-975AA8BC6073}">
  <dimension ref="A1:AE42"/>
  <sheetViews>
    <sheetView workbookViewId="0">
      <selection activeCell="E17" sqref="E17"/>
    </sheetView>
  </sheetViews>
  <sheetFormatPr baseColWidth="10" defaultRowHeight="15" x14ac:dyDescent="0.2"/>
  <cols>
    <col min="1" max="1" width="17.1640625" customWidth="1"/>
  </cols>
  <sheetData>
    <row r="1" spans="1:31" s="7" customFormat="1" x14ac:dyDescent="0.2">
      <c r="A1" s="7" t="s">
        <v>194</v>
      </c>
      <c r="B1" s="7">
        <v>2021</v>
      </c>
      <c r="C1" s="7">
        <v>2022</v>
      </c>
      <c r="D1" s="7">
        <v>2023</v>
      </c>
      <c r="E1" s="7">
        <v>2024</v>
      </c>
      <c r="F1" s="7">
        <v>2025</v>
      </c>
      <c r="G1" s="7">
        <v>2026</v>
      </c>
      <c r="H1" s="7">
        <v>2027</v>
      </c>
      <c r="I1" s="7">
        <v>2028</v>
      </c>
      <c r="J1" s="7">
        <v>2029</v>
      </c>
      <c r="K1" s="7">
        <v>2030</v>
      </c>
      <c r="L1" s="7">
        <v>2031</v>
      </c>
      <c r="M1" s="7">
        <v>2032</v>
      </c>
      <c r="N1" s="7">
        <v>2033</v>
      </c>
      <c r="O1" s="7">
        <v>2034</v>
      </c>
      <c r="P1" s="7">
        <v>2035</v>
      </c>
      <c r="Q1" s="7">
        <v>2036</v>
      </c>
      <c r="R1" s="7">
        <v>2037</v>
      </c>
      <c r="S1" s="7">
        <v>2038</v>
      </c>
      <c r="T1" s="7">
        <v>2039</v>
      </c>
      <c r="U1" s="7">
        <v>2040</v>
      </c>
      <c r="V1" s="7">
        <v>2041</v>
      </c>
      <c r="W1" s="7">
        <v>2042</v>
      </c>
      <c r="X1" s="7">
        <v>2043</v>
      </c>
      <c r="Y1" s="7">
        <v>2044</v>
      </c>
      <c r="Z1" s="7">
        <v>2045</v>
      </c>
      <c r="AA1" s="7">
        <v>2046</v>
      </c>
      <c r="AB1" s="7">
        <v>2047</v>
      </c>
      <c r="AC1" s="7">
        <v>2048</v>
      </c>
      <c r="AD1" s="7">
        <v>2049</v>
      </c>
      <c r="AE1" s="7">
        <v>2050</v>
      </c>
    </row>
    <row r="2" spans="1:31" x14ac:dyDescent="0.2">
      <c r="A2" t="s">
        <v>9</v>
      </c>
      <c r="B2" s="8">
        <v>97.421000000000006</v>
      </c>
      <c r="C2" s="6">
        <v>98.343000000000004</v>
      </c>
      <c r="D2" s="6">
        <v>99.254999999999995</v>
      </c>
      <c r="E2" s="6">
        <v>100.154</v>
      </c>
      <c r="F2" s="6">
        <v>101.035</v>
      </c>
      <c r="G2" s="6">
        <v>101.89700000000001</v>
      </c>
      <c r="H2" s="6">
        <v>102.73699999999999</v>
      </c>
      <c r="I2" s="6">
        <v>103.554</v>
      </c>
      <c r="J2" s="6">
        <v>104.34699999999999</v>
      </c>
      <c r="K2" s="6">
        <v>105.111</v>
      </c>
      <c r="L2" s="6">
        <v>105.848</v>
      </c>
      <c r="M2" s="6">
        <v>106.55500000000001</v>
      </c>
      <c r="N2" s="6">
        <v>107.232</v>
      </c>
      <c r="O2" s="6">
        <v>107.879</v>
      </c>
      <c r="P2" s="6">
        <v>108.495</v>
      </c>
      <c r="Q2" s="6">
        <v>109.08</v>
      </c>
      <c r="R2" s="6">
        <v>109.634</v>
      </c>
      <c r="S2" s="6">
        <v>110.157</v>
      </c>
      <c r="T2" s="6">
        <v>110.65</v>
      </c>
      <c r="U2" s="6">
        <v>111.113</v>
      </c>
      <c r="V2" s="6">
        <v>111.547</v>
      </c>
      <c r="W2" s="6">
        <v>111.953</v>
      </c>
      <c r="X2" s="6">
        <v>112.331</v>
      </c>
      <c r="Y2" s="6">
        <v>112.68300000000001</v>
      </c>
      <c r="Z2" s="6">
        <v>113.012</v>
      </c>
      <c r="AA2" s="6">
        <v>113.31699999999999</v>
      </c>
      <c r="AB2" s="6">
        <v>113.601</v>
      </c>
      <c r="AC2" s="6">
        <v>113.866</v>
      </c>
      <c r="AD2" s="6">
        <v>114.11199999999999</v>
      </c>
      <c r="AE2" s="5">
        <v>114.34399999999999</v>
      </c>
    </row>
    <row r="3" spans="1:31" x14ac:dyDescent="0.2">
      <c r="A3" t="s">
        <v>15</v>
      </c>
      <c r="B3" s="8">
        <v>413.88600000000002</v>
      </c>
      <c r="C3" s="6">
        <v>417.85199999999998</v>
      </c>
      <c r="D3" s="6">
        <v>421.72399999999999</v>
      </c>
      <c r="E3" s="6">
        <v>425.46499999999997</v>
      </c>
      <c r="F3" s="6">
        <v>429.053</v>
      </c>
      <c r="G3" s="6">
        <v>432.483</v>
      </c>
      <c r="H3" s="6">
        <v>435.76499999999999</v>
      </c>
      <c r="I3" s="6">
        <v>438.9</v>
      </c>
      <c r="J3" s="6">
        <v>441.89</v>
      </c>
      <c r="K3" s="6">
        <v>444.738</v>
      </c>
      <c r="L3" s="6">
        <v>447.44499999999999</v>
      </c>
      <c r="M3" s="6">
        <v>450.01299999999998</v>
      </c>
      <c r="N3" s="6">
        <v>452.447</v>
      </c>
      <c r="O3" s="6">
        <v>454.75400000000002</v>
      </c>
      <c r="P3" s="6">
        <v>456.94099999999997</v>
      </c>
      <c r="Q3" s="6">
        <v>459.012</v>
      </c>
      <c r="R3" s="6">
        <v>460.971</v>
      </c>
      <c r="S3" s="6">
        <v>462.82499999999999</v>
      </c>
      <c r="T3" s="6">
        <v>464.58300000000003</v>
      </c>
      <c r="U3" s="6">
        <v>466.25099999999998</v>
      </c>
      <c r="V3" s="6">
        <v>467.834</v>
      </c>
      <c r="W3" s="6">
        <v>469.33499999999998</v>
      </c>
      <c r="X3" s="6">
        <v>470.75799999999998</v>
      </c>
      <c r="Y3" s="6">
        <v>472.10700000000003</v>
      </c>
      <c r="Z3" s="6">
        <v>473.38600000000002</v>
      </c>
      <c r="AA3" s="6">
        <v>474.59800000000001</v>
      </c>
      <c r="AB3" s="6">
        <v>475.74299999999999</v>
      </c>
      <c r="AC3" s="6">
        <v>476.81599999999997</v>
      </c>
      <c r="AD3" s="6">
        <v>477.81200000000001</v>
      </c>
      <c r="AE3" s="5">
        <v>478.72300000000001</v>
      </c>
    </row>
    <row r="4" spans="1:31" x14ac:dyDescent="0.2">
      <c r="A4" s="4" t="s">
        <v>198</v>
      </c>
      <c r="B4" s="8">
        <v>1511.846</v>
      </c>
      <c r="C4" s="6">
        <v>1531.0440000000001</v>
      </c>
      <c r="D4" s="6">
        <v>1549.3150000000001</v>
      </c>
      <c r="E4" s="6">
        <v>1566.93</v>
      </c>
      <c r="F4" s="6">
        <v>1584.098</v>
      </c>
      <c r="G4" s="6">
        <v>1600.85</v>
      </c>
      <c r="H4" s="6">
        <v>1617.1510000000001</v>
      </c>
      <c r="I4" s="6">
        <v>1633.0619999999999</v>
      </c>
      <c r="J4" s="6">
        <v>1648.643</v>
      </c>
      <c r="K4" s="6">
        <v>1663.9369999999999</v>
      </c>
      <c r="L4" s="6">
        <v>1678.9649999999999</v>
      </c>
      <c r="M4" s="6">
        <v>1693.732</v>
      </c>
      <c r="N4" s="6">
        <v>1708.231</v>
      </c>
      <c r="O4" s="6">
        <v>1722.4549999999999</v>
      </c>
      <c r="P4" s="6">
        <v>1736.3779999999999</v>
      </c>
      <c r="Q4" s="6">
        <v>1750.0170000000001</v>
      </c>
      <c r="R4" s="6">
        <v>1763.3420000000001</v>
      </c>
      <c r="S4" s="6">
        <v>1776.2239999999999</v>
      </c>
      <c r="T4" s="6">
        <v>1788.4929999999999</v>
      </c>
      <c r="U4" s="6">
        <v>1800.029</v>
      </c>
      <c r="V4" s="6">
        <v>1810.7750000000001</v>
      </c>
      <c r="W4" s="6">
        <v>1820.761</v>
      </c>
      <c r="X4" s="6">
        <v>1830.059</v>
      </c>
      <c r="Y4" s="6">
        <v>1838.788</v>
      </c>
      <c r="Z4" s="6">
        <v>1847.029</v>
      </c>
      <c r="AA4" s="6">
        <v>1854.807</v>
      </c>
      <c r="AB4" s="6">
        <v>1862.0920000000001</v>
      </c>
      <c r="AC4" s="6">
        <v>1868.865</v>
      </c>
      <c r="AD4" s="6">
        <v>1875.0840000000001</v>
      </c>
      <c r="AE4" s="5">
        <v>1880.7270000000001</v>
      </c>
    </row>
    <row r="5" spans="1:31" x14ac:dyDescent="0.2">
      <c r="A5" t="s">
        <v>17</v>
      </c>
      <c r="B5" s="8">
        <v>286.82799999999997</v>
      </c>
      <c r="C5" s="6">
        <v>286.95299999999997</v>
      </c>
      <c r="D5" s="6">
        <v>286.99099999999999</v>
      </c>
      <c r="E5" s="6">
        <v>286.94</v>
      </c>
      <c r="F5" s="6">
        <v>286.8</v>
      </c>
      <c r="G5" s="6">
        <v>286.572</v>
      </c>
      <c r="H5" s="6">
        <v>286.25700000000001</v>
      </c>
      <c r="I5" s="6">
        <v>285.85700000000003</v>
      </c>
      <c r="J5" s="6">
        <v>285.37099999999998</v>
      </c>
      <c r="K5" s="6">
        <v>284.80099999999999</v>
      </c>
      <c r="L5" s="6">
        <v>284.149</v>
      </c>
      <c r="M5" s="6">
        <v>283.41899999999998</v>
      </c>
      <c r="N5" s="6">
        <v>282.61200000000002</v>
      </c>
      <c r="O5" s="6">
        <v>281.73200000000003</v>
      </c>
      <c r="P5" s="6">
        <v>280.78300000000002</v>
      </c>
      <c r="Q5" s="6">
        <v>279.76799999999997</v>
      </c>
      <c r="R5" s="6">
        <v>278.69099999999997</v>
      </c>
      <c r="S5" s="6">
        <v>277.55900000000003</v>
      </c>
      <c r="T5" s="6">
        <v>276.37599999999998</v>
      </c>
      <c r="U5" s="6">
        <v>275.14999999999998</v>
      </c>
      <c r="V5" s="6">
        <v>273.88400000000001</v>
      </c>
      <c r="W5" s="6">
        <v>272.58300000000003</v>
      </c>
      <c r="X5" s="6">
        <v>271.25299999999999</v>
      </c>
      <c r="Y5" s="6">
        <v>269.90100000000001</v>
      </c>
      <c r="Z5" s="6">
        <v>268.53500000000003</v>
      </c>
      <c r="AA5" s="6">
        <v>267.15699999999998</v>
      </c>
      <c r="AB5" s="6">
        <v>265.77300000000002</v>
      </c>
      <c r="AC5" s="6">
        <v>264.38499999999999</v>
      </c>
      <c r="AD5" s="6">
        <v>263</v>
      </c>
      <c r="AE5" s="5">
        <v>261.62200000000001</v>
      </c>
    </row>
    <row r="6" spans="1:31" x14ac:dyDescent="0.2">
      <c r="A6" t="s">
        <v>21</v>
      </c>
      <c r="B6" s="8">
        <v>408.86500000000001</v>
      </c>
      <c r="C6" s="6">
        <v>417.44</v>
      </c>
      <c r="D6" s="6">
        <v>426.05900000000003</v>
      </c>
      <c r="E6" s="6">
        <v>434.68900000000002</v>
      </c>
      <c r="F6" s="6">
        <v>443.30599999999998</v>
      </c>
      <c r="G6" s="6">
        <v>451.89699999999999</v>
      </c>
      <c r="H6" s="6">
        <v>460.459</v>
      </c>
      <c r="I6" s="6">
        <v>468.98599999999999</v>
      </c>
      <c r="J6" s="6">
        <v>477.47699999999998</v>
      </c>
      <c r="K6" s="6">
        <v>485.93099999999998</v>
      </c>
      <c r="L6" s="6">
        <v>494.34500000000003</v>
      </c>
      <c r="M6" s="6">
        <v>502.71499999999997</v>
      </c>
      <c r="N6" s="6">
        <v>511.04599999999999</v>
      </c>
      <c r="O6" s="6">
        <v>519.34500000000003</v>
      </c>
      <c r="P6" s="6">
        <v>527.61599999999999</v>
      </c>
      <c r="Q6" s="6">
        <v>535.86</v>
      </c>
      <c r="R6" s="6">
        <v>544.08299999999997</v>
      </c>
      <c r="S6" s="6">
        <v>552.29200000000003</v>
      </c>
      <c r="T6" s="6">
        <v>560.50300000000004</v>
      </c>
      <c r="U6" s="6">
        <v>568.72400000000005</v>
      </c>
      <c r="V6" s="6">
        <v>576.96</v>
      </c>
      <c r="W6" s="6">
        <v>585.21100000000001</v>
      </c>
      <c r="X6" s="6">
        <v>593.48400000000004</v>
      </c>
      <c r="Y6" s="6">
        <v>601.78099999999995</v>
      </c>
      <c r="Z6" s="6">
        <v>610.10500000000002</v>
      </c>
      <c r="AA6" s="6">
        <v>618.45899999999995</v>
      </c>
      <c r="AB6" s="6">
        <v>626.84</v>
      </c>
      <c r="AC6" s="6">
        <v>635.23900000000003</v>
      </c>
      <c r="AD6" s="6">
        <v>643.64599999999996</v>
      </c>
      <c r="AE6" s="5">
        <v>652.04899999999998</v>
      </c>
    </row>
    <row r="7" spans="1:31" x14ac:dyDescent="0.2">
      <c r="A7" t="s">
        <v>32</v>
      </c>
      <c r="B7" s="8">
        <v>562.91499999999996</v>
      </c>
      <c r="C7" s="6">
        <v>570.30200000000002</v>
      </c>
      <c r="D7" s="6">
        <v>577.72699999999998</v>
      </c>
      <c r="E7" s="6">
        <v>585.17600000000004</v>
      </c>
      <c r="F7" s="6">
        <v>592.63499999999999</v>
      </c>
      <c r="G7" s="6">
        <v>600.08900000000006</v>
      </c>
      <c r="H7" s="6">
        <v>607.52599999999995</v>
      </c>
      <c r="I7" s="6">
        <v>614.93700000000001</v>
      </c>
      <c r="J7" s="6">
        <v>622.31500000000005</v>
      </c>
      <c r="K7" s="6">
        <v>629.65200000000004</v>
      </c>
      <c r="L7" s="6">
        <v>636.94100000000003</v>
      </c>
      <c r="M7" s="6">
        <v>644.17399999999998</v>
      </c>
      <c r="N7" s="6">
        <v>651.346</v>
      </c>
      <c r="O7" s="6">
        <v>658.452</v>
      </c>
      <c r="P7" s="6">
        <v>665.49</v>
      </c>
      <c r="Q7" s="6">
        <v>672.45500000000004</v>
      </c>
      <c r="R7" s="6">
        <v>679.34199999999998</v>
      </c>
      <c r="S7" s="6">
        <v>686.15099999999995</v>
      </c>
      <c r="T7" s="6">
        <v>692.87900000000002</v>
      </c>
      <c r="U7" s="6">
        <v>699.52599999999995</v>
      </c>
      <c r="V7" s="6">
        <v>706.08900000000006</v>
      </c>
      <c r="W7" s="6">
        <v>712.56299999999999</v>
      </c>
      <c r="X7" s="6">
        <v>718.952</v>
      </c>
      <c r="Y7" s="6">
        <v>725.25800000000004</v>
      </c>
      <c r="Z7" s="6">
        <v>731.48199999999997</v>
      </c>
      <c r="AA7" s="6">
        <v>737.62300000000005</v>
      </c>
      <c r="AB7" s="6">
        <v>743.67600000000004</v>
      </c>
      <c r="AC7" s="6">
        <v>749.63400000000001</v>
      </c>
      <c r="AD7" s="6">
        <v>755.48699999999997</v>
      </c>
      <c r="AE7" s="5">
        <v>761.22500000000002</v>
      </c>
    </row>
    <row r="8" spans="1:31" x14ac:dyDescent="0.2">
      <c r="A8" t="s">
        <v>41</v>
      </c>
      <c r="B8" s="8">
        <v>912.55100000000004</v>
      </c>
      <c r="C8" s="6">
        <v>934.88699999999994</v>
      </c>
      <c r="D8" s="6">
        <v>957.69200000000001</v>
      </c>
      <c r="E8" s="6">
        <v>980.96400000000006</v>
      </c>
      <c r="F8" s="6">
        <v>1004.706</v>
      </c>
      <c r="G8" s="6">
        <v>1028.921</v>
      </c>
      <c r="H8" s="6">
        <v>1053.615</v>
      </c>
      <c r="I8" s="6">
        <v>1078.796</v>
      </c>
      <c r="J8" s="6">
        <v>1104.47</v>
      </c>
      <c r="K8" s="6">
        <v>1130.6489999999999</v>
      </c>
      <c r="L8" s="6">
        <v>1157.3430000000001</v>
      </c>
      <c r="M8" s="6">
        <v>1184.5640000000001</v>
      </c>
      <c r="N8" s="6">
        <v>1212.33</v>
      </c>
      <c r="O8" s="6">
        <v>1240.662</v>
      </c>
      <c r="P8" s="6">
        <v>1269.58</v>
      </c>
      <c r="Q8" s="6">
        <v>1299.0999999999999</v>
      </c>
      <c r="R8" s="6">
        <v>1329.2380000000001</v>
      </c>
      <c r="S8" s="6">
        <v>1360.018</v>
      </c>
      <c r="T8" s="6">
        <v>1391.461</v>
      </c>
      <c r="U8" s="6">
        <v>1423.5909999999999</v>
      </c>
      <c r="V8" s="6">
        <v>1456.4280000000001</v>
      </c>
      <c r="W8" s="6">
        <v>1489.992</v>
      </c>
      <c r="X8" s="6">
        <v>1524.299</v>
      </c>
      <c r="Y8" s="6">
        <v>1559.366</v>
      </c>
      <c r="Z8" s="6">
        <v>1595.211</v>
      </c>
      <c r="AA8" s="6">
        <v>1631.854</v>
      </c>
      <c r="AB8" s="6">
        <v>1669.3150000000001</v>
      </c>
      <c r="AC8" s="6">
        <v>1707.6220000000001</v>
      </c>
      <c r="AD8" s="6">
        <v>1746.8009999999999</v>
      </c>
      <c r="AE8" s="5">
        <v>1786.8779999999999</v>
      </c>
    </row>
    <row r="9" spans="1:31" x14ac:dyDescent="0.2">
      <c r="A9" t="s">
        <v>46</v>
      </c>
      <c r="B9" s="8">
        <v>11338.946</v>
      </c>
      <c r="C9" s="6">
        <v>11324.212</v>
      </c>
      <c r="D9" s="6">
        <v>11307.806</v>
      </c>
      <c r="E9" s="6">
        <v>11288.91</v>
      </c>
      <c r="F9" s="6">
        <v>11266.907999999999</v>
      </c>
      <c r="G9" s="6">
        <v>11241.705</v>
      </c>
      <c r="H9" s="6">
        <v>11213.455</v>
      </c>
      <c r="I9" s="6">
        <v>11182.058999999999</v>
      </c>
      <c r="J9" s="6">
        <v>11147.442999999999</v>
      </c>
      <c r="K9" s="6">
        <v>11109.540999999999</v>
      </c>
      <c r="L9" s="6">
        <v>11068.299000000001</v>
      </c>
      <c r="M9" s="6">
        <v>11023.66</v>
      </c>
      <c r="N9" s="6">
        <v>10975.576999999999</v>
      </c>
      <c r="O9" s="6">
        <v>10924.013000000001</v>
      </c>
      <c r="P9" s="6">
        <v>10868.953</v>
      </c>
      <c r="Q9" s="6">
        <v>10810.397999999999</v>
      </c>
      <c r="R9" s="6">
        <v>10748.39</v>
      </c>
      <c r="S9" s="6">
        <v>10683.018</v>
      </c>
      <c r="T9" s="6">
        <v>10614.401</v>
      </c>
      <c r="U9" s="6">
        <v>10542.654</v>
      </c>
      <c r="V9" s="6">
        <v>10467.880999999999</v>
      </c>
      <c r="W9" s="6">
        <v>10390.168</v>
      </c>
      <c r="X9" s="6">
        <v>10309.593000000001</v>
      </c>
      <c r="Y9" s="6">
        <v>10226.237999999999</v>
      </c>
      <c r="Z9" s="6">
        <v>10140.210999999999</v>
      </c>
      <c r="AA9" s="6">
        <v>10051.656000000001</v>
      </c>
      <c r="AB9" s="6">
        <v>9960.7540000000008</v>
      </c>
      <c r="AC9" s="6">
        <v>9867.7019999999993</v>
      </c>
      <c r="AD9" s="6">
        <v>9772.7170000000006</v>
      </c>
      <c r="AE9" s="5">
        <v>9676.027</v>
      </c>
    </row>
    <row r="10" spans="1:31" x14ac:dyDescent="0.2">
      <c r="A10" t="s">
        <v>53</v>
      </c>
      <c r="B10" s="8">
        <v>74.629000000000005</v>
      </c>
      <c r="C10" s="6">
        <v>74.911000000000001</v>
      </c>
      <c r="D10" s="6">
        <v>75.17</v>
      </c>
      <c r="E10" s="6">
        <v>75.403999999999996</v>
      </c>
      <c r="F10" s="6">
        <v>75.605999999999995</v>
      </c>
      <c r="G10" s="6">
        <v>75.775999999999996</v>
      </c>
      <c r="H10" s="6">
        <v>75.912999999999997</v>
      </c>
      <c r="I10" s="6">
        <v>76.015000000000001</v>
      </c>
      <c r="J10" s="6">
        <v>76.085999999999999</v>
      </c>
      <c r="K10" s="6">
        <v>76.126000000000005</v>
      </c>
      <c r="L10" s="6">
        <v>76.134</v>
      </c>
      <c r="M10" s="6">
        <v>76.111999999999995</v>
      </c>
      <c r="N10" s="6">
        <v>76.061999999999998</v>
      </c>
      <c r="O10" s="6">
        <v>75.986000000000004</v>
      </c>
      <c r="P10" s="6">
        <v>75.888999999999996</v>
      </c>
      <c r="Q10" s="6">
        <v>75.771000000000001</v>
      </c>
      <c r="R10" s="6">
        <v>75.634</v>
      </c>
      <c r="S10" s="6">
        <v>75.478999999999999</v>
      </c>
      <c r="T10" s="6">
        <v>75.311000000000007</v>
      </c>
      <c r="U10" s="6">
        <v>75.131</v>
      </c>
      <c r="V10" s="6">
        <v>74.941000000000003</v>
      </c>
      <c r="W10" s="6">
        <v>74.741</v>
      </c>
      <c r="X10" s="6">
        <v>74.531000000000006</v>
      </c>
      <c r="Y10" s="6">
        <v>74.308999999999997</v>
      </c>
      <c r="Z10" s="6">
        <v>74.075000000000003</v>
      </c>
      <c r="AA10" s="6">
        <v>73.828999999999994</v>
      </c>
      <c r="AB10" s="6">
        <v>73.570999999999998</v>
      </c>
      <c r="AC10" s="6">
        <v>73.3</v>
      </c>
      <c r="AD10" s="6">
        <v>73.016999999999996</v>
      </c>
      <c r="AE10" s="5">
        <v>72.721999999999994</v>
      </c>
    </row>
    <row r="11" spans="1:31" x14ac:dyDescent="0.2">
      <c r="A11" t="s">
        <v>54</v>
      </c>
      <c r="B11" s="8">
        <v>11280.133</v>
      </c>
      <c r="C11" s="6">
        <v>11403.843999999999</v>
      </c>
      <c r="D11" s="6">
        <v>11526.924000000001</v>
      </c>
      <c r="E11" s="6">
        <v>11649.302</v>
      </c>
      <c r="F11" s="6">
        <v>11770.918</v>
      </c>
      <c r="G11" s="6">
        <v>11891.696</v>
      </c>
      <c r="H11" s="6">
        <v>12011.606</v>
      </c>
      <c r="I11" s="6">
        <v>12130.687</v>
      </c>
      <c r="J11" s="6">
        <v>12249.013000000001</v>
      </c>
      <c r="K11" s="6">
        <v>12366.619000000001</v>
      </c>
      <c r="L11" s="6">
        <v>12483.513999999999</v>
      </c>
      <c r="M11" s="6">
        <v>12599.616</v>
      </c>
      <c r="N11" s="6">
        <v>12714.757</v>
      </c>
      <c r="O11" s="6">
        <v>12828.714</v>
      </c>
      <c r="P11" s="6">
        <v>12941.325999999999</v>
      </c>
      <c r="Q11" s="6">
        <v>13052.523999999999</v>
      </c>
      <c r="R11" s="6">
        <v>13162.342000000001</v>
      </c>
      <c r="S11" s="6">
        <v>13270.841</v>
      </c>
      <c r="T11" s="6">
        <v>13378.129000000001</v>
      </c>
      <c r="U11" s="6">
        <v>13484.29</v>
      </c>
      <c r="V11" s="6">
        <v>13589.357</v>
      </c>
      <c r="W11" s="6">
        <v>13693.315000000001</v>
      </c>
      <c r="X11" s="6">
        <v>13796.147999999999</v>
      </c>
      <c r="Y11" s="6">
        <v>13897.822</v>
      </c>
      <c r="Z11" s="6">
        <v>13998.333000000001</v>
      </c>
      <c r="AA11" s="6">
        <v>14097.691000000001</v>
      </c>
      <c r="AB11" s="6">
        <v>14195.965</v>
      </c>
      <c r="AC11" s="6">
        <v>14293.271000000001</v>
      </c>
      <c r="AD11" s="6">
        <v>14389.763000000001</v>
      </c>
      <c r="AE11" s="5">
        <v>14485.562</v>
      </c>
    </row>
    <row r="12" spans="1:31" x14ac:dyDescent="0.2">
      <c r="A12" t="s">
        <v>62</v>
      </c>
      <c r="B12" s="8">
        <v>922.86599999999999</v>
      </c>
      <c r="C12" s="6">
        <v>927.06600000000003</v>
      </c>
      <c r="D12" s="6">
        <v>931.03</v>
      </c>
      <c r="E12" s="6">
        <v>934.79100000000005</v>
      </c>
      <c r="F12" s="6">
        <v>938.37599999999998</v>
      </c>
      <c r="G12" s="6">
        <v>941.79499999999996</v>
      </c>
      <c r="H12" s="6">
        <v>945.05499999999995</v>
      </c>
      <c r="I12" s="6">
        <v>948.17200000000003</v>
      </c>
      <c r="J12" s="6">
        <v>951.16300000000001</v>
      </c>
      <c r="K12" s="6">
        <v>954.04499999999996</v>
      </c>
      <c r="L12" s="6">
        <v>956.827</v>
      </c>
      <c r="M12" s="6">
        <v>959.51300000000003</v>
      </c>
      <c r="N12" s="6">
        <v>962.09900000000005</v>
      </c>
      <c r="O12" s="6">
        <v>964.57799999999997</v>
      </c>
      <c r="P12" s="6">
        <v>966.94399999999996</v>
      </c>
      <c r="Q12" s="6">
        <v>969.19899999999996</v>
      </c>
      <c r="R12" s="6">
        <v>971.34900000000005</v>
      </c>
      <c r="S12" s="6">
        <v>973.39200000000005</v>
      </c>
      <c r="T12" s="6">
        <v>975.32399999999996</v>
      </c>
      <c r="U12" s="6">
        <v>977.14599999999996</v>
      </c>
      <c r="V12" s="6">
        <v>978.86400000000003</v>
      </c>
      <c r="W12" s="6">
        <v>980.48099999999999</v>
      </c>
      <c r="X12" s="6">
        <v>981.995</v>
      </c>
      <c r="Y12" s="6">
        <v>983.40200000000004</v>
      </c>
      <c r="Z12" s="6">
        <v>984.70100000000002</v>
      </c>
      <c r="AA12" s="6">
        <v>985.89499999999998</v>
      </c>
      <c r="AB12" s="6">
        <v>986.99900000000002</v>
      </c>
      <c r="AC12" s="6">
        <v>988.04399999999998</v>
      </c>
      <c r="AD12" s="6">
        <v>989.072</v>
      </c>
      <c r="AE12" s="5">
        <v>990.11500000000001</v>
      </c>
    </row>
    <row r="13" spans="1:31" x14ac:dyDescent="0.2">
      <c r="A13" t="s">
        <v>72</v>
      </c>
      <c r="B13" s="8">
        <v>110.122</v>
      </c>
      <c r="C13" s="6">
        <v>110.642</v>
      </c>
      <c r="D13" s="6">
        <v>111.13800000000001</v>
      </c>
      <c r="E13" s="6">
        <v>111.601</v>
      </c>
      <c r="F13" s="6">
        <v>112.02800000000001</v>
      </c>
      <c r="G13" s="6">
        <v>112.413</v>
      </c>
      <c r="H13" s="6">
        <v>112.75700000000001</v>
      </c>
      <c r="I13" s="6">
        <v>113.06699999999999</v>
      </c>
      <c r="J13" s="6">
        <v>113.351</v>
      </c>
      <c r="K13" s="6">
        <v>113.617</v>
      </c>
      <c r="L13" s="6">
        <v>113.866</v>
      </c>
      <c r="M13" s="6">
        <v>114.098</v>
      </c>
      <c r="N13" s="6">
        <v>114.31</v>
      </c>
      <c r="O13" s="6">
        <v>114.5</v>
      </c>
      <c r="P13" s="6">
        <v>114.667</v>
      </c>
      <c r="Q13" s="6">
        <v>114.81</v>
      </c>
      <c r="R13" s="6">
        <v>114.93</v>
      </c>
      <c r="S13" s="6">
        <v>115.03</v>
      </c>
      <c r="T13" s="6">
        <v>115.111</v>
      </c>
      <c r="U13" s="6">
        <v>115.176</v>
      </c>
      <c r="V13" s="6">
        <v>115.22499999999999</v>
      </c>
      <c r="W13" s="6">
        <v>115.256</v>
      </c>
      <c r="X13" s="6">
        <v>115.26900000000001</v>
      </c>
      <c r="Y13" s="6">
        <v>115.259</v>
      </c>
      <c r="Z13" s="6">
        <v>115.224</v>
      </c>
      <c r="AA13" s="6">
        <v>115.163</v>
      </c>
      <c r="AB13" s="6">
        <v>115.077</v>
      </c>
      <c r="AC13" s="6">
        <v>114.964</v>
      </c>
      <c r="AD13" s="6">
        <v>114.827</v>
      </c>
      <c r="AE13" s="5">
        <v>114.66500000000001</v>
      </c>
    </row>
    <row r="14" spans="1:31" x14ac:dyDescent="0.2">
      <c r="A14" t="s">
        <v>75</v>
      </c>
      <c r="B14" s="8">
        <v>2136.143</v>
      </c>
      <c r="C14" s="6">
        <v>2188.7809999999999</v>
      </c>
      <c r="D14" s="6">
        <v>2242.5529999999999</v>
      </c>
      <c r="E14" s="6">
        <v>2297.46</v>
      </c>
      <c r="F14" s="6">
        <v>2353.509</v>
      </c>
      <c r="G14" s="6">
        <v>2410.7109999999998</v>
      </c>
      <c r="H14" s="6">
        <v>2469.087</v>
      </c>
      <c r="I14" s="6">
        <v>2528.6610000000001</v>
      </c>
      <c r="J14" s="6">
        <v>2589.46</v>
      </c>
      <c r="K14" s="6">
        <v>2651.518</v>
      </c>
      <c r="L14" s="6">
        <v>2714.864</v>
      </c>
      <c r="M14" s="6">
        <v>2779.5309999999999</v>
      </c>
      <c r="N14" s="6">
        <v>2845.569</v>
      </c>
      <c r="O14" s="6">
        <v>2913.0349999999999</v>
      </c>
      <c r="P14" s="6">
        <v>2981.9810000000002</v>
      </c>
      <c r="Q14" s="6">
        <v>3052.4479999999999</v>
      </c>
      <c r="R14" s="6">
        <v>3124.4769999999999</v>
      </c>
      <c r="S14" s="6">
        <v>3198.1219999999998</v>
      </c>
      <c r="T14" s="6">
        <v>3273.4380000000001</v>
      </c>
      <c r="U14" s="6">
        <v>3350.48</v>
      </c>
      <c r="V14" s="6">
        <v>3429.2930000000001</v>
      </c>
      <c r="W14" s="6">
        <v>3509.9169999999999</v>
      </c>
      <c r="X14" s="6">
        <v>3592.386</v>
      </c>
      <c r="Y14" s="6">
        <v>3676.732</v>
      </c>
      <c r="Z14" s="6">
        <v>3762.9870000000001</v>
      </c>
      <c r="AA14" s="6">
        <v>3851.1930000000002</v>
      </c>
      <c r="AB14" s="6">
        <v>3941.395</v>
      </c>
      <c r="AC14" s="6">
        <v>4033.63</v>
      </c>
      <c r="AD14" s="6">
        <v>4127.9359999999997</v>
      </c>
      <c r="AE14" s="5">
        <v>4224.3519999999999</v>
      </c>
    </row>
    <row r="15" spans="1:31" x14ac:dyDescent="0.2">
      <c r="A15" t="s">
        <v>76</v>
      </c>
      <c r="B15" s="8">
        <v>795.07500000000005</v>
      </c>
      <c r="C15" s="6">
        <v>800.46600000000001</v>
      </c>
      <c r="D15" s="6">
        <v>805.88</v>
      </c>
      <c r="E15" s="6">
        <v>811.18</v>
      </c>
      <c r="F15" s="6">
        <v>816.25900000000001</v>
      </c>
      <c r="G15" s="6">
        <v>821.06700000000001</v>
      </c>
      <c r="H15" s="6">
        <v>825.59199999999998</v>
      </c>
      <c r="I15" s="6">
        <v>829.82</v>
      </c>
      <c r="J15" s="6">
        <v>833.75199999999995</v>
      </c>
      <c r="K15" s="6">
        <v>837.39099999999996</v>
      </c>
      <c r="L15" s="6">
        <v>840.72699999999998</v>
      </c>
      <c r="M15" s="6">
        <v>843.75300000000004</v>
      </c>
      <c r="N15" s="6">
        <v>846.49300000000005</v>
      </c>
      <c r="O15" s="6">
        <v>848.97799999999995</v>
      </c>
      <c r="P15" s="6">
        <v>851.23699999999997</v>
      </c>
      <c r="Q15" s="6">
        <v>853.28399999999999</v>
      </c>
      <c r="R15" s="6">
        <v>855.13599999999997</v>
      </c>
      <c r="S15" s="6">
        <v>856.83600000000001</v>
      </c>
      <c r="T15" s="6">
        <v>858.43600000000004</v>
      </c>
      <c r="U15" s="6">
        <v>859.97900000000004</v>
      </c>
      <c r="V15" s="6">
        <v>861.49099999999999</v>
      </c>
      <c r="W15" s="6">
        <v>862.98599999999999</v>
      </c>
      <c r="X15" s="6">
        <v>864.48400000000004</v>
      </c>
      <c r="Y15" s="6">
        <v>866</v>
      </c>
      <c r="Z15" s="6">
        <v>867.55</v>
      </c>
      <c r="AA15" s="6">
        <v>869.14499999999998</v>
      </c>
      <c r="AB15" s="6">
        <v>870.79700000000003</v>
      </c>
      <c r="AC15" s="6">
        <v>872.52200000000005</v>
      </c>
      <c r="AD15" s="6">
        <v>874.33199999999999</v>
      </c>
      <c r="AE15" s="5">
        <v>876.23699999999997</v>
      </c>
    </row>
    <row r="16" spans="1:31" x14ac:dyDescent="0.2">
      <c r="A16" t="s">
        <v>77</v>
      </c>
      <c r="B16" s="8">
        <v>11607.744000000001</v>
      </c>
      <c r="C16" s="6">
        <v>11761.222</v>
      </c>
      <c r="D16" s="6">
        <v>11915.359</v>
      </c>
      <c r="E16" s="6">
        <v>12069.744000000001</v>
      </c>
      <c r="F16" s="6">
        <v>12224.031999999999</v>
      </c>
      <c r="G16" s="6">
        <v>12378.069</v>
      </c>
      <c r="H16" s="6">
        <v>12531.763000000001</v>
      </c>
      <c r="I16" s="6">
        <v>12684.915999999999</v>
      </c>
      <c r="J16" s="6">
        <v>12837.334000000001</v>
      </c>
      <c r="K16" s="6">
        <v>12988.861999999999</v>
      </c>
      <c r="L16" s="6">
        <v>13139.402</v>
      </c>
      <c r="M16" s="6">
        <v>13288.918</v>
      </c>
      <c r="N16" s="6">
        <v>13437.406000000001</v>
      </c>
      <c r="O16" s="6">
        <v>13584.91</v>
      </c>
      <c r="P16" s="6">
        <v>13731.477999999999</v>
      </c>
      <c r="Q16" s="6">
        <v>13877.102000000001</v>
      </c>
      <c r="R16" s="6">
        <v>14021.815000000001</v>
      </c>
      <c r="S16" s="6">
        <v>14165.769</v>
      </c>
      <c r="T16" s="6">
        <v>14309.166999999999</v>
      </c>
      <c r="U16" s="6">
        <v>14452.17</v>
      </c>
      <c r="V16" s="6">
        <v>14594.87</v>
      </c>
      <c r="W16" s="6">
        <v>14737.303</v>
      </c>
      <c r="X16" s="6">
        <v>14879.511</v>
      </c>
      <c r="Y16" s="6">
        <v>15021.519</v>
      </c>
      <c r="Z16" s="6">
        <v>15163.365</v>
      </c>
      <c r="AA16" s="6">
        <v>15305.08</v>
      </c>
      <c r="AB16" s="6">
        <v>15446.739</v>
      </c>
      <c r="AC16" s="6">
        <v>15588.474</v>
      </c>
      <c r="AD16" s="6">
        <v>15730.441999999999</v>
      </c>
      <c r="AE16" s="5">
        <v>15872.754999999999</v>
      </c>
    </row>
    <row r="17" spans="1:31" x14ac:dyDescent="0.2">
      <c r="A17" t="s">
        <v>87</v>
      </c>
      <c r="B17" s="8">
        <v>2855.1570000000002</v>
      </c>
      <c r="C17" s="6">
        <v>2863.5010000000002</v>
      </c>
      <c r="D17" s="6">
        <v>2870.9740000000002</v>
      </c>
      <c r="E17" s="6">
        <v>2877.4290000000001</v>
      </c>
      <c r="F17" s="6">
        <v>2882.7629999999999</v>
      </c>
      <c r="G17" s="6">
        <v>2886.9070000000002</v>
      </c>
      <c r="H17" s="6">
        <v>2889.875</v>
      </c>
      <c r="I17" s="6">
        <v>2891.7689999999998</v>
      </c>
      <c r="J17" s="6">
        <v>2892.7460000000001</v>
      </c>
      <c r="K17" s="6">
        <v>2892.933</v>
      </c>
      <c r="L17" s="6">
        <v>2892.3679999999999</v>
      </c>
      <c r="M17" s="6">
        <v>2891.0520000000001</v>
      </c>
      <c r="N17" s="6">
        <v>2889.0360000000001</v>
      </c>
      <c r="O17" s="6">
        <v>2886.366</v>
      </c>
      <c r="P17" s="6">
        <v>2883.09</v>
      </c>
      <c r="Q17" s="6">
        <v>2879.239</v>
      </c>
      <c r="R17" s="6">
        <v>2874.8510000000001</v>
      </c>
      <c r="S17" s="6">
        <v>2869.99</v>
      </c>
      <c r="T17" s="6">
        <v>2864.7260000000001</v>
      </c>
      <c r="U17" s="6">
        <v>2859.1109999999999</v>
      </c>
      <c r="V17" s="6">
        <v>2853.1729999999998</v>
      </c>
      <c r="W17" s="6">
        <v>2846.9119999999998</v>
      </c>
      <c r="X17" s="6">
        <v>2840.3150000000001</v>
      </c>
      <c r="Y17" s="6">
        <v>2833.3519999999999</v>
      </c>
      <c r="Z17" s="6">
        <v>2825.9960000000001</v>
      </c>
      <c r="AA17" s="6">
        <v>2818.252</v>
      </c>
      <c r="AB17" s="6">
        <v>2810.1179999999999</v>
      </c>
      <c r="AC17" s="6">
        <v>2801.5419999999999</v>
      </c>
      <c r="AD17" s="6">
        <v>2792.462</v>
      </c>
      <c r="AE17" s="5">
        <v>2782.8319999999999</v>
      </c>
    </row>
    <row r="18" spans="1:31" x14ac:dyDescent="0.2">
      <c r="A18" t="s">
        <v>92</v>
      </c>
      <c r="B18" s="8">
        <v>125.327</v>
      </c>
      <c r="C18" s="6">
        <v>127.547</v>
      </c>
      <c r="D18" s="6">
        <v>129.77600000000001</v>
      </c>
      <c r="E18" s="6">
        <v>132.012</v>
      </c>
      <c r="F18" s="6">
        <v>134.249</v>
      </c>
      <c r="G18" s="6">
        <v>136.488</v>
      </c>
      <c r="H18" s="6">
        <v>138.72800000000001</v>
      </c>
      <c r="I18" s="6">
        <v>140.97200000000001</v>
      </c>
      <c r="J18" s="6">
        <v>143.22399999999999</v>
      </c>
      <c r="K18" s="6">
        <v>145.48500000000001</v>
      </c>
      <c r="L18" s="6">
        <v>147.75800000000001</v>
      </c>
      <c r="M18" s="6">
        <v>150.04499999999999</v>
      </c>
      <c r="N18" s="6">
        <v>152.35300000000001</v>
      </c>
      <c r="O18" s="6">
        <v>154.69</v>
      </c>
      <c r="P18" s="6">
        <v>157.06399999999999</v>
      </c>
      <c r="Q18" s="6">
        <v>159.477</v>
      </c>
      <c r="R18" s="6">
        <v>161.93299999999999</v>
      </c>
      <c r="S18" s="6">
        <v>164.43600000000001</v>
      </c>
      <c r="T18" s="6">
        <v>166.99100000000001</v>
      </c>
      <c r="U18" s="6">
        <v>169.602</v>
      </c>
      <c r="V18" s="6">
        <v>172.273</v>
      </c>
      <c r="W18" s="6">
        <v>175.00299999999999</v>
      </c>
      <c r="X18" s="6">
        <v>177.79300000000001</v>
      </c>
      <c r="Y18" s="6">
        <v>180.63900000000001</v>
      </c>
      <c r="Z18" s="6">
        <v>183.542</v>
      </c>
      <c r="AA18" s="6">
        <v>186.5</v>
      </c>
      <c r="AB18" s="6">
        <v>189.51400000000001</v>
      </c>
      <c r="AC18" s="6">
        <v>192.584</v>
      </c>
      <c r="AD18" s="6">
        <v>195.70699999999999</v>
      </c>
      <c r="AE18" s="5">
        <v>198.88399999999999</v>
      </c>
    </row>
    <row r="19" spans="1:31" x14ac:dyDescent="0.2">
      <c r="A19" t="s">
        <v>106</v>
      </c>
      <c r="B19" s="8">
        <v>401.53800000000001</v>
      </c>
      <c r="C19" s="6">
        <v>407.50400000000002</v>
      </c>
      <c r="D19" s="6">
        <v>413.32600000000002</v>
      </c>
      <c r="E19" s="6">
        <v>418.99400000000003</v>
      </c>
      <c r="F19" s="6">
        <v>424.5</v>
      </c>
      <c r="G19" s="6">
        <v>429.839</v>
      </c>
      <c r="H19" s="6">
        <v>435.01100000000002</v>
      </c>
      <c r="I19" s="6">
        <v>440.03</v>
      </c>
      <c r="J19" s="6">
        <v>444.91399999999999</v>
      </c>
      <c r="K19" s="6">
        <v>449.68299999999999</v>
      </c>
      <c r="L19" s="6">
        <v>454.34</v>
      </c>
      <c r="M19" s="6">
        <v>458.88799999999998</v>
      </c>
      <c r="N19" s="6">
        <v>463.34800000000001</v>
      </c>
      <c r="O19" s="6">
        <v>467.74099999999999</v>
      </c>
      <c r="P19" s="6">
        <v>472.08499999999998</v>
      </c>
      <c r="Q19" s="6">
        <v>476.38400000000001</v>
      </c>
      <c r="R19" s="6">
        <v>480.64</v>
      </c>
      <c r="S19" s="6">
        <v>484.85500000000002</v>
      </c>
      <c r="T19" s="6">
        <v>489.02800000000002</v>
      </c>
      <c r="U19" s="6">
        <v>493.15800000000002</v>
      </c>
      <c r="V19" s="6">
        <v>497.24400000000003</v>
      </c>
      <c r="W19" s="6">
        <v>501.28</v>
      </c>
      <c r="X19" s="6">
        <v>505.25099999999998</v>
      </c>
      <c r="Y19" s="6">
        <v>509.13799999999998</v>
      </c>
      <c r="Z19" s="6">
        <v>512.92399999999998</v>
      </c>
      <c r="AA19" s="6">
        <v>516.60199999999998</v>
      </c>
      <c r="AB19" s="6">
        <v>520.16300000000001</v>
      </c>
      <c r="AC19" s="6">
        <v>523.59400000000005</v>
      </c>
      <c r="AD19" s="6">
        <v>526.87400000000002</v>
      </c>
      <c r="AE19" s="5">
        <v>529.99</v>
      </c>
    </row>
    <row r="20" spans="1:31" x14ac:dyDescent="0.2">
      <c r="A20" s="4" t="s">
        <v>206</v>
      </c>
      <c r="B20" s="8">
        <v>54.072000000000003</v>
      </c>
      <c r="C20" s="6">
        <v>54.34</v>
      </c>
      <c r="D20" s="6">
        <v>54.661999999999999</v>
      </c>
      <c r="E20" s="6">
        <v>55.064999999999998</v>
      </c>
      <c r="F20" s="6">
        <v>55.564999999999998</v>
      </c>
      <c r="G20" s="6">
        <v>56.173000000000002</v>
      </c>
      <c r="H20" s="6">
        <v>56.881</v>
      </c>
      <c r="I20" s="6">
        <v>57.683999999999997</v>
      </c>
      <c r="J20" s="6">
        <v>58.567</v>
      </c>
      <c r="K20" s="6">
        <v>59.515000000000001</v>
      </c>
      <c r="L20" s="6">
        <v>60.527000000000001</v>
      </c>
      <c r="M20" s="6">
        <v>61.600999999999999</v>
      </c>
      <c r="N20" s="6">
        <v>62.731999999999999</v>
      </c>
      <c r="O20" s="6">
        <v>63.914999999999999</v>
      </c>
      <c r="P20" s="6">
        <v>65.141999999999996</v>
      </c>
      <c r="Q20" s="6">
        <v>66.41</v>
      </c>
      <c r="R20" s="6">
        <v>67.713999999999999</v>
      </c>
      <c r="S20" s="6">
        <v>69.040999999999997</v>
      </c>
      <c r="T20" s="6">
        <v>70.379000000000005</v>
      </c>
      <c r="U20" s="6">
        <v>71.716999999999999</v>
      </c>
      <c r="V20" s="6">
        <v>73.052999999999997</v>
      </c>
      <c r="W20" s="6">
        <v>74.385999999999996</v>
      </c>
      <c r="X20" s="6">
        <v>75.712999999999994</v>
      </c>
      <c r="Y20" s="6">
        <v>77.034000000000006</v>
      </c>
      <c r="Z20" s="6">
        <v>78.346999999999994</v>
      </c>
      <c r="AA20" s="6">
        <v>79.653999999999996</v>
      </c>
      <c r="AB20" s="6">
        <v>80.957999999999998</v>
      </c>
      <c r="AC20" s="6">
        <v>82.271000000000001</v>
      </c>
      <c r="AD20" s="6">
        <v>83.605999999999995</v>
      </c>
      <c r="AE20" s="5">
        <v>84.974000000000004</v>
      </c>
    </row>
    <row r="21" spans="1:31" x14ac:dyDescent="0.2">
      <c r="A21" t="s">
        <v>110</v>
      </c>
      <c r="B21" s="8">
        <v>1294.1890000000001</v>
      </c>
      <c r="C21" s="6">
        <v>1296.5170000000001</v>
      </c>
      <c r="D21" s="6">
        <v>1298.4549999999999</v>
      </c>
      <c r="E21" s="6">
        <v>1299.9659999999999</v>
      </c>
      <c r="F21" s="6">
        <v>1301.0219999999999</v>
      </c>
      <c r="G21" s="6">
        <v>1301.607</v>
      </c>
      <c r="H21" s="6">
        <v>1301.712</v>
      </c>
      <c r="I21" s="6">
        <v>1301.309</v>
      </c>
      <c r="J21" s="6">
        <v>1300.3720000000001</v>
      </c>
      <c r="K21" s="6">
        <v>1298.884</v>
      </c>
      <c r="L21" s="6">
        <v>1296.837</v>
      </c>
      <c r="M21" s="6">
        <v>1294.2349999999999</v>
      </c>
      <c r="N21" s="6">
        <v>1291.0840000000001</v>
      </c>
      <c r="O21" s="6">
        <v>1287.393</v>
      </c>
      <c r="P21" s="6">
        <v>1283.1790000000001</v>
      </c>
      <c r="Q21" s="6">
        <v>1278.45</v>
      </c>
      <c r="R21" s="6">
        <v>1273.2239999999999</v>
      </c>
      <c r="S21" s="6">
        <v>1267.5309999999999</v>
      </c>
      <c r="T21" s="6">
        <v>1261.413</v>
      </c>
      <c r="U21" s="6">
        <v>1254.9059999999999</v>
      </c>
      <c r="V21" s="6">
        <v>1248.0319999999999</v>
      </c>
      <c r="W21" s="6">
        <v>1240.8130000000001</v>
      </c>
      <c r="X21" s="6">
        <v>1233.2840000000001</v>
      </c>
      <c r="Y21" s="6">
        <v>1225.4860000000001</v>
      </c>
      <c r="Z21" s="6">
        <v>1217.452</v>
      </c>
      <c r="AA21" s="6">
        <v>1209.2049999999999</v>
      </c>
      <c r="AB21" s="6">
        <v>1200.7639999999999</v>
      </c>
      <c r="AC21" s="6">
        <v>1192.152</v>
      </c>
      <c r="AD21" s="6">
        <v>1183.3900000000001</v>
      </c>
      <c r="AE21" s="5">
        <v>1174.4960000000001</v>
      </c>
    </row>
    <row r="22" spans="1:31" x14ac:dyDescent="0.2">
      <c r="A22" s="4" t="s">
        <v>200</v>
      </c>
      <c r="B22" s="8">
        <v>109.889</v>
      </c>
      <c r="C22" s="6">
        <v>111.08199999999999</v>
      </c>
      <c r="D22" s="6">
        <v>112.339</v>
      </c>
      <c r="E22" s="6">
        <v>113.66500000000001</v>
      </c>
      <c r="F22" s="6">
        <v>115.06</v>
      </c>
      <c r="G22" s="6">
        <v>116.521</v>
      </c>
      <c r="H22" s="6">
        <v>118.03400000000001</v>
      </c>
      <c r="I22" s="6">
        <v>119.577</v>
      </c>
      <c r="J22" s="6">
        <v>121.119</v>
      </c>
      <c r="K22" s="6">
        <v>122.64</v>
      </c>
      <c r="L22" s="6">
        <v>124.129</v>
      </c>
      <c r="M22" s="6">
        <v>125.58499999999999</v>
      </c>
      <c r="N22" s="6">
        <v>127.011</v>
      </c>
      <c r="O22" s="6">
        <v>128.40799999999999</v>
      </c>
      <c r="P22" s="6">
        <v>129.78</v>
      </c>
      <c r="Q22" s="6">
        <v>131.126</v>
      </c>
      <c r="R22" s="6">
        <v>132.447</v>
      </c>
      <c r="S22" s="6">
        <v>133.74700000000001</v>
      </c>
      <c r="T22" s="6">
        <v>135.03800000000001</v>
      </c>
      <c r="U22" s="6">
        <v>136.32499999999999</v>
      </c>
      <c r="V22" s="6">
        <v>137.614</v>
      </c>
      <c r="W22" s="6">
        <v>138.90700000000001</v>
      </c>
      <c r="X22" s="6">
        <v>140.21299999999999</v>
      </c>
      <c r="Y22" s="6">
        <v>141.53899999999999</v>
      </c>
      <c r="Z22" s="6">
        <v>142.89400000000001</v>
      </c>
      <c r="AA22" s="6">
        <v>144.28</v>
      </c>
      <c r="AB22" s="6">
        <v>145.69999999999999</v>
      </c>
      <c r="AC22" s="6">
        <v>147.15899999999999</v>
      </c>
      <c r="AD22" s="6">
        <v>148.66200000000001</v>
      </c>
      <c r="AE22" s="5">
        <v>150.215</v>
      </c>
    </row>
    <row r="23" spans="1:31" x14ac:dyDescent="0.2">
      <c r="A23" s="4" t="s">
        <v>203</v>
      </c>
      <c r="B23" s="8">
        <v>10.436999999999999</v>
      </c>
      <c r="C23" s="6">
        <v>10.473000000000001</v>
      </c>
      <c r="D23" s="6">
        <v>10.507</v>
      </c>
      <c r="E23" s="6">
        <v>10.539</v>
      </c>
      <c r="F23" s="6">
        <v>10.568</v>
      </c>
      <c r="G23" s="6">
        <v>10.593999999999999</v>
      </c>
      <c r="H23" s="6">
        <v>10.616</v>
      </c>
      <c r="I23" s="6">
        <v>10.635999999999999</v>
      </c>
      <c r="J23" s="6">
        <v>10.651999999999999</v>
      </c>
      <c r="K23" s="6">
        <v>10.666</v>
      </c>
      <c r="L23" s="6">
        <v>10.678000000000001</v>
      </c>
      <c r="M23" s="6">
        <v>10.686</v>
      </c>
      <c r="N23" s="6">
        <v>10.692</v>
      </c>
      <c r="O23" s="6">
        <v>10.695</v>
      </c>
      <c r="P23" s="6">
        <v>10.695</v>
      </c>
      <c r="Q23" s="6">
        <v>10.693</v>
      </c>
      <c r="R23" s="6">
        <v>10.688000000000001</v>
      </c>
      <c r="S23" s="6">
        <v>10.680999999999999</v>
      </c>
      <c r="T23" s="6">
        <v>10.670999999999999</v>
      </c>
      <c r="U23" s="6">
        <v>10.659000000000001</v>
      </c>
      <c r="V23" s="6">
        <v>10.645</v>
      </c>
      <c r="W23" s="6">
        <v>10.629</v>
      </c>
      <c r="X23" s="6">
        <v>10.61</v>
      </c>
      <c r="Y23" s="6">
        <v>10.59</v>
      </c>
      <c r="Z23" s="6">
        <v>10.568</v>
      </c>
      <c r="AA23" s="6">
        <v>10.544</v>
      </c>
      <c r="AB23" s="6">
        <v>10.519</v>
      </c>
      <c r="AC23" s="6">
        <v>10.493</v>
      </c>
      <c r="AD23" s="6">
        <v>10.465</v>
      </c>
      <c r="AE23" s="5">
        <v>10.438000000000001</v>
      </c>
    </row>
    <row r="24" spans="1:31" x14ac:dyDescent="0.2">
      <c r="A24" s="4" t="s">
        <v>219</v>
      </c>
      <c r="B24" s="8">
        <v>1.6279999999999999</v>
      </c>
      <c r="C24" s="6">
        <v>1.629</v>
      </c>
      <c r="D24" s="6">
        <v>1.63</v>
      </c>
      <c r="E24" s="6">
        <v>1.6319999999999999</v>
      </c>
      <c r="F24" s="6">
        <v>1.637</v>
      </c>
      <c r="G24" s="6">
        <v>1.645</v>
      </c>
      <c r="H24" s="6">
        <v>1.6559999999999999</v>
      </c>
      <c r="I24" s="6">
        <v>1.6679999999999999</v>
      </c>
      <c r="J24" s="6">
        <v>1.68</v>
      </c>
      <c r="K24" s="6">
        <v>1.6930000000000001</v>
      </c>
      <c r="L24" s="6">
        <v>1.7050000000000001</v>
      </c>
      <c r="M24" s="6">
        <v>1.7170000000000001</v>
      </c>
      <c r="N24" s="6">
        <v>1.728</v>
      </c>
      <c r="O24" s="6">
        <v>1.7390000000000001</v>
      </c>
      <c r="P24" s="6">
        <v>1.75</v>
      </c>
      <c r="Q24" s="6">
        <v>1.76</v>
      </c>
      <c r="R24" s="6">
        <v>1.7709999999999999</v>
      </c>
      <c r="S24" s="6">
        <v>1.7809999999999999</v>
      </c>
      <c r="T24" s="6">
        <v>1.79</v>
      </c>
      <c r="U24" s="6">
        <v>1.8</v>
      </c>
      <c r="V24" s="6">
        <v>1.81</v>
      </c>
      <c r="W24" s="6">
        <v>1.821</v>
      </c>
      <c r="X24" s="6">
        <v>1.83</v>
      </c>
      <c r="Y24" s="6">
        <v>1.841</v>
      </c>
      <c r="Z24" s="6">
        <v>1.8520000000000001</v>
      </c>
      <c r="AA24" s="6">
        <v>1.863</v>
      </c>
      <c r="AB24" s="6">
        <v>1.8740000000000001</v>
      </c>
      <c r="AC24" s="6">
        <v>1.8859999999999999</v>
      </c>
      <c r="AD24" s="6">
        <v>1.897</v>
      </c>
      <c r="AE24" s="5">
        <v>1.909</v>
      </c>
    </row>
    <row r="25" spans="1:31" x14ac:dyDescent="0.2">
      <c r="A25" s="4" t="s">
        <v>207</v>
      </c>
      <c r="B25" s="8">
        <v>22.693000000000001</v>
      </c>
      <c r="C25" s="6">
        <v>22.934000000000001</v>
      </c>
      <c r="D25" s="6">
        <v>23.172999999999998</v>
      </c>
      <c r="E25" s="6">
        <v>23.41</v>
      </c>
      <c r="F25" s="6">
        <v>23.645</v>
      </c>
      <c r="G25" s="6">
        <v>23.876999999999999</v>
      </c>
      <c r="H25" s="6">
        <v>24.103999999999999</v>
      </c>
      <c r="I25" s="6">
        <v>24.324999999999999</v>
      </c>
      <c r="J25" s="6">
        <v>24.54</v>
      </c>
      <c r="K25" s="6">
        <v>24.745000000000001</v>
      </c>
      <c r="L25" s="6">
        <v>24.940999999999999</v>
      </c>
      <c r="M25" s="6">
        <v>25.129000000000001</v>
      </c>
      <c r="N25" s="6">
        <v>25.306000000000001</v>
      </c>
      <c r="O25" s="6">
        <v>25.474</v>
      </c>
      <c r="P25" s="6">
        <v>25.631</v>
      </c>
      <c r="Q25" s="6">
        <v>25.777999999999999</v>
      </c>
      <c r="R25" s="6">
        <v>25.916</v>
      </c>
      <c r="S25" s="6">
        <v>26.045000000000002</v>
      </c>
      <c r="T25" s="6">
        <v>26.166</v>
      </c>
      <c r="U25" s="6">
        <v>26.279</v>
      </c>
      <c r="V25" s="6">
        <v>26.385000000000002</v>
      </c>
      <c r="W25" s="6">
        <v>26.486000000000001</v>
      </c>
      <c r="X25" s="6">
        <v>26.581</v>
      </c>
      <c r="Y25" s="6">
        <v>26.672000000000001</v>
      </c>
      <c r="Z25" s="6">
        <v>26.757999999999999</v>
      </c>
      <c r="AA25" s="6">
        <v>26.841000000000001</v>
      </c>
      <c r="AB25" s="6">
        <v>26.920999999999999</v>
      </c>
      <c r="AC25" s="6">
        <v>26.998000000000001</v>
      </c>
      <c r="AD25" s="6">
        <v>27.073</v>
      </c>
      <c r="AE25" s="5">
        <v>27.143999999999998</v>
      </c>
    </row>
    <row r="26" spans="1:31" x14ac:dyDescent="0.2">
      <c r="A26" s="4" t="s">
        <v>201</v>
      </c>
      <c r="B26" s="8">
        <v>8649.4539999999997</v>
      </c>
      <c r="C26" s="6">
        <v>8832.7270000000008</v>
      </c>
      <c r="D26" s="6">
        <v>9019.2379999999994</v>
      </c>
      <c r="E26" s="6">
        <v>9208.8870000000006</v>
      </c>
      <c r="F26" s="6">
        <v>9401.5759999999991</v>
      </c>
      <c r="G26" s="6">
        <v>9597.2790000000005</v>
      </c>
      <c r="H26" s="6">
        <v>9795.9410000000007</v>
      </c>
      <c r="I26" s="6">
        <v>9997.4089999999997</v>
      </c>
      <c r="J26" s="6">
        <v>10201.492</v>
      </c>
      <c r="K26" s="6">
        <v>10408.049000000001</v>
      </c>
      <c r="L26" s="6">
        <v>10617.040999999999</v>
      </c>
      <c r="M26" s="6">
        <v>10828.472</v>
      </c>
      <c r="N26" s="6">
        <v>11042.304</v>
      </c>
      <c r="O26" s="6">
        <v>11258.505999999999</v>
      </c>
      <c r="P26" s="6">
        <v>11477.081</v>
      </c>
      <c r="Q26" s="6">
        <v>11698.043</v>
      </c>
      <c r="R26" s="6">
        <v>11921.467000000001</v>
      </c>
      <c r="S26" s="6">
        <v>12147.502</v>
      </c>
      <c r="T26" s="6">
        <v>12376.349</v>
      </c>
      <c r="U26" s="6">
        <v>12608.186</v>
      </c>
      <c r="V26" s="6">
        <v>12843.120999999999</v>
      </c>
      <c r="W26" s="6">
        <v>13081.249</v>
      </c>
      <c r="X26" s="6">
        <v>13322.728999999999</v>
      </c>
      <c r="Y26" s="6">
        <v>13567.734</v>
      </c>
      <c r="Z26" s="6">
        <v>13816.422</v>
      </c>
      <c r="AA26" s="6">
        <v>14068.918</v>
      </c>
      <c r="AB26" s="6">
        <v>14325.338</v>
      </c>
      <c r="AC26" s="6">
        <v>14585.815000000001</v>
      </c>
      <c r="AD26" s="6">
        <v>14850.485000000001</v>
      </c>
      <c r="AE26" s="5">
        <v>15119.473</v>
      </c>
    </row>
    <row r="27" spans="1:31" x14ac:dyDescent="0.2">
      <c r="A27" t="s">
        <v>140</v>
      </c>
      <c r="B27" s="8">
        <v>59.183</v>
      </c>
      <c r="C27" s="6">
        <v>59.744</v>
      </c>
      <c r="D27" s="6">
        <v>60.290999999999997</v>
      </c>
      <c r="E27" s="6">
        <v>60.823999999999998</v>
      </c>
      <c r="F27" s="6">
        <v>61.344000000000001</v>
      </c>
      <c r="G27" s="6">
        <v>61.848999999999997</v>
      </c>
      <c r="H27" s="6">
        <v>62.338000000000001</v>
      </c>
      <c r="I27" s="6">
        <v>62.811999999999998</v>
      </c>
      <c r="J27" s="6">
        <v>63.27</v>
      </c>
      <c r="K27" s="6">
        <v>63.710999999999999</v>
      </c>
      <c r="L27" s="6">
        <v>64.135999999999996</v>
      </c>
      <c r="M27" s="6">
        <v>64.543999999999997</v>
      </c>
      <c r="N27" s="6">
        <v>64.936999999999998</v>
      </c>
      <c r="O27" s="6">
        <v>65.311000000000007</v>
      </c>
      <c r="P27" s="6">
        <v>65.668999999999997</v>
      </c>
      <c r="Q27" s="6">
        <v>66.010000000000005</v>
      </c>
      <c r="R27" s="6">
        <v>66.334999999999994</v>
      </c>
      <c r="S27" s="6">
        <v>66.643000000000001</v>
      </c>
      <c r="T27" s="6">
        <v>66.936000000000007</v>
      </c>
      <c r="U27" s="6">
        <v>67.212999999999994</v>
      </c>
      <c r="V27" s="6">
        <v>67.475999999999999</v>
      </c>
      <c r="W27" s="6">
        <v>67.722999999999999</v>
      </c>
      <c r="X27" s="6">
        <v>67.956999999999994</v>
      </c>
      <c r="Y27" s="6">
        <v>68.179000000000002</v>
      </c>
      <c r="Z27" s="6">
        <v>68.385999999999996</v>
      </c>
      <c r="AA27" s="6">
        <v>68.581999999999994</v>
      </c>
      <c r="AB27" s="6">
        <v>68.766000000000005</v>
      </c>
      <c r="AC27" s="6">
        <v>68.938000000000002</v>
      </c>
      <c r="AD27" s="6">
        <v>69.097999999999999</v>
      </c>
      <c r="AE27" s="5">
        <v>69.248000000000005</v>
      </c>
    </row>
    <row r="28" spans="1:31" x14ac:dyDescent="0.2">
      <c r="A28" t="s">
        <v>141</v>
      </c>
      <c r="B28" s="8">
        <v>193.55</v>
      </c>
      <c r="C28" s="6">
        <v>194.87299999999999</v>
      </c>
      <c r="D28" s="6">
        <v>196.15899999999999</v>
      </c>
      <c r="E28" s="6">
        <v>197.40199999999999</v>
      </c>
      <c r="F28" s="6">
        <v>198.59800000000001</v>
      </c>
      <c r="G28" s="6">
        <v>199.745</v>
      </c>
      <c r="H28" s="6">
        <v>200.84200000000001</v>
      </c>
      <c r="I28" s="6">
        <v>201.88499999999999</v>
      </c>
      <c r="J28" s="6">
        <v>202.874</v>
      </c>
      <c r="K28" s="6">
        <v>203.80500000000001</v>
      </c>
      <c r="L28" s="6">
        <v>204.679</v>
      </c>
      <c r="M28" s="6">
        <v>205.494</v>
      </c>
      <c r="N28" s="6">
        <v>206.25</v>
      </c>
      <c r="O28" s="6">
        <v>206.94800000000001</v>
      </c>
      <c r="P28" s="6">
        <v>207.58699999999999</v>
      </c>
      <c r="Q28" s="6">
        <v>208.167</v>
      </c>
      <c r="R28" s="6">
        <v>208.68899999999999</v>
      </c>
      <c r="S28" s="6">
        <v>209.154</v>
      </c>
      <c r="T28" s="6">
        <v>209.56299999999999</v>
      </c>
      <c r="U28" s="6">
        <v>209.91900000000001</v>
      </c>
      <c r="V28" s="6">
        <v>210.22200000000001</v>
      </c>
      <c r="W28" s="6">
        <v>210.47300000000001</v>
      </c>
      <c r="X28" s="6">
        <v>210.673</v>
      </c>
      <c r="Y28" s="6">
        <v>210.82499999999999</v>
      </c>
      <c r="Z28" s="6">
        <v>210.929</v>
      </c>
      <c r="AA28" s="6">
        <v>210.98699999999999</v>
      </c>
      <c r="AB28" s="6">
        <v>211.001</v>
      </c>
      <c r="AC28" s="6">
        <v>210.971</v>
      </c>
      <c r="AD28" s="6">
        <v>210.898</v>
      </c>
      <c r="AE28" s="5">
        <v>210.786</v>
      </c>
    </row>
    <row r="29" spans="1:31" x14ac:dyDescent="0.2">
      <c r="A29" t="s">
        <v>142</v>
      </c>
      <c r="B29" s="8">
        <v>111.379</v>
      </c>
      <c r="C29" s="6">
        <v>111.676</v>
      </c>
      <c r="D29" s="6">
        <v>111.952</v>
      </c>
      <c r="E29" s="6">
        <v>112.217</v>
      </c>
      <c r="F29" s="6">
        <v>112.47199999999999</v>
      </c>
      <c r="G29" s="6">
        <v>112.718</v>
      </c>
      <c r="H29" s="6">
        <v>112.949</v>
      </c>
      <c r="I29" s="6">
        <v>113.166</v>
      </c>
      <c r="J29" s="6">
        <v>113.367</v>
      </c>
      <c r="K29" s="6">
        <v>113.551</v>
      </c>
      <c r="L29" s="6">
        <v>113.718</v>
      </c>
      <c r="M29" s="6">
        <v>113.867</v>
      </c>
      <c r="N29" s="6">
        <v>114.002</v>
      </c>
      <c r="O29" s="6">
        <v>114.124</v>
      </c>
      <c r="P29" s="6">
        <v>114.239</v>
      </c>
      <c r="Q29" s="6">
        <v>114.346</v>
      </c>
      <c r="R29" s="6">
        <v>114.444</v>
      </c>
      <c r="S29" s="6">
        <v>114.52500000000001</v>
      </c>
      <c r="T29" s="6">
        <v>114.58</v>
      </c>
      <c r="U29" s="6">
        <v>114.605</v>
      </c>
      <c r="V29" s="6">
        <v>114.596</v>
      </c>
      <c r="W29" s="6">
        <v>114.55500000000001</v>
      </c>
      <c r="X29" s="6">
        <v>114.48399999999999</v>
      </c>
      <c r="Y29" s="6">
        <v>114.386</v>
      </c>
      <c r="Z29" s="6">
        <v>114.265</v>
      </c>
      <c r="AA29" s="6">
        <v>114.12</v>
      </c>
      <c r="AB29" s="6">
        <v>113.952</v>
      </c>
      <c r="AC29" s="6">
        <v>113.762</v>
      </c>
      <c r="AD29" s="6">
        <v>113.55200000000001</v>
      </c>
      <c r="AE29" s="5">
        <v>113.32599999999999</v>
      </c>
    </row>
    <row r="30" spans="1:31" x14ac:dyDescent="0.2">
      <c r="A30" t="s">
        <v>143</v>
      </c>
      <c r="B30" s="8">
        <v>202.089</v>
      </c>
      <c r="C30" s="6">
        <v>203.685</v>
      </c>
      <c r="D30" s="6">
        <v>205.32300000000001</v>
      </c>
      <c r="E30" s="6">
        <v>206.99600000000001</v>
      </c>
      <c r="F30" s="6">
        <v>208.70400000000001</v>
      </c>
      <c r="G30" s="6">
        <v>210.43799999999999</v>
      </c>
      <c r="H30" s="6">
        <v>212.215</v>
      </c>
      <c r="I30" s="6">
        <v>214.08799999999999</v>
      </c>
      <c r="J30" s="6">
        <v>216.124</v>
      </c>
      <c r="K30" s="6">
        <v>218.37200000000001</v>
      </c>
      <c r="L30" s="6">
        <v>220.852</v>
      </c>
      <c r="M30" s="6">
        <v>223.54300000000001</v>
      </c>
      <c r="N30" s="6">
        <v>226.39599999999999</v>
      </c>
      <c r="O30" s="6">
        <v>229.33799999999999</v>
      </c>
      <c r="P30" s="6">
        <v>232.31299999999999</v>
      </c>
      <c r="Q30" s="6">
        <v>235.30699999999999</v>
      </c>
      <c r="R30" s="6">
        <v>238.32900000000001</v>
      </c>
      <c r="S30" s="6">
        <v>241.37700000000001</v>
      </c>
      <c r="T30" s="6">
        <v>244.46</v>
      </c>
      <c r="U30" s="6">
        <v>247.58199999999999</v>
      </c>
      <c r="V30" s="6">
        <v>250.74100000000001</v>
      </c>
      <c r="W30" s="6">
        <v>253.93299999999999</v>
      </c>
      <c r="X30" s="6">
        <v>257.15800000000002</v>
      </c>
      <c r="Y30" s="6">
        <v>260.41199999999998</v>
      </c>
      <c r="Z30" s="6">
        <v>263.7</v>
      </c>
      <c r="AA30" s="6">
        <v>267.024</v>
      </c>
      <c r="AB30" s="6">
        <v>270.39100000000002</v>
      </c>
      <c r="AC30" s="6">
        <v>273.81700000000001</v>
      </c>
      <c r="AD30" s="6">
        <v>277.327</v>
      </c>
      <c r="AE30" s="5">
        <v>280.93599999999998</v>
      </c>
    </row>
    <row r="31" spans="1:31" x14ac:dyDescent="0.2">
      <c r="A31" t="s">
        <v>144</v>
      </c>
      <c r="B31" s="8">
        <v>218.273</v>
      </c>
      <c r="C31" s="6">
        <v>223.416</v>
      </c>
      <c r="D31" s="6">
        <v>228.70699999999999</v>
      </c>
      <c r="E31" s="6">
        <v>234.155</v>
      </c>
      <c r="F31" s="6">
        <v>239.76400000000001</v>
      </c>
      <c r="G31" s="6">
        <v>245.53899999999999</v>
      </c>
      <c r="H31" s="6">
        <v>251.48</v>
      </c>
      <c r="I31" s="6">
        <v>257.58199999999999</v>
      </c>
      <c r="J31" s="6">
        <v>263.839</v>
      </c>
      <c r="K31" s="6">
        <v>270.24700000000001</v>
      </c>
      <c r="L31" s="6">
        <v>276.80700000000002</v>
      </c>
      <c r="M31" s="6">
        <v>283.52100000000002</v>
      </c>
      <c r="N31" s="6">
        <v>290.392</v>
      </c>
      <c r="O31" s="6">
        <v>297.42399999999998</v>
      </c>
      <c r="P31" s="6">
        <v>304.62099999999998</v>
      </c>
      <c r="Q31" s="6">
        <v>311.98399999999998</v>
      </c>
      <c r="R31" s="6">
        <v>319.51600000000002</v>
      </c>
      <c r="S31" s="6">
        <v>327.22199999999998</v>
      </c>
      <c r="T31" s="6">
        <v>335.10399999999998</v>
      </c>
      <c r="U31" s="6">
        <v>343.16800000000001</v>
      </c>
      <c r="V31" s="6">
        <v>351.41899999999998</v>
      </c>
      <c r="W31" s="6">
        <v>359.86</v>
      </c>
      <c r="X31" s="6">
        <v>368.49400000000003</v>
      </c>
      <c r="Y31" s="6">
        <v>377.32100000000003</v>
      </c>
      <c r="Z31" s="6">
        <v>386.34399999999999</v>
      </c>
      <c r="AA31" s="6">
        <v>395.56799999999998</v>
      </c>
      <c r="AB31" s="6">
        <v>405</v>
      </c>
      <c r="AC31" s="6">
        <v>414.65199999999999</v>
      </c>
      <c r="AD31" s="6">
        <v>424.536</v>
      </c>
      <c r="AE31" s="5">
        <v>434.66199999999998</v>
      </c>
    </row>
    <row r="32" spans="1:31" x14ac:dyDescent="0.2">
      <c r="A32" t="s">
        <v>149</v>
      </c>
      <c r="B32" s="8">
        <v>99.466999999999999</v>
      </c>
      <c r="C32" s="6">
        <v>99.849000000000004</v>
      </c>
      <c r="D32" s="6">
        <v>100.203</v>
      </c>
      <c r="E32" s="6">
        <v>100.529</v>
      </c>
      <c r="F32" s="6">
        <v>100.83199999999999</v>
      </c>
      <c r="G32" s="6">
        <v>101.113</v>
      </c>
      <c r="H32" s="6">
        <v>101.373</v>
      </c>
      <c r="I32" s="6">
        <v>101.613</v>
      </c>
      <c r="J32" s="6">
        <v>101.839</v>
      </c>
      <c r="K32" s="6">
        <v>102.05200000000001</v>
      </c>
      <c r="L32" s="6">
        <v>102.253</v>
      </c>
      <c r="M32" s="6">
        <v>102.443</v>
      </c>
      <c r="N32" s="6">
        <v>102.621</v>
      </c>
      <c r="O32" s="6">
        <v>102.786</v>
      </c>
      <c r="P32" s="6">
        <v>102.938</v>
      </c>
      <c r="Q32" s="6">
        <v>103.077</v>
      </c>
      <c r="R32" s="6">
        <v>103.20399999999999</v>
      </c>
      <c r="S32" s="6">
        <v>103.31699999999999</v>
      </c>
      <c r="T32" s="6">
        <v>103.413</v>
      </c>
      <c r="U32" s="6">
        <v>103.49</v>
      </c>
      <c r="V32" s="6">
        <v>103.55</v>
      </c>
      <c r="W32" s="6">
        <v>103.59099999999999</v>
      </c>
      <c r="X32" s="6">
        <v>103.613</v>
      </c>
      <c r="Y32" s="6">
        <v>103.616</v>
      </c>
      <c r="Z32" s="6">
        <v>103.598</v>
      </c>
      <c r="AA32" s="6">
        <v>103.56100000000001</v>
      </c>
      <c r="AB32" s="6">
        <v>103.504</v>
      </c>
      <c r="AC32" s="6">
        <v>103.432</v>
      </c>
      <c r="AD32" s="6">
        <v>103.348</v>
      </c>
      <c r="AE32" s="5">
        <v>103.256</v>
      </c>
    </row>
    <row r="33" spans="1:31" x14ac:dyDescent="0.2">
      <c r="A33" s="4" t="s">
        <v>204</v>
      </c>
      <c r="B33" s="8">
        <v>6037.8519999999999</v>
      </c>
      <c r="C33" s="6">
        <v>6079.0309999999999</v>
      </c>
      <c r="D33" s="6">
        <v>6113.3130000000001</v>
      </c>
      <c r="E33" s="6">
        <v>6143.9260000000004</v>
      </c>
      <c r="F33" s="6">
        <v>6173.2550000000001</v>
      </c>
      <c r="G33" s="6">
        <v>6202.165</v>
      </c>
      <c r="H33" s="6">
        <v>6230.2129999999997</v>
      </c>
      <c r="I33" s="6">
        <v>6256.8829999999998</v>
      </c>
      <c r="J33" s="6">
        <v>6281.1459999999997</v>
      </c>
      <c r="K33" s="6">
        <v>6302.2560000000003</v>
      </c>
      <c r="L33" s="6">
        <v>6320.26</v>
      </c>
      <c r="M33" s="6">
        <v>6335.5410000000002</v>
      </c>
      <c r="N33" s="6">
        <v>6348.058</v>
      </c>
      <c r="O33" s="6">
        <v>6357.7740000000003</v>
      </c>
      <c r="P33" s="6">
        <v>6364.6729999999998</v>
      </c>
      <c r="Q33" s="6">
        <v>6368.7560000000003</v>
      </c>
      <c r="R33" s="6">
        <v>6370.0569999999998</v>
      </c>
      <c r="S33" s="6">
        <v>6368.634</v>
      </c>
      <c r="T33" s="6">
        <v>6364.5709999999999</v>
      </c>
      <c r="U33" s="6">
        <v>6357.9539999999997</v>
      </c>
      <c r="V33" s="6">
        <v>6348.83</v>
      </c>
      <c r="W33" s="6">
        <v>6337.2669999999998</v>
      </c>
      <c r="X33" s="6">
        <v>6323.4070000000002</v>
      </c>
      <c r="Y33" s="6">
        <v>6307.415</v>
      </c>
      <c r="Z33" s="6">
        <v>6289.4319999999998</v>
      </c>
      <c r="AA33" s="6">
        <v>6269.5709999999999</v>
      </c>
      <c r="AB33" s="6">
        <v>6247.8950000000004</v>
      </c>
      <c r="AC33" s="6">
        <v>6224.4430000000002</v>
      </c>
      <c r="AD33" s="6">
        <v>6199.2280000000001</v>
      </c>
      <c r="AE33" s="5">
        <v>6172.2889999999998</v>
      </c>
    </row>
    <row r="34" spans="1:31" x14ac:dyDescent="0.2">
      <c r="A34" t="s">
        <v>153</v>
      </c>
      <c r="B34" s="8">
        <v>659.19799999999998</v>
      </c>
      <c r="C34" s="6">
        <v>672.71799999999996</v>
      </c>
      <c r="D34" s="6">
        <v>686.53399999999999</v>
      </c>
      <c r="E34" s="6">
        <v>700.65899999999999</v>
      </c>
      <c r="F34" s="6">
        <v>715.10500000000002</v>
      </c>
      <c r="G34" s="6">
        <v>729.87800000000004</v>
      </c>
      <c r="H34" s="6">
        <v>744.97900000000004</v>
      </c>
      <c r="I34" s="6">
        <v>760.40499999999997</v>
      </c>
      <c r="J34" s="6">
        <v>776.149</v>
      </c>
      <c r="K34" s="6">
        <v>792.20299999999997</v>
      </c>
      <c r="L34" s="6">
        <v>808.56899999999996</v>
      </c>
      <c r="M34" s="6">
        <v>825.24800000000005</v>
      </c>
      <c r="N34" s="6">
        <v>842.22900000000004</v>
      </c>
      <c r="O34" s="6">
        <v>859.49699999999996</v>
      </c>
      <c r="P34" s="6">
        <v>877.04499999999996</v>
      </c>
      <c r="Q34" s="6">
        <v>894.87099999999998</v>
      </c>
      <c r="R34" s="6">
        <v>912.98</v>
      </c>
      <c r="S34" s="6">
        <v>931.37199999999996</v>
      </c>
      <c r="T34" s="6">
        <v>950.05</v>
      </c>
      <c r="U34" s="6">
        <v>969.01900000000001</v>
      </c>
      <c r="V34" s="6">
        <v>988.28499999999997</v>
      </c>
      <c r="W34" s="6">
        <v>1007.859</v>
      </c>
      <c r="X34" s="6">
        <v>1027.75</v>
      </c>
      <c r="Y34" s="6">
        <v>1047.971</v>
      </c>
      <c r="Z34" s="6">
        <v>1068.537</v>
      </c>
      <c r="AA34" s="6">
        <v>1089.4580000000001</v>
      </c>
      <c r="AB34" s="6">
        <v>1110.7529999999999</v>
      </c>
      <c r="AC34" s="6">
        <v>1132.452</v>
      </c>
      <c r="AD34" s="6">
        <v>1154.587</v>
      </c>
      <c r="AE34" s="5">
        <v>1177.19</v>
      </c>
    </row>
    <row r="35" spans="1:31" x14ac:dyDescent="0.2">
      <c r="A35" t="s">
        <v>160</v>
      </c>
      <c r="B35" s="8">
        <v>571.38199999999995</v>
      </c>
      <c r="C35" s="6">
        <v>575.92499999999995</v>
      </c>
      <c r="D35" s="6">
        <v>580.4</v>
      </c>
      <c r="E35" s="6">
        <v>584.79700000000003</v>
      </c>
      <c r="F35" s="6">
        <v>589.11099999999999</v>
      </c>
      <c r="G35" s="6">
        <v>593.33699999999999</v>
      </c>
      <c r="H35" s="6">
        <v>597.46900000000005</v>
      </c>
      <c r="I35" s="6">
        <v>601.50099999999998</v>
      </c>
      <c r="J35" s="6">
        <v>605.423</v>
      </c>
      <c r="K35" s="6">
        <v>609.22699999999998</v>
      </c>
      <c r="L35" s="6">
        <v>612.91</v>
      </c>
      <c r="M35" s="6">
        <v>616.47199999999998</v>
      </c>
      <c r="N35" s="6">
        <v>619.91</v>
      </c>
      <c r="O35" s="6">
        <v>623.22400000000005</v>
      </c>
      <c r="P35" s="6">
        <v>626.41499999999996</v>
      </c>
      <c r="Q35" s="6">
        <v>629.48299999999995</v>
      </c>
      <c r="R35" s="6">
        <v>632.43100000000004</v>
      </c>
      <c r="S35" s="6">
        <v>635.26300000000003</v>
      </c>
      <c r="T35" s="6">
        <v>637.98500000000001</v>
      </c>
      <c r="U35" s="6">
        <v>640.60299999999995</v>
      </c>
      <c r="V35" s="6">
        <v>643.12300000000005</v>
      </c>
      <c r="W35" s="6">
        <v>645.54899999999998</v>
      </c>
      <c r="X35" s="6">
        <v>647.88800000000003</v>
      </c>
      <c r="Y35" s="6">
        <v>650.14599999999996</v>
      </c>
      <c r="Z35" s="6">
        <v>652.33100000000002</v>
      </c>
      <c r="AA35" s="6">
        <v>654.44799999999998</v>
      </c>
      <c r="AB35" s="6">
        <v>656.50300000000004</v>
      </c>
      <c r="AC35" s="6">
        <v>658.50699999999995</v>
      </c>
      <c r="AD35" s="6">
        <v>660.47400000000005</v>
      </c>
      <c r="AE35" s="5">
        <v>662.41399999999999</v>
      </c>
    </row>
    <row r="36" spans="1:31" x14ac:dyDescent="0.2">
      <c r="A36" t="s">
        <v>168</v>
      </c>
      <c r="B36" s="8">
        <v>1363.585</v>
      </c>
      <c r="C36" s="6">
        <v>1396.576</v>
      </c>
      <c r="D36" s="6">
        <v>1430.527</v>
      </c>
      <c r="E36" s="6">
        <v>1465.4079999999999</v>
      </c>
      <c r="F36" s="6">
        <v>1501.223</v>
      </c>
      <c r="G36" s="6">
        <v>1538.0139999999999</v>
      </c>
      <c r="H36" s="6">
        <v>1575.857</v>
      </c>
      <c r="I36" s="6">
        <v>1614.83</v>
      </c>
      <c r="J36" s="6">
        <v>1655.0219999999999</v>
      </c>
      <c r="K36" s="6">
        <v>1696.53</v>
      </c>
      <c r="L36" s="6">
        <v>1739.42</v>
      </c>
      <c r="M36" s="6">
        <v>1783.7829999999999</v>
      </c>
      <c r="N36" s="6">
        <v>1829.778</v>
      </c>
      <c r="O36" s="6">
        <v>1877.585</v>
      </c>
      <c r="P36" s="6">
        <v>1927.3620000000001</v>
      </c>
      <c r="Q36" s="6">
        <v>1979.2090000000001</v>
      </c>
      <c r="R36" s="6">
        <v>2033.1980000000001</v>
      </c>
      <c r="S36" s="6">
        <v>2089.4070000000002</v>
      </c>
      <c r="T36" s="6">
        <v>2147.9110000000001</v>
      </c>
      <c r="U36" s="6">
        <v>2208.7750000000001</v>
      </c>
      <c r="V36" s="6">
        <v>2272.087</v>
      </c>
      <c r="W36" s="6">
        <v>2337.915</v>
      </c>
      <c r="X36" s="6">
        <v>2406.2890000000002</v>
      </c>
      <c r="Y36" s="6">
        <v>2477.221</v>
      </c>
      <c r="Z36" s="6">
        <v>2550.7359999999999</v>
      </c>
      <c r="AA36" s="6">
        <v>2626.9</v>
      </c>
      <c r="AB36" s="6">
        <v>2705.7930000000001</v>
      </c>
      <c r="AC36" s="6">
        <v>2787.482</v>
      </c>
      <c r="AD36" s="6">
        <v>2872.0340000000001</v>
      </c>
      <c r="AE36" s="5">
        <v>2959.5250000000001</v>
      </c>
    </row>
    <row r="37" spans="1:31" x14ac:dyDescent="0.2">
      <c r="A37" t="s">
        <v>170</v>
      </c>
      <c r="B37" s="8">
        <v>1380.501</v>
      </c>
      <c r="C37" s="6">
        <v>1381.758</v>
      </c>
      <c r="D37" s="6">
        <v>1382.453</v>
      </c>
      <c r="E37" s="6">
        <v>1382.653</v>
      </c>
      <c r="F37" s="6">
        <v>1382.4159999999999</v>
      </c>
      <c r="G37" s="6">
        <v>1381.7639999999999</v>
      </c>
      <c r="H37" s="6">
        <v>1380.7080000000001</v>
      </c>
      <c r="I37" s="6">
        <v>1379.288</v>
      </c>
      <c r="J37" s="6">
        <v>1377.546</v>
      </c>
      <c r="K37" s="6">
        <v>1375.5160000000001</v>
      </c>
      <c r="L37" s="6">
        <v>1373.2190000000001</v>
      </c>
      <c r="M37" s="6">
        <v>1370.6679999999999</v>
      </c>
      <c r="N37" s="6">
        <v>1367.864</v>
      </c>
      <c r="O37" s="6">
        <v>1364.807</v>
      </c>
      <c r="P37" s="6">
        <v>1361.4929999999999</v>
      </c>
      <c r="Q37" s="6">
        <v>1357.931</v>
      </c>
      <c r="R37" s="6">
        <v>1354.1279999999999</v>
      </c>
      <c r="S37" s="6">
        <v>1350.076</v>
      </c>
      <c r="T37" s="6">
        <v>1345.7660000000001</v>
      </c>
      <c r="U37" s="6">
        <v>1341.19</v>
      </c>
      <c r="V37" s="6">
        <v>1336.3510000000001</v>
      </c>
      <c r="W37" s="6">
        <v>1331.251</v>
      </c>
      <c r="X37" s="6">
        <v>1325.886</v>
      </c>
      <c r="Y37" s="6">
        <v>1320.25</v>
      </c>
      <c r="Z37" s="6">
        <v>1314.3409999999999</v>
      </c>
      <c r="AA37" s="6">
        <v>1308.1610000000001</v>
      </c>
      <c r="AB37" s="6">
        <v>1301.721</v>
      </c>
      <c r="AC37" s="6">
        <v>1295.0350000000001</v>
      </c>
      <c r="AD37" s="6">
        <v>1288.1179999999999</v>
      </c>
      <c r="AE37" s="5">
        <v>1280.989</v>
      </c>
    </row>
    <row r="38" spans="1:31" x14ac:dyDescent="0.2">
      <c r="A38" s="4" t="s">
        <v>209</v>
      </c>
      <c r="B38" s="8">
        <v>10.180999999999999</v>
      </c>
      <c r="C38" s="6">
        <v>10.247999999999999</v>
      </c>
      <c r="D38" s="6">
        <v>10.32</v>
      </c>
      <c r="E38" s="6">
        <v>10.395</v>
      </c>
      <c r="F38" s="6">
        <v>10.474</v>
      </c>
      <c r="G38" s="6">
        <v>10.555</v>
      </c>
      <c r="H38" s="6">
        <v>10.638</v>
      </c>
      <c r="I38" s="6">
        <v>10.722</v>
      </c>
      <c r="J38" s="6">
        <v>10.805999999999999</v>
      </c>
      <c r="K38" s="6">
        <v>10.888999999999999</v>
      </c>
      <c r="L38" s="6">
        <v>10.968999999999999</v>
      </c>
      <c r="M38" s="6">
        <v>11.047000000000001</v>
      </c>
      <c r="N38" s="6">
        <v>11.122999999999999</v>
      </c>
      <c r="O38" s="6">
        <v>11.196</v>
      </c>
      <c r="P38" s="6">
        <v>11.266</v>
      </c>
      <c r="Q38" s="6">
        <v>11.334</v>
      </c>
      <c r="R38" s="6">
        <v>11.401</v>
      </c>
      <c r="S38" s="6">
        <v>11.464</v>
      </c>
      <c r="T38" s="6">
        <v>11.522</v>
      </c>
      <c r="U38" s="6">
        <v>11.574999999999999</v>
      </c>
      <c r="V38" s="6">
        <v>11.622999999999999</v>
      </c>
      <c r="W38" s="6">
        <v>11.667999999999999</v>
      </c>
      <c r="X38" s="6">
        <v>11.709</v>
      </c>
      <c r="Y38" s="6">
        <v>11.747999999999999</v>
      </c>
      <c r="Z38" s="6">
        <v>11.785</v>
      </c>
      <c r="AA38" s="6">
        <v>11.821</v>
      </c>
      <c r="AB38" s="6">
        <v>11.858000000000001</v>
      </c>
      <c r="AC38" s="6">
        <v>11.896000000000001</v>
      </c>
      <c r="AD38" s="6">
        <v>11.94</v>
      </c>
      <c r="AE38" s="5">
        <v>11.992000000000001</v>
      </c>
    </row>
    <row r="39" spans="1:31" x14ac:dyDescent="0.2">
      <c r="A39" t="s">
        <v>183</v>
      </c>
      <c r="B39" s="8">
        <v>301.93700000000001</v>
      </c>
      <c r="C39" s="6">
        <v>308.43700000000001</v>
      </c>
      <c r="D39" s="6">
        <v>315.01499999999999</v>
      </c>
      <c r="E39" s="6">
        <v>321.67200000000003</v>
      </c>
      <c r="F39" s="6">
        <v>328.411</v>
      </c>
      <c r="G39" s="6">
        <v>335.23099999999999</v>
      </c>
      <c r="H39" s="6">
        <v>342.12900000000002</v>
      </c>
      <c r="I39" s="6">
        <v>349.11</v>
      </c>
      <c r="J39" s="6">
        <v>356.17200000000003</v>
      </c>
      <c r="K39" s="6">
        <v>363.31799999999998</v>
      </c>
      <c r="L39" s="6">
        <v>370.548</v>
      </c>
      <c r="M39" s="6">
        <v>377.86399999999998</v>
      </c>
      <c r="N39" s="6">
        <v>385.26400000000001</v>
      </c>
      <c r="O39" s="6">
        <v>392.745</v>
      </c>
      <c r="P39" s="6">
        <v>400.30799999999999</v>
      </c>
      <c r="Q39" s="6">
        <v>407.952</v>
      </c>
      <c r="R39" s="6">
        <v>415.68200000000002</v>
      </c>
      <c r="S39" s="6">
        <v>423.49799999999999</v>
      </c>
      <c r="T39" s="6">
        <v>431.40699999999998</v>
      </c>
      <c r="U39" s="6">
        <v>439.41300000000001</v>
      </c>
      <c r="V39" s="6">
        <v>447.51799999999997</v>
      </c>
      <c r="W39" s="6">
        <v>455.72300000000001</v>
      </c>
      <c r="X39" s="6">
        <v>464.03199999999998</v>
      </c>
      <c r="Y39" s="6">
        <v>472.44799999999998</v>
      </c>
      <c r="Z39" s="6">
        <v>480.97500000000002</v>
      </c>
      <c r="AA39" s="6">
        <v>489.61500000000001</v>
      </c>
      <c r="AB39" s="6">
        <v>498.37099999999998</v>
      </c>
      <c r="AC39" s="6">
        <v>507.24400000000003</v>
      </c>
      <c r="AD39" s="6">
        <v>516.23400000000004</v>
      </c>
      <c r="AE39" s="5">
        <v>525.34400000000005</v>
      </c>
    </row>
    <row r="40" spans="1:31" x14ac:dyDescent="0.2">
      <c r="B40" s="26">
        <f>SUM(B2:B39)</f>
        <v>67192.930999999982</v>
      </c>
      <c r="AE40" s="26">
        <f>SUM(AE2:AE39)</f>
        <v>86330.315000000002</v>
      </c>
    </row>
    <row r="41" spans="1:31" x14ac:dyDescent="0.2">
      <c r="A41" s="9" t="s">
        <v>210</v>
      </c>
      <c r="B41" s="9"/>
      <c r="C41" s="9"/>
      <c r="D41" s="9"/>
      <c r="E41" s="9"/>
      <c r="F41" s="9"/>
      <c r="G41" s="9"/>
      <c r="H41" s="9"/>
      <c r="I41" s="9"/>
    </row>
    <row r="42" spans="1:31" x14ac:dyDescent="0.2">
      <c r="A42" s="10" t="s">
        <v>211</v>
      </c>
      <c r="B42" s="10"/>
      <c r="C42" s="10"/>
      <c r="D42" s="10"/>
      <c r="E42" s="10"/>
      <c r="F42" s="10"/>
      <c r="G42" s="10"/>
      <c r="H42" s="10"/>
      <c r="I42" s="10"/>
    </row>
  </sheetData>
  <mergeCells count="2">
    <mergeCell ref="A41:I41"/>
    <mergeCell ref="A42:I4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F41F-CFE8-934C-974C-CFF189AE5FCE}">
  <dimension ref="A1:AE39"/>
  <sheetViews>
    <sheetView workbookViewId="0">
      <selection sqref="A1:XFD1"/>
    </sheetView>
  </sheetViews>
  <sheetFormatPr baseColWidth="10" defaultRowHeight="15" x14ac:dyDescent="0.2"/>
  <cols>
    <col min="1" max="1" width="17.1640625" customWidth="1"/>
    <col min="2" max="31" width="10.83203125" style="13"/>
  </cols>
  <sheetData>
    <row r="1" spans="1:31" s="7" customFormat="1" x14ac:dyDescent="0.2">
      <c r="A1" s="7" t="s">
        <v>194</v>
      </c>
      <c r="B1" s="21">
        <v>2021</v>
      </c>
      <c r="C1" s="21">
        <v>2022</v>
      </c>
      <c r="D1" s="21">
        <v>2023</v>
      </c>
      <c r="E1" s="21">
        <v>2024</v>
      </c>
      <c r="F1" s="21">
        <v>2025</v>
      </c>
      <c r="G1" s="21">
        <v>2026</v>
      </c>
      <c r="H1" s="21">
        <v>2027</v>
      </c>
      <c r="I1" s="21">
        <v>2028</v>
      </c>
      <c r="J1" s="21">
        <v>2029</v>
      </c>
      <c r="K1" s="21">
        <v>2030</v>
      </c>
      <c r="L1" s="21">
        <v>2031</v>
      </c>
      <c r="M1" s="21">
        <v>2032</v>
      </c>
      <c r="N1" s="21">
        <v>2033</v>
      </c>
      <c r="O1" s="21">
        <v>2034</v>
      </c>
      <c r="P1" s="21">
        <v>2035</v>
      </c>
      <c r="Q1" s="21">
        <v>2036</v>
      </c>
      <c r="R1" s="21">
        <v>2037</v>
      </c>
      <c r="S1" s="21">
        <v>2038</v>
      </c>
      <c r="T1" s="21">
        <v>2039</v>
      </c>
      <c r="U1" s="21">
        <v>2040</v>
      </c>
      <c r="V1" s="21">
        <v>2041</v>
      </c>
      <c r="W1" s="21">
        <v>2042</v>
      </c>
      <c r="X1" s="21">
        <v>2043</v>
      </c>
      <c r="Y1" s="21">
        <v>2044</v>
      </c>
      <c r="Z1" s="21">
        <v>2045</v>
      </c>
      <c r="AA1" s="21">
        <v>2046</v>
      </c>
      <c r="AB1" s="21">
        <v>2047</v>
      </c>
      <c r="AC1" s="21">
        <v>2048</v>
      </c>
      <c r="AD1" s="21">
        <v>2049</v>
      </c>
      <c r="AE1" s="21">
        <v>2050</v>
      </c>
    </row>
    <row r="2" spans="1:31" x14ac:dyDescent="0.2">
      <c r="A2" t="s">
        <v>9</v>
      </c>
      <c r="B2" s="13">
        <v>96.147000000000006</v>
      </c>
      <c r="C2" s="13">
        <v>96.769000000000005</v>
      </c>
      <c r="D2" s="13">
        <v>97.361999999999995</v>
      </c>
      <c r="E2" s="13">
        <v>97.921999999999997</v>
      </c>
      <c r="F2" s="13">
        <v>98.447999999999993</v>
      </c>
      <c r="G2" s="13">
        <v>98.938000000000002</v>
      </c>
      <c r="H2" s="13">
        <v>99.394999999999996</v>
      </c>
      <c r="I2" s="13">
        <v>99.820999999999998</v>
      </c>
      <c r="J2" s="13">
        <v>100.221</v>
      </c>
      <c r="K2" s="13">
        <v>100.6</v>
      </c>
      <c r="L2" s="13">
        <v>100.95699999999999</v>
      </c>
      <c r="M2" s="13">
        <v>101.29300000000001</v>
      </c>
      <c r="N2" s="13">
        <v>101.602</v>
      </c>
      <c r="O2" s="13">
        <v>101.884</v>
      </c>
      <c r="P2" s="13">
        <v>102.136</v>
      </c>
      <c r="Q2" s="13">
        <v>102.357</v>
      </c>
      <c r="R2" s="13">
        <v>102.54600000000001</v>
      </c>
      <c r="S2" s="13">
        <v>102.702</v>
      </c>
      <c r="T2" s="13">
        <v>102.824</v>
      </c>
      <c r="U2" s="13">
        <v>102.90900000000001</v>
      </c>
      <c r="V2" s="13">
        <v>102.958</v>
      </c>
      <c r="W2" s="13">
        <v>102.96899999999999</v>
      </c>
      <c r="X2" s="13">
        <v>102.944</v>
      </c>
      <c r="Y2" s="13">
        <v>102.88</v>
      </c>
      <c r="Z2" s="13">
        <v>102.77800000000001</v>
      </c>
      <c r="AA2" s="13">
        <v>102.63800000000001</v>
      </c>
      <c r="AB2" s="13">
        <v>102.462</v>
      </c>
      <c r="AC2" s="13">
        <v>102.249</v>
      </c>
      <c r="AD2" s="13">
        <v>102.003</v>
      </c>
      <c r="AE2" s="13">
        <v>101.72499999999999</v>
      </c>
    </row>
    <row r="3" spans="1:31" x14ac:dyDescent="0.2">
      <c r="A3" t="s">
        <v>15</v>
      </c>
      <c r="B3" s="13">
        <v>408.62799999999999</v>
      </c>
      <c r="C3" s="13">
        <v>411.43900000000002</v>
      </c>
      <c r="D3" s="13">
        <v>414.108</v>
      </c>
      <c r="E3" s="13">
        <v>416.60300000000001</v>
      </c>
      <c r="F3" s="13">
        <v>418.90199999999999</v>
      </c>
      <c r="G3" s="13">
        <v>421.00799999999998</v>
      </c>
      <c r="H3" s="13">
        <v>422.94400000000002</v>
      </c>
      <c r="I3" s="13">
        <v>424.72800000000001</v>
      </c>
      <c r="J3" s="13">
        <v>426.38600000000002</v>
      </c>
      <c r="K3" s="13">
        <v>427.93700000000001</v>
      </c>
      <c r="L3" s="13">
        <v>429.38900000000001</v>
      </c>
      <c r="M3" s="13">
        <v>430.74400000000003</v>
      </c>
      <c r="N3" s="13">
        <v>431.99700000000001</v>
      </c>
      <c r="O3" s="13">
        <v>433.13900000000001</v>
      </c>
      <c r="P3" s="13">
        <v>434.16699999999997</v>
      </c>
      <c r="Q3" s="13">
        <v>435.08100000000002</v>
      </c>
      <c r="R3" s="13">
        <v>435.88600000000002</v>
      </c>
      <c r="S3" s="13">
        <v>436.58699999999999</v>
      </c>
      <c r="T3" s="13">
        <v>437.19</v>
      </c>
      <c r="U3" s="13">
        <v>437.7</v>
      </c>
      <c r="V3" s="13">
        <v>438.11700000000002</v>
      </c>
      <c r="W3" s="13">
        <v>438.44099999999997</v>
      </c>
      <c r="X3" s="13">
        <v>438.67099999999999</v>
      </c>
      <c r="Y3" s="13">
        <v>438.80700000000002</v>
      </c>
      <c r="Z3" s="13">
        <v>438.85</v>
      </c>
      <c r="AA3" s="13">
        <v>438.8</v>
      </c>
      <c r="AB3" s="13">
        <v>438.65600000000001</v>
      </c>
      <c r="AC3" s="13">
        <v>438.41</v>
      </c>
      <c r="AD3" s="13">
        <v>438.04899999999998</v>
      </c>
      <c r="AE3" s="13">
        <v>437.56700000000001</v>
      </c>
    </row>
    <row r="4" spans="1:31" x14ac:dyDescent="0.2">
      <c r="A4" s="4" t="s">
        <v>198</v>
      </c>
      <c r="B4" s="13">
        <v>1489.913</v>
      </c>
      <c r="C4" s="13">
        <v>1504.0550000000001</v>
      </c>
      <c r="D4" s="13">
        <v>1516.9780000000001</v>
      </c>
      <c r="E4" s="13">
        <v>1528.96</v>
      </c>
      <c r="F4" s="13">
        <v>1540.2239999999999</v>
      </c>
      <c r="G4" s="13">
        <v>1550.8230000000001</v>
      </c>
      <c r="H4" s="13">
        <v>1560.7619999999999</v>
      </c>
      <c r="I4" s="13">
        <v>1570.1610000000001</v>
      </c>
      <c r="J4" s="13">
        <v>1579.1479999999999</v>
      </c>
      <c r="K4" s="13">
        <v>1587.819</v>
      </c>
      <c r="L4" s="13">
        <v>1596.2239999999999</v>
      </c>
      <c r="M4" s="13">
        <v>1604.364</v>
      </c>
      <c r="N4" s="13">
        <v>1612.221</v>
      </c>
      <c r="O4" s="13">
        <v>1619.74</v>
      </c>
      <c r="P4" s="13">
        <v>1626.873</v>
      </c>
      <c r="Q4" s="13">
        <v>1633.636</v>
      </c>
      <c r="R4" s="13">
        <v>1640.011</v>
      </c>
      <c r="S4" s="13">
        <v>1645.8689999999999</v>
      </c>
      <c r="T4" s="13">
        <v>1651.0419999999999</v>
      </c>
      <c r="U4" s="13">
        <v>1655.41</v>
      </c>
      <c r="V4" s="13">
        <v>1658.914</v>
      </c>
      <c r="W4" s="13">
        <v>1661.585</v>
      </c>
      <c r="X4" s="13">
        <v>1663.5029999999999</v>
      </c>
      <c r="Y4" s="13">
        <v>1664.7950000000001</v>
      </c>
      <c r="Z4" s="13">
        <v>1665.5540000000001</v>
      </c>
      <c r="AA4" s="13">
        <v>1665.8030000000001</v>
      </c>
      <c r="AB4" s="13">
        <v>1665.5119999999999</v>
      </c>
      <c r="AC4" s="13">
        <v>1664.655</v>
      </c>
      <c r="AD4" s="13">
        <v>1663.1890000000001</v>
      </c>
      <c r="AE4" s="13">
        <v>1661.0830000000001</v>
      </c>
    </row>
    <row r="5" spans="1:31" x14ac:dyDescent="0.2">
      <c r="A5" t="s">
        <v>17</v>
      </c>
      <c r="B5" s="13">
        <v>285.20999999999998</v>
      </c>
      <c r="C5" s="13">
        <v>285</v>
      </c>
      <c r="D5" s="13">
        <v>284.69200000000001</v>
      </c>
      <c r="E5" s="13">
        <v>284.28800000000001</v>
      </c>
      <c r="F5" s="13">
        <v>283.78399999999999</v>
      </c>
      <c r="G5" s="13">
        <v>283.185</v>
      </c>
      <c r="H5" s="13">
        <v>282.49700000000001</v>
      </c>
      <c r="I5" s="13">
        <v>281.73200000000003</v>
      </c>
      <c r="J5" s="13">
        <v>280.90600000000001</v>
      </c>
      <c r="K5" s="13">
        <v>280.02999999999997</v>
      </c>
      <c r="L5" s="13">
        <v>279.10899999999998</v>
      </c>
      <c r="M5" s="13">
        <v>278.14400000000001</v>
      </c>
      <c r="N5" s="13">
        <v>277.13299999999998</v>
      </c>
      <c r="O5" s="13">
        <v>276.072</v>
      </c>
      <c r="P5" s="13">
        <v>274.95800000000003</v>
      </c>
      <c r="Q5" s="13">
        <v>273.79199999999997</v>
      </c>
      <c r="R5" s="13">
        <v>272.577</v>
      </c>
      <c r="S5" s="13">
        <v>271.31299999999999</v>
      </c>
      <c r="T5" s="13">
        <v>270.00099999999998</v>
      </c>
      <c r="U5" s="13">
        <v>268.64499999999998</v>
      </c>
      <c r="V5" s="13">
        <v>267.24400000000003</v>
      </c>
      <c r="W5" s="13">
        <v>265.8</v>
      </c>
      <c r="X5" s="13">
        <v>264.31</v>
      </c>
      <c r="Y5" s="13">
        <v>262.77100000000002</v>
      </c>
      <c r="Z5" s="13">
        <v>261.18</v>
      </c>
      <c r="AA5" s="13">
        <v>259.53899999999999</v>
      </c>
      <c r="AB5" s="13">
        <v>257.85199999999998</v>
      </c>
      <c r="AC5" s="13">
        <v>256.12200000000001</v>
      </c>
      <c r="AD5" s="13">
        <v>254.35599999999999</v>
      </c>
      <c r="AE5" s="13">
        <v>252.559</v>
      </c>
    </row>
    <row r="6" spans="1:31" x14ac:dyDescent="0.2">
      <c r="A6" t="s">
        <v>21</v>
      </c>
      <c r="B6" s="13">
        <v>400.12</v>
      </c>
      <c r="C6" s="13">
        <v>406.435</v>
      </c>
      <c r="D6" s="13">
        <v>412.59</v>
      </c>
      <c r="E6" s="13">
        <v>418.56200000000001</v>
      </c>
      <c r="F6" s="13">
        <v>424.334</v>
      </c>
      <c r="G6" s="13">
        <v>429.89699999999999</v>
      </c>
      <c r="H6" s="13">
        <v>435.26</v>
      </c>
      <c r="I6" s="13">
        <v>440.44799999999998</v>
      </c>
      <c r="J6" s="13">
        <v>445.49900000000002</v>
      </c>
      <c r="K6" s="13">
        <v>450.44099999999997</v>
      </c>
      <c r="L6" s="13">
        <v>455.28</v>
      </c>
      <c r="M6" s="13">
        <v>460.01100000000002</v>
      </c>
      <c r="N6" s="13">
        <v>464.61700000000002</v>
      </c>
      <c r="O6" s="13">
        <v>469.08199999999999</v>
      </c>
      <c r="P6" s="13">
        <v>473.38900000000001</v>
      </c>
      <c r="Q6" s="13">
        <v>477.53399999999999</v>
      </c>
      <c r="R6" s="13">
        <v>481.52300000000002</v>
      </c>
      <c r="S6" s="13">
        <v>485.35199999999998</v>
      </c>
      <c r="T6" s="13">
        <v>489.024</v>
      </c>
      <c r="U6" s="13">
        <v>492.53800000000001</v>
      </c>
      <c r="V6" s="13">
        <v>495.892</v>
      </c>
      <c r="W6" s="13">
        <v>499.084</v>
      </c>
      <c r="X6" s="13">
        <v>502.11099999999999</v>
      </c>
      <c r="Y6" s="13">
        <v>504.97300000000001</v>
      </c>
      <c r="Z6" s="13">
        <v>507.66500000000002</v>
      </c>
      <c r="AA6" s="13">
        <v>510.18900000000002</v>
      </c>
      <c r="AB6" s="13">
        <v>512.54100000000005</v>
      </c>
      <c r="AC6" s="13">
        <v>514.72</v>
      </c>
      <c r="AD6" s="13">
        <v>516.72</v>
      </c>
      <c r="AE6" s="13">
        <v>518.54</v>
      </c>
    </row>
    <row r="7" spans="1:31" x14ac:dyDescent="0.2">
      <c r="A7" t="s">
        <v>32</v>
      </c>
      <c r="B7" s="13">
        <v>551.48699999999997</v>
      </c>
      <c r="C7" s="13">
        <v>556.04899999999998</v>
      </c>
      <c r="D7" s="13">
        <v>560.43100000000004</v>
      </c>
      <c r="E7" s="13">
        <v>564.63300000000004</v>
      </c>
      <c r="F7" s="13">
        <v>568.65099999999995</v>
      </c>
      <c r="G7" s="13">
        <v>572.48099999999999</v>
      </c>
      <c r="H7" s="13">
        <v>576.13199999999995</v>
      </c>
      <c r="I7" s="13">
        <v>579.63199999999995</v>
      </c>
      <c r="J7" s="13">
        <v>583.024</v>
      </c>
      <c r="K7" s="13">
        <v>586.33600000000001</v>
      </c>
      <c r="L7" s="13">
        <v>589.57600000000002</v>
      </c>
      <c r="M7" s="13">
        <v>592.73599999999999</v>
      </c>
      <c r="N7" s="13">
        <v>595.79899999999998</v>
      </c>
      <c r="O7" s="13">
        <v>598.74099999999999</v>
      </c>
      <c r="P7" s="13">
        <v>601.54</v>
      </c>
      <c r="Q7" s="13">
        <v>604.19200000000001</v>
      </c>
      <c r="R7" s="13">
        <v>606.69600000000003</v>
      </c>
      <c r="S7" s="13">
        <v>609.03899999999999</v>
      </c>
      <c r="T7" s="13">
        <v>611.21100000000001</v>
      </c>
      <c r="U7" s="13">
        <v>613.20000000000005</v>
      </c>
      <c r="V7" s="13">
        <v>614.99900000000002</v>
      </c>
      <c r="W7" s="13">
        <v>616.60299999999995</v>
      </c>
      <c r="X7" s="13">
        <v>618.005</v>
      </c>
      <c r="Y7" s="13">
        <v>619.19799999999998</v>
      </c>
      <c r="Z7" s="13">
        <v>620.17600000000004</v>
      </c>
      <c r="AA7" s="13">
        <v>620.93600000000004</v>
      </c>
      <c r="AB7" s="13">
        <v>621.47400000000005</v>
      </c>
      <c r="AC7" s="13">
        <v>621.79200000000003</v>
      </c>
      <c r="AD7" s="13">
        <v>621.89200000000005</v>
      </c>
      <c r="AE7" s="13">
        <v>621.77599999999995</v>
      </c>
    </row>
    <row r="8" spans="1:31" x14ac:dyDescent="0.2">
      <c r="A8" t="s">
        <v>41</v>
      </c>
      <c r="B8" s="13">
        <v>892.79200000000003</v>
      </c>
      <c r="C8" s="13">
        <v>909.78599999999994</v>
      </c>
      <c r="D8" s="13">
        <v>926.66300000000001</v>
      </c>
      <c r="E8" s="13">
        <v>943.41099999999994</v>
      </c>
      <c r="F8" s="13">
        <v>960.03</v>
      </c>
      <c r="G8" s="13">
        <v>976.51099999999997</v>
      </c>
      <c r="H8" s="13">
        <v>992.87</v>
      </c>
      <c r="I8" s="13">
        <v>1009.157</v>
      </c>
      <c r="J8" s="13">
        <v>1025.44</v>
      </c>
      <c r="K8" s="13">
        <v>1041.7670000000001</v>
      </c>
      <c r="L8" s="13">
        <v>1058.152</v>
      </c>
      <c r="M8" s="13">
        <v>1074.576</v>
      </c>
      <c r="N8" s="13">
        <v>1091.0219999999999</v>
      </c>
      <c r="O8" s="13">
        <v>1107.453</v>
      </c>
      <c r="P8" s="13">
        <v>1123.838</v>
      </c>
      <c r="Q8" s="13">
        <v>1140.165</v>
      </c>
      <c r="R8" s="13">
        <v>1156.425</v>
      </c>
      <c r="S8" s="13">
        <v>1172.596</v>
      </c>
      <c r="T8" s="13">
        <v>1188.654</v>
      </c>
      <c r="U8" s="13">
        <v>1204.5709999999999</v>
      </c>
      <c r="V8" s="13">
        <v>1220.3330000000001</v>
      </c>
      <c r="W8" s="13">
        <v>1235.9190000000001</v>
      </c>
      <c r="X8" s="13">
        <v>1251.2929999999999</v>
      </c>
      <c r="Y8" s="13">
        <v>1266.414</v>
      </c>
      <c r="Z8" s="13">
        <v>1281.251</v>
      </c>
      <c r="AA8" s="13">
        <v>1295.78</v>
      </c>
      <c r="AB8" s="13">
        <v>1309.9939999999999</v>
      </c>
      <c r="AC8" s="13">
        <v>1323.884</v>
      </c>
      <c r="AD8" s="13">
        <v>1337.4480000000001</v>
      </c>
      <c r="AE8" s="13">
        <v>1350.6859999999999</v>
      </c>
    </row>
    <row r="9" spans="1:31" x14ac:dyDescent="0.2">
      <c r="A9" t="s">
        <v>46</v>
      </c>
      <c r="B9" s="13">
        <v>11246.915000000001</v>
      </c>
      <c r="C9" s="13">
        <v>11213.603999999999</v>
      </c>
      <c r="D9" s="13">
        <v>11178.548000000001</v>
      </c>
      <c r="E9" s="13">
        <v>11141.085999999999</v>
      </c>
      <c r="F9" s="13">
        <v>11100.763999999999</v>
      </c>
      <c r="G9" s="13">
        <v>11057.642</v>
      </c>
      <c r="H9" s="13">
        <v>11012.125</v>
      </c>
      <c r="I9" s="13">
        <v>10964.477000000001</v>
      </c>
      <c r="J9" s="13">
        <v>10915.04</v>
      </c>
      <c r="K9" s="13">
        <v>10864.037</v>
      </c>
      <c r="L9" s="13">
        <v>10811.575000000001</v>
      </c>
      <c r="M9" s="13">
        <v>10757.54</v>
      </c>
      <c r="N9" s="13">
        <v>10701.661</v>
      </c>
      <c r="O9" s="13">
        <v>10643.536</v>
      </c>
      <c r="P9" s="13">
        <v>10582.862999999999</v>
      </c>
      <c r="Q9" s="13">
        <v>10519.531000000001</v>
      </c>
      <c r="R9" s="13">
        <v>10453.563</v>
      </c>
      <c r="S9" s="13">
        <v>10384.939</v>
      </c>
      <c r="T9" s="13">
        <v>10313.679</v>
      </c>
      <c r="U9" s="13">
        <v>10239.780000000001</v>
      </c>
      <c r="V9" s="13">
        <v>10163.227999999999</v>
      </c>
      <c r="W9" s="13">
        <v>10083.950000000001</v>
      </c>
      <c r="X9" s="13">
        <v>10001.821</v>
      </c>
      <c r="Y9" s="13">
        <v>9916.6890000000003</v>
      </c>
      <c r="Z9" s="13">
        <v>9828.4560000000001</v>
      </c>
      <c r="AA9" s="13">
        <v>9737.1319999999996</v>
      </c>
      <c r="AB9" s="13">
        <v>9642.7829999999994</v>
      </c>
      <c r="AC9" s="13">
        <v>9545.4590000000007</v>
      </c>
      <c r="AD9" s="13">
        <v>9445.2279999999992</v>
      </c>
      <c r="AE9" s="13">
        <v>9342.1890000000003</v>
      </c>
    </row>
    <row r="10" spans="1:31" x14ac:dyDescent="0.2">
      <c r="A10" t="s">
        <v>53</v>
      </c>
      <c r="B10" s="13">
        <v>73.688000000000002</v>
      </c>
      <c r="C10" s="13">
        <v>73.757000000000005</v>
      </c>
      <c r="D10" s="13">
        <v>73.796000000000006</v>
      </c>
      <c r="E10" s="13">
        <v>73.8</v>
      </c>
      <c r="F10" s="13">
        <v>73.769000000000005</v>
      </c>
      <c r="G10" s="13">
        <v>73.700999999999993</v>
      </c>
      <c r="H10" s="13">
        <v>73.597999999999999</v>
      </c>
      <c r="I10" s="13">
        <v>73.463999999999999</v>
      </c>
      <c r="J10" s="13">
        <v>73.305000000000007</v>
      </c>
      <c r="K10" s="13">
        <v>73.125</v>
      </c>
      <c r="L10" s="13">
        <v>72.926000000000002</v>
      </c>
      <c r="M10" s="13">
        <v>72.707999999999998</v>
      </c>
      <c r="N10" s="13">
        <v>72.471999999999994</v>
      </c>
      <c r="O10" s="13">
        <v>72.218999999999994</v>
      </c>
      <c r="P10" s="13">
        <v>71.947999999999993</v>
      </c>
      <c r="Q10" s="13">
        <v>71.66</v>
      </c>
      <c r="R10" s="13">
        <v>71.358000000000004</v>
      </c>
      <c r="S10" s="13">
        <v>71.037999999999997</v>
      </c>
      <c r="T10" s="13">
        <v>70.703999999999994</v>
      </c>
      <c r="U10" s="13">
        <v>70.355000000000004</v>
      </c>
      <c r="V10" s="13">
        <v>69.991</v>
      </c>
      <c r="W10" s="13">
        <v>69.613</v>
      </c>
      <c r="X10" s="13">
        <v>69.216999999999999</v>
      </c>
      <c r="Y10" s="13">
        <v>68.8</v>
      </c>
      <c r="Z10" s="13">
        <v>68.361000000000004</v>
      </c>
      <c r="AA10" s="13">
        <v>67.900000000000006</v>
      </c>
      <c r="AB10" s="13">
        <v>67.415999999999997</v>
      </c>
      <c r="AC10" s="13">
        <v>66.909000000000006</v>
      </c>
      <c r="AD10" s="13">
        <v>66.382999999999996</v>
      </c>
      <c r="AE10" s="13">
        <v>65.835999999999999</v>
      </c>
    </row>
    <row r="11" spans="1:31" x14ac:dyDescent="0.2">
      <c r="A11" t="s">
        <v>54</v>
      </c>
      <c r="B11" s="13">
        <v>11075.038</v>
      </c>
      <c r="C11" s="13">
        <v>11147.833000000001</v>
      </c>
      <c r="D11" s="13">
        <v>11215.865</v>
      </c>
      <c r="E11" s="13">
        <v>11279.103999999999</v>
      </c>
      <c r="F11" s="13">
        <v>11337.609</v>
      </c>
      <c r="G11" s="13">
        <v>11391.384</v>
      </c>
      <c r="H11" s="13">
        <v>11440.725</v>
      </c>
      <c r="I11" s="13">
        <v>11486.319</v>
      </c>
      <c r="J11" s="13">
        <v>11529.039000000001</v>
      </c>
      <c r="K11" s="13">
        <v>11569.49</v>
      </c>
      <c r="L11" s="13">
        <v>11607.967000000001</v>
      </c>
      <c r="M11" s="13">
        <v>11644.271000000001</v>
      </c>
      <c r="N11" s="13">
        <v>11677.898999999999</v>
      </c>
      <c r="O11" s="13">
        <v>11708.078</v>
      </c>
      <c r="P11" s="13">
        <v>11734.224</v>
      </c>
      <c r="Q11" s="13">
        <v>11756.188</v>
      </c>
      <c r="R11" s="13">
        <v>11774.07</v>
      </c>
      <c r="S11" s="13">
        <v>11787.821</v>
      </c>
      <c r="T11" s="13">
        <v>11797.45</v>
      </c>
      <c r="U11" s="13">
        <v>11802.95</v>
      </c>
      <c r="V11" s="13">
        <v>11804.303</v>
      </c>
      <c r="W11" s="13">
        <v>11801.445</v>
      </c>
      <c r="X11" s="13">
        <v>11794.282999999999</v>
      </c>
      <c r="Y11" s="13">
        <v>11782.712</v>
      </c>
      <c r="Z11" s="13">
        <v>11766.69</v>
      </c>
      <c r="AA11" s="13">
        <v>11746.200999999999</v>
      </c>
      <c r="AB11" s="13">
        <v>11721.353999999999</v>
      </c>
      <c r="AC11" s="13">
        <v>11692.380999999999</v>
      </c>
      <c r="AD11" s="13">
        <v>11659.597</v>
      </c>
      <c r="AE11" s="13">
        <v>11623.26</v>
      </c>
    </row>
    <row r="12" spans="1:31" x14ac:dyDescent="0.2">
      <c r="A12" t="s">
        <v>62</v>
      </c>
      <c r="B12" s="13">
        <v>908.36500000000001</v>
      </c>
      <c r="C12" s="13">
        <v>909.20799999999997</v>
      </c>
      <c r="D12" s="13">
        <v>909.59799999999996</v>
      </c>
      <c r="E12" s="13">
        <v>909.553</v>
      </c>
      <c r="F12" s="13">
        <v>909.09400000000005</v>
      </c>
      <c r="G12" s="13">
        <v>908.23599999999999</v>
      </c>
      <c r="H12" s="13">
        <v>907.01</v>
      </c>
      <c r="I12" s="13">
        <v>905.46500000000003</v>
      </c>
      <c r="J12" s="13">
        <v>903.66300000000001</v>
      </c>
      <c r="K12" s="13">
        <v>901.64800000000002</v>
      </c>
      <c r="L12" s="13">
        <v>899.44500000000005</v>
      </c>
      <c r="M12" s="13">
        <v>897.05100000000004</v>
      </c>
      <c r="N12" s="13">
        <v>894.44799999999998</v>
      </c>
      <c r="O12" s="13">
        <v>891.60199999999998</v>
      </c>
      <c r="P12" s="13">
        <v>888.48599999999999</v>
      </c>
      <c r="Q12" s="13">
        <v>885.1</v>
      </c>
      <c r="R12" s="13">
        <v>881.45</v>
      </c>
      <c r="S12" s="13">
        <v>877.52700000000004</v>
      </c>
      <c r="T12" s="13">
        <v>873.32100000000003</v>
      </c>
      <c r="U12" s="13">
        <v>868.82299999999998</v>
      </c>
      <c r="V12" s="13">
        <v>864.03499999999997</v>
      </c>
      <c r="W12" s="13">
        <v>858.95899999999995</v>
      </c>
      <c r="X12" s="13">
        <v>853.58799999999997</v>
      </c>
      <c r="Y12" s="13">
        <v>847.91800000000001</v>
      </c>
      <c r="Z12" s="13">
        <v>841.947</v>
      </c>
      <c r="AA12" s="13">
        <v>835.67399999999998</v>
      </c>
      <c r="AB12" s="13">
        <v>829.11300000000006</v>
      </c>
      <c r="AC12" s="13">
        <v>822.29899999999998</v>
      </c>
      <c r="AD12" s="13">
        <v>815.27599999999995</v>
      </c>
      <c r="AE12" s="13">
        <v>808.07899999999995</v>
      </c>
    </row>
    <row r="13" spans="1:31" x14ac:dyDescent="0.2">
      <c r="A13" t="s">
        <v>72</v>
      </c>
      <c r="B13" s="13">
        <v>108.349</v>
      </c>
      <c r="C13" s="13">
        <v>108.441</v>
      </c>
      <c r="D13" s="13">
        <v>108.47799999999999</v>
      </c>
      <c r="E13" s="13">
        <v>108.45699999999999</v>
      </c>
      <c r="F13" s="13">
        <v>108.378</v>
      </c>
      <c r="G13" s="13">
        <v>108.236</v>
      </c>
      <c r="H13" s="13">
        <v>108.03700000000001</v>
      </c>
      <c r="I13" s="13">
        <v>107.792</v>
      </c>
      <c r="J13" s="13">
        <v>107.52200000000001</v>
      </c>
      <c r="K13" s="13">
        <v>107.236</v>
      </c>
      <c r="L13" s="13">
        <v>106.941</v>
      </c>
      <c r="M13" s="13">
        <v>106.63500000000001</v>
      </c>
      <c r="N13" s="13">
        <v>106.315</v>
      </c>
      <c r="O13" s="13">
        <v>105.974</v>
      </c>
      <c r="P13" s="13">
        <v>105.60899999999999</v>
      </c>
      <c r="Q13" s="13">
        <v>105.21899999999999</v>
      </c>
      <c r="R13" s="13">
        <v>104.806</v>
      </c>
      <c r="S13" s="13">
        <v>104.367</v>
      </c>
      <c r="T13" s="13">
        <v>103.902</v>
      </c>
      <c r="U13" s="13">
        <v>103.408</v>
      </c>
      <c r="V13" s="13">
        <v>102.88500000000001</v>
      </c>
      <c r="W13" s="13">
        <v>102.33199999999999</v>
      </c>
      <c r="X13" s="13">
        <v>101.745</v>
      </c>
      <c r="Y13" s="13">
        <v>101.119</v>
      </c>
      <c r="Z13" s="13">
        <v>100.452</v>
      </c>
      <c r="AA13" s="13">
        <v>99.742000000000004</v>
      </c>
      <c r="AB13" s="13">
        <v>98.991</v>
      </c>
      <c r="AC13" s="13">
        <v>98.2</v>
      </c>
      <c r="AD13" s="13">
        <v>97.37</v>
      </c>
      <c r="AE13" s="13">
        <v>96.504999999999995</v>
      </c>
    </row>
    <row r="14" spans="1:31" x14ac:dyDescent="0.2">
      <c r="A14" t="s">
        <v>75</v>
      </c>
      <c r="B14" s="13">
        <v>2092.3240000000001</v>
      </c>
      <c r="C14" s="13">
        <v>2133.0569999999998</v>
      </c>
      <c r="D14" s="13">
        <v>2173.5810000000001</v>
      </c>
      <c r="E14" s="13">
        <v>2213.8539999999998</v>
      </c>
      <c r="F14" s="13">
        <v>2253.857</v>
      </c>
      <c r="G14" s="13">
        <v>2293.5619999999999</v>
      </c>
      <c r="H14" s="13">
        <v>2333.0129999999999</v>
      </c>
      <c r="I14" s="13">
        <v>2372.35</v>
      </c>
      <c r="J14" s="13">
        <v>2411.7640000000001</v>
      </c>
      <c r="K14" s="13">
        <v>2451.3879999999999</v>
      </c>
      <c r="L14" s="13">
        <v>2491.2620000000002</v>
      </c>
      <c r="M14" s="13">
        <v>2531.34</v>
      </c>
      <c r="N14" s="13">
        <v>2571.558</v>
      </c>
      <c r="O14" s="13">
        <v>2611.817</v>
      </c>
      <c r="P14" s="13">
        <v>2652.0309999999999</v>
      </c>
      <c r="Q14" s="13">
        <v>2692.163</v>
      </c>
      <c r="R14" s="13">
        <v>2732.1970000000001</v>
      </c>
      <c r="S14" s="13">
        <v>2772.0819999999999</v>
      </c>
      <c r="T14" s="13">
        <v>2811.7640000000001</v>
      </c>
      <c r="U14" s="13">
        <v>2851.1840000000002</v>
      </c>
      <c r="V14" s="13">
        <v>2890.3</v>
      </c>
      <c r="W14" s="13">
        <v>2929.0590000000002</v>
      </c>
      <c r="X14" s="13">
        <v>2967.373</v>
      </c>
      <c r="Y14" s="13">
        <v>3005.1480000000001</v>
      </c>
      <c r="Z14" s="13">
        <v>3042.3040000000001</v>
      </c>
      <c r="AA14" s="13">
        <v>3078.7910000000002</v>
      </c>
      <c r="AB14" s="13">
        <v>3114.5749999999998</v>
      </c>
      <c r="AC14" s="13">
        <v>3149.6170000000002</v>
      </c>
      <c r="AD14" s="13">
        <v>3183.88</v>
      </c>
      <c r="AE14" s="13">
        <v>3217.3339999999998</v>
      </c>
    </row>
    <row r="15" spans="1:31" x14ac:dyDescent="0.2">
      <c r="A15" t="s">
        <v>76</v>
      </c>
      <c r="B15" s="13">
        <v>781.274</v>
      </c>
      <c r="C15" s="13">
        <v>783.13400000000001</v>
      </c>
      <c r="D15" s="13">
        <v>784.73800000000006</v>
      </c>
      <c r="E15" s="13">
        <v>785.99199999999996</v>
      </c>
      <c r="F15" s="13">
        <v>786.82799999999997</v>
      </c>
      <c r="G15" s="13">
        <v>787.20699999999999</v>
      </c>
      <c r="H15" s="13">
        <v>787.13900000000001</v>
      </c>
      <c r="I15" s="13">
        <v>786.66499999999996</v>
      </c>
      <c r="J15" s="13">
        <v>785.85400000000004</v>
      </c>
      <c r="K15" s="13">
        <v>784.75400000000002</v>
      </c>
      <c r="L15" s="13">
        <v>783.37800000000004</v>
      </c>
      <c r="M15" s="13">
        <v>781.70600000000002</v>
      </c>
      <c r="N15" s="13">
        <v>779.71500000000003</v>
      </c>
      <c r="O15" s="13">
        <v>777.37199999999996</v>
      </c>
      <c r="P15" s="13">
        <v>774.654</v>
      </c>
      <c r="Q15" s="13">
        <v>771.56</v>
      </c>
      <c r="R15" s="13">
        <v>768.11</v>
      </c>
      <c r="S15" s="13">
        <v>764.322</v>
      </c>
      <c r="T15" s="13">
        <v>760.22299999999996</v>
      </c>
      <c r="U15" s="13">
        <v>755.83799999999997</v>
      </c>
      <c r="V15" s="13">
        <v>751.178</v>
      </c>
      <c r="W15" s="13">
        <v>746.25599999999997</v>
      </c>
      <c r="X15" s="13">
        <v>741.09299999999996</v>
      </c>
      <c r="Y15" s="13">
        <v>735.71299999999997</v>
      </c>
      <c r="Z15" s="13">
        <v>730.13800000000003</v>
      </c>
      <c r="AA15" s="13">
        <v>724.38199999999995</v>
      </c>
      <c r="AB15" s="13">
        <v>718.46</v>
      </c>
      <c r="AC15" s="13">
        <v>712.39400000000001</v>
      </c>
      <c r="AD15" s="13">
        <v>706.21199999999999</v>
      </c>
      <c r="AE15" s="13">
        <v>699.93299999999999</v>
      </c>
    </row>
    <row r="16" spans="1:31" x14ac:dyDescent="0.2">
      <c r="A16" t="s">
        <v>77</v>
      </c>
      <c r="B16" s="13">
        <v>11366.712</v>
      </c>
      <c r="C16" s="13">
        <v>11459.808999999999</v>
      </c>
      <c r="D16" s="13">
        <v>11548.59</v>
      </c>
      <c r="E16" s="13">
        <v>11632.775</v>
      </c>
      <c r="F16" s="13">
        <v>11712.225</v>
      </c>
      <c r="G16" s="13">
        <v>11786.919</v>
      </c>
      <c r="H16" s="13">
        <v>11857.166999999999</v>
      </c>
      <c r="I16" s="13">
        <v>11923.550999999999</v>
      </c>
      <c r="J16" s="13">
        <v>11986.834999999999</v>
      </c>
      <c r="K16" s="13">
        <v>12047.569</v>
      </c>
      <c r="L16" s="13">
        <v>12105.955</v>
      </c>
      <c r="M16" s="13">
        <v>12161.855</v>
      </c>
      <c r="N16" s="13">
        <v>12215.049000000001</v>
      </c>
      <c r="O16" s="13">
        <v>12265.157999999999</v>
      </c>
      <c r="P16" s="13">
        <v>12311.870999999999</v>
      </c>
      <c r="Q16" s="13">
        <v>12355.118</v>
      </c>
      <c r="R16" s="13">
        <v>12394.885</v>
      </c>
      <c r="S16" s="13">
        <v>12430.963</v>
      </c>
      <c r="T16" s="13">
        <v>12463.111999999999</v>
      </c>
      <c r="U16" s="13">
        <v>12491.126</v>
      </c>
      <c r="V16" s="13">
        <v>12514.909</v>
      </c>
      <c r="W16" s="13">
        <v>12534.375</v>
      </c>
      <c r="X16" s="13">
        <v>12549.352999999999</v>
      </c>
      <c r="Y16" s="13">
        <v>12559.662</v>
      </c>
      <c r="Z16" s="13">
        <v>12565.17</v>
      </c>
      <c r="AA16" s="13">
        <v>12565.805</v>
      </c>
      <c r="AB16" s="13">
        <v>12561.584999999999</v>
      </c>
      <c r="AC16" s="13">
        <v>12552.594999999999</v>
      </c>
      <c r="AD16" s="13">
        <v>12538.982</v>
      </c>
      <c r="AE16" s="13">
        <v>12520.873</v>
      </c>
    </row>
    <row r="17" spans="1:31" x14ac:dyDescent="0.2">
      <c r="A17" t="s">
        <v>87</v>
      </c>
      <c r="B17" s="13">
        <v>2810.174</v>
      </c>
      <c r="C17" s="13">
        <v>2808.12</v>
      </c>
      <c r="D17" s="13">
        <v>2804.6550000000002</v>
      </c>
      <c r="E17" s="13">
        <v>2799.7159999999999</v>
      </c>
      <c r="F17" s="13">
        <v>2793.28</v>
      </c>
      <c r="G17" s="13">
        <v>2785.33</v>
      </c>
      <c r="H17" s="13">
        <v>2775.97</v>
      </c>
      <c r="I17" s="13">
        <v>2765.4560000000001</v>
      </c>
      <c r="J17" s="13">
        <v>2754.125</v>
      </c>
      <c r="K17" s="13">
        <v>2742.23</v>
      </c>
      <c r="L17" s="13">
        <v>2729.8820000000001</v>
      </c>
      <c r="M17" s="13">
        <v>2717.0590000000002</v>
      </c>
      <c r="N17" s="13">
        <v>2703.7</v>
      </c>
      <c r="O17" s="13">
        <v>2689.692</v>
      </c>
      <c r="P17" s="13">
        <v>2674.9520000000002</v>
      </c>
      <c r="Q17" s="13">
        <v>2659.4870000000001</v>
      </c>
      <c r="R17" s="13">
        <v>2643.348</v>
      </c>
      <c r="S17" s="13">
        <v>2626.547</v>
      </c>
      <c r="T17" s="13">
        <v>2609.1019999999999</v>
      </c>
      <c r="U17" s="13">
        <v>2591.0259999999998</v>
      </c>
      <c r="V17" s="13">
        <v>2572.3229999999999</v>
      </c>
      <c r="W17" s="13">
        <v>2552.9899999999998</v>
      </c>
      <c r="X17" s="13">
        <v>2533.0300000000002</v>
      </c>
      <c r="Y17" s="13">
        <v>2512.4409999999998</v>
      </c>
      <c r="Z17" s="13">
        <v>2491.223</v>
      </c>
      <c r="AA17" s="13">
        <v>2469.3850000000002</v>
      </c>
      <c r="AB17" s="13">
        <v>2446.9299999999998</v>
      </c>
      <c r="AC17" s="13">
        <v>2423.8429999999998</v>
      </c>
      <c r="AD17" s="13">
        <v>2400.1019999999999</v>
      </c>
      <c r="AE17" s="13">
        <v>2375.6959999999999</v>
      </c>
    </row>
    <row r="18" spans="1:31" x14ac:dyDescent="0.2">
      <c r="A18" t="s">
        <v>92</v>
      </c>
      <c r="B18" s="13">
        <v>123.04</v>
      </c>
      <c r="C18" s="13">
        <v>124.688</v>
      </c>
      <c r="D18" s="13">
        <v>126.297</v>
      </c>
      <c r="E18" s="13">
        <v>127.86</v>
      </c>
      <c r="F18" s="13">
        <v>129.37299999999999</v>
      </c>
      <c r="G18" s="13">
        <v>130.83500000000001</v>
      </c>
      <c r="H18" s="13">
        <v>132.25</v>
      </c>
      <c r="I18" s="13">
        <v>133.62299999999999</v>
      </c>
      <c r="J18" s="13">
        <v>134.96299999999999</v>
      </c>
      <c r="K18" s="13">
        <v>136.27699999999999</v>
      </c>
      <c r="L18" s="13">
        <v>137.566</v>
      </c>
      <c r="M18" s="13">
        <v>138.834</v>
      </c>
      <c r="N18" s="13">
        <v>140.08500000000001</v>
      </c>
      <c r="O18" s="13">
        <v>141.328</v>
      </c>
      <c r="P18" s="13">
        <v>142.56700000000001</v>
      </c>
      <c r="Q18" s="13">
        <v>143.804</v>
      </c>
      <c r="R18" s="13">
        <v>145.042</v>
      </c>
      <c r="S18" s="13">
        <v>146.27799999999999</v>
      </c>
      <c r="T18" s="13">
        <v>147.517</v>
      </c>
      <c r="U18" s="13">
        <v>148.75800000000001</v>
      </c>
      <c r="V18" s="13">
        <v>150.001</v>
      </c>
      <c r="W18" s="13">
        <v>151.24299999999999</v>
      </c>
      <c r="X18" s="13">
        <v>152.47399999999999</v>
      </c>
      <c r="Y18" s="13">
        <v>153.685</v>
      </c>
      <c r="Z18" s="13">
        <v>154.863</v>
      </c>
      <c r="AA18" s="13">
        <v>156.006</v>
      </c>
      <c r="AB18" s="13">
        <v>157.11199999999999</v>
      </c>
      <c r="AC18" s="13">
        <v>158.178</v>
      </c>
      <c r="AD18" s="13">
        <v>159.19999999999999</v>
      </c>
      <c r="AE18" s="13">
        <v>160.17599999999999</v>
      </c>
    </row>
    <row r="19" spans="1:31" x14ac:dyDescent="0.2">
      <c r="A19" t="s">
        <v>106</v>
      </c>
      <c r="B19" s="13">
        <v>392.58800000000002</v>
      </c>
      <c r="C19" s="13">
        <v>396.358</v>
      </c>
      <c r="D19" s="13">
        <v>399.83300000000003</v>
      </c>
      <c r="E19" s="13">
        <v>403.02199999999999</v>
      </c>
      <c r="F19" s="13">
        <v>405.94400000000002</v>
      </c>
      <c r="G19" s="13">
        <v>408.601</v>
      </c>
      <c r="H19" s="13">
        <v>411.01100000000002</v>
      </c>
      <c r="I19" s="13">
        <v>413.21800000000002</v>
      </c>
      <c r="J19" s="13">
        <v>415.27499999999998</v>
      </c>
      <c r="K19" s="13">
        <v>417.22800000000001</v>
      </c>
      <c r="L19" s="13">
        <v>419.09300000000002</v>
      </c>
      <c r="M19" s="13">
        <v>420.87799999999999</v>
      </c>
      <c r="N19" s="13">
        <v>422.589</v>
      </c>
      <c r="O19" s="13">
        <v>424.23200000000003</v>
      </c>
      <c r="P19" s="13">
        <v>425.81299999999999</v>
      </c>
      <c r="Q19" s="13">
        <v>427.334</v>
      </c>
      <c r="R19" s="13">
        <v>428.79899999999998</v>
      </c>
      <c r="S19" s="13">
        <v>430.2</v>
      </c>
      <c r="T19" s="13">
        <v>431.53</v>
      </c>
      <c r="U19" s="13">
        <v>432.77699999999999</v>
      </c>
      <c r="V19" s="13">
        <v>433.93799999999999</v>
      </c>
      <c r="W19" s="13">
        <v>435.005</v>
      </c>
      <c r="X19" s="13">
        <v>435.95699999999999</v>
      </c>
      <c r="Y19" s="13">
        <v>436.767</v>
      </c>
      <c r="Z19" s="13">
        <v>437.411</v>
      </c>
      <c r="AA19" s="13">
        <v>437.88099999999997</v>
      </c>
      <c r="AB19" s="13">
        <v>438.17200000000003</v>
      </c>
      <c r="AC19" s="13">
        <v>438.27600000000001</v>
      </c>
      <c r="AD19" s="13">
        <v>438.18400000000003</v>
      </c>
      <c r="AE19" s="13">
        <v>437.89100000000002</v>
      </c>
    </row>
    <row r="20" spans="1:31" x14ac:dyDescent="0.2">
      <c r="A20" s="4" t="s">
        <v>206</v>
      </c>
      <c r="B20" s="13">
        <v>52.854999999999997</v>
      </c>
      <c r="C20" s="13">
        <v>52.795999999999999</v>
      </c>
      <c r="D20" s="13">
        <v>52.752000000000002</v>
      </c>
      <c r="E20" s="13">
        <v>52.746000000000002</v>
      </c>
      <c r="F20" s="13">
        <v>52.792999999999999</v>
      </c>
      <c r="G20" s="13">
        <v>52.9</v>
      </c>
      <c r="H20" s="13">
        <v>53.064999999999998</v>
      </c>
      <c r="I20" s="13">
        <v>53.281999999999996</v>
      </c>
      <c r="J20" s="13">
        <v>53.545999999999999</v>
      </c>
      <c r="K20" s="13">
        <v>53.848999999999997</v>
      </c>
      <c r="L20" s="13">
        <v>54.188000000000002</v>
      </c>
      <c r="M20" s="13">
        <v>54.563000000000002</v>
      </c>
      <c r="N20" s="13">
        <v>54.966000000000001</v>
      </c>
      <c r="O20" s="13">
        <v>55.390999999999998</v>
      </c>
      <c r="P20" s="13">
        <v>55.828000000000003</v>
      </c>
      <c r="Q20" s="13">
        <v>56.274000000000001</v>
      </c>
      <c r="R20" s="13">
        <v>56.722999999999999</v>
      </c>
      <c r="S20" s="13">
        <v>57.165999999999997</v>
      </c>
      <c r="T20" s="13">
        <v>57.588999999999999</v>
      </c>
      <c r="U20" s="13">
        <v>57.984000000000002</v>
      </c>
      <c r="V20" s="13">
        <v>58.347000000000001</v>
      </c>
      <c r="W20" s="13">
        <v>58.673999999999999</v>
      </c>
      <c r="X20" s="13">
        <v>58.959000000000003</v>
      </c>
      <c r="Y20" s="13">
        <v>59.195</v>
      </c>
      <c r="Z20" s="13">
        <v>59.378</v>
      </c>
      <c r="AA20" s="13">
        <v>59.506</v>
      </c>
      <c r="AB20" s="13">
        <v>59.58</v>
      </c>
      <c r="AC20" s="13">
        <v>59.606000000000002</v>
      </c>
      <c r="AD20" s="13">
        <v>59.591999999999999</v>
      </c>
      <c r="AE20" s="13">
        <v>59.543999999999997</v>
      </c>
    </row>
    <row r="21" spans="1:31" x14ac:dyDescent="0.2">
      <c r="A21" t="s">
        <v>110</v>
      </c>
      <c r="B21" s="13">
        <v>1279.002</v>
      </c>
      <c r="C21" s="13">
        <v>1278.087</v>
      </c>
      <c r="D21" s="13">
        <v>1276.7170000000001</v>
      </c>
      <c r="E21" s="13">
        <v>1274.895</v>
      </c>
      <c r="F21" s="13">
        <v>1272.6320000000001</v>
      </c>
      <c r="G21" s="13">
        <v>1269.941</v>
      </c>
      <c r="H21" s="13">
        <v>1266.8499999999999</v>
      </c>
      <c r="I21" s="13">
        <v>1263.403</v>
      </c>
      <c r="J21" s="13">
        <v>1259.652</v>
      </c>
      <c r="K21" s="13">
        <v>1255.6320000000001</v>
      </c>
      <c r="L21" s="13">
        <v>1251.367</v>
      </c>
      <c r="M21" s="13">
        <v>1246.8499999999999</v>
      </c>
      <c r="N21" s="13">
        <v>1242.0530000000001</v>
      </c>
      <c r="O21" s="13">
        <v>1236.93</v>
      </c>
      <c r="P21" s="13">
        <v>1231.4469999999999</v>
      </c>
      <c r="Q21" s="13">
        <v>1225.5999999999999</v>
      </c>
      <c r="R21" s="13">
        <v>1219.402</v>
      </c>
      <c r="S21" s="13">
        <v>1212.8510000000001</v>
      </c>
      <c r="T21" s="13">
        <v>1205.95</v>
      </c>
      <c r="U21" s="13">
        <v>1198.704</v>
      </c>
      <c r="V21" s="13">
        <v>1191.116</v>
      </c>
      <c r="W21" s="13">
        <v>1183.193</v>
      </c>
      <c r="X21" s="13">
        <v>1174.9459999999999</v>
      </c>
      <c r="Y21" s="13">
        <v>1166.3879999999999</v>
      </c>
      <c r="Z21" s="13">
        <v>1157.5329999999999</v>
      </c>
      <c r="AA21" s="13">
        <v>1148.394</v>
      </c>
      <c r="AB21" s="13">
        <v>1138.9829999999999</v>
      </c>
      <c r="AC21" s="13">
        <v>1129.328</v>
      </c>
      <c r="AD21" s="13">
        <v>1119.452</v>
      </c>
      <c r="AE21" s="13">
        <v>1109.383</v>
      </c>
    </row>
    <row r="22" spans="1:31" x14ac:dyDescent="0.2">
      <c r="A22" s="4" t="s">
        <v>200</v>
      </c>
      <c r="B22" s="13">
        <v>107.349</v>
      </c>
      <c r="C22" s="13">
        <v>107.9</v>
      </c>
      <c r="D22" s="13">
        <v>108.462</v>
      </c>
      <c r="E22" s="13">
        <v>109.038</v>
      </c>
      <c r="F22" s="13">
        <v>109.63200000000001</v>
      </c>
      <c r="G22" s="13">
        <v>110.241</v>
      </c>
      <c r="H22" s="13">
        <v>110.85599999999999</v>
      </c>
      <c r="I22" s="13">
        <v>111.46299999999999</v>
      </c>
      <c r="J22" s="13">
        <v>112.042</v>
      </c>
      <c r="K22" s="13">
        <v>112.581</v>
      </c>
      <c r="L22" s="13">
        <v>113.072</v>
      </c>
      <c r="M22" s="13">
        <v>113.517</v>
      </c>
      <c r="N22" s="13">
        <v>113.91200000000001</v>
      </c>
      <c r="O22" s="13">
        <v>114.259</v>
      </c>
      <c r="P22" s="13">
        <v>114.56</v>
      </c>
      <c r="Q22" s="13">
        <v>114.813</v>
      </c>
      <c r="R22" s="13">
        <v>115.01600000000001</v>
      </c>
      <c r="S22" s="13">
        <v>115.172</v>
      </c>
      <c r="T22" s="13">
        <v>115.285</v>
      </c>
      <c r="U22" s="13">
        <v>115.35899999999999</v>
      </c>
      <c r="V22" s="13">
        <v>115.395</v>
      </c>
      <c r="W22" s="13">
        <v>115.39400000000001</v>
      </c>
      <c r="X22" s="13">
        <v>115.35599999999999</v>
      </c>
      <c r="Y22" s="13">
        <v>115.282</v>
      </c>
      <c r="Z22" s="13">
        <v>115.175</v>
      </c>
      <c r="AA22" s="13">
        <v>115.03400000000001</v>
      </c>
      <c r="AB22" s="13">
        <v>114.861</v>
      </c>
      <c r="AC22" s="13">
        <v>114.658</v>
      </c>
      <c r="AD22" s="13">
        <v>114.43</v>
      </c>
      <c r="AE22" s="13">
        <v>114.17700000000001</v>
      </c>
    </row>
    <row r="23" spans="1:31" x14ac:dyDescent="0.2">
      <c r="A23" s="4" t="s">
        <v>203</v>
      </c>
      <c r="B23" s="13">
        <v>10.333</v>
      </c>
      <c r="C23" s="13">
        <v>10.343999999999999</v>
      </c>
      <c r="D23" s="13">
        <v>10.353999999999999</v>
      </c>
      <c r="E23" s="13">
        <v>10.358000000000001</v>
      </c>
      <c r="F23" s="13">
        <v>10.359</v>
      </c>
      <c r="G23" s="13">
        <v>10.355</v>
      </c>
      <c r="H23" s="13">
        <v>10.346</v>
      </c>
      <c r="I23" s="13">
        <v>10.334</v>
      </c>
      <c r="J23" s="13">
        <v>10.319000000000001</v>
      </c>
      <c r="K23" s="13">
        <v>10.302</v>
      </c>
      <c r="L23" s="13">
        <v>10.282999999999999</v>
      </c>
      <c r="M23" s="13">
        <v>10.263999999999999</v>
      </c>
      <c r="N23" s="13">
        <v>10.241</v>
      </c>
      <c r="O23" s="13">
        <v>10.215999999999999</v>
      </c>
      <c r="P23" s="13">
        <v>10.189</v>
      </c>
      <c r="Q23" s="13">
        <v>10.16</v>
      </c>
      <c r="R23" s="13">
        <v>10.127000000000001</v>
      </c>
      <c r="S23" s="13">
        <v>10.093</v>
      </c>
      <c r="T23" s="13">
        <v>10.054</v>
      </c>
      <c r="U23" s="13">
        <v>10.013999999999999</v>
      </c>
      <c r="V23" s="13">
        <v>9.9710000000000001</v>
      </c>
      <c r="W23" s="13">
        <v>9.9250000000000007</v>
      </c>
      <c r="X23" s="13">
        <v>9.875</v>
      </c>
      <c r="Y23" s="13">
        <v>9.8230000000000004</v>
      </c>
      <c r="Z23" s="13">
        <v>9.7669999999999995</v>
      </c>
      <c r="AA23" s="13">
        <v>9.7080000000000002</v>
      </c>
      <c r="AB23" s="13">
        <v>9.6460000000000008</v>
      </c>
      <c r="AC23" s="13">
        <v>9.5820000000000007</v>
      </c>
      <c r="AD23" s="13">
        <v>9.5129999999999999</v>
      </c>
      <c r="AE23" s="13">
        <v>9.4440000000000008</v>
      </c>
    </row>
    <row r="24" spans="1:31" x14ac:dyDescent="0.2">
      <c r="A24" s="4" t="s">
        <v>219</v>
      </c>
      <c r="B24" s="13">
        <v>1.603</v>
      </c>
      <c r="C24" s="13">
        <v>1.597</v>
      </c>
      <c r="D24" s="13">
        <v>1.5920000000000001</v>
      </c>
      <c r="E24" s="13">
        <v>1.5860000000000001</v>
      </c>
      <c r="F24" s="13">
        <v>1.5840000000000001</v>
      </c>
      <c r="G24" s="13">
        <v>1.5840000000000001</v>
      </c>
      <c r="H24" s="13">
        <v>1.5860000000000001</v>
      </c>
      <c r="I24" s="13">
        <v>1.589</v>
      </c>
      <c r="J24" s="13">
        <v>1.593</v>
      </c>
      <c r="K24" s="13">
        <v>1.5960000000000001</v>
      </c>
      <c r="L24" s="13">
        <v>1.597</v>
      </c>
      <c r="M24" s="13">
        <v>1.5980000000000001</v>
      </c>
      <c r="N24" s="13">
        <v>1.599</v>
      </c>
      <c r="O24" s="13">
        <v>1.5980000000000001</v>
      </c>
      <c r="P24" s="13">
        <v>1.599</v>
      </c>
      <c r="Q24" s="13">
        <v>1.6</v>
      </c>
      <c r="R24" s="13">
        <v>1.601</v>
      </c>
      <c r="S24" s="13">
        <v>1.6</v>
      </c>
      <c r="T24" s="13">
        <v>1.601</v>
      </c>
      <c r="U24" s="13">
        <v>1.6</v>
      </c>
      <c r="V24" s="13">
        <v>1.599</v>
      </c>
      <c r="W24" s="13">
        <v>1.5960000000000001</v>
      </c>
      <c r="X24" s="13">
        <v>1.5940000000000001</v>
      </c>
      <c r="Y24" s="13">
        <v>1.591</v>
      </c>
      <c r="Z24" s="13">
        <v>1.5880000000000001</v>
      </c>
      <c r="AA24" s="13">
        <v>1.585</v>
      </c>
      <c r="AB24" s="13">
        <v>1.583</v>
      </c>
      <c r="AC24" s="13">
        <v>1.579</v>
      </c>
      <c r="AD24" s="13">
        <v>1.5760000000000001</v>
      </c>
      <c r="AE24" s="13">
        <v>1.5720000000000001</v>
      </c>
    </row>
    <row r="25" spans="1:31" x14ac:dyDescent="0.2">
      <c r="A25" s="4" t="s">
        <v>207</v>
      </c>
      <c r="B25" s="13">
        <v>22.425999999999998</v>
      </c>
      <c r="C25" s="13">
        <v>22.6</v>
      </c>
      <c r="D25" s="13">
        <v>22.766999999999999</v>
      </c>
      <c r="E25" s="13">
        <v>22.928000000000001</v>
      </c>
      <c r="F25" s="13">
        <v>23.082000000000001</v>
      </c>
      <c r="G25" s="13">
        <v>23.23</v>
      </c>
      <c r="H25" s="13">
        <v>23.37</v>
      </c>
      <c r="I25" s="13">
        <v>23.503</v>
      </c>
      <c r="J25" s="13">
        <v>23.631</v>
      </c>
      <c r="K25" s="13">
        <v>23.754000000000001</v>
      </c>
      <c r="L25" s="13">
        <v>23.872</v>
      </c>
      <c r="M25" s="13">
        <v>23.984999999999999</v>
      </c>
      <c r="N25" s="13">
        <v>24.091999999999999</v>
      </c>
      <c r="O25" s="13">
        <v>24.193999999999999</v>
      </c>
      <c r="P25" s="13">
        <v>24.286999999999999</v>
      </c>
      <c r="Q25" s="13">
        <v>24.373000000000001</v>
      </c>
      <c r="R25" s="13">
        <v>24.452999999999999</v>
      </c>
      <c r="S25" s="13">
        <v>24.524999999999999</v>
      </c>
      <c r="T25" s="13">
        <v>24.59</v>
      </c>
      <c r="U25" s="13">
        <v>24.649000000000001</v>
      </c>
      <c r="V25" s="13">
        <v>24.701000000000001</v>
      </c>
      <c r="W25" s="13">
        <v>24.745999999999999</v>
      </c>
      <c r="X25" s="13">
        <v>24.785</v>
      </c>
      <c r="Y25" s="13">
        <v>24.818000000000001</v>
      </c>
      <c r="Z25" s="13">
        <v>24.847000000000001</v>
      </c>
      <c r="AA25" s="13">
        <v>24.870999999999999</v>
      </c>
      <c r="AB25" s="13">
        <v>24.888999999999999</v>
      </c>
      <c r="AC25" s="13">
        <v>24.902999999999999</v>
      </c>
      <c r="AD25" s="13">
        <v>24.913</v>
      </c>
      <c r="AE25" s="13">
        <v>24.917000000000002</v>
      </c>
    </row>
    <row r="26" spans="1:31" x14ac:dyDescent="0.2">
      <c r="A26" s="4" t="s">
        <v>201</v>
      </c>
      <c r="B26" s="13">
        <v>8479.848</v>
      </c>
      <c r="C26" s="13">
        <v>8618.5650000000005</v>
      </c>
      <c r="D26" s="13">
        <v>8755.9830000000002</v>
      </c>
      <c r="E26" s="13">
        <v>8891.8670000000002</v>
      </c>
      <c r="F26" s="13">
        <v>9026.0750000000007</v>
      </c>
      <c r="G26" s="13">
        <v>9158.5139999999992</v>
      </c>
      <c r="H26" s="13">
        <v>9289.3279999999995</v>
      </c>
      <c r="I26" s="13">
        <v>9418.8919999999998</v>
      </c>
      <c r="J26" s="13">
        <v>9547.7139999999999</v>
      </c>
      <c r="K26" s="13">
        <v>9676.1309999999994</v>
      </c>
      <c r="L26" s="13">
        <v>9804.2309999999998</v>
      </c>
      <c r="M26" s="13">
        <v>9931.8169999999991</v>
      </c>
      <c r="N26" s="13">
        <v>10058.575000000001</v>
      </c>
      <c r="O26" s="13">
        <v>10184.049999999999</v>
      </c>
      <c r="P26" s="13">
        <v>10307.866</v>
      </c>
      <c r="Q26" s="13">
        <v>10429.883</v>
      </c>
      <c r="R26" s="13">
        <v>10550.037</v>
      </c>
      <c r="S26" s="13">
        <v>10668.101000000001</v>
      </c>
      <c r="T26" s="13">
        <v>10783.839</v>
      </c>
      <c r="U26" s="13">
        <v>10897.044</v>
      </c>
      <c r="V26" s="13">
        <v>11007.563</v>
      </c>
      <c r="W26" s="13">
        <v>11115.289000000001</v>
      </c>
      <c r="X26" s="13">
        <v>11220.116</v>
      </c>
      <c r="Y26" s="13">
        <v>11321.968000000001</v>
      </c>
      <c r="Z26" s="13">
        <v>11420.769</v>
      </c>
      <c r="AA26" s="13">
        <v>11516.444</v>
      </c>
      <c r="AB26" s="13">
        <v>11608.921</v>
      </c>
      <c r="AC26" s="13">
        <v>11698.145</v>
      </c>
      <c r="AD26" s="13">
        <v>11784.073</v>
      </c>
      <c r="AE26" s="13">
        <v>11866.677</v>
      </c>
    </row>
    <row r="27" spans="1:31" x14ac:dyDescent="0.2">
      <c r="A27" t="s">
        <v>140</v>
      </c>
      <c r="B27" s="13">
        <v>58.286000000000001</v>
      </c>
      <c r="C27" s="13">
        <v>58.634</v>
      </c>
      <c r="D27" s="13">
        <v>58.953000000000003</v>
      </c>
      <c r="E27" s="13">
        <v>59.244999999999997</v>
      </c>
      <c r="F27" s="13">
        <v>59.511000000000003</v>
      </c>
      <c r="G27" s="13">
        <v>59.750999999999998</v>
      </c>
      <c r="H27" s="13">
        <v>59.966000000000001</v>
      </c>
      <c r="I27" s="13">
        <v>60.161000000000001</v>
      </c>
      <c r="J27" s="13">
        <v>60.337000000000003</v>
      </c>
      <c r="K27" s="13">
        <v>60.500999999999998</v>
      </c>
      <c r="L27" s="13">
        <v>60.652000000000001</v>
      </c>
      <c r="M27" s="13">
        <v>60.789000000000001</v>
      </c>
      <c r="N27" s="13">
        <v>60.914000000000001</v>
      </c>
      <c r="O27" s="13">
        <v>61.021000000000001</v>
      </c>
      <c r="P27" s="13">
        <v>61.11</v>
      </c>
      <c r="Q27" s="13">
        <v>61.180999999999997</v>
      </c>
      <c r="R27" s="13">
        <v>61.234000000000002</v>
      </c>
      <c r="S27" s="13">
        <v>61.268999999999998</v>
      </c>
      <c r="T27" s="13">
        <v>61.283999999999999</v>
      </c>
      <c r="U27" s="13">
        <v>61.28</v>
      </c>
      <c r="V27" s="13">
        <v>61.255000000000003</v>
      </c>
      <c r="W27" s="13">
        <v>61.210999999999999</v>
      </c>
      <c r="X27" s="13">
        <v>61.146000000000001</v>
      </c>
      <c r="Y27" s="13">
        <v>61.058999999999997</v>
      </c>
      <c r="Z27" s="13">
        <v>60.951000000000001</v>
      </c>
      <c r="AA27" s="13">
        <v>60.822000000000003</v>
      </c>
      <c r="AB27" s="13">
        <v>60.670999999999999</v>
      </c>
      <c r="AC27" s="13">
        <v>60.499000000000002</v>
      </c>
      <c r="AD27" s="13">
        <v>60.307000000000002</v>
      </c>
      <c r="AE27" s="13">
        <v>60.094000000000001</v>
      </c>
    </row>
    <row r="28" spans="1:31" x14ac:dyDescent="0.2">
      <c r="A28" t="s">
        <v>141</v>
      </c>
      <c r="B28" s="13">
        <v>190.62799999999999</v>
      </c>
      <c r="C28" s="13">
        <v>191.25700000000001</v>
      </c>
      <c r="D28" s="13">
        <v>191.80600000000001</v>
      </c>
      <c r="E28" s="13">
        <v>192.27199999999999</v>
      </c>
      <c r="F28" s="13">
        <v>192.65600000000001</v>
      </c>
      <c r="G28" s="13">
        <v>192.959</v>
      </c>
      <c r="H28" s="13">
        <v>193.18600000000001</v>
      </c>
      <c r="I28" s="13">
        <v>193.346</v>
      </c>
      <c r="J28" s="13">
        <v>193.45099999999999</v>
      </c>
      <c r="K28" s="13">
        <v>193.51</v>
      </c>
      <c r="L28" s="13">
        <v>193.52699999999999</v>
      </c>
      <c r="M28" s="13">
        <v>193.501</v>
      </c>
      <c r="N28" s="13">
        <v>193.428</v>
      </c>
      <c r="O28" s="13">
        <v>193.30500000000001</v>
      </c>
      <c r="P28" s="13">
        <v>193.126</v>
      </c>
      <c r="Q28" s="13">
        <v>192.89099999999999</v>
      </c>
      <c r="R28" s="13">
        <v>192.602</v>
      </c>
      <c r="S28" s="13">
        <v>192.256</v>
      </c>
      <c r="T28" s="13">
        <v>191.85599999999999</v>
      </c>
      <c r="U28" s="13">
        <v>191.39699999999999</v>
      </c>
      <c r="V28" s="13">
        <v>190.881</v>
      </c>
      <c r="W28" s="13">
        <v>190.30799999999999</v>
      </c>
      <c r="X28" s="13">
        <v>189.67599999999999</v>
      </c>
      <c r="Y28" s="13">
        <v>188.98500000000001</v>
      </c>
      <c r="Z28" s="13">
        <v>188.23500000000001</v>
      </c>
      <c r="AA28" s="13">
        <v>187.42500000000001</v>
      </c>
      <c r="AB28" s="13">
        <v>186.55699999999999</v>
      </c>
      <c r="AC28" s="13">
        <v>185.63</v>
      </c>
      <c r="AD28" s="13">
        <v>184.64699999999999</v>
      </c>
      <c r="AE28" s="13">
        <v>183.60900000000001</v>
      </c>
    </row>
    <row r="29" spans="1:31" x14ac:dyDescent="0.2">
      <c r="A29" t="s">
        <v>142</v>
      </c>
      <c r="B29" s="13">
        <v>109.593</v>
      </c>
      <c r="C29" s="13">
        <v>109.47</v>
      </c>
      <c r="D29" s="13">
        <v>109.301</v>
      </c>
      <c r="E29" s="13">
        <v>109.093</v>
      </c>
      <c r="F29" s="13">
        <v>108.855</v>
      </c>
      <c r="G29" s="13">
        <v>108.586</v>
      </c>
      <c r="H29" s="13">
        <v>108.285</v>
      </c>
      <c r="I29" s="13">
        <v>107.961</v>
      </c>
      <c r="J29" s="13">
        <v>107.619</v>
      </c>
      <c r="K29" s="13">
        <v>107.26600000000001</v>
      </c>
      <c r="L29" s="13">
        <v>106.904</v>
      </c>
      <c r="M29" s="13">
        <v>106.53100000000001</v>
      </c>
      <c r="N29" s="13">
        <v>106.149</v>
      </c>
      <c r="O29" s="13">
        <v>105.75700000000001</v>
      </c>
      <c r="P29" s="13">
        <v>105.352</v>
      </c>
      <c r="Q29" s="13">
        <v>104.93600000000001</v>
      </c>
      <c r="R29" s="13">
        <v>104.508</v>
      </c>
      <c r="S29" s="13">
        <v>104.06</v>
      </c>
      <c r="T29" s="13">
        <v>103.581</v>
      </c>
      <c r="U29" s="13">
        <v>103.063</v>
      </c>
      <c r="V29" s="13">
        <v>102.504</v>
      </c>
      <c r="W29" s="13">
        <v>101.90600000000001</v>
      </c>
      <c r="X29" s="13">
        <v>101.26900000000001</v>
      </c>
      <c r="Y29" s="13">
        <v>100.593</v>
      </c>
      <c r="Z29" s="13">
        <v>99.88</v>
      </c>
      <c r="AA29" s="13">
        <v>99.13</v>
      </c>
      <c r="AB29" s="13">
        <v>98.343999999999994</v>
      </c>
      <c r="AC29" s="13">
        <v>97.524000000000001</v>
      </c>
      <c r="AD29" s="13">
        <v>96.674000000000007</v>
      </c>
      <c r="AE29" s="13">
        <v>95.8</v>
      </c>
    </row>
    <row r="30" spans="1:31" x14ac:dyDescent="0.2">
      <c r="A30" t="s">
        <v>143</v>
      </c>
      <c r="B30" s="13">
        <v>198.364</v>
      </c>
      <c r="C30" s="13">
        <v>199.02600000000001</v>
      </c>
      <c r="D30" s="13">
        <v>199.64599999999999</v>
      </c>
      <c r="E30" s="13">
        <v>200.21</v>
      </c>
      <c r="F30" s="13">
        <v>200.71600000000001</v>
      </c>
      <c r="G30" s="13">
        <v>201.154</v>
      </c>
      <c r="H30" s="13">
        <v>201.54499999999999</v>
      </c>
      <c r="I30" s="13">
        <v>201.95099999999999</v>
      </c>
      <c r="J30" s="13">
        <v>202.452</v>
      </c>
      <c r="K30" s="13">
        <v>203.10400000000001</v>
      </c>
      <c r="L30" s="13">
        <v>203.929</v>
      </c>
      <c r="M30" s="13">
        <v>204.90299999999999</v>
      </c>
      <c r="N30" s="13">
        <v>205.976</v>
      </c>
      <c r="O30" s="13">
        <v>207.071</v>
      </c>
      <c r="P30" s="13">
        <v>208.131</v>
      </c>
      <c r="Q30" s="13">
        <v>209.136</v>
      </c>
      <c r="R30" s="13">
        <v>210.095</v>
      </c>
      <c r="S30" s="13">
        <v>210.99700000000001</v>
      </c>
      <c r="T30" s="13">
        <v>211.84399999999999</v>
      </c>
      <c r="U30" s="13">
        <v>212.63200000000001</v>
      </c>
      <c r="V30" s="13">
        <v>213.35400000000001</v>
      </c>
      <c r="W30" s="13">
        <v>214</v>
      </c>
      <c r="X30" s="13">
        <v>214.55699999999999</v>
      </c>
      <c r="Y30" s="13">
        <v>215.01499999999999</v>
      </c>
      <c r="Z30" s="13">
        <v>215.363</v>
      </c>
      <c r="AA30" s="13">
        <v>215.59800000000001</v>
      </c>
      <c r="AB30" s="13">
        <v>215.72300000000001</v>
      </c>
      <c r="AC30" s="13">
        <v>215.74600000000001</v>
      </c>
      <c r="AD30" s="13">
        <v>215.68299999999999</v>
      </c>
      <c r="AE30" s="13">
        <v>215.54599999999999</v>
      </c>
    </row>
    <row r="31" spans="1:31" x14ac:dyDescent="0.2">
      <c r="A31" t="s">
        <v>144</v>
      </c>
      <c r="B31" s="13">
        <v>213.041</v>
      </c>
      <c r="C31" s="13">
        <v>216.80500000000001</v>
      </c>
      <c r="D31" s="13">
        <v>220.57</v>
      </c>
      <c r="E31" s="13">
        <v>224.333</v>
      </c>
      <c r="F31" s="13">
        <v>228.09899999999999</v>
      </c>
      <c r="G31" s="13">
        <v>231.864</v>
      </c>
      <c r="H31" s="13">
        <v>235.631</v>
      </c>
      <c r="I31" s="13">
        <v>239.404</v>
      </c>
      <c r="J31" s="13">
        <v>243.19</v>
      </c>
      <c r="K31" s="13">
        <v>246.99100000000001</v>
      </c>
      <c r="L31" s="13">
        <v>250.809</v>
      </c>
      <c r="M31" s="13">
        <v>254.63900000000001</v>
      </c>
      <c r="N31" s="13">
        <v>258.47500000000002</v>
      </c>
      <c r="O31" s="13">
        <v>262.30500000000001</v>
      </c>
      <c r="P31" s="13">
        <v>266.12299999999999</v>
      </c>
      <c r="Q31" s="13">
        <v>269.92399999999998</v>
      </c>
      <c r="R31" s="13">
        <v>273.702</v>
      </c>
      <c r="S31" s="13">
        <v>277.45499999999998</v>
      </c>
      <c r="T31" s="13">
        <v>281.17099999999999</v>
      </c>
      <c r="U31" s="13">
        <v>284.84500000000003</v>
      </c>
      <c r="V31" s="13">
        <v>288.47199999999998</v>
      </c>
      <c r="W31" s="13">
        <v>292.048</v>
      </c>
      <c r="X31" s="13">
        <v>295.56700000000001</v>
      </c>
      <c r="Y31" s="13">
        <v>299.02199999999999</v>
      </c>
      <c r="Z31" s="13">
        <v>302.40899999999999</v>
      </c>
      <c r="AA31" s="13">
        <v>305.72300000000001</v>
      </c>
      <c r="AB31" s="13">
        <v>308.96199999999999</v>
      </c>
      <c r="AC31" s="13">
        <v>312.12700000000001</v>
      </c>
      <c r="AD31" s="13">
        <v>315.21499999999997</v>
      </c>
      <c r="AE31" s="13">
        <v>318.22800000000001</v>
      </c>
    </row>
    <row r="32" spans="1:31" x14ac:dyDescent="0.2">
      <c r="A32" t="s">
        <v>149</v>
      </c>
      <c r="B32" s="13">
        <v>98.111000000000004</v>
      </c>
      <c r="C32" s="13">
        <v>98.188000000000002</v>
      </c>
      <c r="D32" s="13">
        <v>98.216999999999999</v>
      </c>
      <c r="E32" s="13">
        <v>98.200999999999993</v>
      </c>
      <c r="F32" s="13">
        <v>98.141999999999996</v>
      </c>
      <c r="G32" s="13">
        <v>98.042000000000002</v>
      </c>
      <c r="H32" s="13">
        <v>97.903999999999996</v>
      </c>
      <c r="I32" s="13">
        <v>97.734999999999999</v>
      </c>
      <c r="J32" s="13">
        <v>97.542000000000002</v>
      </c>
      <c r="K32" s="13">
        <v>97.331999999999994</v>
      </c>
      <c r="L32" s="13">
        <v>97.106999999999999</v>
      </c>
      <c r="M32" s="13">
        <v>96.867000000000004</v>
      </c>
      <c r="N32" s="13">
        <v>96.61</v>
      </c>
      <c r="O32" s="13">
        <v>96.334999999999994</v>
      </c>
      <c r="P32" s="13">
        <v>96.037999999999997</v>
      </c>
      <c r="Q32" s="13">
        <v>95.72</v>
      </c>
      <c r="R32" s="13">
        <v>95.38</v>
      </c>
      <c r="S32" s="13">
        <v>95.016000000000005</v>
      </c>
      <c r="T32" s="13">
        <v>94.626000000000005</v>
      </c>
      <c r="U32" s="13">
        <v>94.207999999999998</v>
      </c>
      <c r="V32" s="13">
        <v>93.76</v>
      </c>
      <c r="W32" s="13">
        <v>93.283000000000001</v>
      </c>
      <c r="X32" s="13">
        <v>92.772999999999996</v>
      </c>
      <c r="Y32" s="13">
        <v>92.227999999999994</v>
      </c>
      <c r="Z32" s="13">
        <v>91.644999999999996</v>
      </c>
      <c r="AA32" s="13">
        <v>91.024000000000001</v>
      </c>
      <c r="AB32" s="13">
        <v>90.366</v>
      </c>
      <c r="AC32" s="13">
        <v>89.673000000000002</v>
      </c>
      <c r="AD32" s="13">
        <v>88.95</v>
      </c>
      <c r="AE32" s="13">
        <v>88.197000000000003</v>
      </c>
    </row>
    <row r="33" spans="1:31" x14ac:dyDescent="0.2">
      <c r="A33" s="4" t="s">
        <v>204</v>
      </c>
      <c r="B33" s="13">
        <v>5999.4930000000004</v>
      </c>
      <c r="C33" s="13">
        <v>6032.77</v>
      </c>
      <c r="D33" s="13">
        <v>6059.0190000000002</v>
      </c>
      <c r="E33" s="13">
        <v>6081.4589999999998</v>
      </c>
      <c r="F33" s="13">
        <v>6102.5119999999997</v>
      </c>
      <c r="G33" s="13">
        <v>6123.0929999999998</v>
      </c>
      <c r="H33" s="13">
        <v>6142.9260000000004</v>
      </c>
      <c r="I33" s="13">
        <v>6161.7759999999998</v>
      </c>
      <c r="J33" s="13">
        <v>6178.9660000000003</v>
      </c>
      <c r="K33" s="13">
        <v>6194.01</v>
      </c>
      <c r="L33" s="13">
        <v>6207.067</v>
      </c>
      <c r="M33" s="13">
        <v>6218.5039999999999</v>
      </c>
      <c r="N33" s="13">
        <v>6228.24</v>
      </c>
      <c r="O33" s="13">
        <v>6236.1350000000002</v>
      </c>
      <c r="P33" s="13">
        <v>6242.085</v>
      </c>
      <c r="Q33" s="13">
        <v>6246.0739999999996</v>
      </c>
      <c r="R33" s="13">
        <v>6248.1210000000001</v>
      </c>
      <c r="S33" s="13">
        <v>6248.201</v>
      </c>
      <c r="T33" s="13">
        <v>6246.2910000000002</v>
      </c>
      <c r="U33" s="13">
        <v>6242.3720000000003</v>
      </c>
      <c r="V33" s="13">
        <v>6236.4279999999999</v>
      </c>
      <c r="W33" s="13">
        <v>6228.45</v>
      </c>
      <c r="X33" s="13">
        <v>6218.442</v>
      </c>
      <c r="Y33" s="13">
        <v>6206.415</v>
      </c>
      <c r="Z33" s="13">
        <v>6192.38</v>
      </c>
      <c r="AA33" s="13">
        <v>6176.3680000000004</v>
      </c>
      <c r="AB33" s="13">
        <v>6158.3829999999998</v>
      </c>
      <c r="AC33" s="13">
        <v>6138.3710000000001</v>
      </c>
      <c r="AD33" s="13">
        <v>6116.2569999999996</v>
      </c>
      <c r="AE33" s="13">
        <v>6092.0069999999996</v>
      </c>
    </row>
    <row r="34" spans="1:31" x14ac:dyDescent="0.2">
      <c r="A34" t="s">
        <v>153</v>
      </c>
      <c r="B34" s="13">
        <v>644.33900000000006</v>
      </c>
      <c r="C34" s="13">
        <v>654.005</v>
      </c>
      <c r="D34" s="13">
        <v>663.58</v>
      </c>
      <c r="E34" s="13">
        <v>673.06</v>
      </c>
      <c r="F34" s="13">
        <v>682.44399999999996</v>
      </c>
      <c r="G34" s="13">
        <v>691.73500000000001</v>
      </c>
      <c r="H34" s="13">
        <v>700.94899999999996</v>
      </c>
      <c r="I34" s="13">
        <v>710.12099999999998</v>
      </c>
      <c r="J34" s="13">
        <v>719.29</v>
      </c>
      <c r="K34" s="13">
        <v>728.48599999999999</v>
      </c>
      <c r="L34" s="13">
        <v>737.71600000000001</v>
      </c>
      <c r="M34" s="13">
        <v>746.96500000000003</v>
      </c>
      <c r="N34" s="13">
        <v>756.21</v>
      </c>
      <c r="O34" s="13">
        <v>765.41300000000001</v>
      </c>
      <c r="P34" s="13">
        <v>774.54100000000005</v>
      </c>
      <c r="Q34" s="13">
        <v>783.58199999999999</v>
      </c>
      <c r="R34" s="13">
        <v>792.52700000000004</v>
      </c>
      <c r="S34" s="13">
        <v>801.346</v>
      </c>
      <c r="T34" s="13">
        <v>810.00599999999997</v>
      </c>
      <c r="U34" s="13">
        <v>818.48</v>
      </c>
      <c r="V34" s="13">
        <v>826.75099999999998</v>
      </c>
      <c r="W34" s="13">
        <v>834.80799999999999</v>
      </c>
      <c r="X34" s="13">
        <v>842.63300000000004</v>
      </c>
      <c r="Y34" s="13">
        <v>850.20500000000004</v>
      </c>
      <c r="Z34" s="13">
        <v>857.51199999999994</v>
      </c>
      <c r="AA34" s="13">
        <v>864.54200000000003</v>
      </c>
      <c r="AB34" s="13">
        <v>871.29300000000001</v>
      </c>
      <c r="AC34" s="13">
        <v>877.77099999999996</v>
      </c>
      <c r="AD34" s="13">
        <v>883.98699999999997</v>
      </c>
      <c r="AE34" s="13">
        <v>889.95</v>
      </c>
    </row>
    <row r="35" spans="1:31" x14ac:dyDescent="0.2">
      <c r="A35" t="s">
        <v>160</v>
      </c>
      <c r="B35" s="13">
        <v>562.27</v>
      </c>
      <c r="C35" s="13">
        <v>564.60299999999995</v>
      </c>
      <c r="D35" s="13">
        <v>566.70299999999997</v>
      </c>
      <c r="E35" s="13">
        <v>568.55799999999999</v>
      </c>
      <c r="F35" s="13">
        <v>570.16399999999999</v>
      </c>
      <c r="G35" s="13">
        <v>571.52200000000005</v>
      </c>
      <c r="H35" s="13">
        <v>572.64599999999996</v>
      </c>
      <c r="I35" s="13">
        <v>573.56799999999998</v>
      </c>
      <c r="J35" s="13">
        <v>574.32500000000005</v>
      </c>
      <c r="K35" s="13">
        <v>574.94500000000005</v>
      </c>
      <c r="L35" s="13">
        <v>575.44000000000005</v>
      </c>
      <c r="M35" s="13">
        <v>575.80600000000004</v>
      </c>
      <c r="N35" s="13">
        <v>576.029</v>
      </c>
      <c r="O35" s="13">
        <v>576.08600000000001</v>
      </c>
      <c r="P35" s="13">
        <v>575.96100000000001</v>
      </c>
      <c r="Q35" s="13">
        <v>575.65099999999995</v>
      </c>
      <c r="R35" s="13">
        <v>575.16300000000001</v>
      </c>
      <c r="S35" s="13">
        <v>574.49</v>
      </c>
      <c r="T35" s="13">
        <v>573.63099999999997</v>
      </c>
      <c r="U35" s="13">
        <v>572.58299999999997</v>
      </c>
      <c r="V35" s="13">
        <v>571.34500000000003</v>
      </c>
      <c r="W35" s="13">
        <v>569.91899999999998</v>
      </c>
      <c r="X35" s="13">
        <v>568.30200000000002</v>
      </c>
      <c r="Y35" s="13">
        <v>566.49599999999998</v>
      </c>
      <c r="Z35" s="13">
        <v>564.50099999999998</v>
      </c>
      <c r="AA35" s="13">
        <v>562.32000000000005</v>
      </c>
      <c r="AB35" s="13">
        <v>559.95600000000002</v>
      </c>
      <c r="AC35" s="13">
        <v>557.42100000000005</v>
      </c>
      <c r="AD35" s="13">
        <v>554.726</v>
      </c>
      <c r="AE35" s="13">
        <v>551.88</v>
      </c>
    </row>
    <row r="36" spans="1:31" x14ac:dyDescent="0.2">
      <c r="A36" t="s">
        <v>168</v>
      </c>
      <c r="B36" s="13">
        <v>1327.8030000000001</v>
      </c>
      <c r="C36" s="13">
        <v>1350.741</v>
      </c>
      <c r="D36" s="13">
        <v>1373.405</v>
      </c>
      <c r="E36" s="13">
        <v>1395.7439999999999</v>
      </c>
      <c r="F36" s="13">
        <v>1417.731</v>
      </c>
      <c r="G36" s="13">
        <v>1439.36</v>
      </c>
      <c r="H36" s="13">
        <v>1460.684</v>
      </c>
      <c r="I36" s="13">
        <v>1481.799</v>
      </c>
      <c r="J36" s="13">
        <v>1502.836</v>
      </c>
      <c r="K36" s="13">
        <v>1523.8979999999999</v>
      </c>
      <c r="L36" s="13">
        <v>1545.0170000000001</v>
      </c>
      <c r="M36" s="13">
        <v>1566.1969999999999</v>
      </c>
      <c r="N36" s="13">
        <v>1587.4760000000001</v>
      </c>
      <c r="O36" s="13">
        <v>1608.893</v>
      </c>
      <c r="P36" s="13">
        <v>1630.4659999999999</v>
      </c>
      <c r="Q36" s="13">
        <v>1652.1980000000001</v>
      </c>
      <c r="R36" s="13">
        <v>1674.076</v>
      </c>
      <c r="S36" s="13">
        <v>1696.0820000000001</v>
      </c>
      <c r="T36" s="13">
        <v>1718.1869999999999</v>
      </c>
      <c r="U36" s="13">
        <v>1740.356</v>
      </c>
      <c r="V36" s="13">
        <v>1762.5709999999999</v>
      </c>
      <c r="W36" s="13">
        <v>1784.7809999999999</v>
      </c>
      <c r="X36" s="13">
        <v>1806.86</v>
      </c>
      <c r="Y36" s="13">
        <v>1828.65</v>
      </c>
      <c r="Z36" s="13">
        <v>1850.0250000000001</v>
      </c>
      <c r="AA36" s="13">
        <v>1870.925</v>
      </c>
      <c r="AB36" s="13">
        <v>1891.3320000000001</v>
      </c>
      <c r="AC36" s="13">
        <v>1911.2139999999999</v>
      </c>
      <c r="AD36" s="13">
        <v>1930.5530000000001</v>
      </c>
      <c r="AE36" s="13">
        <v>1949.3340000000001</v>
      </c>
    </row>
    <row r="37" spans="1:31" x14ac:dyDescent="0.2">
      <c r="A37" t="s">
        <v>170</v>
      </c>
      <c r="B37" s="13">
        <v>1363.4179999999999</v>
      </c>
      <c r="C37" s="13">
        <v>1360.923</v>
      </c>
      <c r="D37" s="13">
        <v>1357.7</v>
      </c>
      <c r="E37" s="13">
        <v>1353.807</v>
      </c>
      <c r="F37" s="13">
        <v>1349.306</v>
      </c>
      <c r="G37" s="13">
        <v>1344.2339999999999</v>
      </c>
      <c r="H37" s="13">
        <v>1338.6479999999999</v>
      </c>
      <c r="I37" s="13">
        <v>1332.6420000000001</v>
      </c>
      <c r="J37" s="13">
        <v>1326.327</v>
      </c>
      <c r="K37" s="13">
        <v>1319.789</v>
      </c>
      <c r="L37" s="13">
        <v>1313.078</v>
      </c>
      <c r="M37" s="13">
        <v>1306.2049999999999</v>
      </c>
      <c r="N37" s="13">
        <v>1299.1659999999999</v>
      </c>
      <c r="O37" s="13">
        <v>1291.9369999999999</v>
      </c>
      <c r="P37" s="13">
        <v>1284.499</v>
      </c>
      <c r="Q37" s="13">
        <v>1276.8589999999999</v>
      </c>
      <c r="R37" s="13">
        <v>1269.03</v>
      </c>
      <c r="S37" s="13">
        <v>1261.0050000000001</v>
      </c>
      <c r="T37" s="13">
        <v>1252.7660000000001</v>
      </c>
      <c r="U37" s="13">
        <v>1244.3009999999999</v>
      </c>
      <c r="V37" s="13">
        <v>1235.6079999999999</v>
      </c>
      <c r="W37" s="13">
        <v>1226.684</v>
      </c>
      <c r="X37" s="13">
        <v>1217.5050000000001</v>
      </c>
      <c r="Y37" s="13">
        <v>1208.0429999999999</v>
      </c>
      <c r="Z37" s="13">
        <v>1198.277</v>
      </c>
      <c r="AA37" s="13">
        <v>1188.201</v>
      </c>
      <c r="AB37" s="13">
        <v>1177.8230000000001</v>
      </c>
      <c r="AC37" s="13">
        <v>1167.1479999999999</v>
      </c>
      <c r="AD37" s="13">
        <v>1156.19</v>
      </c>
      <c r="AE37" s="13">
        <v>1144.962</v>
      </c>
    </row>
    <row r="38" spans="1:31" x14ac:dyDescent="0.2">
      <c r="A38" s="4" t="s">
        <v>209</v>
      </c>
      <c r="B38" s="13">
        <v>10.037000000000001</v>
      </c>
      <c r="C38" s="13">
        <v>10.064</v>
      </c>
      <c r="D38" s="13">
        <v>10.092000000000001</v>
      </c>
      <c r="E38" s="13">
        <v>10.119999999999999</v>
      </c>
      <c r="F38" s="13">
        <v>10.147</v>
      </c>
      <c r="G38" s="13">
        <v>10.173</v>
      </c>
      <c r="H38" s="13">
        <v>10.196999999999999</v>
      </c>
      <c r="I38" s="13">
        <v>10.218999999999999</v>
      </c>
      <c r="J38" s="13">
        <v>10.239000000000001</v>
      </c>
      <c r="K38" s="13">
        <v>10.256</v>
      </c>
      <c r="L38" s="13">
        <v>10.27</v>
      </c>
      <c r="M38" s="13">
        <v>10.28</v>
      </c>
      <c r="N38" s="13">
        <v>10.286</v>
      </c>
      <c r="O38" s="13">
        <v>10.29</v>
      </c>
      <c r="P38" s="13">
        <v>10.289</v>
      </c>
      <c r="Q38" s="13">
        <v>10.285</v>
      </c>
      <c r="R38" s="13">
        <v>10.276</v>
      </c>
      <c r="S38" s="13">
        <v>10.263</v>
      </c>
      <c r="T38" s="13">
        <v>10.244</v>
      </c>
      <c r="U38" s="13">
        <v>10.220000000000001</v>
      </c>
      <c r="V38" s="13">
        <v>10.189</v>
      </c>
      <c r="W38" s="13">
        <v>10.151999999999999</v>
      </c>
      <c r="X38" s="13">
        <v>10.11</v>
      </c>
      <c r="Y38" s="13">
        <v>10.063000000000001</v>
      </c>
      <c r="Z38" s="13">
        <v>10.010999999999999</v>
      </c>
      <c r="AA38" s="13">
        <v>9.9540000000000006</v>
      </c>
      <c r="AB38" s="13">
        <v>9.8949999999999996</v>
      </c>
      <c r="AC38" s="13">
        <v>9.8320000000000007</v>
      </c>
      <c r="AD38" s="13">
        <v>9.7690000000000001</v>
      </c>
      <c r="AE38" s="13">
        <v>9.7070000000000007</v>
      </c>
    </row>
    <row r="39" spans="1:31" x14ac:dyDescent="0.2">
      <c r="A39" t="s">
        <v>183</v>
      </c>
      <c r="B39" s="13">
        <v>296.56599999999997</v>
      </c>
      <c r="C39" s="13">
        <v>301.67200000000003</v>
      </c>
      <c r="D39" s="13">
        <v>306.71899999999999</v>
      </c>
      <c r="E39" s="13">
        <v>311.70400000000001</v>
      </c>
      <c r="F39" s="13">
        <v>316.62799999999999</v>
      </c>
      <c r="G39" s="13">
        <v>321.48899999999998</v>
      </c>
      <c r="H39" s="13">
        <v>326.29199999999997</v>
      </c>
      <c r="I39" s="13">
        <v>331.05500000000001</v>
      </c>
      <c r="J39" s="13">
        <v>335.80099999999999</v>
      </c>
      <c r="K39" s="13">
        <v>340.54599999999999</v>
      </c>
      <c r="L39" s="13">
        <v>345.29500000000002</v>
      </c>
      <c r="M39" s="13">
        <v>350.04300000000001</v>
      </c>
      <c r="N39" s="13">
        <v>354.78</v>
      </c>
      <c r="O39" s="13">
        <v>359.49700000000001</v>
      </c>
      <c r="P39" s="13">
        <v>364.18200000000002</v>
      </c>
      <c r="Q39" s="13">
        <v>368.83100000000002</v>
      </c>
      <c r="R39" s="13">
        <v>373.44200000000001</v>
      </c>
      <c r="S39" s="13">
        <v>378.005</v>
      </c>
      <c r="T39" s="13">
        <v>382.50799999999998</v>
      </c>
      <c r="U39" s="13">
        <v>386.94200000000001</v>
      </c>
      <c r="V39" s="13">
        <v>391.3</v>
      </c>
      <c r="W39" s="13">
        <v>395.58</v>
      </c>
      <c r="X39" s="13">
        <v>399.77199999999999</v>
      </c>
      <c r="Y39" s="13">
        <v>403.87299999999999</v>
      </c>
      <c r="Z39" s="13">
        <v>407.87900000000002</v>
      </c>
      <c r="AA39" s="13">
        <v>411.78399999999999</v>
      </c>
      <c r="AB39" s="13">
        <v>415.58499999999998</v>
      </c>
      <c r="AC39" s="13">
        <v>419.279</v>
      </c>
      <c r="AD39" s="13">
        <v>422.86900000000003</v>
      </c>
      <c r="AE39" s="13">
        <v>426.35199999999998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2F942-A916-594C-9B20-44496DF4EAA7}">
  <dimension ref="A1:AE40"/>
  <sheetViews>
    <sheetView topLeftCell="V1" workbookViewId="0">
      <selection activeCell="AE41" sqref="AE41"/>
    </sheetView>
  </sheetViews>
  <sheetFormatPr baseColWidth="10" defaultRowHeight="15" x14ac:dyDescent="0.2"/>
  <cols>
    <col min="1" max="1" width="17.1640625" customWidth="1"/>
  </cols>
  <sheetData>
    <row r="1" spans="1:31" s="7" customFormat="1" x14ac:dyDescent="0.2">
      <c r="A1" s="7" t="s">
        <v>194</v>
      </c>
      <c r="B1" s="21">
        <v>2021</v>
      </c>
      <c r="C1" s="21">
        <v>2022</v>
      </c>
      <c r="D1" s="21">
        <v>2023</v>
      </c>
      <c r="E1" s="21">
        <v>2024</v>
      </c>
      <c r="F1" s="21">
        <v>2025</v>
      </c>
      <c r="G1" s="21">
        <v>2026</v>
      </c>
      <c r="H1" s="21">
        <v>2027</v>
      </c>
      <c r="I1" s="21">
        <v>2028</v>
      </c>
      <c r="J1" s="21">
        <v>2029</v>
      </c>
      <c r="K1" s="21">
        <v>2030</v>
      </c>
      <c r="L1" s="21">
        <v>2031</v>
      </c>
      <c r="M1" s="21">
        <v>2032</v>
      </c>
      <c r="N1" s="21">
        <v>2033</v>
      </c>
      <c r="O1" s="21">
        <v>2034</v>
      </c>
      <c r="P1" s="21">
        <v>2035</v>
      </c>
      <c r="Q1" s="21">
        <v>2036</v>
      </c>
      <c r="R1" s="21">
        <v>2037</v>
      </c>
      <c r="S1" s="21">
        <v>2038</v>
      </c>
      <c r="T1" s="21">
        <v>2039</v>
      </c>
      <c r="U1" s="21">
        <v>2040</v>
      </c>
      <c r="V1" s="21">
        <v>2041</v>
      </c>
      <c r="W1" s="21">
        <v>2042</v>
      </c>
      <c r="X1" s="21">
        <v>2043</v>
      </c>
      <c r="Y1" s="21">
        <v>2044</v>
      </c>
      <c r="Z1" s="21">
        <v>2045</v>
      </c>
      <c r="AA1" s="21">
        <v>2046</v>
      </c>
      <c r="AB1" s="21">
        <v>2047</v>
      </c>
      <c r="AC1" s="21">
        <v>2048</v>
      </c>
      <c r="AD1" s="21">
        <v>2049</v>
      </c>
      <c r="AE1" s="21">
        <v>2050</v>
      </c>
    </row>
    <row r="2" spans="1:31" x14ac:dyDescent="0.2">
      <c r="A2" t="s">
        <v>9</v>
      </c>
      <c r="B2" s="13">
        <v>98.501000000000005</v>
      </c>
      <c r="C2" s="13">
        <v>99.688999999999993</v>
      </c>
      <c r="D2" s="13">
        <v>100.886</v>
      </c>
      <c r="E2" s="13">
        <v>102.09099999999999</v>
      </c>
      <c r="F2" s="13">
        <v>103.29900000000001</v>
      </c>
      <c r="G2" s="13">
        <v>104.508</v>
      </c>
      <c r="H2" s="13">
        <v>105.71299999999999</v>
      </c>
      <c r="I2" s="13">
        <v>106.908</v>
      </c>
      <c r="J2" s="13">
        <v>108.08199999999999</v>
      </c>
      <c r="K2" s="13">
        <v>109.23</v>
      </c>
      <c r="L2" s="13">
        <v>110.34699999999999</v>
      </c>
      <c r="M2" s="13">
        <v>111.434</v>
      </c>
      <c r="N2" s="13">
        <v>112.49299999999999</v>
      </c>
      <c r="O2" s="13">
        <v>113.527</v>
      </c>
      <c r="P2" s="13">
        <v>114.53700000000001</v>
      </c>
      <c r="Q2" s="13">
        <v>115.52500000000001</v>
      </c>
      <c r="R2" s="13">
        <v>116.492</v>
      </c>
      <c r="S2" s="13">
        <v>117.44</v>
      </c>
      <c r="T2" s="13">
        <v>118.37</v>
      </c>
      <c r="U2" s="13">
        <v>119.285</v>
      </c>
      <c r="V2" s="13">
        <v>120.188</v>
      </c>
      <c r="W2" s="13">
        <v>121.07899999999999</v>
      </c>
      <c r="X2" s="13">
        <v>121.96299999999999</v>
      </c>
      <c r="Y2" s="13">
        <v>122.839</v>
      </c>
      <c r="Z2" s="13">
        <v>123.712</v>
      </c>
      <c r="AA2" s="13">
        <v>124.583</v>
      </c>
      <c r="AB2" s="13">
        <v>125.452</v>
      </c>
      <c r="AC2" s="13">
        <v>126.321</v>
      </c>
      <c r="AD2" s="13">
        <v>127.18899999999999</v>
      </c>
      <c r="AE2" s="13">
        <v>128.05799999999999</v>
      </c>
    </row>
    <row r="3" spans="1:31" x14ac:dyDescent="0.2">
      <c r="A3" t="s">
        <v>15</v>
      </c>
      <c r="B3" s="13">
        <v>418.72800000000001</v>
      </c>
      <c r="C3" s="13">
        <v>423.92399999999998</v>
      </c>
      <c r="D3" s="13">
        <v>429.13299999999998</v>
      </c>
      <c r="E3" s="13">
        <v>434.31799999999998</v>
      </c>
      <c r="F3" s="13">
        <v>439.45100000000002</v>
      </c>
      <c r="G3" s="13">
        <v>444.52800000000002</v>
      </c>
      <c r="H3" s="13">
        <v>449.54599999999999</v>
      </c>
      <c r="I3" s="13">
        <v>454.47899999999998</v>
      </c>
      <c r="J3" s="13">
        <v>459.29500000000002</v>
      </c>
      <c r="K3" s="13">
        <v>463.97300000000001</v>
      </c>
      <c r="L3" s="13">
        <v>468.50400000000002</v>
      </c>
      <c r="M3" s="13">
        <v>472.892</v>
      </c>
      <c r="N3" s="13">
        <v>477.149</v>
      </c>
      <c r="O3" s="13">
        <v>481.291</v>
      </c>
      <c r="P3" s="13">
        <v>485.33499999999998</v>
      </c>
      <c r="Q3" s="13">
        <v>489.28500000000003</v>
      </c>
      <c r="R3" s="13">
        <v>493.14600000000002</v>
      </c>
      <c r="S3" s="13">
        <v>496.94</v>
      </c>
      <c r="T3" s="13">
        <v>500.68799999999999</v>
      </c>
      <c r="U3" s="13">
        <v>504.41300000000001</v>
      </c>
      <c r="V3" s="13">
        <v>508.12299999999999</v>
      </c>
      <c r="W3" s="13">
        <v>511.82299999999998</v>
      </c>
      <c r="X3" s="13">
        <v>515.529</v>
      </c>
      <c r="Y3" s="13">
        <v>519.25300000000004</v>
      </c>
      <c r="Z3" s="13">
        <v>523.00800000000004</v>
      </c>
      <c r="AA3" s="13">
        <v>526.79899999999998</v>
      </c>
      <c r="AB3" s="13">
        <v>530.62800000000004</v>
      </c>
      <c r="AC3" s="13">
        <v>534.49</v>
      </c>
      <c r="AD3" s="13">
        <v>538.37699999999995</v>
      </c>
      <c r="AE3" s="13">
        <v>542.28300000000002</v>
      </c>
    </row>
    <row r="4" spans="1:31" x14ac:dyDescent="0.2">
      <c r="A4" s="4" t="s">
        <v>198</v>
      </c>
      <c r="B4" s="13">
        <v>1519.9359999999999</v>
      </c>
      <c r="C4" s="13">
        <v>1541.059</v>
      </c>
      <c r="D4" s="13">
        <v>1561.414</v>
      </c>
      <c r="E4" s="13">
        <v>1581.3050000000001</v>
      </c>
      <c r="F4" s="13">
        <v>1600.9559999999999</v>
      </c>
      <c r="G4" s="13">
        <v>1620.4079999999999</v>
      </c>
      <c r="H4" s="13">
        <v>1639.596</v>
      </c>
      <c r="I4" s="13">
        <v>1658.521</v>
      </c>
      <c r="J4" s="13">
        <v>1677.1590000000001</v>
      </c>
      <c r="K4" s="13">
        <v>1695.4970000000001</v>
      </c>
      <c r="L4" s="13">
        <v>1713.5350000000001</v>
      </c>
      <c r="M4" s="13">
        <v>1731.289</v>
      </c>
      <c r="N4" s="13">
        <v>1748.778</v>
      </c>
      <c r="O4" s="13">
        <v>1766.0219999999999</v>
      </c>
      <c r="P4" s="13">
        <v>1783.0260000000001</v>
      </c>
      <c r="Q4" s="13">
        <v>1799.8119999999999</v>
      </c>
      <c r="R4" s="13">
        <v>1816.354</v>
      </c>
      <c r="S4" s="13">
        <v>1832.548</v>
      </c>
      <c r="T4" s="13">
        <v>1848.2550000000001</v>
      </c>
      <c r="U4" s="13">
        <v>1863.3820000000001</v>
      </c>
      <c r="V4" s="13">
        <v>1877.884</v>
      </c>
      <c r="W4" s="13">
        <v>1891.8</v>
      </c>
      <c r="X4" s="13">
        <v>1905.221</v>
      </c>
      <c r="Y4" s="13">
        <v>1918.2829999999999</v>
      </c>
      <c r="Z4" s="13">
        <v>1931.0840000000001</v>
      </c>
      <c r="AA4" s="13">
        <v>1943.655</v>
      </c>
      <c r="AB4" s="13">
        <v>1955.9680000000001</v>
      </c>
      <c r="AC4" s="13">
        <v>1968</v>
      </c>
      <c r="AD4" s="13">
        <v>1979.71</v>
      </c>
      <c r="AE4" s="13">
        <v>1991.0650000000001</v>
      </c>
    </row>
    <row r="5" spans="1:31" x14ac:dyDescent="0.2">
      <c r="A5" t="s">
        <v>17</v>
      </c>
      <c r="B5" s="13">
        <v>291.14299999999997</v>
      </c>
      <c r="C5" s="13">
        <v>292.29700000000003</v>
      </c>
      <c r="D5" s="13">
        <v>293.43700000000001</v>
      </c>
      <c r="E5" s="13">
        <v>294.56200000000001</v>
      </c>
      <c r="F5" s="13">
        <v>295.67</v>
      </c>
      <c r="G5" s="13">
        <v>296.76</v>
      </c>
      <c r="H5" s="13">
        <v>297.82499999999999</v>
      </c>
      <c r="I5" s="13">
        <v>298.85300000000001</v>
      </c>
      <c r="J5" s="13">
        <v>299.82600000000002</v>
      </c>
      <c r="K5" s="13">
        <v>300.73599999999999</v>
      </c>
      <c r="L5" s="13">
        <v>301.577</v>
      </c>
      <c r="M5" s="13">
        <v>302.35199999999998</v>
      </c>
      <c r="N5" s="13">
        <v>303.06700000000001</v>
      </c>
      <c r="O5" s="13">
        <v>303.72699999999998</v>
      </c>
      <c r="P5" s="13">
        <v>304.34100000000001</v>
      </c>
      <c r="Q5" s="13">
        <v>304.91199999999998</v>
      </c>
      <c r="R5" s="13">
        <v>305.44299999999998</v>
      </c>
      <c r="S5" s="13">
        <v>305.94</v>
      </c>
      <c r="T5" s="13">
        <v>306.416</v>
      </c>
      <c r="U5" s="13">
        <v>306.87799999999999</v>
      </c>
      <c r="V5" s="13">
        <v>307.33300000000003</v>
      </c>
      <c r="W5" s="13">
        <v>307.78500000000003</v>
      </c>
      <c r="X5" s="13">
        <v>308.24299999999999</v>
      </c>
      <c r="Y5" s="13">
        <v>308.71600000000001</v>
      </c>
      <c r="Z5" s="13">
        <v>309.21199999999999</v>
      </c>
      <c r="AA5" s="13">
        <v>309.73599999999999</v>
      </c>
      <c r="AB5" s="13">
        <v>310.29300000000001</v>
      </c>
      <c r="AC5" s="13">
        <v>310.88900000000001</v>
      </c>
      <c r="AD5" s="13">
        <v>311.53300000000002</v>
      </c>
      <c r="AE5" s="13">
        <v>312.23099999999999</v>
      </c>
    </row>
    <row r="6" spans="1:31" x14ac:dyDescent="0.2">
      <c r="A6" t="s">
        <v>21</v>
      </c>
      <c r="B6" s="13">
        <v>411.065</v>
      </c>
      <c r="C6" s="13">
        <v>420.11599999999999</v>
      </c>
      <c r="D6" s="13">
        <v>429.233</v>
      </c>
      <c r="E6" s="13">
        <v>438.392</v>
      </c>
      <c r="F6" s="13">
        <v>447.57</v>
      </c>
      <c r="G6" s="13">
        <v>456.75700000000001</v>
      </c>
      <c r="H6" s="13">
        <v>465.93599999999998</v>
      </c>
      <c r="I6" s="13">
        <v>475.07600000000002</v>
      </c>
      <c r="J6" s="13">
        <v>484.14499999999998</v>
      </c>
      <c r="K6" s="13">
        <v>493.11700000000002</v>
      </c>
      <c r="L6" s="13">
        <v>501.98</v>
      </c>
      <c r="M6" s="13">
        <v>510.73500000000001</v>
      </c>
      <c r="N6" s="13">
        <v>519.39300000000003</v>
      </c>
      <c r="O6" s="13">
        <v>527.96799999999996</v>
      </c>
      <c r="P6" s="13">
        <v>536.47799999999995</v>
      </c>
      <c r="Q6" s="13">
        <v>544.923</v>
      </c>
      <c r="R6" s="13">
        <v>553.30600000000004</v>
      </c>
      <c r="S6" s="13">
        <v>561.64499999999998</v>
      </c>
      <c r="T6" s="13">
        <v>569.96299999999997</v>
      </c>
      <c r="U6" s="13">
        <v>578.27599999999995</v>
      </c>
      <c r="V6" s="13">
        <v>586.59199999999998</v>
      </c>
      <c r="W6" s="13">
        <v>594.91300000000001</v>
      </c>
      <c r="X6" s="13">
        <v>603.24699999999996</v>
      </c>
      <c r="Y6" s="13">
        <v>611.6</v>
      </c>
      <c r="Z6" s="13">
        <v>619.97699999999998</v>
      </c>
      <c r="AA6" s="13">
        <v>628.38</v>
      </c>
      <c r="AB6" s="13">
        <v>636.80799999999999</v>
      </c>
      <c r="AC6" s="13">
        <v>645.24900000000002</v>
      </c>
      <c r="AD6" s="13">
        <v>653.69200000000001</v>
      </c>
      <c r="AE6" s="13">
        <v>662.12400000000002</v>
      </c>
    </row>
    <row r="7" spans="1:31" x14ac:dyDescent="0.2">
      <c r="A7" t="s">
        <v>32</v>
      </c>
      <c r="B7" s="13">
        <v>567.13199999999995</v>
      </c>
      <c r="C7" s="13">
        <v>575.4</v>
      </c>
      <c r="D7" s="13">
        <v>583.73199999999997</v>
      </c>
      <c r="E7" s="13">
        <v>592.12</v>
      </c>
      <c r="F7" s="13">
        <v>600.55100000000004</v>
      </c>
      <c r="G7" s="13">
        <v>609.01099999999997</v>
      </c>
      <c r="H7" s="13">
        <v>617.47699999999998</v>
      </c>
      <c r="I7" s="13">
        <v>625.91899999999998</v>
      </c>
      <c r="J7" s="13">
        <v>634.30700000000002</v>
      </c>
      <c r="K7" s="13">
        <v>642.61800000000005</v>
      </c>
      <c r="L7" s="13">
        <v>650.83600000000001</v>
      </c>
      <c r="M7" s="13">
        <v>658.96100000000001</v>
      </c>
      <c r="N7" s="13">
        <v>667.01099999999997</v>
      </c>
      <c r="O7" s="13">
        <v>675.01099999999997</v>
      </c>
      <c r="P7" s="13">
        <v>682.98199999999997</v>
      </c>
      <c r="Q7" s="13">
        <v>690.92499999999995</v>
      </c>
      <c r="R7" s="13">
        <v>698.83600000000001</v>
      </c>
      <c r="S7" s="13">
        <v>706.71900000000005</v>
      </c>
      <c r="T7" s="13">
        <v>714.58100000000002</v>
      </c>
      <c r="U7" s="13">
        <v>722.42399999999998</v>
      </c>
      <c r="V7" s="13">
        <v>730.25</v>
      </c>
      <c r="W7" s="13">
        <v>738.05499999999995</v>
      </c>
      <c r="X7" s="13">
        <v>745.83799999999997</v>
      </c>
      <c r="Y7" s="13">
        <v>753.59199999999998</v>
      </c>
      <c r="Z7" s="13">
        <v>761.31100000000004</v>
      </c>
      <c r="AA7" s="13">
        <v>768.99199999999996</v>
      </c>
      <c r="AB7" s="13">
        <v>776.63199999999995</v>
      </c>
      <c r="AC7" s="13">
        <v>784.21699999999998</v>
      </c>
      <c r="AD7" s="13">
        <v>791.73800000000006</v>
      </c>
      <c r="AE7" s="13">
        <v>799.18100000000004</v>
      </c>
    </row>
    <row r="8" spans="1:31" x14ac:dyDescent="0.2">
      <c r="A8" t="s">
        <v>41</v>
      </c>
      <c r="B8" s="13">
        <v>912.19</v>
      </c>
      <c r="C8" s="13">
        <v>934.06500000000005</v>
      </c>
      <c r="D8" s="13">
        <v>956.26400000000001</v>
      </c>
      <c r="E8" s="13">
        <v>978.80600000000004</v>
      </c>
      <c r="F8" s="13">
        <v>1001.699</v>
      </c>
      <c r="G8" s="13">
        <v>1024.943</v>
      </c>
      <c r="H8" s="13">
        <v>1048.5139999999999</v>
      </c>
      <c r="I8" s="13">
        <v>1072.3699999999999</v>
      </c>
      <c r="J8" s="13">
        <v>1096.453</v>
      </c>
      <c r="K8" s="13">
        <v>1120.7270000000001</v>
      </c>
      <c r="L8" s="13">
        <v>1145.172</v>
      </c>
      <c r="M8" s="13">
        <v>1169.8019999999999</v>
      </c>
      <c r="N8" s="13">
        <v>1194.6369999999999</v>
      </c>
      <c r="O8" s="13">
        <v>1219.7170000000001</v>
      </c>
      <c r="P8" s="13">
        <v>1245.0709999999999</v>
      </c>
      <c r="Q8" s="13">
        <v>1270.704</v>
      </c>
      <c r="R8" s="13">
        <v>1296.6089999999999</v>
      </c>
      <c r="S8" s="13">
        <v>1322.8</v>
      </c>
      <c r="T8" s="13">
        <v>1349.2860000000001</v>
      </c>
      <c r="U8" s="13">
        <v>1376.0740000000001</v>
      </c>
      <c r="V8" s="13">
        <v>1403.1690000000001</v>
      </c>
      <c r="W8" s="13">
        <v>1430.57</v>
      </c>
      <c r="X8" s="13">
        <v>1458.271</v>
      </c>
      <c r="Y8" s="13">
        <v>1486.2619999999999</v>
      </c>
      <c r="Z8" s="13">
        <v>1514.5360000000001</v>
      </c>
      <c r="AA8" s="13">
        <v>1543.085</v>
      </c>
      <c r="AB8" s="13">
        <v>1571.9059999999999</v>
      </c>
      <c r="AC8" s="13">
        <v>1600.999</v>
      </c>
      <c r="AD8" s="13">
        <v>1630.365</v>
      </c>
      <c r="AE8" s="13">
        <v>1660</v>
      </c>
    </row>
    <row r="9" spans="1:31" x14ac:dyDescent="0.2">
      <c r="A9" t="s">
        <v>46</v>
      </c>
      <c r="B9" s="13">
        <v>11467.799000000001</v>
      </c>
      <c r="C9" s="13">
        <v>11484.544</v>
      </c>
      <c r="D9" s="13">
        <v>11502.159</v>
      </c>
      <c r="E9" s="13">
        <v>11519.964</v>
      </c>
      <c r="F9" s="13">
        <v>11537.377</v>
      </c>
      <c r="G9" s="13">
        <v>11554.282999999999</v>
      </c>
      <c r="H9" s="13">
        <v>11570.575000000001</v>
      </c>
      <c r="I9" s="13">
        <v>11585.683000000001</v>
      </c>
      <c r="J9" s="13">
        <v>11598.927</v>
      </c>
      <c r="K9" s="13">
        <v>11609.797</v>
      </c>
      <c r="L9" s="13">
        <v>11618.034</v>
      </c>
      <c r="M9" s="13">
        <v>11623.643</v>
      </c>
      <c r="N9" s="13">
        <v>11626.721</v>
      </c>
      <c r="O9" s="13">
        <v>11627.503000000001</v>
      </c>
      <c r="P9" s="13">
        <v>11626.181</v>
      </c>
      <c r="Q9" s="13">
        <v>11622.744000000001</v>
      </c>
      <c r="R9" s="13">
        <v>11617.168</v>
      </c>
      <c r="S9" s="13">
        <v>11609.643</v>
      </c>
      <c r="T9" s="13">
        <v>11600.407999999999</v>
      </c>
      <c r="U9" s="13">
        <v>11589.656999999999</v>
      </c>
      <c r="V9" s="13">
        <v>11577.501</v>
      </c>
      <c r="W9" s="13">
        <v>11563.975</v>
      </c>
      <c r="X9" s="13">
        <v>11549.111999999999</v>
      </c>
      <c r="Y9" s="13">
        <v>11532.912</v>
      </c>
      <c r="Z9" s="13">
        <v>11515.396000000001</v>
      </c>
      <c r="AA9" s="13">
        <v>11496.632</v>
      </c>
      <c r="AB9" s="13">
        <v>11476.714</v>
      </c>
      <c r="AC9" s="13">
        <v>11455.718000000001</v>
      </c>
      <c r="AD9" s="13">
        <v>11433.731</v>
      </c>
      <c r="AE9" s="13">
        <v>11410.831</v>
      </c>
    </row>
    <row r="10" spans="1:31" x14ac:dyDescent="0.2">
      <c r="A10" t="s">
        <v>53</v>
      </c>
      <c r="B10" s="13">
        <v>75.56</v>
      </c>
      <c r="C10" s="13">
        <v>76.066999999999993</v>
      </c>
      <c r="D10" s="13">
        <v>76.564999999999998</v>
      </c>
      <c r="E10" s="13">
        <v>77.048000000000002</v>
      </c>
      <c r="F10" s="13">
        <v>77.513000000000005</v>
      </c>
      <c r="G10" s="13">
        <v>77.954999999999998</v>
      </c>
      <c r="H10" s="13">
        <v>78.372</v>
      </c>
      <c r="I10" s="13">
        <v>78.760000000000005</v>
      </c>
      <c r="J10" s="13">
        <v>79.114999999999995</v>
      </c>
      <c r="K10" s="13">
        <v>79.438000000000002</v>
      </c>
      <c r="L10" s="13">
        <v>79.724000000000004</v>
      </c>
      <c r="M10" s="13">
        <v>79.977999999999994</v>
      </c>
      <c r="N10" s="13">
        <v>80.201999999999998</v>
      </c>
      <c r="O10" s="13">
        <v>80.405000000000001</v>
      </c>
      <c r="P10" s="13">
        <v>80.594999999999999</v>
      </c>
      <c r="Q10" s="13">
        <v>80.772000000000006</v>
      </c>
      <c r="R10" s="13">
        <v>80.936999999999998</v>
      </c>
      <c r="S10" s="13">
        <v>81.096000000000004</v>
      </c>
      <c r="T10" s="13">
        <v>81.254000000000005</v>
      </c>
      <c r="U10" s="13">
        <v>81.415000000000006</v>
      </c>
      <c r="V10" s="13">
        <v>81.581999999999994</v>
      </c>
      <c r="W10" s="13">
        <v>81.754000000000005</v>
      </c>
      <c r="X10" s="13">
        <v>81.932000000000002</v>
      </c>
      <c r="Y10" s="13">
        <v>82.114000000000004</v>
      </c>
      <c r="Z10" s="13">
        <v>82.299000000000007</v>
      </c>
      <c r="AA10" s="13">
        <v>82.486999999999995</v>
      </c>
      <c r="AB10" s="13">
        <v>82.677999999999997</v>
      </c>
      <c r="AC10" s="13">
        <v>82.869</v>
      </c>
      <c r="AD10" s="13">
        <v>83.057000000000002</v>
      </c>
      <c r="AE10" s="13">
        <v>83.24</v>
      </c>
    </row>
    <row r="11" spans="1:31" x14ac:dyDescent="0.2">
      <c r="A11" t="s">
        <v>54</v>
      </c>
      <c r="B11" s="13">
        <v>11355.566000000001</v>
      </c>
      <c r="C11" s="13">
        <v>11495.401</v>
      </c>
      <c r="D11" s="13">
        <v>11635.215</v>
      </c>
      <c r="E11" s="13">
        <v>11775.064</v>
      </c>
      <c r="F11" s="13">
        <v>11914.919</v>
      </c>
      <c r="G11" s="13">
        <v>12054.678</v>
      </c>
      <c r="H11" s="13">
        <v>12194.045</v>
      </c>
      <c r="I11" s="13">
        <v>12332.57</v>
      </c>
      <c r="J11" s="13">
        <v>12469.707</v>
      </c>
      <c r="K11" s="13">
        <v>12605.04</v>
      </c>
      <c r="L11" s="13">
        <v>12738.377</v>
      </c>
      <c r="M11" s="13">
        <v>12869.733</v>
      </c>
      <c r="N11" s="13">
        <v>12999.171</v>
      </c>
      <c r="O11" s="13">
        <v>13126.856</v>
      </c>
      <c r="P11" s="13">
        <v>13252.923000000001</v>
      </c>
      <c r="Q11" s="13">
        <v>13377.343999999999</v>
      </c>
      <c r="R11" s="13">
        <v>13500.097</v>
      </c>
      <c r="S11" s="13">
        <v>13621.352999999999</v>
      </c>
      <c r="T11" s="13">
        <v>13741.329</v>
      </c>
      <c r="U11" s="13">
        <v>13860.191999999999</v>
      </c>
      <c r="V11" s="13">
        <v>13978.03</v>
      </c>
      <c r="W11" s="13">
        <v>14094.833000000001</v>
      </c>
      <c r="X11" s="13">
        <v>14210.538</v>
      </c>
      <c r="Y11" s="13">
        <v>14325.036</v>
      </c>
      <c r="Z11" s="13">
        <v>14438.258</v>
      </c>
      <c r="AA11" s="13">
        <v>14550.189</v>
      </c>
      <c r="AB11" s="13">
        <v>14660.895</v>
      </c>
      <c r="AC11" s="13">
        <v>14770.482</v>
      </c>
      <c r="AD11" s="13">
        <v>14879.094999999999</v>
      </c>
      <c r="AE11" s="13">
        <v>14986.831</v>
      </c>
    </row>
    <row r="12" spans="1:31" x14ac:dyDescent="0.2">
      <c r="A12" t="s">
        <v>62</v>
      </c>
      <c r="B12" s="13">
        <v>929.87</v>
      </c>
      <c r="C12" s="13">
        <v>935.70500000000004</v>
      </c>
      <c r="D12" s="13">
        <v>941.40499999999997</v>
      </c>
      <c r="E12" s="13">
        <v>947.00199999999995</v>
      </c>
      <c r="F12" s="13">
        <v>952.52</v>
      </c>
      <c r="G12" s="13">
        <v>957.96500000000003</v>
      </c>
      <c r="H12" s="13">
        <v>963.31899999999996</v>
      </c>
      <c r="I12" s="13">
        <v>968.548</v>
      </c>
      <c r="J12" s="13">
        <v>973.60599999999999</v>
      </c>
      <c r="K12" s="13">
        <v>978.46</v>
      </c>
      <c r="L12" s="13">
        <v>983.09900000000005</v>
      </c>
      <c r="M12" s="13">
        <v>987.53399999999999</v>
      </c>
      <c r="N12" s="13">
        <v>991.78700000000003</v>
      </c>
      <c r="O12" s="13">
        <v>995.88599999999997</v>
      </c>
      <c r="P12" s="13">
        <v>999.85400000000004</v>
      </c>
      <c r="Q12" s="13">
        <v>1003.698</v>
      </c>
      <c r="R12" s="13">
        <v>1007.417</v>
      </c>
      <c r="S12" s="13">
        <v>1011.021</v>
      </c>
      <c r="T12" s="13">
        <v>1014.5170000000001</v>
      </c>
      <c r="U12" s="13">
        <v>1017.913</v>
      </c>
      <c r="V12" s="13">
        <v>1021.22</v>
      </c>
      <c r="W12" s="13">
        <v>1024.444</v>
      </c>
      <c r="X12" s="13">
        <v>1027.58</v>
      </c>
      <c r="Y12" s="13">
        <v>1030.6220000000001</v>
      </c>
      <c r="Z12" s="13">
        <v>1033.566</v>
      </c>
      <c r="AA12" s="13">
        <v>1036.413</v>
      </c>
      <c r="AB12" s="13">
        <v>1039.1759999999999</v>
      </c>
      <c r="AC12" s="13">
        <v>1041.8800000000001</v>
      </c>
      <c r="AD12" s="13">
        <v>1044.5630000000001</v>
      </c>
      <c r="AE12" s="13">
        <v>1047.248</v>
      </c>
    </row>
    <row r="13" spans="1:31" x14ac:dyDescent="0.2">
      <c r="A13" t="s">
        <v>72</v>
      </c>
      <c r="B13" s="13">
        <v>111.345</v>
      </c>
      <c r="C13" s="13">
        <v>112.113</v>
      </c>
      <c r="D13" s="13">
        <v>112.858</v>
      </c>
      <c r="E13" s="13">
        <v>113.575</v>
      </c>
      <c r="F13" s="13">
        <v>114.26</v>
      </c>
      <c r="G13" s="13">
        <v>114.907</v>
      </c>
      <c r="H13" s="13">
        <v>115.514</v>
      </c>
      <c r="I13" s="13">
        <v>116.086</v>
      </c>
      <c r="J13" s="13">
        <v>116.626</v>
      </c>
      <c r="K13" s="13">
        <v>117.142</v>
      </c>
      <c r="L13" s="13">
        <v>117.634</v>
      </c>
      <c r="M13" s="13">
        <v>118.102</v>
      </c>
      <c r="N13" s="13">
        <v>118.54900000000001</v>
      </c>
      <c r="O13" s="13">
        <v>118.97799999999999</v>
      </c>
      <c r="P13" s="13">
        <v>119.39400000000001</v>
      </c>
      <c r="Q13" s="13">
        <v>119.798</v>
      </c>
      <c r="R13" s="13">
        <v>120.19</v>
      </c>
      <c r="S13" s="13">
        <v>120.575</v>
      </c>
      <c r="T13" s="13">
        <v>120.95699999999999</v>
      </c>
      <c r="U13" s="13">
        <v>121.337</v>
      </c>
      <c r="V13" s="13">
        <v>121.718</v>
      </c>
      <c r="W13" s="13">
        <v>122.1</v>
      </c>
      <c r="X13" s="13">
        <v>122.48</v>
      </c>
      <c r="Y13" s="13">
        <v>122.855</v>
      </c>
      <c r="Z13" s="13">
        <v>123.221</v>
      </c>
      <c r="AA13" s="13">
        <v>123.57899999999999</v>
      </c>
      <c r="AB13" s="13">
        <v>123.925</v>
      </c>
      <c r="AC13" s="13">
        <v>124.26</v>
      </c>
      <c r="AD13" s="13">
        <v>124.581</v>
      </c>
      <c r="AE13" s="13">
        <v>124.884</v>
      </c>
    </row>
    <row r="14" spans="1:31" x14ac:dyDescent="0.2">
      <c r="A14" t="s">
        <v>75</v>
      </c>
      <c r="B14" s="13">
        <v>2136.2759999999998</v>
      </c>
      <c r="C14" s="13">
        <v>2188.0219999999999</v>
      </c>
      <c r="D14" s="13">
        <v>2240.549</v>
      </c>
      <c r="E14" s="13">
        <v>2293.884</v>
      </c>
      <c r="F14" s="13">
        <v>2348.0369999999998</v>
      </c>
      <c r="G14" s="13">
        <v>2402.998</v>
      </c>
      <c r="H14" s="13">
        <v>2458.7220000000002</v>
      </c>
      <c r="I14" s="13">
        <v>2515.14</v>
      </c>
      <c r="J14" s="13">
        <v>2572.1689999999999</v>
      </c>
      <c r="K14" s="13">
        <v>2629.75</v>
      </c>
      <c r="L14" s="13">
        <v>2687.8580000000002</v>
      </c>
      <c r="M14" s="13">
        <v>2746.509</v>
      </c>
      <c r="N14" s="13">
        <v>2805.7440000000001</v>
      </c>
      <c r="O14" s="13">
        <v>2865.6190000000001</v>
      </c>
      <c r="P14" s="13">
        <v>2926.1869999999999</v>
      </c>
      <c r="Q14" s="13">
        <v>2987.4490000000001</v>
      </c>
      <c r="R14" s="13">
        <v>3049.4059999999999</v>
      </c>
      <c r="S14" s="13">
        <v>3112.1060000000002</v>
      </c>
      <c r="T14" s="13">
        <v>3175.6060000000002</v>
      </c>
      <c r="U14" s="13">
        <v>3239.944</v>
      </c>
      <c r="V14" s="13">
        <v>3305.1309999999999</v>
      </c>
      <c r="W14" s="13">
        <v>3371.1529999999998</v>
      </c>
      <c r="X14" s="13">
        <v>3437.9850000000001</v>
      </c>
      <c r="Y14" s="13">
        <v>3505.5920000000001</v>
      </c>
      <c r="Z14" s="13">
        <v>3573.94</v>
      </c>
      <c r="AA14" s="13">
        <v>3643.011</v>
      </c>
      <c r="AB14" s="13">
        <v>3712.7849999999999</v>
      </c>
      <c r="AC14" s="13">
        <v>3783.2139999999999</v>
      </c>
      <c r="AD14" s="13">
        <v>3854.2420000000002</v>
      </c>
      <c r="AE14" s="13">
        <v>3925.819</v>
      </c>
    </row>
    <row r="15" spans="1:31" x14ac:dyDescent="0.2">
      <c r="A15" t="s">
        <v>76</v>
      </c>
      <c r="B15" s="13">
        <v>800.84699999999998</v>
      </c>
      <c r="C15" s="13">
        <v>807.54600000000005</v>
      </c>
      <c r="D15" s="13">
        <v>814.34</v>
      </c>
      <c r="E15" s="13">
        <v>821.10299999999995</v>
      </c>
      <c r="F15" s="13">
        <v>827.73</v>
      </c>
      <c r="G15" s="13">
        <v>834.16600000000005</v>
      </c>
      <c r="H15" s="13">
        <v>840.38</v>
      </c>
      <c r="I15" s="13">
        <v>846.32299999999998</v>
      </c>
      <c r="J15" s="13">
        <v>851.947</v>
      </c>
      <c r="K15" s="13">
        <v>857.22400000000005</v>
      </c>
      <c r="L15" s="13">
        <v>862.125</v>
      </c>
      <c r="M15" s="13">
        <v>866.65</v>
      </c>
      <c r="N15" s="13">
        <v>870.827</v>
      </c>
      <c r="O15" s="13">
        <v>874.70699999999999</v>
      </c>
      <c r="P15" s="13">
        <v>878.33600000000001</v>
      </c>
      <c r="Q15" s="13">
        <v>881.72500000000002</v>
      </c>
      <c r="R15" s="13">
        <v>884.88800000000003</v>
      </c>
      <c r="S15" s="13">
        <v>887.87</v>
      </c>
      <c r="T15" s="13">
        <v>890.72299999999996</v>
      </c>
      <c r="U15" s="13">
        <v>893.495</v>
      </c>
      <c r="V15" s="13">
        <v>896.21</v>
      </c>
      <c r="W15" s="13">
        <v>898.88699999999994</v>
      </c>
      <c r="X15" s="13">
        <v>901.55600000000004</v>
      </c>
      <c r="Y15" s="13">
        <v>904.24400000000003</v>
      </c>
      <c r="Z15" s="13">
        <v>906.97699999999998</v>
      </c>
      <c r="AA15" s="13">
        <v>909.77</v>
      </c>
      <c r="AB15" s="13">
        <v>912.63300000000004</v>
      </c>
      <c r="AC15" s="13">
        <v>915.577</v>
      </c>
      <c r="AD15" s="13">
        <v>918.60900000000004</v>
      </c>
      <c r="AE15" s="13">
        <v>921.73099999999999</v>
      </c>
    </row>
    <row r="16" spans="1:31" x14ac:dyDescent="0.2">
      <c r="A16" t="s">
        <v>77</v>
      </c>
      <c r="B16" s="13">
        <v>11647.473</v>
      </c>
      <c r="C16" s="13">
        <v>11808.733</v>
      </c>
      <c r="D16" s="13">
        <v>11970.861000000001</v>
      </c>
      <c r="E16" s="13">
        <v>12133.732</v>
      </c>
      <c r="F16" s="13">
        <v>12297.147000000001</v>
      </c>
      <c r="G16" s="13">
        <v>12461.001</v>
      </c>
      <c r="H16" s="13">
        <v>12624.93</v>
      </c>
      <c r="I16" s="13">
        <v>12788.172</v>
      </c>
      <c r="J16" s="13">
        <v>12949.781000000001</v>
      </c>
      <c r="K16" s="13">
        <v>13109.063</v>
      </c>
      <c r="L16" s="13">
        <v>13265.68</v>
      </c>
      <c r="M16" s="13">
        <v>13419.704</v>
      </c>
      <c r="N16" s="13">
        <v>13571.379000000001</v>
      </c>
      <c r="O16" s="13">
        <v>13721.154</v>
      </c>
      <c r="P16" s="13">
        <v>13869.378000000001</v>
      </c>
      <c r="Q16" s="13">
        <v>14016.08</v>
      </c>
      <c r="R16" s="13">
        <v>14161.183000000001</v>
      </c>
      <c r="S16" s="13">
        <v>14304.828</v>
      </c>
      <c r="T16" s="13">
        <v>14447.18</v>
      </c>
      <c r="U16" s="13">
        <v>14588.370999999999</v>
      </c>
      <c r="V16" s="13">
        <v>14728.486000000001</v>
      </c>
      <c r="W16" s="13">
        <v>14867.571</v>
      </c>
      <c r="X16" s="13">
        <v>15005.666999999999</v>
      </c>
      <c r="Y16" s="13">
        <v>15142.804</v>
      </c>
      <c r="Z16" s="13">
        <v>15279.007</v>
      </c>
      <c r="AA16" s="13">
        <v>15414.281000000001</v>
      </c>
      <c r="AB16" s="13">
        <v>15548.656999999999</v>
      </c>
      <c r="AC16" s="13">
        <v>15682.207</v>
      </c>
      <c r="AD16" s="13">
        <v>15815.018</v>
      </c>
      <c r="AE16" s="13">
        <v>15947.13</v>
      </c>
    </row>
    <row r="17" spans="1:31" x14ac:dyDescent="0.2">
      <c r="A17" t="s">
        <v>87</v>
      </c>
      <c r="B17" s="13">
        <v>2884.6880000000001</v>
      </c>
      <c r="C17" s="13">
        <v>2899.6210000000001</v>
      </c>
      <c r="D17" s="13">
        <v>2914</v>
      </c>
      <c r="E17" s="13">
        <v>2927.6869999999999</v>
      </c>
      <c r="F17" s="13">
        <v>2940.57</v>
      </c>
      <c r="G17" s="13">
        <v>2952.5639999999999</v>
      </c>
      <c r="H17" s="13">
        <v>2963.614</v>
      </c>
      <c r="I17" s="13">
        <v>2973.6869999999999</v>
      </c>
      <c r="J17" s="13">
        <v>2982.7779999999998</v>
      </c>
      <c r="K17" s="13">
        <v>2990.8960000000002</v>
      </c>
      <c r="L17" s="13">
        <v>2998.0349999999999</v>
      </c>
      <c r="M17" s="13">
        <v>3004.2370000000001</v>
      </c>
      <c r="N17" s="13">
        <v>3009.6329999999998</v>
      </c>
      <c r="O17" s="13">
        <v>3014.4050000000002</v>
      </c>
      <c r="P17" s="13">
        <v>3018.7080000000001</v>
      </c>
      <c r="Q17" s="13">
        <v>3022.598</v>
      </c>
      <c r="R17" s="13">
        <v>3026.1239999999998</v>
      </c>
      <c r="S17" s="13">
        <v>3029.424</v>
      </c>
      <c r="T17" s="13">
        <v>3032.652</v>
      </c>
      <c r="U17" s="13">
        <v>3035.9270000000001</v>
      </c>
      <c r="V17" s="13">
        <v>3039.3090000000002</v>
      </c>
      <c r="W17" s="13">
        <v>3042.81</v>
      </c>
      <c r="X17" s="13">
        <v>3046.4349999999999</v>
      </c>
      <c r="Y17" s="13">
        <v>3050.1669999999999</v>
      </c>
      <c r="Z17" s="13">
        <v>3053.9789999999998</v>
      </c>
      <c r="AA17" s="13">
        <v>3057.8809999999999</v>
      </c>
      <c r="AB17" s="13">
        <v>3061.855</v>
      </c>
      <c r="AC17" s="13">
        <v>3065.819</v>
      </c>
      <c r="AD17" s="13">
        <v>3069.6590000000001</v>
      </c>
      <c r="AE17" s="13">
        <v>3073.2829999999999</v>
      </c>
    </row>
    <row r="18" spans="1:31" x14ac:dyDescent="0.2">
      <c r="A18" t="s">
        <v>92</v>
      </c>
      <c r="B18" s="13">
        <v>125.824</v>
      </c>
      <c r="C18" s="13">
        <v>128.15299999999999</v>
      </c>
      <c r="D18" s="13">
        <v>130.495</v>
      </c>
      <c r="E18" s="13">
        <v>132.845</v>
      </c>
      <c r="F18" s="13">
        <v>135.196</v>
      </c>
      <c r="G18" s="13">
        <v>137.54900000000001</v>
      </c>
      <c r="H18" s="13">
        <v>139.9</v>
      </c>
      <c r="I18" s="13">
        <v>142.24100000000001</v>
      </c>
      <c r="J18" s="13">
        <v>144.56399999999999</v>
      </c>
      <c r="K18" s="13">
        <v>146.863</v>
      </c>
      <c r="L18" s="13">
        <v>149.136</v>
      </c>
      <c r="M18" s="13">
        <v>151.386</v>
      </c>
      <c r="N18" s="13">
        <v>153.62799999999999</v>
      </c>
      <c r="O18" s="13">
        <v>155.874</v>
      </c>
      <c r="P18" s="13">
        <v>158.13999999999999</v>
      </c>
      <c r="Q18" s="13">
        <v>160.429</v>
      </c>
      <c r="R18" s="13">
        <v>162.74100000000001</v>
      </c>
      <c r="S18" s="13">
        <v>165.08500000000001</v>
      </c>
      <c r="T18" s="13">
        <v>167.46899999999999</v>
      </c>
      <c r="U18" s="13">
        <v>169.89699999999999</v>
      </c>
      <c r="V18" s="13">
        <v>172.375</v>
      </c>
      <c r="W18" s="13">
        <v>174.90299999999999</v>
      </c>
      <c r="X18" s="13">
        <v>177.47800000000001</v>
      </c>
      <c r="Y18" s="13">
        <v>180.095</v>
      </c>
      <c r="Z18" s="13">
        <v>182.75299999999999</v>
      </c>
      <c r="AA18" s="13">
        <v>185.44800000000001</v>
      </c>
      <c r="AB18" s="13">
        <v>188.18100000000001</v>
      </c>
      <c r="AC18" s="13">
        <v>190.95</v>
      </c>
      <c r="AD18" s="13">
        <v>193.75399999999999</v>
      </c>
      <c r="AE18" s="13">
        <v>196.59100000000001</v>
      </c>
    </row>
    <row r="19" spans="1:31" x14ac:dyDescent="0.2">
      <c r="A19" t="s">
        <v>106</v>
      </c>
      <c r="B19" s="13">
        <v>404.22699999999998</v>
      </c>
      <c r="C19" s="13">
        <v>410.66</v>
      </c>
      <c r="D19" s="13">
        <v>416.93599999999998</v>
      </c>
      <c r="E19" s="13">
        <v>423.053</v>
      </c>
      <c r="F19" s="13">
        <v>429.01400000000001</v>
      </c>
      <c r="G19" s="13">
        <v>434.81200000000001</v>
      </c>
      <c r="H19" s="13">
        <v>440.44200000000001</v>
      </c>
      <c r="I19" s="13">
        <v>445.91</v>
      </c>
      <c r="J19" s="13">
        <v>451.22399999999999</v>
      </c>
      <c r="K19" s="13">
        <v>456.39499999999998</v>
      </c>
      <c r="L19" s="13">
        <v>461.42700000000002</v>
      </c>
      <c r="M19" s="13">
        <v>466.33300000000003</v>
      </c>
      <c r="N19" s="13">
        <v>471.15199999999999</v>
      </c>
      <c r="O19" s="13">
        <v>475.93400000000003</v>
      </c>
      <c r="P19" s="13">
        <v>480.71600000000001</v>
      </c>
      <c r="Q19" s="13">
        <v>485.51100000000002</v>
      </c>
      <c r="R19" s="13">
        <v>490.32299999999998</v>
      </c>
      <c r="S19" s="13">
        <v>495.16399999999999</v>
      </c>
      <c r="T19" s="13">
        <v>500.04199999999997</v>
      </c>
      <c r="U19" s="13">
        <v>504.964</v>
      </c>
      <c r="V19" s="13">
        <v>509.93299999999999</v>
      </c>
      <c r="W19" s="13">
        <v>514.94399999999996</v>
      </c>
      <c r="X19" s="13">
        <v>519.98</v>
      </c>
      <c r="Y19" s="13">
        <v>525.01400000000001</v>
      </c>
      <c r="Z19" s="13">
        <v>530.02300000000002</v>
      </c>
      <c r="AA19" s="13">
        <v>534.99699999999996</v>
      </c>
      <c r="AB19" s="13">
        <v>539.92899999999997</v>
      </c>
      <c r="AC19" s="13">
        <v>544.79200000000003</v>
      </c>
      <c r="AD19" s="13">
        <v>549.55899999999997</v>
      </c>
      <c r="AE19" s="13">
        <v>554.20699999999999</v>
      </c>
    </row>
    <row r="20" spans="1:31" x14ac:dyDescent="0.2">
      <c r="A20" s="4" t="s">
        <v>206</v>
      </c>
      <c r="B20" s="13">
        <v>53.743000000000002</v>
      </c>
      <c r="C20" s="13">
        <v>53.878999999999998</v>
      </c>
      <c r="D20" s="13">
        <v>54.045999999999999</v>
      </c>
      <c r="E20" s="13">
        <v>54.27</v>
      </c>
      <c r="F20" s="13">
        <v>54.573999999999998</v>
      </c>
      <c r="G20" s="13">
        <v>54.965000000000003</v>
      </c>
      <c r="H20" s="13">
        <v>55.436999999999998</v>
      </c>
      <c r="I20" s="13">
        <v>55.99</v>
      </c>
      <c r="J20" s="13">
        <v>56.613999999999997</v>
      </c>
      <c r="K20" s="13">
        <v>57.302999999999997</v>
      </c>
      <c r="L20" s="13">
        <v>58.052999999999997</v>
      </c>
      <c r="M20" s="13">
        <v>58.863999999999997</v>
      </c>
      <c r="N20" s="13">
        <v>59.725000000000001</v>
      </c>
      <c r="O20" s="13">
        <v>60.628</v>
      </c>
      <c r="P20" s="13">
        <v>61.561</v>
      </c>
      <c r="Q20" s="13">
        <v>62.52</v>
      </c>
      <c r="R20" s="13">
        <v>63.499000000000002</v>
      </c>
      <c r="S20" s="13">
        <v>64.481999999999999</v>
      </c>
      <c r="T20" s="13">
        <v>65.454999999999998</v>
      </c>
      <c r="U20" s="13">
        <v>66.403999999999996</v>
      </c>
      <c r="V20" s="13">
        <v>67.325000000000003</v>
      </c>
      <c r="W20" s="13">
        <v>68.213999999999999</v>
      </c>
      <c r="X20" s="13">
        <v>69.063000000000002</v>
      </c>
      <c r="Y20" s="13">
        <v>69.867000000000004</v>
      </c>
      <c r="Z20" s="13">
        <v>70.617999999999995</v>
      </c>
      <c r="AA20" s="13">
        <v>71.316999999999993</v>
      </c>
      <c r="AB20" s="13">
        <v>71.965000000000003</v>
      </c>
      <c r="AC20" s="13">
        <v>72.569000000000003</v>
      </c>
      <c r="AD20" s="13">
        <v>73.14</v>
      </c>
      <c r="AE20" s="13">
        <v>73.688000000000002</v>
      </c>
    </row>
    <row r="21" spans="1:31" x14ac:dyDescent="0.2">
      <c r="A21" t="s">
        <v>110</v>
      </c>
      <c r="B21" s="13">
        <v>1309.519</v>
      </c>
      <c r="C21" s="13">
        <v>1315.768</v>
      </c>
      <c r="D21" s="13">
        <v>1322.01</v>
      </c>
      <c r="E21" s="13">
        <v>1328.2449999999999</v>
      </c>
      <c r="F21" s="13">
        <v>1334.4559999999999</v>
      </c>
      <c r="G21" s="13">
        <v>1340.6310000000001</v>
      </c>
      <c r="H21" s="13">
        <v>1346.72</v>
      </c>
      <c r="I21" s="13">
        <v>1352.623</v>
      </c>
      <c r="J21" s="13">
        <v>1358.2180000000001</v>
      </c>
      <c r="K21" s="13">
        <v>1363.412</v>
      </c>
      <c r="L21" s="13">
        <v>1368.1659999999999</v>
      </c>
      <c r="M21" s="13">
        <v>1372.482</v>
      </c>
      <c r="N21" s="13">
        <v>1376.3579999999999</v>
      </c>
      <c r="O21" s="13">
        <v>1379.808</v>
      </c>
      <c r="P21" s="13">
        <v>1382.847</v>
      </c>
      <c r="Q21" s="13">
        <v>1385.48</v>
      </c>
      <c r="R21" s="13">
        <v>1387.711</v>
      </c>
      <c r="S21" s="13">
        <v>1389.569</v>
      </c>
      <c r="T21" s="13">
        <v>1391.088</v>
      </c>
      <c r="U21" s="13">
        <v>1392.307</v>
      </c>
      <c r="V21" s="13">
        <v>1393.2470000000001</v>
      </c>
      <c r="W21" s="13">
        <v>1393.943</v>
      </c>
      <c r="X21" s="13">
        <v>1394.46</v>
      </c>
      <c r="Y21" s="13">
        <v>1394.875</v>
      </c>
      <c r="Z21" s="13">
        <v>1395.2529999999999</v>
      </c>
      <c r="AA21" s="13">
        <v>1395.6289999999999</v>
      </c>
      <c r="AB21" s="13">
        <v>1396.0260000000001</v>
      </c>
      <c r="AC21" s="13">
        <v>1396.492</v>
      </c>
      <c r="AD21" s="13">
        <v>1397.076</v>
      </c>
      <c r="AE21" s="13">
        <v>1397.8140000000001</v>
      </c>
    </row>
    <row r="22" spans="1:31" x14ac:dyDescent="0.2">
      <c r="A22" s="4" t="s">
        <v>200</v>
      </c>
      <c r="B22" s="13">
        <v>109.919</v>
      </c>
      <c r="C22" s="13">
        <v>111.116</v>
      </c>
      <c r="D22" s="13">
        <v>112.377</v>
      </c>
      <c r="E22" s="13">
        <v>113.71</v>
      </c>
      <c r="F22" s="13">
        <v>115.116</v>
      </c>
      <c r="G22" s="13">
        <v>116.592</v>
      </c>
      <c r="H22" s="13">
        <v>118.121</v>
      </c>
      <c r="I22" s="13">
        <v>119.672</v>
      </c>
      <c r="J22" s="13">
        <v>121.209</v>
      </c>
      <c r="K22" s="13">
        <v>122.699</v>
      </c>
      <c r="L22" s="13">
        <v>124.133</v>
      </c>
      <c r="M22" s="13">
        <v>125.509</v>
      </c>
      <c r="N22" s="13">
        <v>126.827</v>
      </c>
      <c r="O22" s="13">
        <v>128.09100000000001</v>
      </c>
      <c r="P22" s="13">
        <v>129.304</v>
      </c>
      <c r="Q22" s="13">
        <v>130.465</v>
      </c>
      <c r="R22" s="13">
        <v>131.572</v>
      </c>
      <c r="S22" s="13">
        <v>132.63200000000001</v>
      </c>
      <c r="T22" s="13">
        <v>133.654</v>
      </c>
      <c r="U22" s="13">
        <v>134.648</v>
      </c>
      <c r="V22" s="13">
        <v>135.61600000000001</v>
      </c>
      <c r="W22" s="13">
        <v>136.56200000000001</v>
      </c>
      <c r="X22" s="13">
        <v>137.49700000000001</v>
      </c>
      <c r="Y22" s="13">
        <v>138.43299999999999</v>
      </c>
      <c r="Z22" s="13">
        <v>139.38200000000001</v>
      </c>
      <c r="AA22" s="13">
        <v>140.345</v>
      </c>
      <c r="AB22" s="13">
        <v>141.327</v>
      </c>
      <c r="AC22" s="13">
        <v>142.334</v>
      </c>
      <c r="AD22" s="13">
        <v>143.374</v>
      </c>
      <c r="AE22" s="13">
        <v>144.45400000000001</v>
      </c>
    </row>
    <row r="23" spans="1:31" x14ac:dyDescent="0.2">
      <c r="A23" s="4" t="s">
        <v>203</v>
      </c>
      <c r="B23" s="13">
        <v>10.555999999999999</v>
      </c>
      <c r="C23" s="13">
        <v>10.619</v>
      </c>
      <c r="D23" s="13">
        <v>10.683</v>
      </c>
      <c r="E23" s="13">
        <v>10.747</v>
      </c>
      <c r="F23" s="13">
        <v>10.81</v>
      </c>
      <c r="G23" s="13">
        <v>10.872</v>
      </c>
      <c r="H23" s="13">
        <v>10.930999999999999</v>
      </c>
      <c r="I23" s="13">
        <v>10.989000000000001</v>
      </c>
      <c r="J23" s="13">
        <v>11.044</v>
      </c>
      <c r="K23" s="13">
        <v>11.097</v>
      </c>
      <c r="L23" s="13">
        <v>11.147</v>
      </c>
      <c r="M23" s="13">
        <v>11.195</v>
      </c>
      <c r="N23" s="13">
        <v>11.24</v>
      </c>
      <c r="O23" s="13">
        <v>11.282</v>
      </c>
      <c r="P23" s="13">
        <v>11.321999999999999</v>
      </c>
      <c r="Q23" s="13">
        <v>11.36</v>
      </c>
      <c r="R23" s="13">
        <v>11.394</v>
      </c>
      <c r="S23" s="13">
        <v>11.426</v>
      </c>
      <c r="T23" s="13">
        <v>11.457000000000001</v>
      </c>
      <c r="U23" s="13">
        <v>11.484999999999999</v>
      </c>
      <c r="V23" s="13">
        <v>11.512</v>
      </c>
      <c r="W23" s="13">
        <v>11.536</v>
      </c>
      <c r="X23" s="13">
        <v>11.561</v>
      </c>
      <c r="Y23" s="13">
        <v>11.583</v>
      </c>
      <c r="Z23" s="13">
        <v>11.605</v>
      </c>
      <c r="AA23" s="13">
        <v>11.625999999999999</v>
      </c>
      <c r="AB23" s="13">
        <v>11.648</v>
      </c>
      <c r="AC23" s="13">
        <v>11.669</v>
      </c>
      <c r="AD23" s="13">
        <v>11.691000000000001</v>
      </c>
      <c r="AE23" s="13">
        <v>11.712999999999999</v>
      </c>
    </row>
    <row r="24" spans="1:31" x14ac:dyDescent="0.2">
      <c r="A24" s="4" t="s">
        <v>219</v>
      </c>
      <c r="B24" s="13">
        <v>1.64</v>
      </c>
      <c r="C24" s="13">
        <v>1.643</v>
      </c>
      <c r="D24" s="13">
        <v>1.6459999999999999</v>
      </c>
      <c r="E24" s="13">
        <v>1.651</v>
      </c>
      <c r="F24" s="13">
        <v>1.6579999999999999</v>
      </c>
      <c r="G24" s="13">
        <v>1.6679999999999999</v>
      </c>
      <c r="H24" s="13">
        <v>1.681</v>
      </c>
      <c r="I24" s="13">
        <v>1.696</v>
      </c>
      <c r="J24" s="13">
        <v>1.71</v>
      </c>
      <c r="K24" s="13">
        <v>1.7250000000000001</v>
      </c>
      <c r="L24" s="13">
        <v>1.738</v>
      </c>
      <c r="M24" s="13">
        <v>1.752</v>
      </c>
      <c r="N24" s="13">
        <v>1.764</v>
      </c>
      <c r="O24" s="13">
        <v>1.776</v>
      </c>
      <c r="P24" s="13">
        <v>1.7889999999999999</v>
      </c>
      <c r="Q24" s="13">
        <v>1.802</v>
      </c>
      <c r="R24" s="13">
        <v>1.8149999999999999</v>
      </c>
      <c r="S24" s="13">
        <v>1.829</v>
      </c>
      <c r="T24" s="13">
        <v>1.841</v>
      </c>
      <c r="U24" s="13">
        <v>1.8540000000000001</v>
      </c>
      <c r="V24" s="13">
        <v>1.8660000000000001</v>
      </c>
      <c r="W24" s="13">
        <v>1.879</v>
      </c>
      <c r="X24" s="13">
        <v>1.891</v>
      </c>
      <c r="Y24" s="13">
        <v>1.903</v>
      </c>
      <c r="Z24" s="13">
        <v>1.915</v>
      </c>
      <c r="AA24" s="13">
        <v>1.9279999999999999</v>
      </c>
      <c r="AB24" s="13">
        <v>1.9410000000000001</v>
      </c>
      <c r="AC24" s="13">
        <v>1.954</v>
      </c>
      <c r="AD24" s="13">
        <v>1.968</v>
      </c>
      <c r="AE24" s="13">
        <v>1.982</v>
      </c>
    </row>
    <row r="25" spans="1:31" x14ac:dyDescent="0.2">
      <c r="A25" s="4" t="s">
        <v>207</v>
      </c>
      <c r="B25" s="13">
        <v>22.952999999999999</v>
      </c>
      <c r="C25" s="13">
        <v>23.260999999999999</v>
      </c>
      <c r="D25" s="13">
        <v>23.571999999999999</v>
      </c>
      <c r="E25" s="13">
        <v>23.887</v>
      </c>
      <c r="F25" s="13">
        <v>24.207000000000001</v>
      </c>
      <c r="G25" s="13">
        <v>24.53</v>
      </c>
      <c r="H25" s="13">
        <v>24.853999999999999</v>
      </c>
      <c r="I25" s="13">
        <v>25.177</v>
      </c>
      <c r="J25" s="13">
        <v>25.495000000000001</v>
      </c>
      <c r="K25" s="13">
        <v>25.808</v>
      </c>
      <c r="L25" s="13">
        <v>26.113</v>
      </c>
      <c r="M25" s="13">
        <v>26.41</v>
      </c>
      <c r="N25" s="13">
        <v>26.699000000000002</v>
      </c>
      <c r="O25" s="13">
        <v>26.981000000000002</v>
      </c>
      <c r="P25" s="13">
        <v>27.254999999999999</v>
      </c>
      <c r="Q25" s="13">
        <v>27.521999999999998</v>
      </c>
      <c r="R25" s="13">
        <v>27.78</v>
      </c>
      <c r="S25" s="13">
        <v>28.032</v>
      </c>
      <c r="T25" s="13">
        <v>28.277999999999999</v>
      </c>
      <c r="U25" s="13">
        <v>28.518999999999998</v>
      </c>
      <c r="V25" s="13">
        <v>28.756</v>
      </c>
      <c r="W25" s="13">
        <v>28.988</v>
      </c>
      <c r="X25" s="13">
        <v>29.218</v>
      </c>
      <c r="Y25" s="13">
        <v>29.446999999999999</v>
      </c>
      <c r="Z25" s="13">
        <v>29.677</v>
      </c>
      <c r="AA25" s="13">
        <v>29.908000000000001</v>
      </c>
      <c r="AB25" s="13">
        <v>30.14</v>
      </c>
      <c r="AC25" s="13">
        <v>30.375</v>
      </c>
      <c r="AD25" s="13">
        <v>30.611999999999998</v>
      </c>
      <c r="AE25" s="13">
        <v>30.852</v>
      </c>
    </row>
    <row r="26" spans="1:31" x14ac:dyDescent="0.2">
      <c r="A26" s="4" t="s">
        <v>201</v>
      </c>
      <c r="B26" s="13">
        <v>8668.6170000000002</v>
      </c>
      <c r="C26" s="13">
        <v>8854.7049999999999</v>
      </c>
      <c r="D26" s="13">
        <v>9043.7129999999997</v>
      </c>
      <c r="E26" s="13">
        <v>9235.6550000000007</v>
      </c>
      <c r="F26" s="13">
        <v>9430.4619999999995</v>
      </c>
      <c r="G26" s="13">
        <v>9628.0820000000003</v>
      </c>
      <c r="H26" s="13">
        <v>9828.232</v>
      </c>
      <c r="I26" s="13">
        <v>10030.323</v>
      </c>
      <c r="J26" s="13">
        <v>10233.611999999999</v>
      </c>
      <c r="K26" s="13">
        <v>10437.534</v>
      </c>
      <c r="L26" s="13">
        <v>10641.833000000001</v>
      </c>
      <c r="M26" s="13">
        <v>10846.525</v>
      </c>
      <c r="N26" s="13">
        <v>11051.675999999999</v>
      </c>
      <c r="O26" s="13">
        <v>11257.472</v>
      </c>
      <c r="P26" s="13">
        <v>11464.055</v>
      </c>
      <c r="Q26" s="13">
        <v>11671.396000000001</v>
      </c>
      <c r="R26" s="13">
        <v>11879.431</v>
      </c>
      <c r="S26" s="13">
        <v>12088.241</v>
      </c>
      <c r="T26" s="13">
        <v>12297.937</v>
      </c>
      <c r="U26" s="13">
        <v>12508.614</v>
      </c>
      <c r="V26" s="13">
        <v>12720.296</v>
      </c>
      <c r="W26" s="13">
        <v>12933.003000000001</v>
      </c>
      <c r="X26" s="13">
        <v>13146.822</v>
      </c>
      <c r="Y26" s="13">
        <v>13361.852000000001</v>
      </c>
      <c r="Z26" s="13">
        <v>13578.162</v>
      </c>
      <c r="AA26" s="13">
        <v>13795.777</v>
      </c>
      <c r="AB26" s="13">
        <v>14014.679</v>
      </c>
      <c r="AC26" s="13">
        <v>14234.837</v>
      </c>
      <c r="AD26" s="13">
        <v>14456.192999999999</v>
      </c>
      <c r="AE26" s="13">
        <v>14678.691000000001</v>
      </c>
    </row>
    <row r="27" spans="1:31" x14ac:dyDescent="0.2">
      <c r="A27" t="s">
        <v>140</v>
      </c>
      <c r="B27" s="13">
        <v>59.723999999999997</v>
      </c>
      <c r="C27" s="13">
        <v>60.405999999999999</v>
      </c>
      <c r="D27" s="13">
        <v>61.084000000000003</v>
      </c>
      <c r="E27" s="13">
        <v>61.756</v>
      </c>
      <c r="F27" s="13">
        <v>62.427</v>
      </c>
      <c r="G27" s="13">
        <v>63.094000000000001</v>
      </c>
      <c r="H27" s="13">
        <v>63.756</v>
      </c>
      <c r="I27" s="13">
        <v>64.41</v>
      </c>
      <c r="J27" s="13">
        <v>65.052000000000007</v>
      </c>
      <c r="K27" s="13">
        <v>65.679000000000002</v>
      </c>
      <c r="L27" s="13">
        <v>66.290999999999997</v>
      </c>
      <c r="M27" s="13">
        <v>66.887</v>
      </c>
      <c r="N27" s="13">
        <v>67.468000000000004</v>
      </c>
      <c r="O27" s="13">
        <v>68.034000000000006</v>
      </c>
      <c r="P27" s="13">
        <v>68.585999999999999</v>
      </c>
      <c r="Q27" s="13">
        <v>69.125</v>
      </c>
      <c r="R27" s="13">
        <v>69.650000000000006</v>
      </c>
      <c r="S27" s="13">
        <v>70.162000000000006</v>
      </c>
      <c r="T27" s="13">
        <v>70.665000000000006</v>
      </c>
      <c r="U27" s="13">
        <v>71.159000000000006</v>
      </c>
      <c r="V27" s="13">
        <v>71.644000000000005</v>
      </c>
      <c r="W27" s="13">
        <v>72.123000000000005</v>
      </c>
      <c r="X27" s="13">
        <v>72.596000000000004</v>
      </c>
      <c r="Y27" s="13">
        <v>73.063999999999993</v>
      </c>
      <c r="Z27" s="13">
        <v>73.528999999999996</v>
      </c>
      <c r="AA27" s="13">
        <v>73.992000000000004</v>
      </c>
      <c r="AB27" s="13">
        <v>74.453000000000003</v>
      </c>
      <c r="AC27" s="13">
        <v>74.912000000000006</v>
      </c>
      <c r="AD27" s="13">
        <v>75.367999999999995</v>
      </c>
      <c r="AE27" s="13">
        <v>75.822999999999993</v>
      </c>
    </row>
    <row r="28" spans="1:31" x14ac:dyDescent="0.2">
      <c r="A28" t="s">
        <v>141</v>
      </c>
      <c r="B28" s="13">
        <v>195.358</v>
      </c>
      <c r="C28" s="13">
        <v>197.1</v>
      </c>
      <c r="D28" s="13">
        <v>198.83099999999999</v>
      </c>
      <c r="E28" s="13">
        <v>200.55099999999999</v>
      </c>
      <c r="F28" s="13">
        <v>202.25399999999999</v>
      </c>
      <c r="G28" s="13">
        <v>203.94</v>
      </c>
      <c r="H28" s="13">
        <v>205.602</v>
      </c>
      <c r="I28" s="13">
        <v>207.22900000000001</v>
      </c>
      <c r="J28" s="13">
        <v>208.80799999999999</v>
      </c>
      <c r="K28" s="13">
        <v>210.33</v>
      </c>
      <c r="L28" s="13">
        <v>211.79</v>
      </c>
      <c r="M28" s="13">
        <v>213.18899999999999</v>
      </c>
      <c r="N28" s="13">
        <v>214.53299999999999</v>
      </c>
      <c r="O28" s="13">
        <v>215.827</v>
      </c>
      <c r="P28" s="13">
        <v>217.078</v>
      </c>
      <c r="Q28" s="13">
        <v>218.28800000000001</v>
      </c>
      <c r="R28" s="13">
        <v>219.45699999999999</v>
      </c>
      <c r="S28" s="13">
        <v>220.59</v>
      </c>
      <c r="T28" s="13">
        <v>221.68899999999999</v>
      </c>
      <c r="U28" s="13">
        <v>222.76</v>
      </c>
      <c r="V28" s="13">
        <v>223.80500000000001</v>
      </c>
      <c r="W28" s="13">
        <v>224.82499999999999</v>
      </c>
      <c r="X28" s="13">
        <v>225.82400000000001</v>
      </c>
      <c r="Y28" s="13">
        <v>226.80600000000001</v>
      </c>
      <c r="Z28" s="13">
        <v>227.77199999999999</v>
      </c>
      <c r="AA28" s="13">
        <v>228.72499999999999</v>
      </c>
      <c r="AB28" s="13">
        <v>229.666</v>
      </c>
      <c r="AC28" s="13">
        <v>230.59399999999999</v>
      </c>
      <c r="AD28" s="13">
        <v>231.51</v>
      </c>
      <c r="AE28" s="13">
        <v>232.41399999999999</v>
      </c>
    </row>
    <row r="29" spans="1:31" x14ac:dyDescent="0.2">
      <c r="A29" t="s">
        <v>142</v>
      </c>
      <c r="B29" s="13">
        <v>112.34099999999999</v>
      </c>
      <c r="C29" s="13">
        <v>112.851</v>
      </c>
      <c r="D29" s="13">
        <v>113.35299999999999</v>
      </c>
      <c r="E29" s="13">
        <v>113.85299999999999</v>
      </c>
      <c r="F29" s="13">
        <v>114.358</v>
      </c>
      <c r="G29" s="13">
        <v>114.866</v>
      </c>
      <c r="H29" s="13">
        <v>115.369</v>
      </c>
      <c r="I29" s="13">
        <v>115.863</v>
      </c>
      <c r="J29" s="13">
        <v>116.343</v>
      </c>
      <c r="K29" s="13">
        <v>116.80500000000001</v>
      </c>
      <c r="L29" s="13">
        <v>117.246</v>
      </c>
      <c r="M29" s="13">
        <v>117.666</v>
      </c>
      <c r="N29" s="13">
        <v>118.071</v>
      </c>
      <c r="O29" s="13">
        <v>118.468</v>
      </c>
      <c r="P29" s="13">
        <v>118.86199999999999</v>
      </c>
      <c r="Q29" s="13">
        <v>119.255</v>
      </c>
      <c r="R29" s="13">
        <v>119.64400000000001</v>
      </c>
      <c r="S29" s="13">
        <v>120.02500000000001</v>
      </c>
      <c r="T29" s="13">
        <v>120.392</v>
      </c>
      <c r="U29" s="13">
        <v>120.74</v>
      </c>
      <c r="V29" s="13">
        <v>121.069</v>
      </c>
      <c r="W29" s="13">
        <v>121.379</v>
      </c>
      <c r="X29" s="13">
        <v>121.675</v>
      </c>
      <c r="Y29" s="13">
        <v>121.95699999999999</v>
      </c>
      <c r="Z29" s="13">
        <v>122.229</v>
      </c>
      <c r="AA29" s="13">
        <v>122.491</v>
      </c>
      <c r="AB29" s="13">
        <v>122.74299999999999</v>
      </c>
      <c r="AC29" s="13">
        <v>122.98699999999999</v>
      </c>
      <c r="AD29" s="13">
        <v>123.224</v>
      </c>
      <c r="AE29" s="13">
        <v>123.456</v>
      </c>
    </row>
    <row r="30" spans="1:31" x14ac:dyDescent="0.2">
      <c r="A30" t="s">
        <v>143</v>
      </c>
      <c r="B30" s="13">
        <v>202.185</v>
      </c>
      <c r="C30" s="13">
        <v>203.77</v>
      </c>
      <c r="D30" s="13">
        <v>205.386</v>
      </c>
      <c r="E30" s="13">
        <v>207.02600000000001</v>
      </c>
      <c r="F30" s="13">
        <v>208.68799999999999</v>
      </c>
      <c r="G30" s="13">
        <v>210.36500000000001</v>
      </c>
      <c r="H30" s="13">
        <v>212.06800000000001</v>
      </c>
      <c r="I30" s="13">
        <v>213.84299999999999</v>
      </c>
      <c r="J30" s="13">
        <v>215.75</v>
      </c>
      <c r="K30" s="13">
        <v>217.827</v>
      </c>
      <c r="L30" s="13">
        <v>220.09200000000001</v>
      </c>
      <c r="M30" s="13">
        <v>222.523</v>
      </c>
      <c r="N30" s="13">
        <v>225.07300000000001</v>
      </c>
      <c r="O30" s="13">
        <v>227.67099999999999</v>
      </c>
      <c r="P30" s="13">
        <v>230.267</v>
      </c>
      <c r="Q30" s="13">
        <v>232.84299999999999</v>
      </c>
      <c r="R30" s="13">
        <v>235.404</v>
      </c>
      <c r="S30" s="13">
        <v>237.94800000000001</v>
      </c>
      <c r="T30" s="13">
        <v>240.477</v>
      </c>
      <c r="U30" s="13">
        <v>242.994</v>
      </c>
      <c r="V30" s="13">
        <v>245.49299999999999</v>
      </c>
      <c r="W30" s="13">
        <v>247.96899999999999</v>
      </c>
      <c r="X30" s="13">
        <v>250.41399999999999</v>
      </c>
      <c r="Y30" s="13">
        <v>252.82300000000001</v>
      </c>
      <c r="Z30" s="13">
        <v>255.19499999999999</v>
      </c>
      <c r="AA30" s="13">
        <v>257.52699999999999</v>
      </c>
      <c r="AB30" s="13">
        <v>259.82299999999998</v>
      </c>
      <c r="AC30" s="13">
        <v>262.09899999999999</v>
      </c>
      <c r="AD30" s="13">
        <v>264.36799999999999</v>
      </c>
      <c r="AE30" s="13">
        <v>266.64699999999999</v>
      </c>
    </row>
    <row r="31" spans="1:31" x14ac:dyDescent="0.2">
      <c r="A31" t="s">
        <v>144</v>
      </c>
      <c r="B31" s="13">
        <v>217.608</v>
      </c>
      <c r="C31" s="13">
        <v>222.51300000000001</v>
      </c>
      <c r="D31" s="13">
        <v>227.52</v>
      </c>
      <c r="E31" s="13">
        <v>232.63499999999999</v>
      </c>
      <c r="F31" s="13">
        <v>237.863</v>
      </c>
      <c r="G31" s="13">
        <v>243.20400000000001</v>
      </c>
      <c r="H31" s="13">
        <v>248.65100000000001</v>
      </c>
      <c r="I31" s="13">
        <v>254.18600000000001</v>
      </c>
      <c r="J31" s="13">
        <v>259.79000000000002</v>
      </c>
      <c r="K31" s="13">
        <v>265.44499999999999</v>
      </c>
      <c r="L31" s="13">
        <v>271.14499999999998</v>
      </c>
      <c r="M31" s="13">
        <v>276.89100000000002</v>
      </c>
      <c r="N31" s="13">
        <v>282.68599999999998</v>
      </c>
      <c r="O31" s="13">
        <v>288.54000000000002</v>
      </c>
      <c r="P31" s="13">
        <v>294.45800000000003</v>
      </c>
      <c r="Q31" s="13">
        <v>300.43799999999999</v>
      </c>
      <c r="R31" s="13">
        <v>306.476</v>
      </c>
      <c r="S31" s="13">
        <v>312.57299999999998</v>
      </c>
      <c r="T31" s="13">
        <v>318.72500000000002</v>
      </c>
      <c r="U31" s="13">
        <v>324.93200000000002</v>
      </c>
      <c r="V31" s="13">
        <v>331.19299999999998</v>
      </c>
      <c r="W31" s="13">
        <v>337.50799999999998</v>
      </c>
      <c r="X31" s="13">
        <v>343.87099999999998</v>
      </c>
      <c r="Y31" s="13">
        <v>350.28</v>
      </c>
      <c r="Z31" s="13">
        <v>356.72899999999998</v>
      </c>
      <c r="AA31" s="13">
        <v>363.21800000000002</v>
      </c>
      <c r="AB31" s="13">
        <v>369.74599999999998</v>
      </c>
      <c r="AC31" s="13">
        <v>376.315</v>
      </c>
      <c r="AD31" s="13">
        <v>382.928</v>
      </c>
      <c r="AE31" s="13">
        <v>389.58499999999998</v>
      </c>
    </row>
    <row r="32" spans="1:31" x14ac:dyDescent="0.2">
      <c r="A32" t="s">
        <v>149</v>
      </c>
      <c r="B32" s="13">
        <v>100.295</v>
      </c>
      <c r="C32" s="13">
        <v>100.86499999999999</v>
      </c>
      <c r="D32" s="13">
        <v>101.417</v>
      </c>
      <c r="E32" s="13">
        <v>101.95099999999999</v>
      </c>
      <c r="F32" s="13">
        <v>102.471</v>
      </c>
      <c r="G32" s="13">
        <v>102.977</v>
      </c>
      <c r="H32" s="13">
        <v>103.47</v>
      </c>
      <c r="I32" s="13">
        <v>103.94799999999999</v>
      </c>
      <c r="J32" s="13">
        <v>104.411</v>
      </c>
      <c r="K32" s="13">
        <v>104.85899999999999</v>
      </c>
      <c r="L32" s="13">
        <v>105.292</v>
      </c>
      <c r="M32" s="13">
        <v>105.712</v>
      </c>
      <c r="N32" s="13">
        <v>106.12</v>
      </c>
      <c r="O32" s="13">
        <v>106.52</v>
      </c>
      <c r="P32" s="13">
        <v>106.914</v>
      </c>
      <c r="Q32" s="13">
        <v>107.304</v>
      </c>
      <c r="R32" s="13">
        <v>107.68899999999999</v>
      </c>
      <c r="S32" s="13">
        <v>108.068</v>
      </c>
      <c r="T32" s="13">
        <v>108.441</v>
      </c>
      <c r="U32" s="13">
        <v>108.80500000000001</v>
      </c>
      <c r="V32" s="13">
        <v>109.16200000000001</v>
      </c>
      <c r="W32" s="13">
        <v>109.511</v>
      </c>
      <c r="X32" s="13">
        <v>109.85</v>
      </c>
      <c r="Y32" s="13">
        <v>110.17700000000001</v>
      </c>
      <c r="Z32" s="13">
        <v>110.48699999999999</v>
      </c>
      <c r="AA32" s="13">
        <v>110.782</v>
      </c>
      <c r="AB32" s="13">
        <v>111.062</v>
      </c>
      <c r="AC32" s="13">
        <v>111.32899999999999</v>
      </c>
      <c r="AD32" s="13">
        <v>111.58499999999999</v>
      </c>
      <c r="AE32" s="13">
        <v>111.83</v>
      </c>
    </row>
    <row r="33" spans="1:31" x14ac:dyDescent="0.2">
      <c r="A33" s="4" t="s">
        <v>204</v>
      </c>
      <c r="B33" s="13">
        <v>6127.0079999999998</v>
      </c>
      <c r="C33" s="13">
        <v>6189.9409999999998</v>
      </c>
      <c r="D33" s="13">
        <v>6247.6710000000003</v>
      </c>
      <c r="E33" s="13">
        <v>6303.451</v>
      </c>
      <c r="F33" s="13">
        <v>6359.652</v>
      </c>
      <c r="G33" s="13">
        <v>6417.0879999999997</v>
      </c>
      <c r="H33" s="13">
        <v>6475.1409999999996</v>
      </c>
      <c r="I33" s="13">
        <v>6533</v>
      </c>
      <c r="J33" s="13">
        <v>6589.2730000000001</v>
      </c>
      <c r="K33" s="13">
        <v>6642.933</v>
      </c>
      <c r="L33" s="13">
        <v>6693.8940000000002</v>
      </c>
      <c r="M33" s="13">
        <v>6742.5439999999999</v>
      </c>
      <c r="N33" s="13">
        <v>6788.8869999999997</v>
      </c>
      <c r="O33" s="13">
        <v>6832.9960000000001</v>
      </c>
      <c r="P33" s="13">
        <v>6874.94</v>
      </c>
      <c r="Q33" s="13">
        <v>6914.7169999999996</v>
      </c>
      <c r="R33" s="13">
        <v>6952.3190000000004</v>
      </c>
      <c r="S33" s="13">
        <v>6987.8289999999997</v>
      </c>
      <c r="T33" s="13">
        <v>7021.35</v>
      </c>
      <c r="U33" s="13">
        <v>7052.9939999999997</v>
      </c>
      <c r="V33" s="13">
        <v>7082.8159999999998</v>
      </c>
      <c r="W33" s="13">
        <v>7110.915</v>
      </c>
      <c r="X33" s="13">
        <v>7137.5079999999998</v>
      </c>
      <c r="Y33" s="13">
        <v>7162.8639999999996</v>
      </c>
      <c r="Z33" s="13">
        <v>7187.1980000000003</v>
      </c>
      <c r="AA33" s="13">
        <v>7210.6310000000003</v>
      </c>
      <c r="AB33" s="13">
        <v>7233.21</v>
      </c>
      <c r="AC33" s="13">
        <v>7254.9870000000001</v>
      </c>
      <c r="AD33" s="13">
        <v>7275.9859999999999</v>
      </c>
      <c r="AE33" s="13">
        <v>7296.2349999999997</v>
      </c>
    </row>
    <row r="34" spans="1:31" x14ac:dyDescent="0.2">
      <c r="A34" t="s">
        <v>153</v>
      </c>
      <c r="B34" s="13">
        <v>658.49</v>
      </c>
      <c r="C34" s="13">
        <v>671.66899999999998</v>
      </c>
      <c r="D34" s="13">
        <v>685.06600000000003</v>
      </c>
      <c r="E34" s="13">
        <v>698.69899999999996</v>
      </c>
      <c r="F34" s="13">
        <v>712.58199999999999</v>
      </c>
      <c r="G34" s="13">
        <v>726.71799999999996</v>
      </c>
      <c r="H34" s="13">
        <v>741.09100000000001</v>
      </c>
      <c r="I34" s="13">
        <v>755.66800000000001</v>
      </c>
      <c r="J34" s="13">
        <v>770.39599999999996</v>
      </c>
      <c r="K34" s="13">
        <v>785.24099999999999</v>
      </c>
      <c r="L34" s="13">
        <v>800.18399999999997</v>
      </c>
      <c r="M34" s="13">
        <v>815.226</v>
      </c>
      <c r="N34" s="13">
        <v>830.36500000000001</v>
      </c>
      <c r="O34" s="13">
        <v>845.60500000000002</v>
      </c>
      <c r="P34" s="13">
        <v>860.94799999999998</v>
      </c>
      <c r="Q34" s="13">
        <v>876.38800000000003</v>
      </c>
      <c r="R34" s="13">
        <v>891.91499999999996</v>
      </c>
      <c r="S34" s="13">
        <v>907.52</v>
      </c>
      <c r="T34" s="13">
        <v>923.19200000000001</v>
      </c>
      <c r="U34" s="13">
        <v>938.92499999999995</v>
      </c>
      <c r="V34" s="13">
        <v>954.71500000000003</v>
      </c>
      <c r="W34" s="13">
        <v>970.56</v>
      </c>
      <c r="X34" s="13">
        <v>986.45899999999995</v>
      </c>
      <c r="Y34" s="13">
        <v>1002.41</v>
      </c>
      <c r="Z34" s="13">
        <v>1018.412</v>
      </c>
      <c r="AA34" s="13">
        <v>1034.462</v>
      </c>
      <c r="AB34" s="13">
        <v>1050.566</v>
      </c>
      <c r="AC34" s="13">
        <v>1066.7329999999999</v>
      </c>
      <c r="AD34" s="13">
        <v>1082.9770000000001</v>
      </c>
      <c r="AE34" s="13">
        <v>1099.3140000000001</v>
      </c>
    </row>
    <row r="35" spans="1:31" x14ac:dyDescent="0.2">
      <c r="A35" t="s">
        <v>160</v>
      </c>
      <c r="B35" s="13">
        <v>575.57899999999995</v>
      </c>
      <c r="C35" s="13">
        <v>581.08000000000004</v>
      </c>
      <c r="D35" s="13">
        <v>586.56799999999998</v>
      </c>
      <c r="E35" s="13">
        <v>592.03499999999997</v>
      </c>
      <c r="F35" s="13">
        <v>597.47500000000002</v>
      </c>
      <c r="G35" s="13">
        <v>602.88099999999997</v>
      </c>
      <c r="H35" s="13">
        <v>608.23699999999997</v>
      </c>
      <c r="I35" s="13">
        <v>613.51300000000003</v>
      </c>
      <c r="J35" s="13">
        <v>618.67600000000004</v>
      </c>
      <c r="K35" s="13">
        <v>623.69600000000003</v>
      </c>
      <c r="L35" s="13">
        <v>628.56299999999999</v>
      </c>
      <c r="M35" s="13">
        <v>633.279</v>
      </c>
      <c r="N35" s="13">
        <v>637.851</v>
      </c>
      <c r="O35" s="13">
        <v>642.29300000000001</v>
      </c>
      <c r="P35" s="13">
        <v>646.61599999999999</v>
      </c>
      <c r="Q35" s="13">
        <v>650.82399999999996</v>
      </c>
      <c r="R35" s="13">
        <v>654.91700000000003</v>
      </c>
      <c r="S35" s="13">
        <v>658.90200000000004</v>
      </c>
      <c r="T35" s="13">
        <v>662.78899999999999</v>
      </c>
      <c r="U35" s="13">
        <v>666.58900000000006</v>
      </c>
      <c r="V35" s="13">
        <v>670.30700000000002</v>
      </c>
      <c r="W35" s="13">
        <v>673.95</v>
      </c>
      <c r="X35" s="13">
        <v>677.52800000000002</v>
      </c>
      <c r="Y35" s="13">
        <v>681.05</v>
      </c>
      <c r="Z35" s="13">
        <v>684.52700000000004</v>
      </c>
      <c r="AA35" s="13">
        <v>687.96299999999997</v>
      </c>
      <c r="AB35" s="13">
        <v>691.36800000000005</v>
      </c>
      <c r="AC35" s="13">
        <v>694.74900000000002</v>
      </c>
      <c r="AD35" s="13">
        <v>698.12</v>
      </c>
      <c r="AE35" s="13">
        <v>701.49199999999996</v>
      </c>
    </row>
    <row r="36" spans="1:31" x14ac:dyDescent="0.2">
      <c r="A36" t="s">
        <v>168</v>
      </c>
      <c r="B36" s="13">
        <v>1353.5409999999999</v>
      </c>
      <c r="C36" s="13">
        <v>1382.991</v>
      </c>
      <c r="D36" s="13">
        <v>1412.7670000000001</v>
      </c>
      <c r="E36" s="13">
        <v>1442.8520000000001</v>
      </c>
      <c r="F36" s="13">
        <v>1473.2339999999999</v>
      </c>
      <c r="G36" s="13">
        <v>1503.921</v>
      </c>
      <c r="H36" s="13">
        <v>1534.915</v>
      </c>
      <c r="I36" s="13">
        <v>1566.1859999999999</v>
      </c>
      <c r="J36" s="13">
        <v>1597.6990000000001</v>
      </c>
      <c r="K36" s="13">
        <v>1629.441</v>
      </c>
      <c r="L36" s="13">
        <v>1661.4090000000001</v>
      </c>
      <c r="M36" s="13">
        <v>1693.65</v>
      </c>
      <c r="N36" s="13">
        <v>1726.2739999999999</v>
      </c>
      <c r="O36" s="13">
        <v>1759.4259999999999</v>
      </c>
      <c r="P36" s="13">
        <v>1793.2190000000001</v>
      </c>
      <c r="Q36" s="13">
        <v>1827.683</v>
      </c>
      <c r="R36" s="13">
        <v>1862.8209999999999</v>
      </c>
      <c r="S36" s="13">
        <v>1898.6869999999999</v>
      </c>
      <c r="T36" s="13">
        <v>1935.34</v>
      </c>
      <c r="U36" s="13">
        <v>1972.8130000000001</v>
      </c>
      <c r="V36" s="13">
        <v>2011.125</v>
      </c>
      <c r="W36" s="13">
        <v>2050.2440000000001</v>
      </c>
      <c r="X36" s="13">
        <v>2090.085</v>
      </c>
      <c r="Y36" s="13">
        <v>2130.5239999999999</v>
      </c>
      <c r="Z36" s="13">
        <v>2171.4569999999999</v>
      </c>
      <c r="AA36" s="13">
        <v>2212.8420000000001</v>
      </c>
      <c r="AB36" s="13">
        <v>2254.66</v>
      </c>
      <c r="AC36" s="13">
        <v>2296.8560000000002</v>
      </c>
      <c r="AD36" s="13">
        <v>2339.3760000000002</v>
      </c>
      <c r="AE36" s="13">
        <v>2382.172</v>
      </c>
    </row>
    <row r="37" spans="1:31" x14ac:dyDescent="0.2">
      <c r="A37" t="s">
        <v>170</v>
      </c>
      <c r="B37" s="13">
        <v>1395.356</v>
      </c>
      <c r="C37" s="13">
        <v>1399.8969999999999</v>
      </c>
      <c r="D37" s="13">
        <v>1404.0329999999999</v>
      </c>
      <c r="E37" s="13">
        <v>1407.8440000000001</v>
      </c>
      <c r="F37" s="13">
        <v>1411.3879999999999</v>
      </c>
      <c r="G37" s="13">
        <v>1414.682</v>
      </c>
      <c r="H37" s="13">
        <v>1417.711</v>
      </c>
      <c r="I37" s="13">
        <v>1420.4770000000001</v>
      </c>
      <c r="J37" s="13">
        <v>1422.971</v>
      </c>
      <c r="K37" s="13">
        <v>1425.1969999999999</v>
      </c>
      <c r="L37" s="13">
        <v>1427.162</v>
      </c>
      <c r="M37" s="13">
        <v>1428.8920000000001</v>
      </c>
      <c r="N37" s="13">
        <v>1430.4280000000001</v>
      </c>
      <c r="O37" s="13">
        <v>1431.818</v>
      </c>
      <c r="P37" s="13">
        <v>1433.1030000000001</v>
      </c>
      <c r="Q37" s="13">
        <v>1434.3040000000001</v>
      </c>
      <c r="R37" s="13">
        <v>1435.4259999999999</v>
      </c>
      <c r="S37" s="13">
        <v>1436.4849999999999</v>
      </c>
      <c r="T37" s="13">
        <v>1437.4880000000001</v>
      </c>
      <c r="U37" s="13">
        <v>1438.4449999999999</v>
      </c>
      <c r="V37" s="13">
        <v>1439.367</v>
      </c>
      <c r="W37" s="13">
        <v>1440.2629999999999</v>
      </c>
      <c r="X37" s="13">
        <v>1441.126</v>
      </c>
      <c r="Y37" s="13">
        <v>1441.9490000000001</v>
      </c>
      <c r="Z37" s="13">
        <v>1442.7249999999999</v>
      </c>
      <c r="AA37" s="13">
        <v>1443.454</v>
      </c>
      <c r="AB37" s="13">
        <v>1444.144</v>
      </c>
      <c r="AC37" s="13">
        <v>1444.8</v>
      </c>
      <c r="AD37" s="13">
        <v>1445.43</v>
      </c>
      <c r="AE37" s="13">
        <v>1446.0419999999999</v>
      </c>
    </row>
    <row r="38" spans="1:31" x14ac:dyDescent="0.2">
      <c r="A38" s="4" t="s">
        <v>209</v>
      </c>
      <c r="B38" s="13">
        <v>10.266999999999999</v>
      </c>
      <c r="C38" s="13">
        <v>10.353999999999999</v>
      </c>
      <c r="D38" s="13">
        <v>10.446999999999999</v>
      </c>
      <c r="E38" s="13">
        <v>10.545999999999999</v>
      </c>
      <c r="F38" s="13">
        <v>10.648999999999999</v>
      </c>
      <c r="G38" s="13">
        <v>10.756</v>
      </c>
      <c r="H38" s="13">
        <v>10.868</v>
      </c>
      <c r="I38" s="13">
        <v>10.98</v>
      </c>
      <c r="J38" s="13">
        <v>11.09</v>
      </c>
      <c r="K38" s="13">
        <v>11.196999999999999</v>
      </c>
      <c r="L38" s="13">
        <v>11.298999999999999</v>
      </c>
      <c r="M38" s="13">
        <v>11.397</v>
      </c>
      <c r="N38" s="13">
        <v>11.49</v>
      </c>
      <c r="O38" s="13">
        <v>11.579000000000001</v>
      </c>
      <c r="P38" s="13">
        <v>11.664</v>
      </c>
      <c r="Q38" s="13">
        <v>11.744999999999999</v>
      </c>
      <c r="R38" s="13">
        <v>11.824</v>
      </c>
      <c r="S38" s="13">
        <v>11.898</v>
      </c>
      <c r="T38" s="13">
        <v>11.967000000000001</v>
      </c>
      <c r="U38" s="13">
        <v>12.03</v>
      </c>
      <c r="V38" s="13">
        <v>12.089</v>
      </c>
      <c r="W38" s="13">
        <v>12.144</v>
      </c>
      <c r="X38" s="13">
        <v>12.196</v>
      </c>
      <c r="Y38" s="13">
        <v>12.247</v>
      </c>
      <c r="Z38" s="13">
        <v>12.297000000000001</v>
      </c>
      <c r="AA38" s="13">
        <v>12.347</v>
      </c>
      <c r="AB38" s="13">
        <v>12.398999999999999</v>
      </c>
      <c r="AC38" s="13">
        <v>12.454000000000001</v>
      </c>
      <c r="AD38" s="13">
        <v>12.515000000000001</v>
      </c>
      <c r="AE38" s="13">
        <v>12.584</v>
      </c>
    </row>
    <row r="39" spans="1:31" x14ac:dyDescent="0.2">
      <c r="A39" t="s">
        <v>183</v>
      </c>
      <c r="B39" s="13">
        <v>303.52699999999999</v>
      </c>
      <c r="C39" s="13">
        <v>310.36200000000002</v>
      </c>
      <c r="D39" s="13">
        <v>317.28399999999999</v>
      </c>
      <c r="E39" s="13">
        <v>324.30099999999999</v>
      </c>
      <c r="F39" s="13">
        <v>331.41300000000001</v>
      </c>
      <c r="G39" s="13">
        <v>338.62</v>
      </c>
      <c r="H39" s="13">
        <v>345.91300000000001</v>
      </c>
      <c r="I39" s="13">
        <v>353.27499999999998</v>
      </c>
      <c r="J39" s="13">
        <v>360.685</v>
      </c>
      <c r="K39" s="13">
        <v>368.12799999999999</v>
      </c>
      <c r="L39" s="13">
        <v>375.59800000000001</v>
      </c>
      <c r="M39" s="13">
        <v>383.09500000000003</v>
      </c>
      <c r="N39" s="13">
        <v>390.62799999999999</v>
      </c>
      <c r="O39" s="13">
        <v>398.20600000000002</v>
      </c>
      <c r="P39" s="13">
        <v>405.83800000000002</v>
      </c>
      <c r="Q39" s="13">
        <v>413.52499999999998</v>
      </c>
      <c r="R39" s="13">
        <v>421.26400000000001</v>
      </c>
      <c r="S39" s="13">
        <v>429.05900000000003</v>
      </c>
      <c r="T39" s="13">
        <v>436.91300000000001</v>
      </c>
      <c r="U39" s="13">
        <v>444.82600000000002</v>
      </c>
      <c r="V39" s="13">
        <v>452.80099999999999</v>
      </c>
      <c r="W39" s="13">
        <v>460.83699999999999</v>
      </c>
      <c r="X39" s="13">
        <v>468.93700000000001</v>
      </c>
      <c r="Y39" s="13">
        <v>477.101</v>
      </c>
      <c r="Z39" s="13">
        <v>485.33100000000002</v>
      </c>
      <c r="AA39" s="13">
        <v>493.625</v>
      </c>
      <c r="AB39" s="13">
        <v>501.983</v>
      </c>
      <c r="AC39" s="13">
        <v>510.40100000000001</v>
      </c>
      <c r="AD39" s="13">
        <v>518.88</v>
      </c>
      <c r="AE39" s="13">
        <v>527.41700000000003</v>
      </c>
    </row>
    <row r="40" spans="1:31" x14ac:dyDescent="0.2">
      <c r="AE40" s="13">
        <f>SUM(AE2:AE39)</f>
        <v>89370.942000000039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BC921-BA85-6644-88D2-0D7DD8DC1A18}">
  <dimension ref="A1:AE40"/>
  <sheetViews>
    <sheetView workbookViewId="0">
      <selection activeCell="S19" sqref="S19"/>
    </sheetView>
  </sheetViews>
  <sheetFormatPr baseColWidth="10" defaultRowHeight="15" x14ac:dyDescent="0.2"/>
  <cols>
    <col min="1" max="1" width="27.5" customWidth="1"/>
    <col min="2" max="2" width="11.6640625" style="16" bestFit="1" customWidth="1"/>
    <col min="3" max="31" width="11.6640625" bestFit="1" customWidth="1"/>
  </cols>
  <sheetData>
    <row r="1" spans="1:31" x14ac:dyDescent="0.2">
      <c r="B1" s="16" t="s">
        <v>215</v>
      </c>
    </row>
    <row r="2" spans="1:31" s="7" customFormat="1" x14ac:dyDescent="0.2">
      <c r="A2" s="7" t="s">
        <v>194</v>
      </c>
      <c r="B2" s="20">
        <v>2021</v>
      </c>
      <c r="C2" s="7">
        <v>2022</v>
      </c>
      <c r="D2" s="7">
        <v>2023</v>
      </c>
      <c r="E2" s="7">
        <v>2024</v>
      </c>
      <c r="F2" s="7">
        <v>2025</v>
      </c>
      <c r="G2" s="7">
        <v>2026</v>
      </c>
      <c r="H2" s="7">
        <v>2027</v>
      </c>
      <c r="I2" s="7">
        <v>2028</v>
      </c>
      <c r="J2" s="7">
        <v>2029</v>
      </c>
      <c r="K2" s="7">
        <v>2030</v>
      </c>
      <c r="L2" s="7">
        <v>2031</v>
      </c>
      <c r="M2" s="7">
        <v>2032</v>
      </c>
      <c r="N2" s="7">
        <v>2033</v>
      </c>
      <c r="O2" s="7">
        <v>2034</v>
      </c>
      <c r="P2" s="7">
        <v>2035</v>
      </c>
      <c r="Q2" s="7">
        <v>2036</v>
      </c>
      <c r="R2" s="7">
        <v>2037</v>
      </c>
      <c r="S2" s="7">
        <v>2038</v>
      </c>
      <c r="T2" s="7">
        <v>2039</v>
      </c>
      <c r="U2" s="7">
        <v>2040</v>
      </c>
      <c r="V2" s="7">
        <v>2041</v>
      </c>
      <c r="W2" s="7">
        <v>2042</v>
      </c>
      <c r="X2" s="7">
        <v>2043</v>
      </c>
      <c r="Y2" s="7">
        <v>2044</v>
      </c>
      <c r="Z2" s="7">
        <v>2045</v>
      </c>
      <c r="AA2" s="7">
        <v>2046</v>
      </c>
      <c r="AB2" s="7">
        <v>2047</v>
      </c>
      <c r="AC2" s="7">
        <v>2048</v>
      </c>
      <c r="AD2" s="7">
        <v>2049</v>
      </c>
      <c r="AE2" s="7">
        <v>2050</v>
      </c>
    </row>
    <row r="3" spans="1:31" ht="16" x14ac:dyDescent="0.2">
      <c r="A3" s="14" t="s">
        <v>9</v>
      </c>
      <c r="B3" s="19">
        <f>UN_Population_Growth_ScenA!B2*Seafood_Consumption_Rate!$BD$2</f>
        <v>4907.0957699999999</v>
      </c>
      <c r="C3" s="19">
        <f>UN_Population_Growth_ScenA!C2*Seafood_Consumption_Rate!$BD$2</f>
        <v>4953.5369099999998</v>
      </c>
      <c r="D3" s="19">
        <f>UN_Population_Growth_ScenA!D2*Seafood_Consumption_Rate!$BD$2</f>
        <v>4999.4743499999995</v>
      </c>
      <c r="E3" s="19">
        <f>UN_Population_Growth_ScenA!E2*Seafood_Consumption_Rate!$BD$2</f>
        <v>5044.7569799999992</v>
      </c>
      <c r="F3" s="19">
        <f>UN_Population_Growth_ScenA!F2*Seafood_Consumption_Rate!$BD$2</f>
        <v>5089.1329499999993</v>
      </c>
      <c r="G3" s="19">
        <f>UN_Population_Growth_ScenA!G2*Seafood_Consumption_Rate!$BD$2</f>
        <v>5132.5518899999997</v>
      </c>
      <c r="H3" s="19">
        <f>UN_Population_Growth_ScenA!H2*Seafood_Consumption_Rate!$BD$2</f>
        <v>5174.862689999999</v>
      </c>
      <c r="I3" s="19">
        <f>UN_Population_Growth_ScenA!I2*Seafood_Consumption_Rate!$BD$2</f>
        <v>5216.0149799999999</v>
      </c>
      <c r="J3" s="19">
        <f>UN_Population_Growth_ScenA!J2*Seafood_Consumption_Rate!$BD$2</f>
        <v>5255.9583899999998</v>
      </c>
      <c r="K3" s="19">
        <f>UN_Population_Growth_ScenA!K2*Seafood_Consumption_Rate!$BD$2</f>
        <v>5294.4410699999999</v>
      </c>
      <c r="L3" s="19">
        <f>UN_Population_Growth_ScenA!L2*Seafood_Consumption_Rate!$BD$2</f>
        <v>5331.56376</v>
      </c>
      <c r="M3" s="19">
        <f>UN_Population_Growth_ScenA!M2*Seafood_Consumption_Rate!$BD$2</f>
        <v>5367.1753500000004</v>
      </c>
      <c r="N3" s="19">
        <f>UN_Population_Growth_ScenA!N2*Seafood_Consumption_Rate!$BD$2</f>
        <v>5401.2758399999993</v>
      </c>
      <c r="O3" s="19">
        <f>UN_Population_Growth_ScenA!O2*Seafood_Consumption_Rate!$BD$2</f>
        <v>5433.8652300000003</v>
      </c>
      <c r="P3" s="19">
        <f>UN_Population_Growth_ScenA!P2*Seafood_Consumption_Rate!$BD$2</f>
        <v>5464.8931499999999</v>
      </c>
      <c r="Q3" s="19">
        <f>UN_Population_Growth_ScenA!Q2*Seafood_Consumption_Rate!$BD$2</f>
        <v>5494.3595999999998</v>
      </c>
      <c r="R3" s="19">
        <f>UN_Population_Growth_ScenA!R2*Seafood_Consumption_Rate!$BD$2</f>
        <v>5522.26458</v>
      </c>
      <c r="S3" s="19">
        <f>UN_Population_Growth_ScenA!S2*Seafood_Consumption_Rate!$BD$2</f>
        <v>5548.6080899999997</v>
      </c>
      <c r="T3" s="19">
        <f>UN_Population_Growth_ScenA!T2*Seafood_Consumption_Rate!$BD$2</f>
        <v>5573.4404999999997</v>
      </c>
      <c r="U3" s="19">
        <f>UN_Population_Growth_ScenA!U2*Seafood_Consumption_Rate!$BD$2</f>
        <v>5596.76181</v>
      </c>
      <c r="V3" s="19">
        <f>UN_Population_Growth_ScenA!V2*Seafood_Consumption_Rate!$BD$2</f>
        <v>5618.6223899999995</v>
      </c>
      <c r="W3" s="19">
        <f>UN_Population_Growth_ScenA!W2*Seafood_Consumption_Rate!$BD$2</f>
        <v>5639.0726100000002</v>
      </c>
      <c r="X3" s="19">
        <f>UN_Population_Growth_ScenA!X2*Seafood_Consumption_Rate!$BD$2</f>
        <v>5658.11247</v>
      </c>
      <c r="Y3" s="19">
        <f>UN_Population_Growth_ScenA!Y2*Seafood_Consumption_Rate!$BD$2</f>
        <v>5675.8427099999999</v>
      </c>
      <c r="Z3" s="19">
        <f>UN_Population_Growth_ScenA!Z2*Seafood_Consumption_Rate!$BD$2</f>
        <v>5692.4144399999996</v>
      </c>
      <c r="AA3" s="19">
        <f>UN_Population_Growth_ScenA!AA2*Seafood_Consumption_Rate!$BD$2</f>
        <v>5707.7772899999991</v>
      </c>
      <c r="AB3" s="19">
        <f>UN_Population_Growth_ScenA!AB2*Seafood_Consumption_Rate!$BD$2</f>
        <v>5722.0823700000001</v>
      </c>
      <c r="AC3" s="19">
        <f>UN_Population_Growth_ScenA!AC2*Seafood_Consumption_Rate!$BD$2</f>
        <v>5735.4304199999997</v>
      </c>
      <c r="AD3" s="19">
        <f>UN_Population_Growth_ScenA!AD2*Seafood_Consumption_Rate!$BD$2</f>
        <v>5747.8214399999997</v>
      </c>
      <c r="AE3" s="19">
        <f>UN_Population_Growth_ScenA!AE2*Seafood_Consumption_Rate!$BD$2</f>
        <v>5759.5072799999998</v>
      </c>
    </row>
    <row r="4" spans="1:31" ht="16" x14ac:dyDescent="0.2">
      <c r="A4" s="14" t="s">
        <v>15</v>
      </c>
      <c r="B4" s="19">
        <f>UN_Population_Growth_ScenA!B3*Seafood_Consumption_Rate!$BD$3</f>
        <v>13500.96132</v>
      </c>
      <c r="C4" s="19">
        <f>UN_Population_Growth_ScenA!C3*Seafood_Consumption_Rate!$BD$3</f>
        <v>13630.332239999998</v>
      </c>
      <c r="D4" s="19">
        <f>UN_Population_Growth_ScenA!D3*Seafood_Consumption_Rate!$BD$3</f>
        <v>13756.636879999998</v>
      </c>
      <c r="E4" s="19">
        <f>UN_Population_Growth_ScenA!E3*Seafood_Consumption_Rate!$BD$3</f>
        <v>13878.668299999998</v>
      </c>
      <c r="F4" s="19">
        <f>UN_Population_Growth_ScenA!F3*Seafood_Consumption_Rate!$BD$3</f>
        <v>13995.708859999999</v>
      </c>
      <c r="G4" s="19">
        <f>UN_Population_Growth_ScenA!G3*Seafood_Consumption_Rate!$BD$3</f>
        <v>14107.595459999999</v>
      </c>
      <c r="H4" s="19">
        <f>UN_Population_Growth_ScenA!H3*Seafood_Consumption_Rate!$BD$3</f>
        <v>14214.654299999998</v>
      </c>
      <c r="I4" s="19">
        <f>UN_Population_Growth_ScenA!I3*Seafood_Consumption_Rate!$BD$3</f>
        <v>14316.917999999998</v>
      </c>
      <c r="J4" s="19">
        <f>UN_Population_Growth_ScenA!J3*Seafood_Consumption_Rate!$BD$3</f>
        <v>14414.451799999999</v>
      </c>
      <c r="K4" s="19">
        <f>UN_Population_Growth_ScenA!K3*Seafood_Consumption_Rate!$BD$3</f>
        <v>14507.35356</v>
      </c>
      <c r="L4" s="19">
        <f>UN_Population_Growth_ScenA!L3*Seafood_Consumption_Rate!$BD$3</f>
        <v>14595.655899999998</v>
      </c>
      <c r="M4" s="19">
        <f>UN_Population_Growth_ScenA!M3*Seafood_Consumption_Rate!$BD$3</f>
        <v>14679.424059999998</v>
      </c>
      <c r="N4" s="19">
        <f>UN_Population_Growth_ScenA!N3*Seafood_Consumption_Rate!$BD$3</f>
        <v>14758.821139999998</v>
      </c>
      <c r="O4" s="19">
        <f>UN_Population_Growth_ScenA!O3*Seafood_Consumption_Rate!$BD$3</f>
        <v>14834.07548</v>
      </c>
      <c r="P4" s="19">
        <f>UN_Population_Growth_ScenA!P3*Seafood_Consumption_Rate!$BD$3</f>
        <v>14905.415419999998</v>
      </c>
      <c r="Q4" s="19">
        <f>UN_Population_Growth_ScenA!Q3*Seafood_Consumption_Rate!$BD$3</f>
        <v>14972.971439999999</v>
      </c>
      <c r="R4" s="19">
        <f>UN_Population_Growth_ScenA!R3*Seafood_Consumption_Rate!$BD$3</f>
        <v>15036.874019999999</v>
      </c>
      <c r="S4" s="19">
        <f>UN_Population_Growth_ScenA!S3*Seafood_Consumption_Rate!$BD$3</f>
        <v>15097.351499999999</v>
      </c>
      <c r="T4" s="19">
        <f>UN_Population_Growth_ScenA!T3*Seafood_Consumption_Rate!$BD$3</f>
        <v>15154.697459999999</v>
      </c>
      <c r="U4" s="19">
        <f>UN_Population_Growth_ScenA!U3*Seafood_Consumption_Rate!$BD$3</f>
        <v>15209.107619999999</v>
      </c>
      <c r="V4" s="19">
        <f>UN_Population_Growth_ScenA!V3*Seafood_Consumption_Rate!$BD$3</f>
        <v>15260.745079999999</v>
      </c>
      <c r="W4" s="19">
        <f>UN_Population_Growth_ScenA!W3*Seafood_Consumption_Rate!$BD$3</f>
        <v>15309.707699999999</v>
      </c>
      <c r="X4" s="19">
        <f>UN_Population_Growth_ScenA!X3*Seafood_Consumption_Rate!$BD$3</f>
        <v>15356.125959999998</v>
      </c>
      <c r="Y4" s="19">
        <f>UN_Population_Growth_ScenA!Y3*Seafood_Consumption_Rate!$BD$3</f>
        <v>15400.13034</v>
      </c>
      <c r="Z4" s="19">
        <f>UN_Population_Growth_ScenA!Z3*Seafood_Consumption_Rate!$BD$3</f>
        <v>15441.85132</v>
      </c>
      <c r="AA4" s="19">
        <f>UN_Population_Growth_ScenA!AA3*Seafood_Consumption_Rate!$BD$3</f>
        <v>15481.386759999999</v>
      </c>
      <c r="AB4" s="19">
        <f>UN_Population_Growth_ScenA!AB3*Seafood_Consumption_Rate!$BD$3</f>
        <v>15518.736659999999</v>
      </c>
      <c r="AC4" s="19">
        <f>UN_Population_Growth_ScenA!AC3*Seafood_Consumption_Rate!$BD$3</f>
        <v>15553.737919999998</v>
      </c>
      <c r="AD4" s="19">
        <f>UN_Population_Growth_ScenA!AD3*Seafood_Consumption_Rate!$BD$3</f>
        <v>15586.227439999999</v>
      </c>
      <c r="AE4" s="19">
        <f>UN_Population_Growth_ScenA!AE3*Seafood_Consumption_Rate!$BD$3</f>
        <v>15615.944259999998</v>
      </c>
    </row>
    <row r="5" spans="1:31" s="4" customFormat="1" ht="16" x14ac:dyDescent="0.2">
      <c r="A5" s="15" t="s">
        <v>198</v>
      </c>
      <c r="B5" s="19">
        <f>UN_Population_Growth_ScenA!B4*Seafood_Consumption_Rate!$BD$4</f>
        <v>22072.9516</v>
      </c>
      <c r="C5" s="19">
        <f>UN_Population_Growth_ScenA!C4*Seafood_Consumption_Rate!$BD$4</f>
        <v>22353.242399999999</v>
      </c>
      <c r="D5" s="19">
        <f>UN_Population_Growth_ScenA!D4*Seafood_Consumption_Rate!$BD$4</f>
        <v>22619.999</v>
      </c>
      <c r="E5" s="19">
        <f>UN_Population_Growth_ScenA!E4*Seafood_Consumption_Rate!$BD$4</f>
        <v>22877.178</v>
      </c>
      <c r="F5" s="19">
        <f>UN_Population_Growth_ScenA!F4*Seafood_Consumption_Rate!$BD$4</f>
        <v>23127.8308</v>
      </c>
      <c r="G5" s="19">
        <f>UN_Population_Growth_ScenA!G4*Seafood_Consumption_Rate!$BD$4</f>
        <v>23372.41</v>
      </c>
      <c r="H5" s="19">
        <f>UN_Population_Growth_ScenA!H4*Seafood_Consumption_Rate!$BD$4</f>
        <v>23610.404600000002</v>
      </c>
      <c r="I5" s="19">
        <f>UN_Population_Growth_ScenA!I4*Seafood_Consumption_Rate!$BD$4</f>
        <v>23842.705199999997</v>
      </c>
      <c r="J5" s="19">
        <f>UN_Population_Growth_ScenA!J4*Seafood_Consumption_Rate!$BD$4</f>
        <v>24070.1878</v>
      </c>
      <c r="K5" s="19">
        <f>UN_Population_Growth_ScenA!K4*Seafood_Consumption_Rate!$BD$4</f>
        <v>24293.480199999998</v>
      </c>
      <c r="L5" s="19">
        <f>UN_Population_Growth_ScenA!L4*Seafood_Consumption_Rate!$BD$4</f>
        <v>24512.888999999999</v>
      </c>
      <c r="M5" s="19">
        <f>UN_Population_Growth_ScenA!M4*Seafood_Consumption_Rate!$BD$4</f>
        <v>24728.4872</v>
      </c>
      <c r="N5" s="19">
        <f>UN_Population_Growth_ScenA!N4*Seafood_Consumption_Rate!$BD$4</f>
        <v>24940.172599999998</v>
      </c>
      <c r="O5" s="19">
        <f>UN_Population_Growth_ScenA!O4*Seafood_Consumption_Rate!$BD$4</f>
        <v>25147.842999999997</v>
      </c>
      <c r="P5" s="19">
        <f>UN_Population_Growth_ScenA!P4*Seafood_Consumption_Rate!$BD$4</f>
        <v>25351.118799999997</v>
      </c>
      <c r="Q5" s="19">
        <f>UN_Population_Growth_ScenA!Q4*Seafood_Consumption_Rate!$BD$4</f>
        <v>25550.248200000002</v>
      </c>
      <c r="R5" s="19">
        <f>UN_Population_Growth_ScenA!R4*Seafood_Consumption_Rate!$BD$4</f>
        <v>25744.7932</v>
      </c>
      <c r="S5" s="19">
        <f>UN_Population_Growth_ScenA!S4*Seafood_Consumption_Rate!$BD$4</f>
        <v>25932.8704</v>
      </c>
      <c r="T5" s="19">
        <f>UN_Population_Growth_ScenA!T4*Seafood_Consumption_Rate!$BD$4</f>
        <v>26111.997799999997</v>
      </c>
      <c r="U5" s="19">
        <f>UN_Population_Growth_ScenA!U4*Seafood_Consumption_Rate!$BD$4</f>
        <v>26280.4234</v>
      </c>
      <c r="V5" s="19">
        <f>UN_Population_Growth_ScenA!V4*Seafood_Consumption_Rate!$BD$4</f>
        <v>26437.315000000002</v>
      </c>
      <c r="W5" s="19">
        <f>UN_Population_Growth_ScenA!W4*Seafood_Consumption_Rate!$BD$4</f>
        <v>26583.1106</v>
      </c>
      <c r="X5" s="19">
        <f>UN_Population_Growth_ScenA!X4*Seafood_Consumption_Rate!$BD$4</f>
        <v>26718.861399999998</v>
      </c>
      <c r="Y5" s="19">
        <f>UN_Population_Growth_ScenA!Y4*Seafood_Consumption_Rate!$BD$4</f>
        <v>26846.304799999998</v>
      </c>
      <c r="Z5" s="19">
        <f>UN_Population_Growth_ScenA!Z4*Seafood_Consumption_Rate!$BD$4</f>
        <v>26966.6234</v>
      </c>
      <c r="AA5" s="19">
        <f>UN_Population_Growth_ScenA!AA4*Seafood_Consumption_Rate!$BD$4</f>
        <v>27080.182199999999</v>
      </c>
      <c r="AB5" s="19">
        <f>UN_Population_Growth_ScenA!AB4*Seafood_Consumption_Rate!$BD$4</f>
        <v>27186.5432</v>
      </c>
      <c r="AC5" s="19">
        <f>UN_Population_Growth_ScenA!AC4*Seafood_Consumption_Rate!$BD$4</f>
        <v>27285.429</v>
      </c>
      <c r="AD5" s="19">
        <f>UN_Population_Growth_ScenA!AD4*Seafood_Consumption_Rate!$BD$4</f>
        <v>27376.2264</v>
      </c>
      <c r="AE5" s="19">
        <f>UN_Population_Growth_ScenA!AE4*Seafood_Consumption_Rate!$BD$4</f>
        <v>27458.6142</v>
      </c>
    </row>
    <row r="6" spans="1:31" s="16" customFormat="1" ht="16" x14ac:dyDescent="0.2">
      <c r="A6" s="18" t="s">
        <v>21</v>
      </c>
      <c r="B6" s="19">
        <f>UN_Population_Growth_ScenA!B5*Seafood_Consumption_Rate!$BD$5</f>
        <v>11450.17376</v>
      </c>
      <c r="C6" s="19">
        <f>UN_Population_Growth_ScenA!C5*Seafood_Consumption_Rate!$BD$5</f>
        <v>11455.163759999999</v>
      </c>
      <c r="D6" s="19">
        <f>UN_Population_Growth_ScenA!D5*Seafood_Consumption_Rate!$BD$5</f>
        <v>11456.68072</v>
      </c>
      <c r="E6" s="19">
        <f>UN_Population_Growth_ScenA!E5*Seafood_Consumption_Rate!$BD$5</f>
        <v>11454.6448</v>
      </c>
      <c r="F6" s="19">
        <f>UN_Population_Growth_ScenA!F5*Seafood_Consumption_Rate!$BD$5</f>
        <v>11449.056</v>
      </c>
      <c r="G6" s="19">
        <f>UN_Population_Growth_ScenA!G5*Seafood_Consumption_Rate!$BD$5</f>
        <v>11439.954240000001</v>
      </c>
      <c r="H6" s="19">
        <f>UN_Population_Growth_ScenA!H5*Seafood_Consumption_Rate!$BD$5</f>
        <v>11427.379440000001</v>
      </c>
      <c r="I6" s="19">
        <f>UN_Population_Growth_ScenA!I5*Seafood_Consumption_Rate!$BD$5</f>
        <v>11411.411440000002</v>
      </c>
      <c r="J6" s="19">
        <f>UN_Population_Growth_ScenA!J5*Seafood_Consumption_Rate!$BD$5</f>
        <v>11392.010319999999</v>
      </c>
      <c r="K6" s="19">
        <f>UN_Population_Growth_ScenA!K5*Seafood_Consumption_Rate!$BD$5</f>
        <v>11369.25592</v>
      </c>
      <c r="L6" s="19">
        <f>UN_Population_Growth_ScenA!L5*Seafood_Consumption_Rate!$BD$5</f>
        <v>11343.228080000001</v>
      </c>
      <c r="M6" s="19">
        <f>UN_Population_Growth_ScenA!M5*Seafood_Consumption_Rate!$BD$5</f>
        <v>11314.08648</v>
      </c>
      <c r="N6" s="19">
        <f>UN_Population_Growth_ScenA!N5*Seafood_Consumption_Rate!$BD$5</f>
        <v>11281.871040000002</v>
      </c>
      <c r="O6" s="19">
        <f>UN_Population_Growth_ScenA!O5*Seafood_Consumption_Rate!$BD$5</f>
        <v>11246.741440000002</v>
      </c>
      <c r="P6" s="19">
        <f>UN_Population_Growth_ScenA!P5*Seafood_Consumption_Rate!$BD$5</f>
        <v>11208.857360000002</v>
      </c>
      <c r="Q6" s="19">
        <f>UN_Population_Growth_ScenA!Q5*Seafood_Consumption_Rate!$BD$5</f>
        <v>11168.33856</v>
      </c>
      <c r="R6" s="19">
        <f>UN_Population_Growth_ScenA!R5*Seafood_Consumption_Rate!$BD$5</f>
        <v>11125.344719999999</v>
      </c>
      <c r="S6" s="19">
        <f>UN_Population_Growth_ScenA!S5*Seafood_Consumption_Rate!$BD$5</f>
        <v>11080.155280000001</v>
      </c>
      <c r="T6" s="19">
        <f>UN_Population_Growth_ScenA!T5*Seafood_Consumption_Rate!$BD$5</f>
        <v>11032.929919999999</v>
      </c>
      <c r="U6" s="19">
        <f>UN_Population_Growth_ScenA!U5*Seafood_Consumption_Rate!$BD$5</f>
        <v>10983.987999999999</v>
      </c>
      <c r="V6" s="19">
        <f>UN_Population_Growth_ScenA!V5*Seafood_Consumption_Rate!$BD$5</f>
        <v>10933.449280000001</v>
      </c>
      <c r="W6" s="19">
        <f>UN_Population_Growth_ScenA!W5*Seafood_Consumption_Rate!$BD$5</f>
        <v>10881.513360000001</v>
      </c>
      <c r="X6" s="19">
        <f>UN_Population_Growth_ScenA!X5*Seafood_Consumption_Rate!$BD$5</f>
        <v>10828.419760000001</v>
      </c>
      <c r="Y6" s="19">
        <f>UN_Population_Growth_ScenA!Y5*Seafood_Consumption_Rate!$BD$5</f>
        <v>10774.447920000001</v>
      </c>
      <c r="Z6" s="19">
        <f>UN_Population_Growth_ScenA!Z5*Seafood_Consumption_Rate!$BD$5</f>
        <v>10719.917200000002</v>
      </c>
      <c r="AA6" s="19">
        <f>UN_Population_Growth_ScenA!AA5*Seafood_Consumption_Rate!$BD$5</f>
        <v>10664.907439999999</v>
      </c>
      <c r="AB6" s="19">
        <f>UN_Population_Growth_ScenA!AB5*Seafood_Consumption_Rate!$BD$5</f>
        <v>10609.658160000001</v>
      </c>
      <c r="AC6" s="19">
        <f>UN_Population_Growth_ScenA!AC5*Seafood_Consumption_Rate!$BD$5</f>
        <v>10554.2492</v>
      </c>
      <c r="AD6" s="19">
        <f>UN_Population_Growth_ScenA!AD5*Seafood_Consumption_Rate!$BD$5</f>
        <v>10498.960000000001</v>
      </c>
      <c r="AE6" s="19">
        <f>UN_Population_Growth_ScenA!AE5*Seafood_Consumption_Rate!$BD$5</f>
        <v>10443.95024</v>
      </c>
    </row>
    <row r="7" spans="1:31" ht="16" x14ac:dyDescent="0.2">
      <c r="A7" s="14" t="s">
        <v>17</v>
      </c>
      <c r="B7" s="19">
        <f>UN_Population_Growth_ScenA!B6*Seafood_Consumption_Rate!$BD$6</f>
        <v>5082.1919500000004</v>
      </c>
      <c r="C7" s="19">
        <f>UN_Population_Growth_ScenA!C6*Seafood_Consumption_Rate!$BD$6</f>
        <v>5188.7791999999999</v>
      </c>
      <c r="D7" s="19">
        <f>UN_Population_Growth_ScenA!D6*Seafood_Consumption_Rate!$BD$6</f>
        <v>5295.9133700000002</v>
      </c>
      <c r="E7" s="19">
        <f>UN_Population_Growth_ScenA!E6*Seafood_Consumption_Rate!$BD$6</f>
        <v>5403.1842699999997</v>
      </c>
      <c r="F7" s="19">
        <f>UN_Population_Growth_ScenA!F6*Seafood_Consumption_Rate!$BD$6</f>
        <v>5510.2935799999996</v>
      </c>
      <c r="G7" s="19">
        <f>UN_Population_Growth_ScenA!G6*Seafood_Consumption_Rate!$BD$6</f>
        <v>5617.07971</v>
      </c>
      <c r="H7" s="19">
        <f>UN_Population_Growth_ScenA!H6*Seafood_Consumption_Rate!$BD$6</f>
        <v>5723.5053699999999</v>
      </c>
      <c r="I7" s="19">
        <f>UN_Population_Growth_ScenA!I6*Seafood_Consumption_Rate!$BD$6</f>
        <v>5829.4959799999997</v>
      </c>
      <c r="J7" s="19">
        <f>UN_Population_Growth_ScenA!J6*Seafood_Consumption_Rate!$BD$6</f>
        <v>5935.0391099999997</v>
      </c>
      <c r="K7" s="19">
        <f>UN_Population_Growth_ScenA!K6*Seafood_Consumption_Rate!$BD$6</f>
        <v>6040.1223299999992</v>
      </c>
      <c r="L7" s="19">
        <f>UN_Population_Growth_ScenA!L6*Seafood_Consumption_Rate!$BD$6</f>
        <v>6144.7083499999999</v>
      </c>
      <c r="M7" s="19">
        <f>UN_Population_Growth_ScenA!M6*Seafood_Consumption_Rate!$BD$6</f>
        <v>6248.7474499999998</v>
      </c>
      <c r="N7" s="19">
        <f>UN_Population_Growth_ScenA!N6*Seafood_Consumption_Rate!$BD$6</f>
        <v>6352.3017799999998</v>
      </c>
      <c r="O7" s="19">
        <f>UN_Population_Growth_ScenA!O6*Seafood_Consumption_Rate!$BD$6</f>
        <v>6455.4583499999999</v>
      </c>
      <c r="P7" s="19">
        <f>UN_Population_Growth_ScenA!P6*Seafood_Consumption_Rate!$BD$6</f>
        <v>6558.2668799999992</v>
      </c>
      <c r="Q7" s="19">
        <f>UN_Population_Growth_ScenA!Q6*Seafood_Consumption_Rate!$BD$6</f>
        <v>6660.7398000000003</v>
      </c>
      <c r="R7" s="19">
        <f>UN_Population_Growth_ScenA!R6*Seafood_Consumption_Rate!$BD$6</f>
        <v>6762.9516899999999</v>
      </c>
      <c r="S7" s="19">
        <f>UN_Population_Growth_ScenA!S6*Seafood_Consumption_Rate!$BD$6</f>
        <v>6864.98956</v>
      </c>
      <c r="T7" s="19">
        <f>UN_Population_Growth_ScenA!T6*Seafood_Consumption_Rate!$BD$6</f>
        <v>6967.0522900000005</v>
      </c>
      <c r="U7" s="19">
        <f>UN_Population_Growth_ScenA!U6*Seafood_Consumption_Rate!$BD$6</f>
        <v>7069.2393200000006</v>
      </c>
      <c r="V7" s="19">
        <f>UN_Population_Growth_ScenA!V6*Seafood_Consumption_Rate!$BD$6</f>
        <v>7171.6127999999999</v>
      </c>
      <c r="W7" s="19">
        <f>UN_Population_Growth_ScenA!W6*Seafood_Consumption_Rate!$BD$6</f>
        <v>7274.1727300000002</v>
      </c>
      <c r="X7" s="19">
        <f>UN_Population_Growth_ScenA!X6*Seafood_Consumption_Rate!$BD$6</f>
        <v>7377.00612</v>
      </c>
      <c r="Y7" s="19">
        <f>UN_Population_Growth_ScenA!Y6*Seafood_Consumption_Rate!$BD$6</f>
        <v>7480.1378299999988</v>
      </c>
      <c r="Z7" s="19">
        <f>UN_Population_Growth_ScenA!Z6*Seafood_Consumption_Rate!$BD$6</f>
        <v>7583.6051500000003</v>
      </c>
      <c r="AA7" s="19">
        <f>UN_Population_Growth_ScenA!AA6*Seafood_Consumption_Rate!$BD$6</f>
        <v>7687.4453699999995</v>
      </c>
      <c r="AB7" s="19">
        <f>UN_Population_Growth_ScenA!AB6*Seafood_Consumption_Rate!$BD$6</f>
        <v>7791.6212000000005</v>
      </c>
      <c r="AC7" s="19">
        <f>UN_Population_Growth_ScenA!AC6*Seafood_Consumption_Rate!$BD$6</f>
        <v>7896.0207700000001</v>
      </c>
      <c r="AD7" s="19">
        <f>UN_Population_Growth_ScenA!AD6*Seafood_Consumption_Rate!$BD$6</f>
        <v>8000.5197799999996</v>
      </c>
      <c r="AE7" s="19">
        <f>UN_Population_Growth_ScenA!AE6*Seafood_Consumption_Rate!$BD$6</f>
        <v>8104.9690699999992</v>
      </c>
    </row>
    <row r="8" spans="1:31" ht="16" x14ac:dyDescent="0.2">
      <c r="A8" s="14" t="s">
        <v>32</v>
      </c>
      <c r="B8" s="19">
        <f>UN_Population_Growth_ScenA!B7*Seafood_Consumption_Rate!$BD$7</f>
        <v>8832.1363499999989</v>
      </c>
      <c r="C8" s="19">
        <f>UN_Population_Growth_ScenA!C7*Seafood_Consumption_Rate!$BD$7</f>
        <v>8948.0383799999981</v>
      </c>
      <c r="D8" s="19">
        <f>UN_Population_Growth_ScenA!D7*Seafood_Consumption_Rate!$BD$7</f>
        <v>9064.5366299999987</v>
      </c>
      <c r="E8" s="19">
        <f>UN_Population_Growth_ScenA!E7*Seafood_Consumption_Rate!$BD$7</f>
        <v>9181.4114399999999</v>
      </c>
      <c r="F8" s="19">
        <f>UN_Population_Growth_ScenA!F7*Seafood_Consumption_Rate!$BD$7</f>
        <v>9298.4431499999992</v>
      </c>
      <c r="G8" s="19">
        <f>UN_Population_Growth_ScenA!G7*Seafood_Consumption_Rate!$BD$7</f>
        <v>9415.3964099999994</v>
      </c>
      <c r="H8" s="19">
        <f>UN_Population_Growth_ScenA!H7*Seafood_Consumption_Rate!$BD$7</f>
        <v>9532.0829399999984</v>
      </c>
      <c r="I8" s="19">
        <f>UN_Population_Growth_ScenA!I7*Seafood_Consumption_Rate!$BD$7</f>
        <v>9648.3615299999983</v>
      </c>
      <c r="J8" s="19">
        <f>UN_Population_Growth_ScenA!J7*Seafood_Consumption_Rate!$BD$7</f>
        <v>9764.1223499999996</v>
      </c>
      <c r="K8" s="19">
        <f>UN_Population_Growth_ScenA!K7*Seafood_Consumption_Rate!$BD$7</f>
        <v>9879.2398799999992</v>
      </c>
      <c r="L8" s="19">
        <f>UN_Population_Growth_ScenA!L7*Seafood_Consumption_Rate!$BD$7</f>
        <v>9993.6042899999993</v>
      </c>
      <c r="M8" s="19">
        <f>UN_Population_Growth_ScenA!M7*Seafood_Consumption_Rate!$BD$7</f>
        <v>10107.090059999999</v>
      </c>
      <c r="N8" s="19">
        <f>UN_Population_Growth_ScenA!N7*Seafood_Consumption_Rate!$BD$7</f>
        <v>10219.618739999998</v>
      </c>
      <c r="O8" s="19">
        <f>UN_Population_Growth_ScenA!O7*Seafood_Consumption_Rate!$BD$7</f>
        <v>10331.111879999999</v>
      </c>
      <c r="P8" s="19">
        <f>UN_Population_Growth_ScenA!P7*Seafood_Consumption_Rate!$BD$7</f>
        <v>10441.538099999998</v>
      </c>
      <c r="Q8" s="19">
        <f>UN_Population_Growth_ScenA!Q7*Seafood_Consumption_Rate!$BD$7</f>
        <v>10550.818949999999</v>
      </c>
      <c r="R8" s="19">
        <f>UN_Population_Growth_ScenA!R7*Seafood_Consumption_Rate!$BD$7</f>
        <v>10658.875979999999</v>
      </c>
      <c r="S8" s="19">
        <f>UN_Population_Growth_ScenA!S7*Seafood_Consumption_Rate!$BD$7</f>
        <v>10765.709189999998</v>
      </c>
      <c r="T8" s="19">
        <f>UN_Population_Growth_ScenA!T7*Seafood_Consumption_Rate!$BD$7</f>
        <v>10871.271509999999</v>
      </c>
      <c r="U8" s="19">
        <f>UN_Population_Growth_ScenA!U7*Seafood_Consumption_Rate!$BD$7</f>
        <v>10975.562939999998</v>
      </c>
      <c r="V8" s="19">
        <f>UN_Population_Growth_ScenA!V7*Seafood_Consumption_Rate!$BD$7</f>
        <v>11078.536409999999</v>
      </c>
      <c r="W8" s="19">
        <f>UN_Population_Growth_ScenA!W7*Seafood_Consumption_Rate!$BD$7</f>
        <v>11180.113469999998</v>
      </c>
      <c r="X8" s="19">
        <f>UN_Population_Growth_ScenA!X7*Seafood_Consumption_Rate!$BD$7</f>
        <v>11280.356879999998</v>
      </c>
      <c r="Y8" s="19">
        <f>UN_Population_Growth_ScenA!Y7*Seafood_Consumption_Rate!$BD$7</f>
        <v>11379.298019999998</v>
      </c>
      <c r="Z8" s="19">
        <f>UN_Population_Growth_ScenA!Z7*Seafood_Consumption_Rate!$BD$7</f>
        <v>11476.952579999997</v>
      </c>
      <c r="AA8" s="19">
        <f>UN_Population_Growth_ScenA!AA7*Seafood_Consumption_Rate!$BD$7</f>
        <v>11573.30487</v>
      </c>
      <c r="AB8" s="19">
        <f>UN_Population_Growth_ScenA!AB7*Seafood_Consumption_Rate!$BD$7</f>
        <v>11668.27644</v>
      </c>
      <c r="AC8" s="19">
        <f>UN_Population_Growth_ScenA!AC7*Seafood_Consumption_Rate!$BD$7</f>
        <v>11761.757459999999</v>
      </c>
      <c r="AD8" s="19">
        <f>UN_Population_Growth_ScenA!AD7*Seafood_Consumption_Rate!$BD$7</f>
        <v>11853.591029999998</v>
      </c>
      <c r="AE8" s="19">
        <f>UN_Population_Growth_ScenA!AE7*Seafood_Consumption_Rate!$BD$7</f>
        <v>11943.620249999998</v>
      </c>
    </row>
    <row r="9" spans="1:31" ht="16" x14ac:dyDescent="0.2">
      <c r="A9" s="14" t="s">
        <v>41</v>
      </c>
      <c r="B9" s="19">
        <f>UN_Population_Growth_ScenA!B8*Seafood_Consumption_Rate!$BD$8</f>
        <v>21718.713799999998</v>
      </c>
      <c r="C9" s="19">
        <f>UN_Population_Growth_ScenA!C8*Seafood_Consumption_Rate!$BD$8</f>
        <v>22250.310599999997</v>
      </c>
      <c r="D9" s="19">
        <f>UN_Population_Growth_ScenA!D8*Seafood_Consumption_Rate!$BD$8</f>
        <v>22793.069599999999</v>
      </c>
      <c r="E9" s="19">
        <f>UN_Population_Growth_ScenA!E8*Seafood_Consumption_Rate!$BD$8</f>
        <v>23346.943199999998</v>
      </c>
      <c r="F9" s="19">
        <f>UN_Population_Growth_ScenA!F8*Seafood_Consumption_Rate!$BD$8</f>
        <v>23912.002799999998</v>
      </c>
      <c r="G9" s="19">
        <f>UN_Population_Growth_ScenA!G8*Seafood_Consumption_Rate!$BD$8</f>
        <v>24488.319799999997</v>
      </c>
      <c r="H9" s="19">
        <f>UN_Population_Growth_ScenA!H8*Seafood_Consumption_Rate!$BD$8</f>
        <v>25076.036999999997</v>
      </c>
      <c r="I9" s="19">
        <f>UN_Population_Growth_ScenA!I8*Seafood_Consumption_Rate!$BD$8</f>
        <v>25675.344799999999</v>
      </c>
      <c r="J9" s="19">
        <f>UN_Population_Growth_ScenA!J8*Seafood_Consumption_Rate!$BD$8</f>
        <v>26286.385999999999</v>
      </c>
      <c r="K9" s="19">
        <f>UN_Population_Growth_ScenA!K8*Seafood_Consumption_Rate!$BD$8</f>
        <v>26909.446199999995</v>
      </c>
      <c r="L9" s="19">
        <f>UN_Population_Growth_ScenA!L8*Seafood_Consumption_Rate!$BD$8</f>
        <v>27544.7634</v>
      </c>
      <c r="M9" s="19">
        <f>UN_Population_Growth_ScenA!M8*Seafood_Consumption_Rate!$BD$8</f>
        <v>28192.623199999998</v>
      </c>
      <c r="N9" s="19">
        <f>UN_Population_Growth_ScenA!N8*Seafood_Consumption_Rate!$BD$8</f>
        <v>28853.453999999994</v>
      </c>
      <c r="O9" s="19">
        <f>UN_Population_Growth_ScenA!O8*Seafood_Consumption_Rate!$BD$8</f>
        <v>29527.755599999997</v>
      </c>
      <c r="P9" s="19">
        <f>UN_Population_Growth_ScenA!P8*Seafood_Consumption_Rate!$BD$8</f>
        <v>30216.003999999994</v>
      </c>
      <c r="Q9" s="19">
        <f>UN_Population_Growth_ScenA!Q8*Seafood_Consumption_Rate!$BD$8</f>
        <v>30918.579999999994</v>
      </c>
      <c r="R9" s="19">
        <f>UN_Population_Growth_ScenA!R8*Seafood_Consumption_Rate!$BD$8</f>
        <v>31635.864399999999</v>
      </c>
      <c r="S9" s="19">
        <f>UN_Population_Growth_ScenA!S8*Seafood_Consumption_Rate!$BD$8</f>
        <v>32368.428399999997</v>
      </c>
      <c r="T9" s="19">
        <f>UN_Population_Growth_ScenA!T8*Seafood_Consumption_Rate!$BD$8</f>
        <v>33116.771799999995</v>
      </c>
      <c r="U9" s="19">
        <f>UN_Population_Growth_ScenA!U8*Seafood_Consumption_Rate!$BD$8</f>
        <v>33881.465799999991</v>
      </c>
      <c r="V9" s="19">
        <f>UN_Population_Growth_ScenA!V8*Seafood_Consumption_Rate!$BD$8</f>
        <v>34662.986400000002</v>
      </c>
      <c r="W9" s="19">
        <f>UN_Population_Growth_ScenA!W8*Seafood_Consumption_Rate!$BD$8</f>
        <v>35461.809599999993</v>
      </c>
      <c r="X9" s="19">
        <f>UN_Population_Growth_ScenA!X8*Seafood_Consumption_Rate!$BD$8</f>
        <v>36278.316199999994</v>
      </c>
      <c r="Y9" s="19">
        <f>UN_Population_Growth_ScenA!Y8*Seafood_Consumption_Rate!$BD$8</f>
        <v>37112.910799999998</v>
      </c>
      <c r="Z9" s="19">
        <f>UN_Population_Growth_ScenA!Z8*Seafood_Consumption_Rate!$BD$8</f>
        <v>37966.021799999995</v>
      </c>
      <c r="AA9" s="19">
        <f>UN_Population_Growth_ScenA!AA8*Seafood_Consumption_Rate!$BD$8</f>
        <v>38838.125199999995</v>
      </c>
      <c r="AB9" s="19">
        <f>UN_Population_Growth_ScenA!AB8*Seafood_Consumption_Rate!$BD$8</f>
        <v>39729.697</v>
      </c>
      <c r="AC9" s="19">
        <f>UN_Population_Growth_ScenA!AC8*Seafood_Consumption_Rate!$BD$8</f>
        <v>40641.403599999998</v>
      </c>
      <c r="AD9" s="19">
        <f>UN_Population_Growth_ScenA!AD8*Seafood_Consumption_Rate!$BD$8</f>
        <v>41573.863799999992</v>
      </c>
      <c r="AE9" s="19">
        <f>UN_Population_Growth_ScenA!AE8*Seafood_Consumption_Rate!$BD$8</f>
        <v>42527.696399999993</v>
      </c>
    </row>
    <row r="10" spans="1:31" ht="16" x14ac:dyDescent="0.2">
      <c r="A10" s="14" t="s">
        <v>46</v>
      </c>
      <c r="B10" s="19">
        <f>UN_Population_Growth_ScenA!B9*Seafood_Consumption_Rate!$BD$9</f>
        <v>99782.724800000011</v>
      </c>
      <c r="C10" s="19">
        <f>UN_Population_Growth_ScenA!C9*Seafood_Consumption_Rate!$BD$9</f>
        <v>99653.065600000002</v>
      </c>
      <c r="D10" s="19">
        <f>UN_Population_Growth_ScenA!D9*Seafood_Consumption_Rate!$BD$9</f>
        <v>99508.692800000019</v>
      </c>
      <c r="E10" s="19">
        <f>UN_Population_Growth_ScenA!E9*Seafood_Consumption_Rate!$BD$9</f>
        <v>99342.40800000001</v>
      </c>
      <c r="F10" s="19">
        <f>UN_Population_Growth_ScenA!F9*Seafood_Consumption_Rate!$BD$9</f>
        <v>99148.790399999998</v>
      </c>
      <c r="G10" s="19">
        <f>UN_Population_Growth_ScenA!G9*Seafood_Consumption_Rate!$BD$9</f>
        <v>98927.004000000001</v>
      </c>
      <c r="H10" s="19">
        <f>UN_Population_Growth_ScenA!H9*Seafood_Consumption_Rate!$BD$9</f>
        <v>98678.40400000001</v>
      </c>
      <c r="I10" s="19">
        <f>UN_Population_Growth_ScenA!I9*Seafood_Consumption_Rate!$BD$9</f>
        <v>98402.119200000001</v>
      </c>
      <c r="J10" s="19">
        <f>UN_Population_Growth_ScenA!J9*Seafood_Consumption_Rate!$BD$9</f>
        <v>98097.498399999997</v>
      </c>
      <c r="K10" s="19">
        <f>UN_Population_Growth_ScenA!K9*Seafood_Consumption_Rate!$BD$9</f>
        <v>97763.960800000001</v>
      </c>
      <c r="L10" s="19">
        <f>UN_Population_Growth_ScenA!L9*Seafood_Consumption_Rate!$BD$9</f>
        <v>97401.031200000012</v>
      </c>
      <c r="M10" s="19">
        <f>UN_Population_Growth_ScenA!M9*Seafood_Consumption_Rate!$BD$9</f>
        <v>97008.208000000013</v>
      </c>
      <c r="N10" s="19">
        <f>UN_Population_Growth_ScenA!N9*Seafood_Consumption_Rate!$BD$9</f>
        <v>96585.077600000004</v>
      </c>
      <c r="O10" s="19">
        <f>UN_Population_Growth_ScenA!O9*Seafood_Consumption_Rate!$BD$9</f>
        <v>96131.314400000017</v>
      </c>
      <c r="P10" s="19">
        <f>UN_Population_Growth_ScenA!P9*Seafood_Consumption_Rate!$BD$9</f>
        <v>95646.786399999997</v>
      </c>
      <c r="Q10" s="19">
        <f>UN_Population_Growth_ScenA!Q9*Seafood_Consumption_Rate!$BD$9</f>
        <v>95131.502399999998</v>
      </c>
      <c r="R10" s="19">
        <f>UN_Population_Growth_ScenA!R9*Seafood_Consumption_Rate!$BD$9</f>
        <v>94585.832000000009</v>
      </c>
      <c r="S10" s="19">
        <f>UN_Population_Growth_ScenA!S9*Seafood_Consumption_Rate!$BD$9</f>
        <v>94010.558400000009</v>
      </c>
      <c r="T10" s="19">
        <f>UN_Population_Growth_ScenA!T9*Seafood_Consumption_Rate!$BD$9</f>
        <v>93406.728800000012</v>
      </c>
      <c r="U10" s="19">
        <f>UN_Population_Growth_ScenA!U9*Seafood_Consumption_Rate!$BD$9</f>
        <v>92775.355200000005</v>
      </c>
      <c r="V10" s="19">
        <f>UN_Population_Growth_ScenA!V9*Seafood_Consumption_Rate!$BD$9</f>
        <v>92117.352800000008</v>
      </c>
      <c r="W10" s="19">
        <f>UN_Population_Growth_ScenA!W9*Seafood_Consumption_Rate!$BD$9</f>
        <v>91433.478400000007</v>
      </c>
      <c r="X10" s="19">
        <f>UN_Population_Growth_ScenA!X9*Seafood_Consumption_Rate!$BD$9</f>
        <v>90724.41840000001</v>
      </c>
      <c r="Y10" s="19">
        <f>UN_Population_Growth_ScenA!Y9*Seafood_Consumption_Rate!$BD$9</f>
        <v>89990.894400000005</v>
      </c>
      <c r="Z10" s="19">
        <f>UN_Population_Growth_ScenA!Z9*Seafood_Consumption_Rate!$BD$9</f>
        <v>89233.856799999994</v>
      </c>
      <c r="AA10" s="19">
        <f>UN_Population_Growth_ScenA!AA9*Seafood_Consumption_Rate!$BD$9</f>
        <v>88454.572800000009</v>
      </c>
      <c r="AB10" s="19">
        <f>UN_Population_Growth_ScenA!AB9*Seafood_Consumption_Rate!$BD$9</f>
        <v>87654.635200000019</v>
      </c>
      <c r="AC10" s="19">
        <f>UN_Population_Growth_ScenA!AC9*Seafood_Consumption_Rate!$BD$9</f>
        <v>86835.777600000001</v>
      </c>
      <c r="AD10" s="19">
        <f>UN_Population_Growth_ScenA!AD9*Seafood_Consumption_Rate!$BD$9</f>
        <v>85999.909600000014</v>
      </c>
      <c r="AE10" s="19">
        <f>UN_Population_Growth_ScenA!AE9*Seafood_Consumption_Rate!$BD$9</f>
        <v>85149.037600000011</v>
      </c>
    </row>
    <row r="11" spans="1:31" ht="16" x14ac:dyDescent="0.2">
      <c r="A11" s="14" t="s">
        <v>53</v>
      </c>
      <c r="B11" s="19">
        <f>UN_Population_Growth_ScenA!B10*Seafood_Consumption_Rate!$BD$10</f>
        <v>2385.88913</v>
      </c>
      <c r="C11" s="19">
        <f>UN_Population_Growth_ScenA!C10*Seafood_Consumption_Rate!$BD$10</f>
        <v>2394.9046699999999</v>
      </c>
      <c r="D11" s="19">
        <f>UN_Population_Growth_ScenA!D10*Seafood_Consumption_Rate!$BD$10</f>
        <v>2403.1848999999997</v>
      </c>
      <c r="E11" s="19">
        <f>UN_Population_Growth_ScenA!E10*Seafood_Consumption_Rate!$BD$10</f>
        <v>2410.66588</v>
      </c>
      <c r="F11" s="19">
        <f>UN_Population_Growth_ScenA!F10*Seafood_Consumption_Rate!$BD$10</f>
        <v>2417.1238199999998</v>
      </c>
      <c r="G11" s="19">
        <f>UN_Population_Growth_ScenA!G10*Seafood_Consumption_Rate!$BD$10</f>
        <v>2422.55872</v>
      </c>
      <c r="H11" s="19">
        <f>UN_Population_Growth_ScenA!H10*Seafood_Consumption_Rate!$BD$10</f>
        <v>2426.9386099999997</v>
      </c>
      <c r="I11" s="19">
        <f>UN_Population_Growth_ScenA!I10*Seafood_Consumption_Rate!$BD$10</f>
        <v>2430.1995499999998</v>
      </c>
      <c r="J11" s="19">
        <f>UN_Population_Growth_ScenA!J10*Seafood_Consumption_Rate!$BD$10</f>
        <v>2432.4694199999999</v>
      </c>
      <c r="K11" s="19">
        <f>UN_Population_Growth_ScenA!K10*Seafood_Consumption_Rate!$BD$10</f>
        <v>2433.7482199999999</v>
      </c>
      <c r="L11" s="19">
        <f>UN_Population_Growth_ScenA!L10*Seafood_Consumption_Rate!$BD$10</f>
        <v>2434.00398</v>
      </c>
      <c r="M11" s="19">
        <f>UN_Population_Growth_ScenA!M10*Seafood_Consumption_Rate!$BD$10</f>
        <v>2433.3006399999999</v>
      </c>
      <c r="N11" s="19">
        <f>UN_Population_Growth_ScenA!N10*Seafood_Consumption_Rate!$BD$10</f>
        <v>2431.7021399999999</v>
      </c>
      <c r="O11" s="19">
        <f>UN_Population_Growth_ScenA!O10*Seafood_Consumption_Rate!$BD$10</f>
        <v>2429.2724200000002</v>
      </c>
      <c r="P11" s="19">
        <f>UN_Population_Growth_ScenA!P10*Seafood_Consumption_Rate!$BD$10</f>
        <v>2426.1713299999997</v>
      </c>
      <c r="Q11" s="19">
        <f>UN_Population_Growth_ScenA!Q10*Seafood_Consumption_Rate!$BD$10</f>
        <v>2422.39887</v>
      </c>
      <c r="R11" s="19">
        <f>UN_Population_Growth_ScenA!R10*Seafood_Consumption_Rate!$BD$10</f>
        <v>2418.0189799999998</v>
      </c>
      <c r="S11" s="19">
        <f>UN_Population_Growth_ScenA!S10*Seafood_Consumption_Rate!$BD$10</f>
        <v>2413.0636300000001</v>
      </c>
      <c r="T11" s="19">
        <f>UN_Population_Growth_ScenA!T10*Seafood_Consumption_Rate!$BD$10</f>
        <v>2407.6926700000004</v>
      </c>
      <c r="U11" s="19">
        <f>UN_Population_Growth_ScenA!U10*Seafood_Consumption_Rate!$BD$10</f>
        <v>2401.9380699999997</v>
      </c>
      <c r="V11" s="19">
        <f>UN_Population_Growth_ScenA!V10*Seafood_Consumption_Rate!$BD$10</f>
        <v>2395.8637699999999</v>
      </c>
      <c r="W11" s="19">
        <f>UN_Population_Growth_ScenA!W10*Seafood_Consumption_Rate!$BD$10</f>
        <v>2389.4697699999997</v>
      </c>
      <c r="X11" s="19">
        <f>UN_Population_Growth_ScenA!X10*Seafood_Consumption_Rate!$BD$10</f>
        <v>2382.7560699999999</v>
      </c>
      <c r="Y11" s="19">
        <f>UN_Population_Growth_ScenA!Y10*Seafood_Consumption_Rate!$BD$10</f>
        <v>2375.6587299999997</v>
      </c>
      <c r="Z11" s="19">
        <f>UN_Population_Growth_ScenA!Z10*Seafood_Consumption_Rate!$BD$10</f>
        <v>2368.1777499999998</v>
      </c>
      <c r="AA11" s="19">
        <f>UN_Population_Growth_ScenA!AA10*Seafood_Consumption_Rate!$BD$10</f>
        <v>2360.3131299999995</v>
      </c>
      <c r="AB11" s="19">
        <f>UN_Population_Growth_ScenA!AB10*Seafood_Consumption_Rate!$BD$10</f>
        <v>2352.0648699999997</v>
      </c>
      <c r="AC11" s="19">
        <f>UN_Population_Growth_ScenA!AC10*Seafood_Consumption_Rate!$BD$10</f>
        <v>2343.4009999999998</v>
      </c>
      <c r="AD11" s="19">
        <f>UN_Population_Growth_ScenA!AD10*Seafood_Consumption_Rate!$BD$10</f>
        <v>2334.35349</v>
      </c>
      <c r="AE11" s="19">
        <f>UN_Population_Growth_ScenA!AE10*Seafood_Consumption_Rate!$BD$10</f>
        <v>2324.9223399999996</v>
      </c>
    </row>
    <row r="12" spans="1:31" ht="16" x14ac:dyDescent="0.2">
      <c r="A12" s="14" t="s">
        <v>54</v>
      </c>
      <c r="B12" s="19">
        <f>UN_Population_Growth_ScenA!B11*Seafood_Consumption_Rate!$BD$11</f>
        <v>119569.40979999999</v>
      </c>
      <c r="C12" s="19">
        <f>UN_Population_Growth_ScenA!C11*Seafood_Consumption_Rate!$BD$11</f>
        <v>120880.74639999999</v>
      </c>
      <c r="D12" s="19">
        <f>UN_Population_Growth_ScenA!D11*Seafood_Consumption_Rate!$BD$11</f>
        <v>122185.3944</v>
      </c>
      <c r="E12" s="19">
        <f>UN_Population_Growth_ScenA!E11*Seafood_Consumption_Rate!$BD$11</f>
        <v>123482.60119999999</v>
      </c>
      <c r="F12" s="19">
        <f>UN_Population_Growth_ScenA!F11*Seafood_Consumption_Rate!$BD$11</f>
        <v>124771.73079999999</v>
      </c>
      <c r="G12" s="19">
        <f>UN_Population_Growth_ScenA!G11*Seafood_Consumption_Rate!$BD$11</f>
        <v>126051.9776</v>
      </c>
      <c r="H12" s="19">
        <f>UN_Population_Growth_ScenA!H11*Seafood_Consumption_Rate!$BD$11</f>
        <v>127323.0236</v>
      </c>
      <c r="I12" s="19">
        <f>UN_Population_Growth_ScenA!I11*Seafood_Consumption_Rate!$BD$11</f>
        <v>128585.2822</v>
      </c>
      <c r="J12" s="19">
        <f>UN_Population_Growth_ScenA!J11*Seafood_Consumption_Rate!$BD$11</f>
        <v>129839.53780000001</v>
      </c>
      <c r="K12" s="19">
        <f>UN_Population_Growth_ScenA!K11*Seafood_Consumption_Rate!$BD$11</f>
        <v>131086.16140000001</v>
      </c>
      <c r="L12" s="19">
        <f>UN_Population_Growth_ScenA!L11*Seafood_Consumption_Rate!$BD$11</f>
        <v>132325.24839999998</v>
      </c>
      <c r="M12" s="19">
        <f>UN_Population_Growth_ScenA!M11*Seafood_Consumption_Rate!$BD$11</f>
        <v>133555.9296</v>
      </c>
      <c r="N12" s="19">
        <f>UN_Population_Growth_ScenA!N11*Seafood_Consumption_Rate!$BD$11</f>
        <v>134776.42419999998</v>
      </c>
      <c r="O12" s="19">
        <f>UN_Population_Growth_ScenA!O11*Seafood_Consumption_Rate!$BD$11</f>
        <v>135984.36840000001</v>
      </c>
      <c r="P12" s="19">
        <f>UN_Population_Growth_ScenA!P11*Seafood_Consumption_Rate!$BD$11</f>
        <v>137178.05559999999</v>
      </c>
      <c r="Q12" s="19">
        <f>UN_Population_Growth_ScenA!Q11*Seafood_Consumption_Rate!$BD$11</f>
        <v>138356.75439999998</v>
      </c>
      <c r="R12" s="19">
        <f>UN_Population_Growth_ScenA!R11*Seafood_Consumption_Rate!$BD$11</f>
        <v>139520.82519999999</v>
      </c>
      <c r="S12" s="19">
        <f>UN_Population_Growth_ScenA!S11*Seafood_Consumption_Rate!$BD$11</f>
        <v>140670.91459999999</v>
      </c>
      <c r="T12" s="19">
        <f>UN_Population_Growth_ScenA!T11*Seafood_Consumption_Rate!$BD$11</f>
        <v>141808.16740000001</v>
      </c>
      <c r="U12" s="19">
        <f>UN_Population_Growth_ScenA!U11*Seafood_Consumption_Rate!$BD$11</f>
        <v>142933.47400000002</v>
      </c>
      <c r="V12" s="19">
        <f>UN_Population_Growth_ScenA!V11*Seafood_Consumption_Rate!$BD$11</f>
        <v>144047.18419999999</v>
      </c>
      <c r="W12" s="19">
        <f>UN_Population_Growth_ScenA!W11*Seafood_Consumption_Rate!$BD$11</f>
        <v>145149.139</v>
      </c>
      <c r="X12" s="19">
        <f>UN_Population_Growth_ScenA!X11*Seafood_Consumption_Rate!$BD$11</f>
        <v>146239.16879999998</v>
      </c>
      <c r="Y12" s="19">
        <f>UN_Population_Growth_ScenA!Y11*Seafood_Consumption_Rate!$BD$11</f>
        <v>147316.91320000001</v>
      </c>
      <c r="Z12" s="19">
        <f>UN_Population_Growth_ScenA!Z11*Seafood_Consumption_Rate!$BD$11</f>
        <v>148382.32980000001</v>
      </c>
      <c r="AA12" s="19">
        <f>UN_Population_Growth_ScenA!AA11*Seafood_Consumption_Rate!$BD$11</f>
        <v>149435.5246</v>
      </c>
      <c r="AB12" s="19">
        <f>UN_Population_Growth_ScenA!AB11*Seafood_Consumption_Rate!$BD$11</f>
        <v>150477.22899999999</v>
      </c>
      <c r="AC12" s="19">
        <f>UN_Population_Growth_ScenA!AC11*Seafood_Consumption_Rate!$BD$11</f>
        <v>151508.67259999999</v>
      </c>
      <c r="AD12" s="19">
        <f>UN_Population_Growth_ScenA!AD11*Seafood_Consumption_Rate!$BD$11</f>
        <v>152531.4878</v>
      </c>
      <c r="AE12" s="19">
        <f>UN_Population_Growth_ScenA!AE11*Seafood_Consumption_Rate!$BD$11</f>
        <v>153546.9572</v>
      </c>
    </row>
    <row r="13" spans="1:31" ht="16" x14ac:dyDescent="0.2">
      <c r="A13" s="14" t="s">
        <v>62</v>
      </c>
      <c r="B13" s="19">
        <f>UN_Population_Growth_ScenA!B12*Seafood_Consumption_Rate!$BD$12</f>
        <v>32798.657640000005</v>
      </c>
      <c r="C13" s="19">
        <f>UN_Population_Growth_ScenA!C12*Seafood_Consumption_Rate!$BD$12</f>
        <v>32947.925640000009</v>
      </c>
      <c r="D13" s="19">
        <f>UN_Population_Growth_ScenA!D12*Seafood_Consumption_Rate!$BD$12</f>
        <v>33088.806200000006</v>
      </c>
      <c r="E13" s="19">
        <f>UN_Population_Growth_ScenA!E12*Seafood_Consumption_Rate!$BD$12</f>
        <v>33222.472140000005</v>
      </c>
      <c r="F13" s="19">
        <f>UN_Population_Growth_ScenA!F12*Seafood_Consumption_Rate!$BD$12</f>
        <v>33349.883040000008</v>
      </c>
      <c r="G13" s="19">
        <f>UN_Population_Growth_ScenA!G12*Seafood_Consumption_Rate!$BD$12</f>
        <v>33471.394300000007</v>
      </c>
      <c r="H13" s="19">
        <f>UN_Population_Growth_ScenA!H12*Seafood_Consumption_Rate!$BD$12</f>
        <v>33587.254700000005</v>
      </c>
      <c r="I13" s="19">
        <f>UN_Population_Growth_ScenA!I12*Seafood_Consumption_Rate!$BD$12</f>
        <v>33698.032880000006</v>
      </c>
      <c r="J13" s="19">
        <f>UN_Population_Growth_ScenA!J12*Seafood_Consumption_Rate!$BD$12</f>
        <v>33804.333020000005</v>
      </c>
      <c r="K13" s="19">
        <f>UN_Population_Growth_ScenA!K12*Seafood_Consumption_Rate!$BD$12</f>
        <v>33906.759300000005</v>
      </c>
      <c r="L13" s="19">
        <f>UN_Population_Growth_ScenA!L12*Seafood_Consumption_Rate!$BD$12</f>
        <v>34005.631580000008</v>
      </c>
      <c r="M13" s="19">
        <f>UN_Population_Growth_ScenA!M12*Seafood_Consumption_Rate!$BD$12</f>
        <v>34101.092020000004</v>
      </c>
      <c r="N13" s="19">
        <f>UN_Population_Growth_ScenA!N12*Seafood_Consumption_Rate!$BD$12</f>
        <v>34192.99846000001</v>
      </c>
      <c r="O13" s="19">
        <f>UN_Population_Growth_ScenA!O12*Seafood_Consumption_Rate!$BD$12</f>
        <v>34281.102120000003</v>
      </c>
      <c r="P13" s="19">
        <f>UN_Population_Growth_ScenA!P12*Seafood_Consumption_Rate!$BD$12</f>
        <v>34365.189760000001</v>
      </c>
      <c r="Q13" s="19">
        <f>UN_Population_Growth_ScenA!Q12*Seafood_Consumption_Rate!$BD$12</f>
        <v>34445.332460000005</v>
      </c>
      <c r="R13" s="19">
        <f>UN_Population_Growth_ScenA!R12*Seafood_Consumption_Rate!$BD$12</f>
        <v>34521.743460000005</v>
      </c>
      <c r="S13" s="19">
        <f>UN_Population_Growth_ScenA!S12*Seafood_Consumption_Rate!$BD$12</f>
        <v>34594.351680000007</v>
      </c>
      <c r="T13" s="19">
        <f>UN_Population_Growth_ScenA!T12*Seafood_Consumption_Rate!$BD$12</f>
        <v>34663.014960000008</v>
      </c>
      <c r="U13" s="19">
        <f>UN_Population_Growth_ScenA!U12*Seafood_Consumption_Rate!$BD$12</f>
        <v>34727.768840000004</v>
      </c>
      <c r="V13" s="19">
        <f>UN_Population_Growth_ScenA!V12*Seafood_Consumption_Rate!$BD$12</f>
        <v>34788.826560000009</v>
      </c>
      <c r="W13" s="19">
        <f>UN_Population_Growth_ScenA!W12*Seafood_Consumption_Rate!$BD$12</f>
        <v>34846.294740000005</v>
      </c>
      <c r="X13" s="19">
        <f>UN_Population_Growth_ScenA!X12*Seafood_Consumption_Rate!$BD$12</f>
        <v>34900.102300000006</v>
      </c>
      <c r="Y13" s="19">
        <f>UN_Population_Growth_ScenA!Y12*Seafood_Consumption_Rate!$BD$12</f>
        <v>34950.107080000009</v>
      </c>
      <c r="Z13" s="19">
        <f>UN_Population_Growth_ScenA!Z12*Seafood_Consumption_Rate!$BD$12</f>
        <v>34996.273540000009</v>
      </c>
      <c r="AA13" s="19">
        <f>UN_Population_Growth_ScenA!AA12*Seafood_Consumption_Rate!$BD$12</f>
        <v>35038.708300000006</v>
      </c>
      <c r="AB13" s="19">
        <f>UN_Population_Growth_ScenA!AB12*Seafood_Consumption_Rate!$BD$12</f>
        <v>35077.944460000006</v>
      </c>
      <c r="AC13" s="19">
        <f>UN_Population_Growth_ScenA!AC12*Seafood_Consumption_Rate!$BD$12</f>
        <v>35115.083760000009</v>
      </c>
      <c r="AD13" s="19">
        <f>UN_Population_Growth_ScenA!AD12*Seafood_Consumption_Rate!$BD$12</f>
        <v>35151.618880000009</v>
      </c>
      <c r="AE13" s="19">
        <f>UN_Population_Growth_ScenA!AE12*Seafood_Consumption_Rate!$BD$12</f>
        <v>35188.68710000001</v>
      </c>
    </row>
    <row r="14" spans="1:31" ht="16" x14ac:dyDescent="0.2">
      <c r="A14" s="14" t="s">
        <v>72</v>
      </c>
      <c r="B14" s="19">
        <f>UN_Population_Growth_ScenA!B13*Seafood_Consumption_Rate!$BD$13</f>
        <v>4137.2835400000004</v>
      </c>
      <c r="C14" s="19">
        <f>UN_Population_Growth_ScenA!C13*Seafood_Consumption_Rate!$BD$13</f>
        <v>4156.8199400000003</v>
      </c>
      <c r="D14" s="19">
        <f>UN_Population_Growth_ScenA!D13*Seafood_Consumption_Rate!$BD$13</f>
        <v>4175.4546600000003</v>
      </c>
      <c r="E14" s="19">
        <f>UN_Population_Growth_ScenA!E13*Seafood_Consumption_Rate!$BD$13</f>
        <v>4192.8495700000003</v>
      </c>
      <c r="F14" s="19">
        <f>UN_Population_Growth_ScenA!F13*Seafood_Consumption_Rate!$BD$13</f>
        <v>4208.8919599999999</v>
      </c>
      <c r="G14" s="19">
        <f>UN_Population_Growth_ScenA!G13*Seafood_Consumption_Rate!$BD$13</f>
        <v>4223.3564100000003</v>
      </c>
      <c r="H14" s="19">
        <f>UN_Population_Growth_ScenA!H13*Seafood_Consumption_Rate!$BD$13</f>
        <v>4236.2804900000001</v>
      </c>
      <c r="I14" s="19">
        <f>UN_Population_Growth_ScenA!I13*Seafood_Consumption_Rate!$BD$13</f>
        <v>4247.9271899999994</v>
      </c>
      <c r="J14" s="19">
        <f>UN_Population_Growth_ScenA!J13*Seafood_Consumption_Rate!$BD$13</f>
        <v>4258.5970699999998</v>
      </c>
      <c r="K14" s="19">
        <f>UN_Population_Growth_ScenA!K13*Seafood_Consumption_Rate!$BD$13</f>
        <v>4268.59069</v>
      </c>
      <c r="L14" s="19">
        <f>UN_Population_Growth_ScenA!L13*Seafood_Consumption_Rate!$BD$13</f>
        <v>4277.9456200000004</v>
      </c>
      <c r="M14" s="19">
        <f>UN_Population_Growth_ScenA!M13*Seafood_Consumption_Rate!$BD$13</f>
        <v>4286.6618600000002</v>
      </c>
      <c r="N14" s="19">
        <f>UN_Population_Growth_ScenA!N13*Seafood_Consumption_Rate!$BD$13</f>
        <v>4294.6266999999998</v>
      </c>
      <c r="O14" s="19">
        <f>UN_Population_Growth_ScenA!O13*Seafood_Consumption_Rate!$BD$13</f>
        <v>4301.7650000000003</v>
      </c>
      <c r="P14" s="19">
        <f>UN_Population_Growth_ScenA!P13*Seafood_Consumption_Rate!$BD$13</f>
        <v>4308.0391900000004</v>
      </c>
      <c r="Q14" s="19">
        <f>UN_Population_Growth_ScenA!Q13*Seafood_Consumption_Rate!$BD$13</f>
        <v>4313.4117000000006</v>
      </c>
      <c r="R14" s="19">
        <f>UN_Population_Growth_ScenA!R13*Seafood_Consumption_Rate!$BD$13</f>
        <v>4317.9201000000003</v>
      </c>
      <c r="S14" s="19">
        <f>UN_Population_Growth_ScenA!S13*Seafood_Consumption_Rate!$BD$13</f>
        <v>4321.6770999999999</v>
      </c>
      <c r="T14" s="19">
        <f>UN_Population_Growth_ScenA!T13*Seafood_Consumption_Rate!$BD$13</f>
        <v>4324.7202699999998</v>
      </c>
      <c r="U14" s="19">
        <f>UN_Population_Growth_ScenA!U13*Seafood_Consumption_Rate!$BD$13</f>
        <v>4327.1623200000004</v>
      </c>
      <c r="V14" s="19">
        <f>UN_Population_Growth_ScenA!V13*Seafood_Consumption_Rate!$BD$13</f>
        <v>4329.0032499999998</v>
      </c>
      <c r="W14" s="19">
        <f>UN_Population_Growth_ScenA!W13*Seafood_Consumption_Rate!$BD$13</f>
        <v>4330.1679199999999</v>
      </c>
      <c r="X14" s="19">
        <f>UN_Population_Growth_ScenA!X13*Seafood_Consumption_Rate!$BD$13</f>
        <v>4330.6563299999998</v>
      </c>
      <c r="Y14" s="19">
        <f>UN_Population_Growth_ScenA!Y13*Seafood_Consumption_Rate!$BD$13</f>
        <v>4330.2806300000002</v>
      </c>
      <c r="Z14" s="19">
        <f>UN_Population_Growth_ScenA!Z13*Seafood_Consumption_Rate!$BD$13</f>
        <v>4328.9656800000002</v>
      </c>
      <c r="AA14" s="19">
        <f>UN_Population_Growth_ScenA!AA13*Seafood_Consumption_Rate!$BD$13</f>
        <v>4326.6739099999995</v>
      </c>
      <c r="AB14" s="19">
        <f>UN_Population_Growth_ScenA!AB13*Seafood_Consumption_Rate!$BD$13</f>
        <v>4323.4428900000003</v>
      </c>
      <c r="AC14" s="19">
        <f>UN_Population_Growth_ScenA!AC13*Seafood_Consumption_Rate!$BD$13</f>
        <v>4319.1974799999998</v>
      </c>
      <c r="AD14" s="19">
        <f>UN_Population_Growth_ScenA!AD13*Seafood_Consumption_Rate!$BD$13</f>
        <v>4314.0503900000003</v>
      </c>
      <c r="AE14" s="19">
        <f>UN_Population_Growth_ScenA!AE13*Seafood_Consumption_Rate!$BD$13</f>
        <v>4307.9640500000005</v>
      </c>
    </row>
    <row r="15" spans="1:31" ht="16" x14ac:dyDescent="0.2">
      <c r="A15" s="14" t="s">
        <v>75</v>
      </c>
      <c r="B15" s="19">
        <f>UN_Population_Growth_ScenA!B14*Seafood_Consumption_Rate!$BD$14</f>
        <v>3823.6959699999998</v>
      </c>
      <c r="C15" s="19">
        <f>UN_Population_Growth_ScenA!C14*Seafood_Consumption_Rate!$BD$14</f>
        <v>3917.9179899999995</v>
      </c>
      <c r="D15" s="19">
        <f>UN_Population_Growth_ScenA!D14*Seafood_Consumption_Rate!$BD$14</f>
        <v>4014.1698699999993</v>
      </c>
      <c r="E15" s="19">
        <f>UN_Population_Growth_ScenA!E14*Seafood_Consumption_Rate!$BD$14</f>
        <v>4112.4533999999994</v>
      </c>
      <c r="F15" s="19">
        <f>UN_Population_Growth_ScenA!F14*Seafood_Consumption_Rate!$BD$14</f>
        <v>4212.7811099999999</v>
      </c>
      <c r="G15" s="19">
        <f>UN_Population_Growth_ScenA!G14*Seafood_Consumption_Rate!$BD$14</f>
        <v>4315.1726899999994</v>
      </c>
      <c r="H15" s="19">
        <f>UN_Population_Growth_ScenA!H14*Seafood_Consumption_Rate!$BD$14</f>
        <v>4419.6657299999997</v>
      </c>
      <c r="I15" s="19">
        <f>UN_Population_Growth_ScenA!I14*Seafood_Consumption_Rate!$BD$14</f>
        <v>4526.3031899999996</v>
      </c>
      <c r="J15" s="19">
        <f>UN_Population_Growth_ScenA!J14*Seafood_Consumption_Rate!$BD$14</f>
        <v>4635.1333999999997</v>
      </c>
      <c r="K15" s="19">
        <f>UN_Population_Growth_ScenA!K14*Seafood_Consumption_Rate!$BD$14</f>
        <v>4746.2172199999995</v>
      </c>
      <c r="L15" s="19">
        <f>UN_Population_Growth_ScenA!L14*Seafood_Consumption_Rate!$BD$14</f>
        <v>4859.6065599999993</v>
      </c>
      <c r="M15" s="19">
        <f>UN_Population_Growth_ScenA!M14*Seafood_Consumption_Rate!$BD$14</f>
        <v>4975.3604899999991</v>
      </c>
      <c r="N15" s="19">
        <f>UN_Population_Growth_ScenA!N14*Seafood_Consumption_Rate!$BD$14</f>
        <v>5093.5685099999992</v>
      </c>
      <c r="O15" s="19">
        <f>UN_Population_Growth_ScenA!O14*Seafood_Consumption_Rate!$BD$14</f>
        <v>5214.3326499999994</v>
      </c>
      <c r="P15" s="19">
        <f>UN_Population_Growth_ScenA!P14*Seafood_Consumption_Rate!$BD$14</f>
        <v>5337.7459899999994</v>
      </c>
      <c r="Q15" s="19">
        <f>UN_Population_Growth_ScenA!Q14*Seafood_Consumption_Rate!$BD$14</f>
        <v>5463.8819199999989</v>
      </c>
      <c r="R15" s="19">
        <f>UN_Population_Growth_ScenA!R14*Seafood_Consumption_Rate!$BD$14</f>
        <v>5592.8138299999991</v>
      </c>
      <c r="S15" s="19">
        <f>UN_Population_Growth_ScenA!S14*Seafood_Consumption_Rate!$BD$14</f>
        <v>5724.6383799999994</v>
      </c>
      <c r="T15" s="19">
        <f>UN_Population_Growth_ScenA!T14*Seafood_Consumption_Rate!$BD$14</f>
        <v>5859.4540199999992</v>
      </c>
      <c r="U15" s="19">
        <f>UN_Population_Growth_ScenA!U14*Seafood_Consumption_Rate!$BD$14</f>
        <v>5997.359199999999</v>
      </c>
      <c r="V15" s="19">
        <f>UN_Population_Growth_ScenA!V14*Seafood_Consumption_Rate!$BD$14</f>
        <v>6138.4344699999992</v>
      </c>
      <c r="W15" s="19">
        <f>UN_Population_Growth_ScenA!W14*Seafood_Consumption_Rate!$BD$14</f>
        <v>6282.7514299999993</v>
      </c>
      <c r="X15" s="19">
        <f>UN_Population_Growth_ScenA!X14*Seafood_Consumption_Rate!$BD$14</f>
        <v>6430.3709399999989</v>
      </c>
      <c r="Y15" s="19">
        <f>UN_Population_Growth_ScenA!Y14*Seafood_Consumption_Rate!$BD$14</f>
        <v>6581.3502799999997</v>
      </c>
      <c r="Z15" s="19">
        <f>UN_Population_Growth_ScenA!Z14*Seafood_Consumption_Rate!$BD$14</f>
        <v>6735.7467299999998</v>
      </c>
      <c r="AA15" s="19">
        <f>UN_Population_Growth_ScenA!AA14*Seafood_Consumption_Rate!$BD$14</f>
        <v>6893.6354699999993</v>
      </c>
      <c r="AB15" s="19">
        <f>UN_Population_Growth_ScenA!AB14*Seafood_Consumption_Rate!$BD$14</f>
        <v>7055.0970499999994</v>
      </c>
      <c r="AC15" s="19">
        <f>UN_Population_Growth_ScenA!AC14*Seafood_Consumption_Rate!$BD$14</f>
        <v>7220.1976999999997</v>
      </c>
      <c r="AD15" s="19">
        <f>UN_Population_Growth_ScenA!AD14*Seafood_Consumption_Rate!$BD$14</f>
        <v>7389.005439999999</v>
      </c>
      <c r="AE15" s="19">
        <f>UN_Population_Growth_ScenA!AE14*Seafood_Consumption_Rate!$BD$14</f>
        <v>7561.590079999999</v>
      </c>
    </row>
    <row r="16" spans="1:31" ht="16" x14ac:dyDescent="0.2">
      <c r="A16" s="14" t="s">
        <v>76</v>
      </c>
      <c r="B16" s="19">
        <f>UN_Population_Growth_ScenA!B15*Seafood_Consumption_Rate!$BD$15</f>
        <v>25545.759749999997</v>
      </c>
      <c r="C16" s="19">
        <f>UN_Population_Growth_ScenA!C15*Seafood_Consumption_Rate!$BD$15</f>
        <v>25718.972579999998</v>
      </c>
      <c r="D16" s="19">
        <f>UN_Population_Growth_ScenA!D15*Seafood_Consumption_Rate!$BD$15</f>
        <v>25892.924399999996</v>
      </c>
      <c r="E16" s="19">
        <f>UN_Population_Growth_ScenA!E15*Seafood_Consumption_Rate!$BD$15</f>
        <v>26063.213399999993</v>
      </c>
      <c r="F16" s="19">
        <f>UN_Population_Growth_ScenA!F15*Seafood_Consumption_Rate!$BD$15</f>
        <v>26226.401669999996</v>
      </c>
      <c r="G16" s="19">
        <f>UN_Population_Growth_ScenA!G15*Seafood_Consumption_Rate!$BD$15</f>
        <v>26380.882709999998</v>
      </c>
      <c r="H16" s="19">
        <f>UN_Population_Growth_ScenA!H15*Seafood_Consumption_Rate!$BD$15</f>
        <v>26526.270959999994</v>
      </c>
      <c r="I16" s="19">
        <f>UN_Population_Growth_ScenA!I15*Seafood_Consumption_Rate!$BD$15</f>
        <v>26662.116599999998</v>
      </c>
      <c r="J16" s="19">
        <f>UN_Population_Growth_ScenA!J15*Seafood_Consumption_Rate!$BD$15</f>
        <v>26788.451759999996</v>
      </c>
      <c r="K16" s="19">
        <f>UN_Population_Growth_ScenA!K15*Seafood_Consumption_Rate!$BD$15</f>
        <v>26905.372829999997</v>
      </c>
      <c r="L16" s="19">
        <f>UN_Population_Growth_ScenA!L15*Seafood_Consumption_Rate!$BD$15</f>
        <v>27012.558509999995</v>
      </c>
      <c r="M16" s="19">
        <f>UN_Population_Growth_ScenA!M15*Seafood_Consumption_Rate!$BD$15</f>
        <v>27109.783889999999</v>
      </c>
      <c r="N16" s="19">
        <f>UN_Population_Growth_ScenA!N15*Seafood_Consumption_Rate!$BD$15</f>
        <v>27197.820089999997</v>
      </c>
      <c r="O16" s="19">
        <f>UN_Population_Growth_ScenA!O15*Seafood_Consumption_Rate!$BD$15</f>
        <v>27277.663139999993</v>
      </c>
      <c r="P16" s="19">
        <f>UN_Population_Growth_ScenA!P15*Seafood_Consumption_Rate!$BD$15</f>
        <v>27350.244809999997</v>
      </c>
      <c r="Q16" s="19">
        <f>UN_Population_Growth_ScenA!Q15*Seafood_Consumption_Rate!$BD$15</f>
        <v>27416.014919999994</v>
      </c>
      <c r="R16" s="19">
        <f>UN_Population_Growth_ScenA!R15*Seafood_Consumption_Rate!$BD$15</f>
        <v>27475.519679999994</v>
      </c>
      <c r="S16" s="19">
        <f>UN_Population_Growth_ScenA!S15*Seafood_Consumption_Rate!$BD$15</f>
        <v>27530.140679999997</v>
      </c>
      <c r="T16" s="19">
        <f>UN_Population_Growth_ScenA!T15*Seafood_Consumption_Rate!$BD$15</f>
        <v>27581.548679999996</v>
      </c>
      <c r="U16" s="19">
        <f>UN_Population_Growth_ScenA!U15*Seafood_Consumption_Rate!$BD$15</f>
        <v>27631.125269999997</v>
      </c>
      <c r="V16" s="19">
        <f>UN_Population_Growth_ScenA!V15*Seafood_Consumption_Rate!$BD$15</f>
        <v>27679.705829999995</v>
      </c>
      <c r="W16" s="19">
        <f>UN_Population_Growth_ScenA!W15*Seafood_Consumption_Rate!$BD$15</f>
        <v>27727.740179999997</v>
      </c>
      <c r="X16" s="19">
        <f>UN_Population_Growth_ScenA!X15*Seafood_Consumption_Rate!$BD$15</f>
        <v>27775.870919999998</v>
      </c>
      <c r="Y16" s="19">
        <f>UN_Population_Growth_ScenA!Y15*Seafood_Consumption_Rate!$BD$15</f>
        <v>27824.579999999994</v>
      </c>
      <c r="Z16" s="19">
        <f>UN_Population_Growth_ScenA!Z15*Seafood_Consumption_Rate!$BD$15</f>
        <v>27874.381499999996</v>
      </c>
      <c r="AA16" s="19">
        <f>UN_Population_Growth_ScenA!AA15*Seafood_Consumption_Rate!$BD$15</f>
        <v>27925.628849999994</v>
      </c>
      <c r="AB16" s="19">
        <f>UN_Population_Growth_ScenA!AB15*Seafood_Consumption_Rate!$BD$15</f>
        <v>27978.707609999998</v>
      </c>
      <c r="AC16" s="19">
        <f>UN_Population_Growth_ScenA!AC15*Seafood_Consumption_Rate!$BD$15</f>
        <v>28034.131859999998</v>
      </c>
      <c r="AD16" s="19">
        <f>UN_Population_Growth_ScenA!AD15*Seafood_Consumption_Rate!$BD$15</f>
        <v>28092.287159999996</v>
      </c>
      <c r="AE16" s="19">
        <f>UN_Population_Growth_ScenA!AE15*Seafood_Consumption_Rate!$BD$15</f>
        <v>28153.494809999997</v>
      </c>
    </row>
    <row r="17" spans="1:31" ht="16" x14ac:dyDescent="0.2">
      <c r="A17" s="14" t="s">
        <v>77</v>
      </c>
      <c r="B17" s="19">
        <f>UN_Population_Growth_ScenA!B16*Seafood_Consumption_Rate!$BD$16</f>
        <v>36448.316159999995</v>
      </c>
      <c r="C17" s="19">
        <f>UN_Population_Growth_ScenA!C16*Seafood_Consumption_Rate!$BD$16</f>
        <v>36930.237079999999</v>
      </c>
      <c r="D17" s="19">
        <f>UN_Population_Growth_ScenA!D16*Seafood_Consumption_Rate!$BD$16</f>
        <v>37414.22726</v>
      </c>
      <c r="E17" s="19">
        <f>UN_Population_Growth_ScenA!E16*Seafood_Consumption_Rate!$BD$16</f>
        <v>37898.996159999995</v>
      </c>
      <c r="F17" s="19">
        <f>UN_Population_Growth_ScenA!F16*Seafood_Consumption_Rate!$BD$16</f>
        <v>38383.460479999994</v>
      </c>
      <c r="G17" s="19">
        <f>UN_Population_Growth_ScenA!G16*Seafood_Consumption_Rate!$BD$16</f>
        <v>38867.136659999996</v>
      </c>
      <c r="H17" s="19">
        <f>UN_Population_Growth_ScenA!H16*Seafood_Consumption_Rate!$BD$16</f>
        <v>39349.735820000002</v>
      </c>
      <c r="I17" s="19">
        <f>UN_Population_Growth_ScenA!I16*Seafood_Consumption_Rate!$BD$16</f>
        <v>39830.636239999993</v>
      </c>
      <c r="J17" s="19">
        <f>UN_Population_Growth_ScenA!J16*Seafood_Consumption_Rate!$BD$16</f>
        <v>40309.228759999998</v>
      </c>
      <c r="K17" s="19">
        <f>UN_Population_Growth_ScenA!K16*Seafood_Consumption_Rate!$BD$16</f>
        <v>40785.026679999995</v>
      </c>
      <c r="L17" s="19">
        <f>UN_Population_Growth_ScenA!L16*Seafood_Consumption_Rate!$BD$16</f>
        <v>41257.722279999994</v>
      </c>
      <c r="M17" s="19">
        <f>UN_Population_Growth_ScenA!M16*Seafood_Consumption_Rate!$BD$16</f>
        <v>41727.202519999992</v>
      </c>
      <c r="N17" s="19">
        <f>UN_Population_Growth_ScenA!N16*Seafood_Consumption_Rate!$BD$16</f>
        <v>42193.454839999999</v>
      </c>
      <c r="O17" s="19">
        <f>UN_Population_Growth_ScenA!O16*Seafood_Consumption_Rate!$BD$16</f>
        <v>42656.617399999996</v>
      </c>
      <c r="P17" s="19">
        <f>UN_Population_Growth_ScenA!P16*Seafood_Consumption_Rate!$BD$16</f>
        <v>43116.840919999995</v>
      </c>
      <c r="Q17" s="19">
        <f>UN_Population_Growth_ScenA!Q16*Seafood_Consumption_Rate!$BD$16</f>
        <v>43574.100279999999</v>
      </c>
      <c r="R17" s="19">
        <f>UN_Population_Growth_ScenA!R16*Seafood_Consumption_Rate!$BD$16</f>
        <v>44028.499099999994</v>
      </c>
      <c r="S17" s="19">
        <f>UN_Population_Growth_ScenA!S16*Seafood_Consumption_Rate!$BD$16</f>
        <v>44480.514659999993</v>
      </c>
      <c r="T17" s="19">
        <f>UN_Population_Growth_ScenA!T16*Seafood_Consumption_Rate!$BD$16</f>
        <v>44930.784379999997</v>
      </c>
      <c r="U17" s="19">
        <f>UN_Population_Growth_ScenA!U16*Seafood_Consumption_Rate!$BD$16</f>
        <v>45379.813799999996</v>
      </c>
      <c r="V17" s="19">
        <f>UN_Population_Growth_ScenA!V16*Seafood_Consumption_Rate!$BD$16</f>
        <v>45827.891799999998</v>
      </c>
      <c r="W17" s="19">
        <f>UN_Population_Growth_ScenA!W16*Seafood_Consumption_Rate!$BD$16</f>
        <v>46275.131419999998</v>
      </c>
      <c r="X17" s="19">
        <f>UN_Population_Growth_ScenA!X16*Seafood_Consumption_Rate!$BD$16</f>
        <v>46721.664539999998</v>
      </c>
      <c r="Y17" s="19">
        <f>UN_Population_Growth_ScenA!Y16*Seafood_Consumption_Rate!$BD$16</f>
        <v>47167.569659999994</v>
      </c>
      <c r="Z17" s="19">
        <f>UN_Population_Growth_ScenA!Z16*Seafood_Consumption_Rate!$BD$16</f>
        <v>47612.966099999998</v>
      </c>
      <c r="AA17" s="19">
        <f>UN_Population_Growth_ScenA!AA16*Seafood_Consumption_Rate!$BD$16</f>
        <v>48057.951199999996</v>
      </c>
      <c r="AB17" s="19">
        <f>UN_Population_Growth_ScenA!AB16*Seafood_Consumption_Rate!$BD$16</f>
        <v>48502.76045999999</v>
      </c>
      <c r="AC17" s="19">
        <f>UN_Population_Growth_ScenA!AC16*Seafood_Consumption_Rate!$BD$16</f>
        <v>48947.808359999995</v>
      </c>
      <c r="AD17" s="19">
        <f>UN_Population_Growth_ScenA!AD16*Seafood_Consumption_Rate!$BD$16</f>
        <v>49393.587879999992</v>
      </c>
      <c r="AE17" s="19">
        <f>UN_Population_Growth_ScenA!AE16*Seafood_Consumption_Rate!$BD$16</f>
        <v>49840.450699999994</v>
      </c>
    </row>
    <row r="18" spans="1:31" ht="16" x14ac:dyDescent="0.2">
      <c r="A18" s="14" t="s">
        <v>87</v>
      </c>
      <c r="B18" s="19">
        <f>UN_Population_Growth_ScenA!B17*Seafood_Consumption_Rate!$BD$17</f>
        <v>75518.902650000004</v>
      </c>
      <c r="C18" s="19">
        <f>UN_Population_Growth_ScenA!C17*Seafood_Consumption_Rate!$BD$17</f>
        <v>75739.601450000002</v>
      </c>
      <c r="D18" s="19">
        <f>UN_Population_Growth_ScenA!D17*Seafood_Consumption_Rate!$BD$17</f>
        <v>75937.262300000002</v>
      </c>
      <c r="E18" s="19">
        <f>UN_Population_Growth_ScenA!E17*Seafood_Consumption_Rate!$BD$17</f>
        <v>76107.997050000005</v>
      </c>
      <c r="F18" s="19">
        <f>UN_Population_Growth_ScenA!F17*Seafood_Consumption_Rate!$BD$17</f>
        <v>76249.081349999993</v>
      </c>
      <c r="G18" s="19">
        <f>UN_Population_Growth_ScenA!G17*Seafood_Consumption_Rate!$BD$17</f>
        <v>76358.690149999995</v>
      </c>
      <c r="H18" s="19">
        <f>UN_Population_Growth_ScenA!H17*Seafood_Consumption_Rate!$BD$17</f>
        <v>76437.193749999991</v>
      </c>
      <c r="I18" s="19">
        <f>UN_Population_Growth_ScenA!I17*Seafood_Consumption_Rate!$BD$17</f>
        <v>76487.290049999996</v>
      </c>
      <c r="J18" s="19">
        <f>UN_Population_Growth_ScenA!J17*Seafood_Consumption_Rate!$BD$17</f>
        <v>76513.131699999998</v>
      </c>
      <c r="K18" s="19">
        <f>UN_Population_Growth_ScenA!K17*Seafood_Consumption_Rate!$BD$17</f>
        <v>76518.077850000001</v>
      </c>
      <c r="L18" s="19">
        <f>UN_Population_Growth_ScenA!L17*Seafood_Consumption_Rate!$BD$17</f>
        <v>76503.133600000001</v>
      </c>
      <c r="M18" s="19">
        <f>UN_Population_Growth_ScenA!M17*Seafood_Consumption_Rate!$BD$17</f>
        <v>76468.325400000002</v>
      </c>
      <c r="N18" s="19">
        <f>UN_Population_Growth_ScenA!N17*Seafood_Consumption_Rate!$BD$17</f>
        <v>76415.002200000003</v>
      </c>
      <c r="O18" s="19">
        <f>UN_Population_Growth_ScenA!O17*Seafood_Consumption_Rate!$BD$17</f>
        <v>76344.380699999994</v>
      </c>
      <c r="P18" s="19">
        <f>UN_Population_Growth_ScenA!P17*Seafood_Consumption_Rate!$BD$17</f>
        <v>76257.730500000005</v>
      </c>
      <c r="Q18" s="19">
        <f>UN_Population_Growth_ScenA!Q17*Seafood_Consumption_Rate!$BD$17</f>
        <v>76155.871549999996</v>
      </c>
      <c r="R18" s="19">
        <f>UN_Population_Growth_ScenA!R17*Seafood_Consumption_Rate!$BD$17</f>
        <v>76039.808950000006</v>
      </c>
      <c r="S18" s="19">
        <f>UN_Population_Growth_ScenA!S17*Seafood_Consumption_Rate!$BD$17</f>
        <v>75911.235499999995</v>
      </c>
      <c r="T18" s="19">
        <f>UN_Population_Growth_ScenA!T17*Seafood_Consumption_Rate!$BD$17</f>
        <v>75772.002699999997</v>
      </c>
      <c r="U18" s="19">
        <f>UN_Population_Growth_ScenA!U17*Seafood_Consumption_Rate!$BD$17</f>
        <v>75623.485949999987</v>
      </c>
      <c r="V18" s="19">
        <f>UN_Population_Growth_ScenA!V17*Seafood_Consumption_Rate!$BD$17</f>
        <v>75466.425849999985</v>
      </c>
      <c r="W18" s="19">
        <f>UN_Population_Growth_ScenA!W17*Seafood_Consumption_Rate!$BD$17</f>
        <v>75300.82239999999</v>
      </c>
      <c r="X18" s="19">
        <f>UN_Population_Growth_ScenA!X17*Seafood_Consumption_Rate!$BD$17</f>
        <v>75126.331749999998</v>
      </c>
      <c r="Y18" s="19">
        <f>UN_Population_Growth_ScenA!Y17*Seafood_Consumption_Rate!$BD$17</f>
        <v>74942.160399999993</v>
      </c>
      <c r="Z18" s="19">
        <f>UN_Population_Growth_ScenA!Z17*Seafood_Consumption_Rate!$BD$17</f>
        <v>74747.594200000007</v>
      </c>
      <c r="AA18" s="19">
        <f>UN_Population_Growth_ScenA!AA17*Seafood_Consumption_Rate!$BD$17</f>
        <v>74542.765400000004</v>
      </c>
      <c r="AB18" s="19">
        <f>UN_Population_Growth_ScenA!AB17*Seafood_Consumption_Rate!$BD$17</f>
        <v>74327.621099999989</v>
      </c>
      <c r="AC18" s="19">
        <f>UN_Population_Growth_ScenA!AC17*Seafood_Consumption_Rate!$BD$17</f>
        <v>74100.785900000003</v>
      </c>
      <c r="AD18" s="19">
        <f>UN_Population_Growth_ScenA!AD17*Seafood_Consumption_Rate!$BD$17</f>
        <v>73860.619899999991</v>
      </c>
      <c r="AE18" s="19">
        <f>UN_Population_Growth_ScenA!AE17*Seafood_Consumption_Rate!$BD$17</f>
        <v>73605.906399999993</v>
      </c>
    </row>
    <row r="19" spans="1:31" ht="16" x14ac:dyDescent="0.2">
      <c r="A19" s="14" t="s">
        <v>92</v>
      </c>
      <c r="B19" s="19">
        <f>UN_Population_Growth_ScenA!B18*Seafood_Consumption_Rate!$BD$18</f>
        <v>9315.5559100000009</v>
      </c>
      <c r="C19" s="19">
        <f>UN_Population_Growth_ScenA!C18*Seafood_Consumption_Rate!$BD$18</f>
        <v>9480.568510000001</v>
      </c>
      <c r="D19" s="19">
        <f>UN_Population_Growth_ScenA!D18*Seafood_Consumption_Rate!$BD$18</f>
        <v>9646.2500800000016</v>
      </c>
      <c r="E19" s="19">
        <f>UN_Population_Growth_ScenA!E18*Seafood_Consumption_Rate!$BD$18</f>
        <v>9812.4519600000021</v>
      </c>
      <c r="F19" s="19">
        <f>UN_Population_Growth_ScenA!F18*Seafood_Consumption_Rate!$BD$18</f>
        <v>9978.7281700000021</v>
      </c>
      <c r="G19" s="19">
        <f>UN_Population_Growth_ScenA!G18*Seafood_Consumption_Rate!$BD$18</f>
        <v>10145.153040000001</v>
      </c>
      <c r="H19" s="19">
        <f>UN_Population_Growth_ScenA!H18*Seafood_Consumption_Rate!$BD$18</f>
        <v>10311.652240000003</v>
      </c>
      <c r="I19" s="19">
        <f>UN_Population_Growth_ScenA!I18*Seafood_Consumption_Rate!$BD$18</f>
        <v>10478.448760000003</v>
      </c>
      <c r="J19" s="19">
        <f>UN_Population_Growth_ScenA!J18*Seafood_Consumption_Rate!$BD$18</f>
        <v>10645.83992</v>
      </c>
      <c r="K19" s="19">
        <f>UN_Population_Growth_ScenA!K18*Seafood_Consumption_Rate!$BD$18</f>
        <v>10813.900050000002</v>
      </c>
      <c r="L19" s="19">
        <f>UN_Population_Growth_ScenA!L18*Seafood_Consumption_Rate!$BD$18</f>
        <v>10982.852140000003</v>
      </c>
      <c r="M19" s="19">
        <f>UN_Population_Growth_ScenA!M18*Seafood_Consumption_Rate!$BD$18</f>
        <v>11152.844850000001</v>
      </c>
      <c r="N19" s="19">
        <f>UN_Population_Growth_ScenA!N18*Seafood_Consumption_Rate!$BD$18</f>
        <v>11324.398490000003</v>
      </c>
      <c r="O19" s="19">
        <f>UN_Population_Growth_ScenA!O18*Seafood_Consumption_Rate!$BD$18</f>
        <v>11498.107700000002</v>
      </c>
      <c r="P19" s="19">
        <f>UN_Population_Growth_ScenA!P18*Seafood_Consumption_Rate!$BD$18</f>
        <v>11674.567120000002</v>
      </c>
      <c r="Q19" s="19">
        <f>UN_Population_Growth_ScenA!Q18*Seafood_Consumption_Rate!$BD$18</f>
        <v>11853.925410000002</v>
      </c>
      <c r="R19" s="19">
        <f>UN_Population_Growth_ScenA!R18*Seafood_Consumption_Rate!$BD$18</f>
        <v>12036.479890000002</v>
      </c>
      <c r="S19" s="19">
        <f>UN_Population_Growth_ScenA!S18*Seafood_Consumption_Rate!$BD$18</f>
        <v>12222.527880000003</v>
      </c>
      <c r="T19" s="19">
        <f>UN_Population_Growth_ScenA!T18*Seafood_Consumption_Rate!$BD$18</f>
        <v>12412.441030000004</v>
      </c>
      <c r="U19" s="19">
        <f>UN_Population_Growth_ScenA!U18*Seafood_Consumption_Rate!$BD$18</f>
        <v>12606.516660000003</v>
      </c>
      <c r="V19" s="19">
        <f>UN_Population_Growth_ScenA!V18*Seafood_Consumption_Rate!$BD$18</f>
        <v>12805.052090000001</v>
      </c>
      <c r="W19" s="19">
        <f>UN_Population_Growth_ScenA!W18*Seafood_Consumption_Rate!$BD$18</f>
        <v>13007.972990000002</v>
      </c>
      <c r="X19" s="19">
        <f>UN_Population_Growth_ScenA!X18*Seafood_Consumption_Rate!$BD$18</f>
        <v>13215.353690000004</v>
      </c>
      <c r="Y19" s="19">
        <f>UN_Population_Growth_ScenA!Y18*Seafood_Consumption_Rate!$BD$18</f>
        <v>13426.896870000002</v>
      </c>
      <c r="Z19" s="19">
        <f>UN_Population_Growth_ScenA!Z18*Seafood_Consumption_Rate!$BD$18</f>
        <v>13642.676860000003</v>
      </c>
      <c r="AA19" s="19">
        <f>UN_Population_Growth_ScenA!AA18*Seafood_Consumption_Rate!$BD$18</f>
        <v>13862.545000000002</v>
      </c>
      <c r="AB19" s="19">
        <f>UN_Population_Growth_ScenA!AB18*Seafood_Consumption_Rate!$BD$18</f>
        <v>14086.575620000003</v>
      </c>
      <c r="AC19" s="19">
        <f>UN_Population_Growth_ScenA!AC18*Seafood_Consumption_Rate!$BD$18</f>
        <v>14314.768720000002</v>
      </c>
      <c r="AD19" s="19">
        <f>UN_Population_Growth_ScenA!AD18*Seafood_Consumption_Rate!$BD$18</f>
        <v>14546.901310000001</v>
      </c>
      <c r="AE19" s="19">
        <f>UN_Population_Growth_ScenA!AE18*Seafood_Consumption_Rate!$BD$18</f>
        <v>14783.047720000002</v>
      </c>
    </row>
    <row r="20" spans="1:31" ht="16" x14ac:dyDescent="0.2">
      <c r="A20" s="14" t="s">
        <v>106</v>
      </c>
      <c r="B20" s="19">
        <f>UN_Population_Growth_ScenA!B19*Seafood_Consumption_Rate!$BD$19</f>
        <v>60086.146319999993</v>
      </c>
      <c r="C20" s="19">
        <f>UN_Population_Growth_ScenA!C19*Seafood_Consumption_Rate!$BD$19</f>
        <v>60978.898559999994</v>
      </c>
      <c r="D20" s="19">
        <f>UN_Population_Growth_ScenA!D19*Seafood_Consumption_Rate!$BD$19</f>
        <v>61850.102639999997</v>
      </c>
      <c r="E20" s="19">
        <f>UN_Population_Growth_ScenA!E19*Seafood_Consumption_Rate!$BD$19</f>
        <v>62698.262159999998</v>
      </c>
      <c r="F20" s="19">
        <f>UN_Population_Growth_ScenA!F19*Seafood_Consumption_Rate!$BD$19</f>
        <v>63522.179999999993</v>
      </c>
      <c r="G20" s="19">
        <f>UN_Population_Growth_ScenA!G19*Seafood_Consumption_Rate!$BD$19</f>
        <v>64321.107959999994</v>
      </c>
      <c r="H20" s="19">
        <f>UN_Population_Growth_ScenA!H19*Seafood_Consumption_Rate!$BD$19</f>
        <v>65095.046040000001</v>
      </c>
      <c r="I20" s="19">
        <f>UN_Population_Growth_ScenA!I19*Seafood_Consumption_Rate!$BD$19</f>
        <v>65846.089199999988</v>
      </c>
      <c r="J20" s="19">
        <f>UN_Population_Growth_ScenA!J19*Seafood_Consumption_Rate!$BD$19</f>
        <v>66576.930959999998</v>
      </c>
      <c r="K20" s="19">
        <f>UN_Population_Growth_ScenA!K19*Seafood_Consumption_Rate!$BD$19</f>
        <v>67290.564119999995</v>
      </c>
      <c r="L20" s="19">
        <f>UN_Population_Growth_ScenA!L19*Seafood_Consumption_Rate!$BD$19</f>
        <v>67987.43759999999</v>
      </c>
      <c r="M20" s="19">
        <f>UN_Population_Growth_ScenA!M19*Seafood_Consumption_Rate!$BD$19</f>
        <v>68668.000319999992</v>
      </c>
      <c r="N20" s="19">
        <f>UN_Population_Growth_ScenA!N19*Seafood_Consumption_Rate!$BD$19</f>
        <v>69335.394719999997</v>
      </c>
      <c r="O20" s="19">
        <f>UN_Population_Growth_ScenA!O19*Seafood_Consumption_Rate!$BD$19</f>
        <v>69992.763239999986</v>
      </c>
      <c r="P20" s="19">
        <f>UN_Population_Growth_ScenA!P19*Seafood_Consumption_Rate!$BD$19</f>
        <v>70642.799399999989</v>
      </c>
      <c r="Q20" s="19">
        <f>UN_Population_Growth_ScenA!Q19*Seafood_Consumption_Rate!$BD$19</f>
        <v>71286.10175999999</v>
      </c>
      <c r="R20" s="19">
        <f>UN_Population_Growth_ScenA!R19*Seafood_Consumption_Rate!$BD$19</f>
        <v>71922.969599999997</v>
      </c>
      <c r="S20" s="19">
        <f>UN_Population_Growth_ScenA!S19*Seafood_Consumption_Rate!$BD$19</f>
        <v>72553.7022</v>
      </c>
      <c r="T20" s="19">
        <f>UN_Population_Growth_ScenA!T19*Seafood_Consumption_Rate!$BD$19</f>
        <v>73178.149919999996</v>
      </c>
      <c r="U20" s="19">
        <f>UN_Population_Growth_ScenA!U19*Seafood_Consumption_Rate!$BD$19</f>
        <v>73796.163119999997</v>
      </c>
      <c r="V20" s="19">
        <f>UN_Population_Growth_ScenA!V19*Seafood_Consumption_Rate!$BD$19</f>
        <v>74407.59216</v>
      </c>
      <c r="W20" s="19">
        <f>UN_Population_Growth_ScenA!W19*Seafood_Consumption_Rate!$BD$19</f>
        <v>75011.539199999985</v>
      </c>
      <c r="X20" s="19">
        <f>UN_Population_Growth_ScenA!X19*Seafood_Consumption_Rate!$BD$19</f>
        <v>75605.759639999989</v>
      </c>
      <c r="Y20" s="19">
        <f>UN_Population_Growth_ScenA!Y19*Seafood_Consumption_Rate!$BD$19</f>
        <v>76187.410319999995</v>
      </c>
      <c r="Z20" s="19">
        <f>UN_Population_Growth_ScenA!Z19*Seafood_Consumption_Rate!$BD$19</f>
        <v>76753.947359999991</v>
      </c>
      <c r="AA20" s="19">
        <f>UN_Population_Growth_ScenA!AA19*Seafood_Consumption_Rate!$BD$19</f>
        <v>77304.323279999982</v>
      </c>
      <c r="AB20" s="19">
        <f>UN_Population_Growth_ScenA!AB19*Seafood_Consumption_Rate!$BD$19</f>
        <v>77837.191319999998</v>
      </c>
      <c r="AC20" s="19">
        <f>UN_Population_Growth_ScenA!AC19*Seafood_Consumption_Rate!$BD$19</f>
        <v>78350.606159999996</v>
      </c>
      <c r="AD20" s="19">
        <f>UN_Population_Growth_ScenA!AD19*Seafood_Consumption_Rate!$BD$19</f>
        <v>78841.425359999994</v>
      </c>
      <c r="AE20" s="19">
        <f>UN_Population_Growth_ScenA!AE19*Seafood_Consumption_Rate!$BD$19</f>
        <v>79307.703599999993</v>
      </c>
    </row>
    <row r="21" spans="1:31" s="4" customFormat="1" ht="16" x14ac:dyDescent="0.2">
      <c r="A21" s="15" t="s">
        <v>206</v>
      </c>
      <c r="B21" s="19">
        <f>UN_Population_Growth_ScenA!B20*Seafood_Consumption_Rate!$BD$20</f>
        <v>1027.3679999999999</v>
      </c>
      <c r="C21" s="19">
        <f>UN_Population_Growth_ScenA!C20*Seafood_Consumption_Rate!$BD$20</f>
        <v>1032.46</v>
      </c>
      <c r="D21" s="19">
        <f>UN_Population_Growth_ScenA!D20*Seafood_Consumption_Rate!$BD$20</f>
        <v>1038.578</v>
      </c>
      <c r="E21" s="19">
        <f>UN_Population_Growth_ScenA!E20*Seafood_Consumption_Rate!$BD$20</f>
        <v>1046.2349999999999</v>
      </c>
      <c r="F21" s="19">
        <f>UN_Population_Growth_ScenA!F20*Seafood_Consumption_Rate!$BD$20</f>
        <v>1055.7349999999999</v>
      </c>
      <c r="G21" s="19">
        <f>UN_Population_Growth_ScenA!G20*Seafood_Consumption_Rate!$BD$20</f>
        <v>1067.287</v>
      </c>
      <c r="H21" s="19">
        <f>UN_Population_Growth_ScenA!H20*Seafood_Consumption_Rate!$BD$20</f>
        <v>1080.739</v>
      </c>
      <c r="I21" s="19">
        <f>UN_Population_Growth_ScenA!I20*Seafood_Consumption_Rate!$BD$20</f>
        <v>1095.9959999999999</v>
      </c>
      <c r="J21" s="19">
        <f>UN_Population_Growth_ScenA!J20*Seafood_Consumption_Rate!$BD$20</f>
        <v>1112.7729999999999</v>
      </c>
      <c r="K21" s="19">
        <f>UN_Population_Growth_ScenA!K20*Seafood_Consumption_Rate!$BD$20</f>
        <v>1130.7850000000001</v>
      </c>
      <c r="L21" s="19">
        <f>UN_Population_Growth_ScenA!L20*Seafood_Consumption_Rate!$BD$20</f>
        <v>1150.0129999999999</v>
      </c>
      <c r="M21" s="19">
        <f>UN_Population_Growth_ScenA!M20*Seafood_Consumption_Rate!$BD$20</f>
        <v>1170.4189999999999</v>
      </c>
      <c r="N21" s="19">
        <f>UN_Population_Growth_ScenA!N20*Seafood_Consumption_Rate!$BD$20</f>
        <v>1191.9079999999999</v>
      </c>
      <c r="O21" s="19">
        <f>UN_Population_Growth_ScenA!O20*Seafood_Consumption_Rate!$BD$20</f>
        <v>1214.385</v>
      </c>
      <c r="P21" s="19">
        <f>UN_Population_Growth_ScenA!P20*Seafood_Consumption_Rate!$BD$20</f>
        <v>1237.6979999999999</v>
      </c>
      <c r="Q21" s="19">
        <f>UN_Population_Growth_ScenA!Q20*Seafood_Consumption_Rate!$BD$20</f>
        <v>1261.79</v>
      </c>
      <c r="R21" s="19">
        <f>UN_Population_Growth_ScenA!R20*Seafood_Consumption_Rate!$BD$20</f>
        <v>1286.566</v>
      </c>
      <c r="S21" s="19">
        <f>UN_Population_Growth_ScenA!S20*Seafood_Consumption_Rate!$BD$20</f>
        <v>1311.779</v>
      </c>
      <c r="T21" s="19">
        <f>UN_Population_Growth_ScenA!T20*Seafood_Consumption_Rate!$BD$20</f>
        <v>1337.201</v>
      </c>
      <c r="U21" s="19">
        <f>UN_Population_Growth_ScenA!U20*Seafood_Consumption_Rate!$BD$20</f>
        <v>1362.623</v>
      </c>
      <c r="V21" s="19">
        <f>UN_Population_Growth_ScenA!V20*Seafood_Consumption_Rate!$BD$20</f>
        <v>1388.0070000000001</v>
      </c>
      <c r="W21" s="19">
        <f>UN_Population_Growth_ScenA!W20*Seafood_Consumption_Rate!$BD$20</f>
        <v>1413.3339999999998</v>
      </c>
      <c r="X21" s="19">
        <f>UN_Population_Growth_ScenA!X20*Seafood_Consumption_Rate!$BD$20</f>
        <v>1438.5469999999998</v>
      </c>
      <c r="Y21" s="19">
        <f>UN_Population_Growth_ScenA!Y20*Seafood_Consumption_Rate!$BD$20</f>
        <v>1463.6460000000002</v>
      </c>
      <c r="Z21" s="19">
        <f>UN_Population_Growth_ScenA!Z20*Seafood_Consumption_Rate!$BD$20</f>
        <v>1488.5929999999998</v>
      </c>
      <c r="AA21" s="19">
        <f>UN_Population_Growth_ScenA!AA20*Seafood_Consumption_Rate!$BD$20</f>
        <v>1513.4259999999999</v>
      </c>
      <c r="AB21" s="19">
        <f>UN_Population_Growth_ScenA!AB20*Seafood_Consumption_Rate!$BD$20</f>
        <v>1538.202</v>
      </c>
      <c r="AC21" s="19">
        <f>UN_Population_Growth_ScenA!AC20*Seafood_Consumption_Rate!$BD$20</f>
        <v>1563.1490000000001</v>
      </c>
      <c r="AD21" s="19">
        <f>UN_Population_Growth_ScenA!AD20*Seafood_Consumption_Rate!$BD$20</f>
        <v>1588.5139999999999</v>
      </c>
      <c r="AE21" s="19">
        <f>UN_Population_Growth_ScenA!AE20*Seafood_Consumption_Rate!$BD$20</f>
        <v>1614.5060000000001</v>
      </c>
    </row>
    <row r="22" spans="1:31" ht="16" x14ac:dyDescent="0.2">
      <c r="A22" s="14" t="s">
        <v>110</v>
      </c>
      <c r="B22" s="19">
        <f>UN_Population_Growth_ScenA!B21*Seafood_Consumption_Rate!$BD$21</f>
        <v>27165.027110000003</v>
      </c>
      <c r="C22" s="19">
        <f>UN_Population_Growth_ScenA!C21*Seafood_Consumption_Rate!$BD$21</f>
        <v>27213.891830000004</v>
      </c>
      <c r="D22" s="19">
        <f>UN_Population_Growth_ScenA!D21*Seafood_Consumption_Rate!$BD$21</f>
        <v>27254.570449999999</v>
      </c>
      <c r="E22" s="19">
        <f>UN_Population_Growth_ScenA!E21*Seafood_Consumption_Rate!$BD$21</f>
        <v>27286.286339999999</v>
      </c>
      <c r="F22" s="19">
        <f>UN_Population_Growth_ScenA!F21*Seafood_Consumption_Rate!$BD$21</f>
        <v>27308.451779999999</v>
      </c>
      <c r="G22" s="19">
        <f>UN_Population_Growth_ScenA!G21*Seafood_Consumption_Rate!$BD$21</f>
        <v>27320.730930000002</v>
      </c>
      <c r="H22" s="19">
        <f>UN_Population_Growth_ScenA!H21*Seafood_Consumption_Rate!$BD$21</f>
        <v>27322.934880000001</v>
      </c>
      <c r="I22" s="19">
        <f>UN_Population_Growth_ScenA!I21*Seafood_Consumption_Rate!$BD$21</f>
        <v>27314.475910000001</v>
      </c>
      <c r="J22" s="19">
        <f>UN_Population_Growth_ScenA!J21*Seafood_Consumption_Rate!$BD$21</f>
        <v>27294.808280000005</v>
      </c>
      <c r="K22" s="19">
        <f>UN_Population_Growth_ScenA!K21*Seafood_Consumption_Rate!$BD$21</f>
        <v>27263.575160000004</v>
      </c>
      <c r="L22" s="19">
        <f>UN_Population_Growth_ScenA!L21*Seafood_Consumption_Rate!$BD$21</f>
        <v>27220.608630000002</v>
      </c>
      <c r="M22" s="19">
        <f>UN_Population_Growth_ScenA!M21*Seafood_Consumption_Rate!$BD$21</f>
        <v>27165.99265</v>
      </c>
      <c r="N22" s="19">
        <f>UN_Population_Growth_ScenA!N21*Seafood_Consumption_Rate!$BD$21</f>
        <v>27099.853160000002</v>
      </c>
      <c r="O22" s="19">
        <f>UN_Population_Growth_ScenA!O21*Seafood_Consumption_Rate!$BD$21</f>
        <v>27022.379070000003</v>
      </c>
      <c r="P22" s="19">
        <f>UN_Population_Growth_ScenA!P21*Seafood_Consumption_Rate!$BD$21</f>
        <v>26933.927210000005</v>
      </c>
      <c r="Q22" s="19">
        <f>UN_Population_Growth_ScenA!Q21*Seafood_Consumption_Rate!$BD$21</f>
        <v>26834.665500000003</v>
      </c>
      <c r="R22" s="19">
        <f>UN_Population_Growth_ScenA!R21*Seafood_Consumption_Rate!$BD$21</f>
        <v>26724.97176</v>
      </c>
      <c r="S22" s="19">
        <f>UN_Population_Growth_ScenA!S21*Seafood_Consumption_Rate!$BD$21</f>
        <v>26605.475690000003</v>
      </c>
      <c r="T22" s="19">
        <f>UN_Population_Growth_ScenA!T21*Seafood_Consumption_Rate!$BD$21</f>
        <v>26477.058870000004</v>
      </c>
      <c r="U22" s="19">
        <f>UN_Population_Growth_ScenA!U21*Seafood_Consumption_Rate!$BD$21</f>
        <v>26340.47694</v>
      </c>
      <c r="V22" s="19">
        <f>UN_Population_Growth_ScenA!V21*Seafood_Consumption_Rate!$BD$21</f>
        <v>26196.19168</v>
      </c>
      <c r="W22" s="19">
        <f>UN_Population_Growth_ScenA!W21*Seafood_Consumption_Rate!$BD$21</f>
        <v>26044.664870000004</v>
      </c>
      <c r="X22" s="19">
        <f>UN_Population_Growth_ScenA!X21*Seafood_Consumption_Rate!$BD$21</f>
        <v>25886.631160000004</v>
      </c>
      <c r="Y22" s="19">
        <f>UN_Population_Growth_ScenA!Y21*Seafood_Consumption_Rate!$BD$21</f>
        <v>25722.951140000005</v>
      </c>
      <c r="Z22" s="19">
        <f>UN_Population_Growth_ScenA!Z21*Seafood_Consumption_Rate!$BD$21</f>
        <v>25554.317480000002</v>
      </c>
      <c r="AA22" s="19">
        <f>UN_Population_Growth_ScenA!AA21*Seafood_Consumption_Rate!$BD$21</f>
        <v>25381.212950000001</v>
      </c>
      <c r="AB22" s="19">
        <f>UN_Population_Growth_ScenA!AB21*Seafood_Consumption_Rate!$BD$21</f>
        <v>25204.036360000002</v>
      </c>
      <c r="AC22" s="19">
        <f>UN_Population_Growth_ScenA!AC21*Seafood_Consumption_Rate!$BD$21</f>
        <v>25023.270480000003</v>
      </c>
      <c r="AD22" s="19">
        <f>UN_Population_Growth_ScenA!AD21*Seafood_Consumption_Rate!$BD$21</f>
        <v>24839.356100000005</v>
      </c>
      <c r="AE22" s="19">
        <f>UN_Population_Growth_ScenA!AE21*Seafood_Consumption_Rate!$BD$21</f>
        <v>24652.671040000005</v>
      </c>
    </row>
    <row r="23" spans="1:31" s="4" customFormat="1" ht="16" x14ac:dyDescent="0.2">
      <c r="A23" s="15" t="s">
        <v>200</v>
      </c>
      <c r="B23" s="19">
        <f>UN_Population_Growth_ScenA!B22*Seafood_Consumption_Rate!$BD$22</f>
        <v>4835.116</v>
      </c>
      <c r="C23" s="19">
        <f>UN_Population_Growth_ScenA!C22*Seafood_Consumption_Rate!$BD$22</f>
        <v>4887.6080000000002</v>
      </c>
      <c r="D23" s="19">
        <f>UN_Population_Growth_ScenA!D22*Seafood_Consumption_Rate!$BD$22</f>
        <v>4942.9160000000002</v>
      </c>
      <c r="E23" s="19">
        <f>UN_Population_Growth_ScenA!E22*Seafood_Consumption_Rate!$BD$22</f>
        <v>5001.26</v>
      </c>
      <c r="F23" s="19">
        <f>UN_Population_Growth_ScenA!F22*Seafood_Consumption_Rate!$BD$22</f>
        <v>5062.6400000000003</v>
      </c>
      <c r="G23" s="19">
        <f>UN_Population_Growth_ScenA!G22*Seafood_Consumption_Rate!$BD$22</f>
        <v>5126.924</v>
      </c>
      <c r="H23" s="19">
        <f>UN_Population_Growth_ScenA!H22*Seafood_Consumption_Rate!$BD$22</f>
        <v>5193.4960000000001</v>
      </c>
      <c r="I23" s="19">
        <f>UN_Population_Growth_ScenA!I22*Seafood_Consumption_Rate!$BD$22</f>
        <v>5261.3879999999999</v>
      </c>
      <c r="J23" s="19">
        <f>UN_Population_Growth_ScenA!J22*Seafood_Consumption_Rate!$BD$22</f>
        <v>5329.2359999999999</v>
      </c>
      <c r="K23" s="19">
        <f>UN_Population_Growth_ScenA!K22*Seafood_Consumption_Rate!$BD$22</f>
        <v>5396.16</v>
      </c>
      <c r="L23" s="19">
        <f>UN_Population_Growth_ScenA!L22*Seafood_Consumption_Rate!$BD$22</f>
        <v>5461.6760000000004</v>
      </c>
      <c r="M23" s="19">
        <f>UN_Population_Growth_ScenA!M22*Seafood_Consumption_Rate!$BD$22</f>
        <v>5525.74</v>
      </c>
      <c r="N23" s="19">
        <f>UN_Population_Growth_ScenA!N22*Seafood_Consumption_Rate!$BD$22</f>
        <v>5588.4839999999995</v>
      </c>
      <c r="O23" s="19">
        <f>UN_Population_Growth_ScenA!O22*Seafood_Consumption_Rate!$BD$22</f>
        <v>5649.9519999999993</v>
      </c>
      <c r="P23" s="19">
        <f>UN_Population_Growth_ScenA!P22*Seafood_Consumption_Rate!$BD$22</f>
        <v>5710.32</v>
      </c>
      <c r="Q23" s="19">
        <f>UN_Population_Growth_ScenA!Q22*Seafood_Consumption_Rate!$BD$22</f>
        <v>5769.5439999999999</v>
      </c>
      <c r="R23" s="19">
        <f>UN_Population_Growth_ScenA!R22*Seafood_Consumption_Rate!$BD$22</f>
        <v>5827.6679999999997</v>
      </c>
      <c r="S23" s="19">
        <f>UN_Population_Growth_ScenA!S22*Seafood_Consumption_Rate!$BD$22</f>
        <v>5884.8680000000004</v>
      </c>
      <c r="T23" s="19">
        <f>UN_Population_Growth_ScenA!T22*Seafood_Consumption_Rate!$BD$22</f>
        <v>5941.6720000000005</v>
      </c>
      <c r="U23" s="19">
        <f>UN_Population_Growth_ScenA!U22*Seafood_Consumption_Rate!$BD$22</f>
        <v>5998.2999999999993</v>
      </c>
      <c r="V23" s="19">
        <f>UN_Population_Growth_ScenA!V22*Seafood_Consumption_Rate!$BD$22</f>
        <v>6055.0160000000005</v>
      </c>
      <c r="W23" s="19">
        <f>UN_Population_Growth_ScenA!W22*Seafood_Consumption_Rate!$BD$22</f>
        <v>6111.9080000000004</v>
      </c>
      <c r="X23" s="19">
        <f>UN_Population_Growth_ScenA!X22*Seafood_Consumption_Rate!$BD$22</f>
        <v>6169.3719999999994</v>
      </c>
      <c r="Y23" s="19">
        <f>UN_Population_Growth_ScenA!Y22*Seafood_Consumption_Rate!$BD$22</f>
        <v>6227.7159999999994</v>
      </c>
      <c r="Z23" s="19">
        <f>UN_Population_Growth_ScenA!Z22*Seafood_Consumption_Rate!$BD$22</f>
        <v>6287.3360000000002</v>
      </c>
      <c r="AA23" s="19">
        <f>UN_Population_Growth_ScenA!AA22*Seafood_Consumption_Rate!$BD$22</f>
        <v>6348.32</v>
      </c>
      <c r="AB23" s="19">
        <f>UN_Population_Growth_ScenA!AB22*Seafood_Consumption_Rate!$BD$22</f>
        <v>6410.7999999999993</v>
      </c>
      <c r="AC23" s="19">
        <f>UN_Population_Growth_ScenA!AC22*Seafood_Consumption_Rate!$BD$22</f>
        <v>6474.9959999999992</v>
      </c>
      <c r="AD23" s="19">
        <f>UN_Population_Growth_ScenA!AD22*Seafood_Consumption_Rate!$BD$22</f>
        <v>6541.1280000000006</v>
      </c>
      <c r="AE23" s="19">
        <f>UN_Population_Growth_ScenA!AE22*Seafood_Consumption_Rate!$BD$22</f>
        <v>6609.46</v>
      </c>
    </row>
    <row r="24" spans="1:31" s="4" customFormat="1" ht="16" x14ac:dyDescent="0.2">
      <c r="A24" s="15" t="s">
        <v>203</v>
      </c>
      <c r="B24" s="19">
        <f>UN_Population_Growth_ScenA!B23*Seafood_Consumption_Rate!$BD$23</f>
        <v>250.488</v>
      </c>
      <c r="C24" s="19">
        <f>UN_Population_Growth_ScenA!C23*Seafood_Consumption_Rate!$BD$23</f>
        <v>251.35200000000003</v>
      </c>
      <c r="D24" s="19">
        <f>UN_Population_Growth_ScenA!D23*Seafood_Consumption_Rate!$BD$23</f>
        <v>252.16800000000001</v>
      </c>
      <c r="E24" s="19">
        <f>UN_Population_Growth_ScenA!E23*Seafood_Consumption_Rate!$BD$23</f>
        <v>252.93599999999998</v>
      </c>
      <c r="F24" s="19">
        <f>UN_Population_Growth_ScenA!F23*Seafood_Consumption_Rate!$BD$23</f>
        <v>253.63200000000001</v>
      </c>
      <c r="G24" s="19">
        <f>UN_Population_Growth_ScenA!G23*Seafood_Consumption_Rate!$BD$23</f>
        <v>254.25599999999997</v>
      </c>
      <c r="H24" s="19">
        <f>UN_Population_Growth_ScenA!H23*Seafood_Consumption_Rate!$BD$23</f>
        <v>254.78399999999999</v>
      </c>
      <c r="I24" s="19">
        <f>UN_Population_Growth_ScenA!I23*Seafood_Consumption_Rate!$BD$23</f>
        <v>255.26399999999998</v>
      </c>
      <c r="J24" s="19">
        <f>UN_Population_Growth_ScenA!J23*Seafood_Consumption_Rate!$BD$23</f>
        <v>255.64799999999997</v>
      </c>
      <c r="K24" s="19">
        <f>UN_Population_Growth_ScenA!K23*Seafood_Consumption_Rate!$BD$23</f>
        <v>255.98400000000001</v>
      </c>
      <c r="L24" s="19">
        <f>UN_Population_Growth_ScenA!L23*Seafood_Consumption_Rate!$BD$23</f>
        <v>256.27200000000005</v>
      </c>
      <c r="M24" s="19">
        <f>UN_Population_Growth_ScenA!M23*Seafood_Consumption_Rate!$BD$23</f>
        <v>256.464</v>
      </c>
      <c r="N24" s="19">
        <f>UN_Population_Growth_ScenA!N23*Seafood_Consumption_Rate!$BD$23</f>
        <v>256.608</v>
      </c>
      <c r="O24" s="19">
        <f>UN_Population_Growth_ScenA!O23*Seafood_Consumption_Rate!$BD$23</f>
        <v>256.68</v>
      </c>
      <c r="P24" s="19">
        <f>UN_Population_Growth_ScenA!P23*Seafood_Consumption_Rate!$BD$23</f>
        <v>256.68</v>
      </c>
      <c r="Q24" s="19">
        <f>UN_Population_Growth_ScenA!Q23*Seafood_Consumption_Rate!$BD$23</f>
        <v>256.63200000000001</v>
      </c>
      <c r="R24" s="19">
        <f>UN_Population_Growth_ScenA!R23*Seafood_Consumption_Rate!$BD$23</f>
        <v>256.512</v>
      </c>
      <c r="S24" s="19">
        <f>UN_Population_Growth_ScenA!S23*Seafood_Consumption_Rate!$BD$23</f>
        <v>256.34399999999999</v>
      </c>
      <c r="T24" s="19">
        <f>UN_Population_Growth_ScenA!T23*Seafood_Consumption_Rate!$BD$23</f>
        <v>256.10399999999998</v>
      </c>
      <c r="U24" s="19">
        <f>UN_Population_Growth_ScenA!U23*Seafood_Consumption_Rate!$BD$23</f>
        <v>255.81600000000003</v>
      </c>
      <c r="V24" s="19">
        <f>UN_Population_Growth_ScenA!V23*Seafood_Consumption_Rate!$BD$23</f>
        <v>255.48</v>
      </c>
      <c r="W24" s="19">
        <f>UN_Population_Growth_ScenA!W23*Seafood_Consumption_Rate!$BD$23</f>
        <v>255.096</v>
      </c>
      <c r="X24" s="19">
        <f>UN_Population_Growth_ScenA!X23*Seafood_Consumption_Rate!$BD$23</f>
        <v>254.64</v>
      </c>
      <c r="Y24" s="19">
        <f>UN_Population_Growth_ScenA!Y23*Seafood_Consumption_Rate!$BD$23</f>
        <v>254.16</v>
      </c>
      <c r="Z24" s="19">
        <f>UN_Population_Growth_ScenA!Z23*Seafood_Consumption_Rate!$BD$23</f>
        <v>253.63200000000001</v>
      </c>
      <c r="AA24" s="19">
        <f>UN_Population_Growth_ScenA!AA23*Seafood_Consumption_Rate!$BD$23</f>
        <v>253.05600000000001</v>
      </c>
      <c r="AB24" s="19">
        <f>UN_Population_Growth_ScenA!AB23*Seafood_Consumption_Rate!$BD$23</f>
        <v>252.45600000000002</v>
      </c>
      <c r="AC24" s="19">
        <f>UN_Population_Growth_ScenA!AC23*Seafood_Consumption_Rate!$BD$23</f>
        <v>251.83199999999999</v>
      </c>
      <c r="AD24" s="19">
        <f>UN_Population_Growth_ScenA!AD23*Seafood_Consumption_Rate!$BD$23</f>
        <v>251.16</v>
      </c>
      <c r="AE24" s="19">
        <f>UN_Population_Growth_ScenA!AE23*Seafood_Consumption_Rate!$BD$23</f>
        <v>250.512</v>
      </c>
    </row>
    <row r="25" spans="1:31" s="16" customFormat="1" ht="16" x14ac:dyDescent="0.2">
      <c r="A25" s="18" t="s">
        <v>219</v>
      </c>
      <c r="B25" s="19">
        <f>UN_Population_Growth_ScenA!B24*Seafood_Consumption_Rate!$BD$24</f>
        <v>136.75199999999998</v>
      </c>
      <c r="C25" s="19">
        <f>UN_Population_Growth_ScenA!C24*Seafood_Consumption_Rate!$BD$24</f>
        <v>136.83600000000001</v>
      </c>
      <c r="D25" s="19">
        <f>UN_Population_Growth_ScenA!D24*Seafood_Consumption_Rate!$BD$24</f>
        <v>136.91999999999999</v>
      </c>
      <c r="E25" s="19">
        <f>UN_Population_Growth_ScenA!E24*Seafood_Consumption_Rate!$BD$24</f>
        <v>137.08799999999999</v>
      </c>
      <c r="F25" s="19">
        <f>UN_Population_Growth_ScenA!F24*Seafood_Consumption_Rate!$BD$24</f>
        <v>137.50800000000001</v>
      </c>
      <c r="G25" s="19">
        <f>UN_Population_Growth_ScenA!G24*Seafood_Consumption_Rate!$BD$24</f>
        <v>138.18</v>
      </c>
      <c r="H25" s="19">
        <f>UN_Population_Growth_ScenA!H24*Seafood_Consumption_Rate!$BD$24</f>
        <v>139.10399999999998</v>
      </c>
      <c r="I25" s="19">
        <f>UN_Population_Growth_ScenA!I24*Seafood_Consumption_Rate!$BD$24</f>
        <v>140.11199999999999</v>
      </c>
      <c r="J25" s="19">
        <f>UN_Population_Growth_ScenA!J24*Seafood_Consumption_Rate!$BD$24</f>
        <v>141.12</v>
      </c>
      <c r="K25" s="19">
        <f>UN_Population_Growth_ScenA!K24*Seafood_Consumption_Rate!$BD$24</f>
        <v>142.21200000000002</v>
      </c>
      <c r="L25" s="19">
        <f>UN_Population_Growth_ScenA!L24*Seafood_Consumption_Rate!$BD$24</f>
        <v>143.22</v>
      </c>
      <c r="M25" s="19">
        <f>UN_Population_Growth_ScenA!M24*Seafood_Consumption_Rate!$BD$24</f>
        <v>144.22800000000001</v>
      </c>
      <c r="N25" s="19">
        <f>UN_Population_Growth_ScenA!N24*Seafood_Consumption_Rate!$BD$24</f>
        <v>145.15199999999999</v>
      </c>
      <c r="O25" s="19">
        <f>UN_Population_Growth_ScenA!O24*Seafood_Consumption_Rate!$BD$24</f>
        <v>146.07600000000002</v>
      </c>
      <c r="P25" s="19">
        <f>UN_Population_Growth_ScenA!P24*Seafood_Consumption_Rate!$BD$24</f>
        <v>147</v>
      </c>
      <c r="Q25" s="19">
        <f>UN_Population_Growth_ScenA!Q24*Seafood_Consumption_Rate!$BD$24</f>
        <v>147.84</v>
      </c>
      <c r="R25" s="19">
        <f>UN_Population_Growth_ScenA!R24*Seafood_Consumption_Rate!$BD$24</f>
        <v>148.76399999999998</v>
      </c>
      <c r="S25" s="19">
        <f>UN_Population_Growth_ScenA!S24*Seafood_Consumption_Rate!$BD$24</f>
        <v>149.60399999999998</v>
      </c>
      <c r="T25" s="19">
        <f>UN_Population_Growth_ScenA!T24*Seafood_Consumption_Rate!$BD$24</f>
        <v>150.36000000000001</v>
      </c>
      <c r="U25" s="19">
        <f>UN_Population_Growth_ScenA!U24*Seafood_Consumption_Rate!$BD$24</f>
        <v>151.20000000000002</v>
      </c>
      <c r="V25" s="19">
        <f>UN_Population_Growth_ScenA!V24*Seafood_Consumption_Rate!$BD$24</f>
        <v>152.04</v>
      </c>
      <c r="W25" s="19">
        <f>UN_Population_Growth_ScenA!W24*Seafood_Consumption_Rate!$BD$24</f>
        <v>152.964</v>
      </c>
      <c r="X25" s="19">
        <f>UN_Population_Growth_ScenA!X24*Seafood_Consumption_Rate!$BD$24</f>
        <v>153.72</v>
      </c>
      <c r="Y25" s="19">
        <f>UN_Population_Growth_ScenA!Y24*Seafood_Consumption_Rate!$BD$24</f>
        <v>154.64400000000001</v>
      </c>
      <c r="Z25" s="19">
        <f>UN_Population_Growth_ScenA!Z24*Seafood_Consumption_Rate!$BD$24</f>
        <v>155.56800000000001</v>
      </c>
      <c r="AA25" s="19">
        <f>UN_Population_Growth_ScenA!AA24*Seafood_Consumption_Rate!$BD$24</f>
        <v>156.49199999999999</v>
      </c>
      <c r="AB25" s="19">
        <f>UN_Population_Growth_ScenA!AB24*Seafood_Consumption_Rate!$BD$24</f>
        <v>157.416</v>
      </c>
      <c r="AC25" s="19">
        <f>UN_Population_Growth_ScenA!AC24*Seafood_Consumption_Rate!$BD$24</f>
        <v>158.42399999999998</v>
      </c>
      <c r="AD25" s="19">
        <f>UN_Population_Growth_ScenA!AD24*Seafood_Consumption_Rate!$BD$24</f>
        <v>159.34800000000001</v>
      </c>
      <c r="AE25" s="19">
        <f>UN_Population_Growth_ScenA!AE24*Seafood_Consumption_Rate!$BD$24</f>
        <v>160.35599999999999</v>
      </c>
    </row>
    <row r="26" spans="1:31" s="4" customFormat="1" ht="16" x14ac:dyDescent="0.2">
      <c r="A26" s="15" t="s">
        <v>207</v>
      </c>
      <c r="B26" s="19">
        <f>UN_Population_Growth_ScenA!B25*Seafood_Consumption_Rate!$BD$25</f>
        <v>1536.3161000000002</v>
      </c>
      <c r="C26" s="19">
        <f>UN_Population_Growth_ScenA!C25*Seafood_Consumption_Rate!$BD$25</f>
        <v>1552.6318000000001</v>
      </c>
      <c r="D26" s="19">
        <f>UN_Population_Growth_ScenA!D25*Seafood_Consumption_Rate!$BD$25</f>
        <v>1568.8120999999999</v>
      </c>
      <c r="E26" s="19">
        <f>UN_Population_Growth_ScenA!E25*Seafood_Consumption_Rate!$BD$25</f>
        <v>1584.857</v>
      </c>
      <c r="F26" s="19">
        <f>UN_Population_Growth_ScenA!F25*Seafood_Consumption_Rate!$BD$25</f>
        <v>1600.7665</v>
      </c>
      <c r="G26" s="19">
        <f>UN_Population_Growth_ScenA!G25*Seafood_Consumption_Rate!$BD$25</f>
        <v>1616.4729</v>
      </c>
      <c r="H26" s="19">
        <f>UN_Population_Growth_ScenA!H25*Seafood_Consumption_Rate!$BD$25</f>
        <v>1631.8407999999999</v>
      </c>
      <c r="I26" s="19">
        <f>UN_Population_Growth_ScenA!I25*Seafood_Consumption_Rate!$BD$25</f>
        <v>1646.8025</v>
      </c>
      <c r="J26" s="19">
        <f>UN_Population_Growth_ScenA!J25*Seafood_Consumption_Rate!$BD$25</f>
        <v>1661.3579999999999</v>
      </c>
      <c r="K26" s="19">
        <f>UN_Population_Growth_ScenA!K25*Seafood_Consumption_Rate!$BD$25</f>
        <v>1675.2365000000002</v>
      </c>
      <c r="L26" s="19">
        <f>UN_Population_Growth_ScenA!L25*Seafood_Consumption_Rate!$BD$25</f>
        <v>1688.5056999999999</v>
      </c>
      <c r="M26" s="19">
        <f>UN_Population_Growth_ScenA!M25*Seafood_Consumption_Rate!$BD$25</f>
        <v>1701.2333000000001</v>
      </c>
      <c r="N26" s="19">
        <f>UN_Population_Growth_ScenA!N25*Seafood_Consumption_Rate!$BD$25</f>
        <v>1713.2162000000001</v>
      </c>
      <c r="O26" s="19">
        <f>UN_Population_Growth_ScenA!O25*Seafood_Consumption_Rate!$BD$25</f>
        <v>1724.5898000000002</v>
      </c>
      <c r="P26" s="19">
        <f>UN_Population_Growth_ScenA!P25*Seafood_Consumption_Rate!$BD$25</f>
        <v>1735.2187000000001</v>
      </c>
      <c r="Q26" s="19">
        <f>UN_Population_Growth_ScenA!Q25*Seafood_Consumption_Rate!$BD$25</f>
        <v>1745.1705999999999</v>
      </c>
      <c r="R26" s="19">
        <f>UN_Population_Growth_ScenA!R25*Seafood_Consumption_Rate!$BD$25</f>
        <v>1754.5132000000001</v>
      </c>
      <c r="S26" s="19">
        <f>UN_Population_Growth_ScenA!S25*Seafood_Consumption_Rate!$BD$25</f>
        <v>1763.2465000000002</v>
      </c>
      <c r="T26" s="19">
        <f>UN_Population_Growth_ScenA!T25*Seafood_Consumption_Rate!$BD$25</f>
        <v>1771.4382000000001</v>
      </c>
      <c r="U26" s="19">
        <f>UN_Population_Growth_ScenA!U25*Seafood_Consumption_Rate!$BD$25</f>
        <v>1779.0883000000001</v>
      </c>
      <c r="V26" s="19">
        <f>UN_Population_Growth_ScenA!V25*Seafood_Consumption_Rate!$BD$25</f>
        <v>1786.2645000000002</v>
      </c>
      <c r="W26" s="19">
        <f>UN_Population_Growth_ScenA!W25*Seafood_Consumption_Rate!$BD$25</f>
        <v>1793.1022</v>
      </c>
      <c r="X26" s="19">
        <f>UN_Population_Growth_ScenA!X25*Seafood_Consumption_Rate!$BD$25</f>
        <v>1799.5337</v>
      </c>
      <c r="Y26" s="19">
        <f>UN_Population_Growth_ScenA!Y25*Seafood_Consumption_Rate!$BD$25</f>
        <v>1805.6944000000001</v>
      </c>
      <c r="Z26" s="19">
        <f>UN_Population_Growth_ScenA!Z25*Seafood_Consumption_Rate!$BD$25</f>
        <v>1811.5165999999999</v>
      </c>
      <c r="AA26" s="19">
        <f>UN_Population_Growth_ScenA!AA25*Seafood_Consumption_Rate!$BD$25</f>
        <v>1817.1357</v>
      </c>
      <c r="AB26" s="19">
        <f>UN_Population_Growth_ScenA!AB25*Seafood_Consumption_Rate!$BD$25</f>
        <v>1822.5517</v>
      </c>
      <c r="AC26" s="19">
        <f>UN_Population_Growth_ScenA!AC25*Seafood_Consumption_Rate!$BD$25</f>
        <v>1827.7646000000002</v>
      </c>
      <c r="AD26" s="19">
        <f>UN_Population_Growth_ScenA!AD25*Seafood_Consumption_Rate!$BD$25</f>
        <v>1832.8421000000001</v>
      </c>
      <c r="AE26" s="19">
        <f>UN_Population_Growth_ScenA!AE25*Seafood_Consumption_Rate!$BD$25</f>
        <v>1837.6487999999999</v>
      </c>
    </row>
    <row r="27" spans="1:31" s="4" customFormat="1" ht="16" x14ac:dyDescent="0.2">
      <c r="A27" s="15" t="s">
        <v>201</v>
      </c>
      <c r="B27" s="19">
        <f>UN_Population_Growth_ScenA!B26*Seafood_Consumption_Rate!$BD$26</f>
        <v>150500.49959999998</v>
      </c>
      <c r="C27" s="19">
        <f>UN_Population_Growth_ScenA!C26*Seafood_Consumption_Rate!$BD$26</f>
        <v>153689.4498</v>
      </c>
      <c r="D27" s="19">
        <f>UN_Population_Growth_ScenA!D26*Seafood_Consumption_Rate!$BD$26</f>
        <v>156934.74119999999</v>
      </c>
      <c r="E27" s="19">
        <f>UN_Population_Growth_ScenA!E26*Seafood_Consumption_Rate!$BD$26</f>
        <v>160234.63380000001</v>
      </c>
      <c r="F27" s="19">
        <f>UN_Population_Growth_ScenA!F26*Seafood_Consumption_Rate!$BD$26</f>
        <v>163587.42239999998</v>
      </c>
      <c r="G27" s="19">
        <f>UN_Population_Growth_ScenA!G26*Seafood_Consumption_Rate!$BD$26</f>
        <v>166992.65459999998</v>
      </c>
      <c r="H27" s="19">
        <f>UN_Population_Growth_ScenA!H26*Seafood_Consumption_Rate!$BD$26</f>
        <v>170449.37340000001</v>
      </c>
      <c r="I27" s="19">
        <f>UN_Population_Growth_ScenA!I26*Seafood_Consumption_Rate!$BD$26</f>
        <v>173954.91659999997</v>
      </c>
      <c r="J27" s="19">
        <f>UN_Population_Growth_ScenA!J26*Seafood_Consumption_Rate!$BD$26</f>
        <v>177505.9608</v>
      </c>
      <c r="K27" s="19">
        <f>UN_Population_Growth_ScenA!K26*Seafood_Consumption_Rate!$BD$26</f>
        <v>181100.0526</v>
      </c>
      <c r="L27" s="19">
        <f>UN_Population_Growth_ScenA!L26*Seafood_Consumption_Rate!$BD$26</f>
        <v>184736.51339999997</v>
      </c>
      <c r="M27" s="19">
        <f>UN_Population_Growth_ScenA!M26*Seafood_Consumption_Rate!$BD$26</f>
        <v>188415.41279999999</v>
      </c>
      <c r="N27" s="19">
        <f>UN_Population_Growth_ScenA!N26*Seafood_Consumption_Rate!$BD$26</f>
        <v>192136.08959999998</v>
      </c>
      <c r="O27" s="19">
        <f>UN_Population_Growth_ScenA!O26*Seafood_Consumption_Rate!$BD$26</f>
        <v>195898.00439999998</v>
      </c>
      <c r="P27" s="19">
        <f>UN_Population_Growth_ScenA!P26*Seafood_Consumption_Rate!$BD$26</f>
        <v>199701.20939999999</v>
      </c>
      <c r="Q27" s="19">
        <f>UN_Population_Growth_ScenA!Q26*Seafood_Consumption_Rate!$BD$26</f>
        <v>203545.94819999998</v>
      </c>
      <c r="R27" s="19">
        <f>UN_Population_Growth_ScenA!R26*Seafood_Consumption_Rate!$BD$26</f>
        <v>207433.5258</v>
      </c>
      <c r="S27" s="19">
        <f>UN_Population_Growth_ScenA!S26*Seafood_Consumption_Rate!$BD$26</f>
        <v>211366.53479999999</v>
      </c>
      <c r="T27" s="19">
        <f>UN_Population_Growth_ScenA!T26*Seafood_Consumption_Rate!$BD$26</f>
        <v>215348.47259999998</v>
      </c>
      <c r="U27" s="19">
        <f>UN_Population_Growth_ScenA!U26*Seafood_Consumption_Rate!$BD$26</f>
        <v>219382.43639999998</v>
      </c>
      <c r="V27" s="19">
        <f>UN_Population_Growth_ScenA!V26*Seafood_Consumption_Rate!$BD$26</f>
        <v>223470.30539999995</v>
      </c>
      <c r="W27" s="19">
        <f>UN_Population_Growth_ScenA!W26*Seafood_Consumption_Rate!$BD$26</f>
        <v>227613.73259999999</v>
      </c>
      <c r="X27" s="19">
        <f>UN_Population_Growth_ScenA!X26*Seafood_Consumption_Rate!$BD$26</f>
        <v>231815.48459999997</v>
      </c>
      <c r="Y27" s="19">
        <f>UN_Population_Growth_ScenA!Y26*Seafood_Consumption_Rate!$BD$26</f>
        <v>236078.5716</v>
      </c>
      <c r="Z27" s="19">
        <f>UN_Population_Growth_ScenA!Z26*Seafood_Consumption_Rate!$BD$26</f>
        <v>240405.74279999998</v>
      </c>
      <c r="AA27" s="19">
        <f>UN_Population_Growth_ScenA!AA26*Seafood_Consumption_Rate!$BD$26</f>
        <v>244799.17319999996</v>
      </c>
      <c r="AB27" s="19">
        <f>UN_Population_Growth_ScenA!AB26*Seafood_Consumption_Rate!$BD$26</f>
        <v>249260.88119999997</v>
      </c>
      <c r="AC27" s="19">
        <f>UN_Population_Growth_ScenA!AC26*Seafood_Consumption_Rate!$BD$26</f>
        <v>253793.18099999998</v>
      </c>
      <c r="AD27" s="19">
        <f>UN_Population_Growth_ScenA!AD26*Seafood_Consumption_Rate!$BD$26</f>
        <v>258398.43899999998</v>
      </c>
      <c r="AE27" s="19">
        <f>UN_Population_Growth_ScenA!AE26*Seafood_Consumption_Rate!$BD$26</f>
        <v>263078.83019999997</v>
      </c>
    </row>
    <row r="28" spans="1:31" ht="16" x14ac:dyDescent="0.2">
      <c r="A28" s="14" t="s">
        <v>140</v>
      </c>
      <c r="B28" s="19">
        <f>UN_Population_Growth_ScenA!B27*Seafood_Consumption_Rate!$BD$27</f>
        <v>1932.3249499999999</v>
      </c>
      <c r="C28" s="19">
        <f>UN_Population_Growth_ScenA!C27*Seafood_Consumption_Rate!$BD$27</f>
        <v>1950.6415999999999</v>
      </c>
      <c r="D28" s="19">
        <f>UN_Population_Growth_ScenA!D27*Seafood_Consumption_Rate!$BD$27</f>
        <v>1968.5011499999998</v>
      </c>
      <c r="E28" s="19">
        <f>UN_Population_Growth_ScenA!E27*Seafood_Consumption_Rate!$BD$27</f>
        <v>1985.9035999999999</v>
      </c>
      <c r="F28" s="19">
        <f>UN_Population_Growth_ScenA!F27*Seafood_Consumption_Rate!$BD$27</f>
        <v>2002.8815999999999</v>
      </c>
      <c r="G28" s="19">
        <f>UN_Population_Growth_ScenA!G27*Seafood_Consumption_Rate!$BD$27</f>
        <v>2019.3698499999998</v>
      </c>
      <c r="H28" s="19">
        <f>UN_Population_Growth_ScenA!H27*Seafood_Consumption_Rate!$BD$27</f>
        <v>2035.3356999999999</v>
      </c>
      <c r="I28" s="19">
        <f>UN_Population_Growth_ScenA!I27*Seafood_Consumption_Rate!$BD$27</f>
        <v>2050.8117999999999</v>
      </c>
      <c r="J28" s="19">
        <f>UN_Population_Growth_ScenA!J27*Seafood_Consumption_Rate!$BD$27</f>
        <v>2065.7655</v>
      </c>
      <c r="K28" s="19">
        <f>UN_Population_Growth_ScenA!K27*Seafood_Consumption_Rate!$BD$27</f>
        <v>2080.1641500000001</v>
      </c>
      <c r="L28" s="19">
        <f>UN_Population_Growth_ScenA!L27*Seafood_Consumption_Rate!$BD$27</f>
        <v>2094.0403999999999</v>
      </c>
      <c r="M28" s="19">
        <f>UN_Population_Growth_ScenA!M27*Seafood_Consumption_Rate!$BD$27</f>
        <v>2107.3615999999997</v>
      </c>
      <c r="N28" s="19">
        <f>UN_Population_Growth_ScenA!N27*Seafood_Consumption_Rate!$BD$27</f>
        <v>2120.1930499999999</v>
      </c>
      <c r="O28" s="19">
        <f>UN_Population_Growth_ScenA!O27*Seafood_Consumption_Rate!$BD$27</f>
        <v>2132.4041500000003</v>
      </c>
      <c r="P28" s="19">
        <f>UN_Population_Growth_ScenA!P27*Seafood_Consumption_Rate!$BD$27</f>
        <v>2144.09285</v>
      </c>
      <c r="Q28" s="19">
        <f>UN_Population_Growth_ScenA!Q27*Seafood_Consumption_Rate!$BD$27</f>
        <v>2155.2265000000002</v>
      </c>
      <c r="R28" s="19">
        <f>UN_Population_Growth_ScenA!R27*Seafood_Consumption_Rate!$BD$27</f>
        <v>2165.8377499999997</v>
      </c>
      <c r="S28" s="19">
        <f>UN_Population_Growth_ScenA!S27*Seafood_Consumption_Rate!$BD$27</f>
        <v>2175.8939500000001</v>
      </c>
      <c r="T28" s="19">
        <f>UN_Population_Growth_ScenA!T27*Seafood_Consumption_Rate!$BD$27</f>
        <v>2185.4603999999999</v>
      </c>
      <c r="U28" s="19">
        <f>UN_Population_Growth_ScenA!U27*Seafood_Consumption_Rate!$BD$27</f>
        <v>2194.5044499999999</v>
      </c>
      <c r="V28" s="19">
        <f>UN_Population_Growth_ScenA!V27*Seafood_Consumption_Rate!$BD$27</f>
        <v>2203.0913999999998</v>
      </c>
      <c r="W28" s="19">
        <f>UN_Population_Growth_ScenA!W27*Seafood_Consumption_Rate!$BD$27</f>
        <v>2211.1559499999998</v>
      </c>
      <c r="X28" s="19">
        <f>UN_Population_Growth_ScenA!X27*Seafood_Consumption_Rate!$BD$27</f>
        <v>2218.7960499999999</v>
      </c>
      <c r="Y28" s="19">
        <f>UN_Population_Growth_ScenA!Y27*Seafood_Consumption_Rate!$BD$27</f>
        <v>2226.0443500000001</v>
      </c>
      <c r="Z28" s="19">
        <f>UN_Population_Growth_ScenA!Z27*Seafood_Consumption_Rate!$BD$27</f>
        <v>2232.8028999999997</v>
      </c>
      <c r="AA28" s="19">
        <f>UN_Population_Growth_ScenA!AA27*Seafood_Consumption_Rate!$BD$27</f>
        <v>2239.2022999999995</v>
      </c>
      <c r="AB28" s="19">
        <f>UN_Population_Growth_ScenA!AB27*Seafood_Consumption_Rate!$BD$27</f>
        <v>2245.2099000000003</v>
      </c>
      <c r="AC28" s="19">
        <f>UN_Population_Growth_ScenA!AC27*Seafood_Consumption_Rate!$BD$27</f>
        <v>2250.8256999999999</v>
      </c>
      <c r="AD28" s="19">
        <f>UN_Population_Growth_ScenA!AD27*Seafood_Consumption_Rate!$BD$27</f>
        <v>2256.0497</v>
      </c>
      <c r="AE28" s="19">
        <f>UN_Population_Growth_ScenA!AE27*Seafood_Consumption_Rate!$BD$27</f>
        <v>2260.9472000000001</v>
      </c>
    </row>
    <row r="29" spans="1:31" ht="16" x14ac:dyDescent="0.2">
      <c r="A29" s="14" t="s">
        <v>141</v>
      </c>
      <c r="B29" s="19">
        <f>UN_Population_Growth_ScenA!B28*Seafood_Consumption_Rate!$BD$28</f>
        <v>6166.5029999999997</v>
      </c>
      <c r="C29" s="19">
        <f>UN_Population_Growth_ScenA!C28*Seafood_Consumption_Rate!$BD$28</f>
        <v>6208.6537799999987</v>
      </c>
      <c r="D29" s="19">
        <f>UN_Population_Growth_ScenA!D28*Seafood_Consumption_Rate!$BD$28</f>
        <v>6249.6257399999986</v>
      </c>
      <c r="E29" s="19">
        <f>UN_Population_Growth_ScenA!E28*Seafood_Consumption_Rate!$BD$28</f>
        <v>6289.227719999999</v>
      </c>
      <c r="F29" s="19">
        <f>UN_Population_Growth_ScenA!F28*Seafood_Consumption_Rate!$BD$28</f>
        <v>6327.3322799999996</v>
      </c>
      <c r="G29" s="19">
        <f>UN_Population_Growth_ScenA!G28*Seafood_Consumption_Rate!$BD$28</f>
        <v>6363.8756999999996</v>
      </c>
      <c r="H29" s="19">
        <f>UN_Population_Growth_ScenA!H28*Seafood_Consumption_Rate!$BD$28</f>
        <v>6398.8261199999997</v>
      </c>
      <c r="I29" s="19">
        <f>UN_Population_Growth_ScenA!I28*Seafood_Consumption_Rate!$BD$28</f>
        <v>6432.0560999999989</v>
      </c>
      <c r="J29" s="19">
        <f>UN_Population_Growth_ScenA!J28*Seafood_Consumption_Rate!$BD$28</f>
        <v>6463.5656399999989</v>
      </c>
      <c r="K29" s="19">
        <f>UN_Population_Growth_ScenA!K28*Seafood_Consumption_Rate!$BD$28</f>
        <v>6493.2272999999996</v>
      </c>
      <c r="L29" s="19">
        <f>UN_Population_Growth_ScenA!L28*Seafood_Consumption_Rate!$BD$28</f>
        <v>6521.0729399999991</v>
      </c>
      <c r="M29" s="19">
        <f>UN_Population_Growth_ScenA!M28*Seafood_Consumption_Rate!$BD$28</f>
        <v>6547.0388399999993</v>
      </c>
      <c r="N29" s="19">
        <f>UN_Population_Growth_ScenA!N28*Seafood_Consumption_Rate!$BD$28</f>
        <v>6571.1249999999991</v>
      </c>
      <c r="O29" s="19">
        <f>UN_Population_Growth_ScenA!O28*Seafood_Consumption_Rate!$BD$28</f>
        <v>6593.3632799999996</v>
      </c>
      <c r="P29" s="19">
        <f>UN_Population_Growth_ScenA!P28*Seafood_Consumption_Rate!$BD$28</f>
        <v>6613.7218199999988</v>
      </c>
      <c r="Q29" s="19">
        <f>UN_Population_Growth_ScenA!Q28*Seafood_Consumption_Rate!$BD$28</f>
        <v>6632.2006199999996</v>
      </c>
      <c r="R29" s="19">
        <f>UN_Population_Growth_ScenA!R28*Seafood_Consumption_Rate!$BD$28</f>
        <v>6648.8315399999992</v>
      </c>
      <c r="S29" s="19">
        <f>UN_Population_Growth_ScenA!S28*Seafood_Consumption_Rate!$BD$28</f>
        <v>6663.6464399999986</v>
      </c>
      <c r="T29" s="19">
        <f>UN_Population_Growth_ScenA!T28*Seafood_Consumption_Rate!$BD$28</f>
        <v>6676.6771799999988</v>
      </c>
      <c r="U29" s="19">
        <f>UN_Population_Growth_ScenA!U28*Seafood_Consumption_Rate!$BD$28</f>
        <v>6688.0193399999998</v>
      </c>
      <c r="V29" s="19">
        <f>UN_Population_Growth_ScenA!V28*Seafood_Consumption_Rate!$BD$28</f>
        <v>6697.6729199999991</v>
      </c>
      <c r="W29" s="19">
        <f>UN_Population_Growth_ScenA!W28*Seafood_Consumption_Rate!$BD$28</f>
        <v>6705.6697799999993</v>
      </c>
      <c r="X29" s="19">
        <f>UN_Population_Growth_ScenA!X28*Seafood_Consumption_Rate!$BD$28</f>
        <v>6712.0417799999996</v>
      </c>
      <c r="Y29" s="19">
        <f>UN_Population_Growth_ScenA!Y28*Seafood_Consumption_Rate!$BD$28</f>
        <v>6716.8844999999992</v>
      </c>
      <c r="Z29" s="19">
        <f>UN_Population_Growth_ScenA!Z28*Seafood_Consumption_Rate!$BD$28</f>
        <v>6720.1979399999991</v>
      </c>
      <c r="AA29" s="19">
        <f>UN_Population_Growth_ScenA!AA28*Seafood_Consumption_Rate!$BD$28</f>
        <v>6722.0458199999994</v>
      </c>
      <c r="AB29" s="19">
        <f>UN_Population_Growth_ScenA!AB28*Seafood_Consumption_Rate!$BD$28</f>
        <v>6722.4918599999992</v>
      </c>
      <c r="AC29" s="19">
        <f>UN_Population_Growth_ScenA!AC28*Seafood_Consumption_Rate!$BD$28</f>
        <v>6721.5360599999995</v>
      </c>
      <c r="AD29" s="19">
        <f>UN_Population_Growth_ScenA!AD28*Seafood_Consumption_Rate!$BD$28</f>
        <v>6719.2102799999993</v>
      </c>
      <c r="AE29" s="19">
        <f>UN_Population_Growth_ScenA!AE28*Seafood_Consumption_Rate!$BD$28</f>
        <v>6715.641959999999</v>
      </c>
    </row>
    <row r="30" spans="1:31" ht="16" x14ac:dyDescent="0.2">
      <c r="A30" s="14" t="s">
        <v>142</v>
      </c>
      <c r="B30" s="19">
        <f>UN_Population_Growth_ScenA!B29*Seafood_Consumption_Rate!$BD$29</f>
        <v>1870.0534100000004</v>
      </c>
      <c r="C30" s="19">
        <f>UN_Population_Growth_ScenA!C29*Seafood_Consumption_Rate!$BD$29</f>
        <v>1875.0400400000003</v>
      </c>
      <c r="D30" s="19">
        <f>UN_Population_Growth_ScenA!D29*Seafood_Consumption_Rate!$BD$29</f>
        <v>1879.6740800000002</v>
      </c>
      <c r="E30" s="19">
        <f>UN_Population_Growth_ScenA!E29*Seafood_Consumption_Rate!$BD$29</f>
        <v>1884.1234300000003</v>
      </c>
      <c r="F30" s="19">
        <f>UN_Population_Growth_ScenA!F29*Seafood_Consumption_Rate!$BD$29</f>
        <v>1888.4048800000003</v>
      </c>
      <c r="G30" s="19">
        <f>UN_Population_Growth_ScenA!G29*Seafood_Consumption_Rate!$BD$29</f>
        <v>1892.5352200000004</v>
      </c>
      <c r="H30" s="19">
        <f>UN_Population_Growth_ScenA!H29*Seafood_Consumption_Rate!$BD$29</f>
        <v>1896.4137100000003</v>
      </c>
      <c r="I30" s="19">
        <f>UN_Population_Growth_ScenA!I29*Seafood_Consumption_Rate!$BD$29</f>
        <v>1900.0571400000003</v>
      </c>
      <c r="J30" s="19">
        <f>UN_Population_Growth_ScenA!J29*Seafood_Consumption_Rate!$BD$29</f>
        <v>1903.4319300000004</v>
      </c>
      <c r="K30" s="19">
        <f>UN_Population_Growth_ScenA!K29*Seafood_Consumption_Rate!$BD$29</f>
        <v>1906.5212900000004</v>
      </c>
      <c r="L30" s="19">
        <f>UN_Population_Growth_ScenA!L29*Seafood_Consumption_Rate!$BD$29</f>
        <v>1909.3252200000004</v>
      </c>
      <c r="M30" s="19">
        <f>UN_Population_Growth_ScenA!M29*Seafood_Consumption_Rate!$BD$29</f>
        <v>1911.8269300000004</v>
      </c>
      <c r="N30" s="19">
        <f>UN_Population_Growth_ScenA!N29*Seafood_Consumption_Rate!$BD$29</f>
        <v>1914.0935800000002</v>
      </c>
      <c r="O30" s="19">
        <f>UN_Population_Growth_ScenA!O29*Seafood_Consumption_Rate!$BD$29</f>
        <v>1916.1419600000002</v>
      </c>
      <c r="P30" s="19">
        <f>UN_Population_Growth_ScenA!P29*Seafood_Consumption_Rate!$BD$29</f>
        <v>1918.0728100000003</v>
      </c>
      <c r="Q30" s="19">
        <f>UN_Population_Growth_ScenA!Q29*Seafood_Consumption_Rate!$BD$29</f>
        <v>1919.8693400000004</v>
      </c>
      <c r="R30" s="19">
        <f>UN_Population_Growth_ScenA!R29*Seafood_Consumption_Rate!$BD$29</f>
        <v>1921.5147600000003</v>
      </c>
      <c r="S30" s="19">
        <f>UN_Population_Growth_ScenA!S29*Seafood_Consumption_Rate!$BD$29</f>
        <v>1922.8747500000004</v>
      </c>
      <c r="T30" s="19">
        <f>UN_Population_Growth_ScenA!T29*Seafood_Consumption_Rate!$BD$29</f>
        <v>1923.7982000000002</v>
      </c>
      <c r="U30" s="19">
        <f>UN_Population_Growth_ScenA!U29*Seafood_Consumption_Rate!$BD$29</f>
        <v>1924.2179500000004</v>
      </c>
      <c r="V30" s="19">
        <f>UN_Population_Growth_ScenA!V29*Seafood_Consumption_Rate!$BD$29</f>
        <v>1924.0668400000004</v>
      </c>
      <c r="W30" s="19">
        <f>UN_Population_Growth_ScenA!W29*Seafood_Consumption_Rate!$BD$29</f>
        <v>1923.3784500000004</v>
      </c>
      <c r="X30" s="19">
        <f>UN_Population_Growth_ScenA!X29*Seafood_Consumption_Rate!$BD$29</f>
        <v>1922.1863600000001</v>
      </c>
      <c r="Y30" s="19">
        <f>UN_Population_Growth_ScenA!Y29*Seafood_Consumption_Rate!$BD$29</f>
        <v>1920.5409400000003</v>
      </c>
      <c r="Z30" s="19">
        <f>UN_Population_Growth_ScenA!Z29*Seafood_Consumption_Rate!$BD$29</f>
        <v>1918.5093500000003</v>
      </c>
      <c r="AA30" s="19">
        <f>UN_Population_Growth_ScenA!AA29*Seafood_Consumption_Rate!$BD$29</f>
        <v>1916.0748000000003</v>
      </c>
      <c r="AB30" s="19">
        <f>UN_Population_Growth_ScenA!AB29*Seafood_Consumption_Rate!$BD$29</f>
        <v>1913.2540800000004</v>
      </c>
      <c r="AC30" s="19">
        <f>UN_Population_Growth_ScenA!AC29*Seafood_Consumption_Rate!$BD$29</f>
        <v>1910.0639800000004</v>
      </c>
      <c r="AD30" s="19">
        <f>UN_Population_Growth_ScenA!AD29*Seafood_Consumption_Rate!$BD$29</f>
        <v>1906.5380800000005</v>
      </c>
      <c r="AE30" s="19">
        <f>UN_Population_Growth_ScenA!AE29*Seafood_Consumption_Rate!$BD$29</f>
        <v>1902.7435400000002</v>
      </c>
    </row>
    <row r="31" spans="1:31" ht="16" x14ac:dyDescent="0.2">
      <c r="A31" s="14" t="s">
        <v>143</v>
      </c>
      <c r="B31" s="19">
        <f>UN_Population_Growth_ScenA!B30*Seafood_Consumption_Rate!$BD$30</f>
        <v>9853.8596399999988</v>
      </c>
      <c r="C31" s="19">
        <f>UN_Population_Growth_ScenA!C30*Seafood_Consumption_Rate!$BD$30</f>
        <v>9931.6805999999997</v>
      </c>
      <c r="D31" s="19">
        <f>UN_Population_Growth_ScenA!D30*Seafood_Consumption_Rate!$BD$30</f>
        <v>10011.54948</v>
      </c>
      <c r="E31" s="19">
        <f>UN_Population_Growth_ScenA!E30*Seafood_Consumption_Rate!$BD$30</f>
        <v>10093.124959999999</v>
      </c>
      <c r="F31" s="19">
        <f>UN_Population_Growth_ScenA!F30*Seafood_Consumption_Rate!$BD$30</f>
        <v>10176.40704</v>
      </c>
      <c r="G31" s="19">
        <f>UN_Population_Growth_ScenA!G30*Seafood_Consumption_Rate!$BD$30</f>
        <v>10260.95688</v>
      </c>
      <c r="H31" s="19">
        <f>UN_Population_Growth_ScenA!H30*Seafood_Consumption_Rate!$BD$30</f>
        <v>10347.6034</v>
      </c>
      <c r="I31" s="19">
        <f>UN_Population_Growth_ScenA!I30*Seafood_Consumption_Rate!$BD$30</f>
        <v>10438.93088</v>
      </c>
      <c r="J31" s="19">
        <f>UN_Population_Growth_ScenA!J30*Seafood_Consumption_Rate!$BD$30</f>
        <v>10538.20624</v>
      </c>
      <c r="K31" s="19">
        <f>UN_Population_Growth_ScenA!K30*Seafood_Consumption_Rate!$BD$30</f>
        <v>10647.818720000001</v>
      </c>
      <c r="L31" s="19">
        <f>UN_Population_Growth_ScenA!L30*Seafood_Consumption_Rate!$BD$30</f>
        <v>10768.74352</v>
      </c>
      <c r="M31" s="19">
        <f>UN_Population_Growth_ScenA!M30*Seafood_Consumption_Rate!$BD$30</f>
        <v>10899.956679999999</v>
      </c>
      <c r="N31" s="19">
        <f>UN_Population_Growth_ScenA!N30*Seafood_Consumption_Rate!$BD$30</f>
        <v>11039.068959999999</v>
      </c>
      <c r="O31" s="19">
        <f>UN_Population_Growth_ScenA!O30*Seafood_Consumption_Rate!$BD$30</f>
        <v>11182.52088</v>
      </c>
      <c r="P31" s="19">
        <f>UN_Population_Growth_ScenA!P30*Seafood_Consumption_Rate!$BD$30</f>
        <v>11327.58188</v>
      </c>
      <c r="Q31" s="19">
        <f>UN_Population_Growth_ScenA!Q30*Seafood_Consumption_Rate!$BD$30</f>
        <v>11473.569319999999</v>
      </c>
      <c r="R31" s="19">
        <f>UN_Population_Growth_ScenA!R30*Seafood_Consumption_Rate!$BD$30</f>
        <v>11620.922039999999</v>
      </c>
      <c r="S31" s="19">
        <f>UN_Population_Growth_ScenA!S30*Seafood_Consumption_Rate!$BD$30</f>
        <v>11769.542520000001</v>
      </c>
      <c r="T31" s="19">
        <f>UN_Population_Growth_ScenA!T30*Seafood_Consumption_Rate!$BD$30</f>
        <v>11919.8696</v>
      </c>
      <c r="U31" s="19">
        <f>UN_Population_Growth_ScenA!U30*Seafood_Consumption_Rate!$BD$30</f>
        <v>12072.098319999999</v>
      </c>
      <c r="V31" s="19">
        <f>UN_Population_Growth_ScenA!V30*Seafood_Consumption_Rate!$BD$30</f>
        <v>12226.131160000001</v>
      </c>
      <c r="W31" s="19">
        <f>UN_Population_Growth_ScenA!W30*Seafood_Consumption_Rate!$BD$30</f>
        <v>12381.773079999999</v>
      </c>
      <c r="X31" s="19">
        <f>UN_Population_Growth_ScenA!X30*Seafood_Consumption_Rate!$BD$30</f>
        <v>12539.024080000001</v>
      </c>
      <c r="Y31" s="19">
        <f>UN_Population_Growth_ScenA!Y30*Seafood_Consumption_Rate!$BD$30</f>
        <v>12697.689119999999</v>
      </c>
      <c r="Z31" s="19">
        <f>UN_Population_Growth_ScenA!Z30*Seafood_Consumption_Rate!$BD$30</f>
        <v>12858.011999999999</v>
      </c>
      <c r="AA31" s="19">
        <f>UN_Population_Growth_ScenA!AA30*Seafood_Consumption_Rate!$BD$30</f>
        <v>13020.09024</v>
      </c>
      <c r="AB31" s="19">
        <f>UN_Population_Growth_ScenA!AB30*Seafood_Consumption_Rate!$BD$30</f>
        <v>13184.265160000001</v>
      </c>
      <c r="AC31" s="19">
        <f>UN_Population_Growth_ScenA!AC30*Seafood_Consumption_Rate!$BD$30</f>
        <v>13351.316919999999</v>
      </c>
      <c r="AD31" s="19">
        <f>UN_Population_Growth_ScenA!AD30*Seafood_Consumption_Rate!$BD$30</f>
        <v>13522.46452</v>
      </c>
      <c r="AE31" s="19">
        <f>UN_Population_Growth_ScenA!AE30*Seafood_Consumption_Rate!$BD$30</f>
        <v>13698.439359999998</v>
      </c>
    </row>
    <row r="32" spans="1:31" ht="16" x14ac:dyDescent="0.2">
      <c r="A32" s="14" t="s">
        <v>144</v>
      </c>
      <c r="B32" s="19">
        <f>UN_Population_Growth_ScenA!B31*Seafood_Consumption_Rate!$BD$31</f>
        <v>5806.0618000000004</v>
      </c>
      <c r="C32" s="19">
        <f>UN_Population_Growth_ScenA!C31*Seafood_Consumption_Rate!$BD$31</f>
        <v>5942.8656000000001</v>
      </c>
      <c r="D32" s="19">
        <f>UN_Population_Growth_ScenA!D31*Seafood_Consumption_Rate!$BD$31</f>
        <v>6083.6062000000002</v>
      </c>
      <c r="E32" s="19">
        <f>UN_Population_Growth_ScenA!E31*Seafood_Consumption_Rate!$BD$31</f>
        <v>6228.5230000000001</v>
      </c>
      <c r="F32" s="19">
        <f>UN_Population_Growth_ScenA!F31*Seafood_Consumption_Rate!$BD$31</f>
        <v>6377.7224000000006</v>
      </c>
      <c r="G32" s="19">
        <f>UN_Population_Growth_ScenA!G31*Seafood_Consumption_Rate!$BD$31</f>
        <v>6531.3374000000003</v>
      </c>
      <c r="H32" s="19">
        <f>UN_Population_Growth_ScenA!H31*Seafood_Consumption_Rate!$BD$31</f>
        <v>6689.3680000000004</v>
      </c>
      <c r="I32" s="19">
        <f>UN_Population_Growth_ScenA!I31*Seafood_Consumption_Rate!$BD$31</f>
        <v>6851.6812</v>
      </c>
      <c r="J32" s="19">
        <f>UN_Population_Growth_ScenA!J31*Seafood_Consumption_Rate!$BD$31</f>
        <v>7018.1174000000001</v>
      </c>
      <c r="K32" s="19">
        <f>UN_Population_Growth_ScenA!K31*Seafood_Consumption_Rate!$BD$31</f>
        <v>7188.570200000001</v>
      </c>
      <c r="L32" s="19">
        <f>UN_Population_Growth_ScenA!L31*Seafood_Consumption_Rate!$BD$31</f>
        <v>7363.0662000000011</v>
      </c>
      <c r="M32" s="19">
        <f>UN_Population_Growth_ScenA!M31*Seafood_Consumption_Rate!$BD$31</f>
        <v>7541.6586000000007</v>
      </c>
      <c r="N32" s="19">
        <f>UN_Population_Growth_ScenA!N31*Seafood_Consumption_Rate!$BD$31</f>
        <v>7724.4272000000001</v>
      </c>
      <c r="O32" s="19">
        <f>UN_Population_Growth_ScenA!O31*Seafood_Consumption_Rate!$BD$31</f>
        <v>7911.4784</v>
      </c>
      <c r="P32" s="19">
        <f>UN_Population_Growth_ScenA!P31*Seafood_Consumption_Rate!$BD$31</f>
        <v>8102.9186</v>
      </c>
      <c r="Q32" s="19">
        <f>UN_Population_Growth_ScenA!Q31*Seafood_Consumption_Rate!$BD$31</f>
        <v>8298.7744000000002</v>
      </c>
      <c r="R32" s="19">
        <f>UN_Population_Growth_ScenA!R31*Seafood_Consumption_Rate!$BD$31</f>
        <v>8499.1256000000012</v>
      </c>
      <c r="S32" s="19">
        <f>UN_Population_Growth_ScenA!S31*Seafood_Consumption_Rate!$BD$31</f>
        <v>8704.1052</v>
      </c>
      <c r="T32" s="19">
        <f>UN_Population_Growth_ScenA!T31*Seafood_Consumption_Rate!$BD$31</f>
        <v>8913.7664000000004</v>
      </c>
      <c r="U32" s="19">
        <f>UN_Population_Growth_ScenA!U31*Seafood_Consumption_Rate!$BD$31</f>
        <v>9128.2687999999998</v>
      </c>
      <c r="V32" s="19">
        <f>UN_Population_Growth_ScenA!V31*Seafood_Consumption_Rate!$BD$31</f>
        <v>9347.7453999999998</v>
      </c>
      <c r="W32" s="19">
        <f>UN_Population_Growth_ScenA!W31*Seafood_Consumption_Rate!$BD$31</f>
        <v>9572.2760000000017</v>
      </c>
      <c r="X32" s="19">
        <f>UN_Population_Growth_ScenA!X31*Seafood_Consumption_Rate!$BD$31</f>
        <v>9801.9404000000013</v>
      </c>
      <c r="Y32" s="19">
        <f>UN_Population_Growth_ScenA!Y31*Seafood_Consumption_Rate!$BD$31</f>
        <v>10036.738600000001</v>
      </c>
      <c r="Z32" s="19">
        <f>UN_Population_Growth_ScenA!Z31*Seafood_Consumption_Rate!$BD$31</f>
        <v>10276.750400000001</v>
      </c>
      <c r="AA32" s="19">
        <f>UN_Population_Growth_ScenA!AA31*Seafood_Consumption_Rate!$BD$31</f>
        <v>10522.1088</v>
      </c>
      <c r="AB32" s="19">
        <f>UN_Population_Growth_ScenA!AB31*Seafood_Consumption_Rate!$BD$31</f>
        <v>10773</v>
      </c>
      <c r="AC32" s="19">
        <f>UN_Population_Growth_ScenA!AC31*Seafood_Consumption_Rate!$BD$31</f>
        <v>11029.743200000001</v>
      </c>
      <c r="AD32" s="19">
        <f>UN_Population_Growth_ScenA!AD31*Seafood_Consumption_Rate!$BD$31</f>
        <v>11292.6576</v>
      </c>
      <c r="AE32" s="19">
        <f>UN_Population_Growth_ScenA!AE31*Seafood_Consumption_Rate!$BD$31</f>
        <v>11562.0092</v>
      </c>
    </row>
    <row r="33" spans="1:31" ht="16" x14ac:dyDescent="0.2">
      <c r="A33" s="14" t="s">
        <v>149</v>
      </c>
      <c r="B33" s="19">
        <f>UN_Population_Growth_ScenA!B32*Seafood_Consumption_Rate!$BD$32</f>
        <v>5781.0220399999989</v>
      </c>
      <c r="C33" s="19">
        <f>UN_Population_Growth_ScenA!C32*Seafood_Consumption_Rate!$BD$32</f>
        <v>5803.2238799999996</v>
      </c>
      <c r="D33" s="19">
        <f>UN_Population_Growth_ScenA!D32*Seafood_Consumption_Rate!$BD$32</f>
        <v>5823.7983599999989</v>
      </c>
      <c r="E33" s="19">
        <f>UN_Population_Growth_ScenA!E32*Seafood_Consumption_Rate!$BD$32</f>
        <v>5842.7454799999987</v>
      </c>
      <c r="F33" s="19">
        <f>UN_Population_Growth_ScenA!F32*Seafood_Consumption_Rate!$BD$32</f>
        <v>5860.3558399999984</v>
      </c>
      <c r="G33" s="19">
        <f>UN_Population_Growth_ScenA!G32*Seafood_Consumption_Rate!$BD$32</f>
        <v>5876.6875599999994</v>
      </c>
      <c r="H33" s="19">
        <f>UN_Population_Growth_ScenA!H32*Seafood_Consumption_Rate!$BD$32</f>
        <v>5891.7987599999997</v>
      </c>
      <c r="I33" s="19">
        <f>UN_Population_Growth_ScenA!I32*Seafood_Consumption_Rate!$BD$32</f>
        <v>5905.7475599999989</v>
      </c>
      <c r="J33" s="19">
        <f>UN_Population_Growth_ScenA!J32*Seafood_Consumption_Rate!$BD$32</f>
        <v>5918.8826799999988</v>
      </c>
      <c r="K33" s="19">
        <f>UN_Population_Growth_ScenA!K32*Seafood_Consumption_Rate!$BD$32</f>
        <v>5931.2622399999991</v>
      </c>
      <c r="L33" s="19">
        <f>UN_Population_Growth_ScenA!L32*Seafood_Consumption_Rate!$BD$32</f>
        <v>5942.9443599999986</v>
      </c>
      <c r="M33" s="19">
        <f>UN_Population_Growth_ScenA!M32*Seafood_Consumption_Rate!$BD$32</f>
        <v>5953.9871599999988</v>
      </c>
      <c r="N33" s="19">
        <f>UN_Population_Growth_ScenA!N32*Seafood_Consumption_Rate!$BD$32</f>
        <v>5964.332519999999</v>
      </c>
      <c r="O33" s="19">
        <f>UN_Population_Growth_ScenA!O32*Seafood_Consumption_Rate!$BD$32</f>
        <v>5973.9223199999988</v>
      </c>
      <c r="P33" s="19">
        <f>UN_Population_Growth_ScenA!P32*Seafood_Consumption_Rate!$BD$32</f>
        <v>5982.7565599999989</v>
      </c>
      <c r="Q33" s="19">
        <f>UN_Population_Growth_ScenA!Q32*Seafood_Consumption_Rate!$BD$32</f>
        <v>5990.8352399999985</v>
      </c>
      <c r="R33" s="19">
        <f>UN_Population_Growth_ScenA!R32*Seafood_Consumption_Rate!$BD$32</f>
        <v>5998.2164799999982</v>
      </c>
      <c r="S33" s="19">
        <f>UN_Population_Growth_ScenA!S32*Seafood_Consumption_Rate!$BD$32</f>
        <v>6004.7840399999986</v>
      </c>
      <c r="T33" s="19">
        <f>UN_Population_Growth_ScenA!T32*Seafood_Consumption_Rate!$BD$32</f>
        <v>6010.3635599999989</v>
      </c>
      <c r="U33" s="19">
        <f>UN_Population_Growth_ScenA!U32*Seafood_Consumption_Rate!$BD$32</f>
        <v>6014.8387999999986</v>
      </c>
      <c r="V33" s="19">
        <f>UN_Population_Growth_ScenA!V32*Seafood_Consumption_Rate!$BD$32</f>
        <v>6018.3259999999991</v>
      </c>
      <c r="W33" s="19">
        <f>UN_Population_Growth_ScenA!W32*Seafood_Consumption_Rate!$BD$32</f>
        <v>6020.7089199999982</v>
      </c>
      <c r="X33" s="19">
        <f>UN_Population_Growth_ScenA!X32*Seafood_Consumption_Rate!$BD$32</f>
        <v>6021.9875599999987</v>
      </c>
      <c r="Y33" s="19">
        <f>UN_Population_Growth_ScenA!Y32*Seafood_Consumption_Rate!$BD$32</f>
        <v>6022.1619199999986</v>
      </c>
      <c r="Z33" s="19">
        <f>UN_Population_Growth_ScenA!Z32*Seafood_Consumption_Rate!$BD$32</f>
        <v>6021.1157599999988</v>
      </c>
      <c r="AA33" s="19">
        <f>UN_Population_Growth_ScenA!AA32*Seafood_Consumption_Rate!$BD$32</f>
        <v>6018.9653199999993</v>
      </c>
      <c r="AB33" s="19">
        <f>UN_Population_Growth_ScenA!AB32*Seafood_Consumption_Rate!$BD$32</f>
        <v>6015.6524799999988</v>
      </c>
      <c r="AC33" s="19">
        <f>UN_Population_Growth_ScenA!AC32*Seafood_Consumption_Rate!$BD$32</f>
        <v>6011.4678399999993</v>
      </c>
      <c r="AD33" s="19">
        <f>UN_Population_Growth_ScenA!AD32*Seafood_Consumption_Rate!$BD$32</f>
        <v>6006.585759999999</v>
      </c>
      <c r="AE33" s="19">
        <f>UN_Population_Growth_ScenA!AE32*Seafood_Consumption_Rate!$BD$32</f>
        <v>6001.2387199999994</v>
      </c>
    </row>
    <row r="34" spans="1:31" s="4" customFormat="1" ht="16" x14ac:dyDescent="0.2">
      <c r="A34" s="15" t="s">
        <v>204</v>
      </c>
      <c r="B34" s="19">
        <f>UN_Population_Growth_ScenA!B33*Seafood_Consumption_Rate!$BD$33</f>
        <v>283175.25880000001</v>
      </c>
      <c r="C34" s="19">
        <f>UN_Population_Growth_ScenA!C33*Seafood_Consumption_Rate!$BD$33</f>
        <v>285106.5539</v>
      </c>
      <c r="D34" s="19">
        <f>UN_Population_Growth_ScenA!D33*Seafood_Consumption_Rate!$BD$33</f>
        <v>286714.37969999999</v>
      </c>
      <c r="E34" s="19">
        <f>UN_Population_Growth_ScenA!E33*Seafood_Consumption_Rate!$BD$33</f>
        <v>288150.12940000003</v>
      </c>
      <c r="F34" s="19">
        <f>UN_Population_Growth_ScenA!F33*Seafood_Consumption_Rate!$BD$33</f>
        <v>289525.65950000001</v>
      </c>
      <c r="G34" s="19">
        <f>UN_Population_Growth_ScenA!G33*Seafood_Consumption_Rate!$BD$33</f>
        <v>290881.53849999997</v>
      </c>
      <c r="H34" s="19">
        <f>UN_Population_Growth_ScenA!H33*Seafood_Consumption_Rate!$BD$33</f>
        <v>292196.98969999998</v>
      </c>
      <c r="I34" s="19">
        <f>UN_Population_Growth_ScenA!I33*Seafood_Consumption_Rate!$BD$33</f>
        <v>293447.81270000001</v>
      </c>
      <c r="J34" s="19">
        <f>UN_Population_Growth_ScenA!J33*Seafood_Consumption_Rate!$BD$33</f>
        <v>294585.74739999999</v>
      </c>
      <c r="K34" s="19">
        <f>UN_Population_Growth_ScenA!K33*Seafood_Consumption_Rate!$BD$33</f>
        <v>295575.8064</v>
      </c>
      <c r="L34" s="19">
        <f>UN_Population_Growth_ScenA!L33*Seafood_Consumption_Rate!$BD$33</f>
        <v>296420.19400000002</v>
      </c>
      <c r="M34" s="19">
        <f>UN_Population_Growth_ScenA!M33*Seafood_Consumption_Rate!$BD$33</f>
        <v>297136.87290000002</v>
      </c>
      <c r="N34" s="19">
        <f>UN_Population_Growth_ScenA!N33*Seafood_Consumption_Rate!$BD$33</f>
        <v>297723.92019999999</v>
      </c>
      <c r="O34" s="19">
        <f>UN_Population_Growth_ScenA!O33*Seafood_Consumption_Rate!$BD$33</f>
        <v>298179.60060000001</v>
      </c>
      <c r="P34" s="19">
        <f>UN_Population_Growth_ScenA!P33*Seafood_Consumption_Rate!$BD$33</f>
        <v>298503.16369999998</v>
      </c>
      <c r="Q34" s="19">
        <f>UN_Population_Growth_ScenA!Q33*Seafood_Consumption_Rate!$BD$33</f>
        <v>298694.65639999998</v>
      </c>
      <c r="R34" s="19">
        <f>UN_Population_Growth_ScenA!R33*Seafood_Consumption_Rate!$BD$33</f>
        <v>298755.67329999997</v>
      </c>
      <c r="S34" s="19">
        <f>UN_Population_Growth_ScenA!S33*Seafood_Consumption_Rate!$BD$33</f>
        <v>298688.93459999998</v>
      </c>
      <c r="T34" s="19">
        <f>UN_Population_Growth_ScenA!T33*Seafood_Consumption_Rate!$BD$33</f>
        <v>298498.3799</v>
      </c>
      <c r="U34" s="19">
        <f>UN_Population_Growth_ScenA!U33*Seafood_Consumption_Rate!$BD$33</f>
        <v>298188.04259999999</v>
      </c>
      <c r="V34" s="19">
        <f>UN_Population_Growth_ScenA!V33*Seafood_Consumption_Rate!$BD$33</f>
        <v>297760.12699999998</v>
      </c>
      <c r="W34" s="19">
        <f>UN_Population_Growth_ScenA!W33*Seafood_Consumption_Rate!$BD$33</f>
        <v>297217.8223</v>
      </c>
      <c r="X34" s="19">
        <f>UN_Population_Growth_ScenA!X33*Seafood_Consumption_Rate!$BD$33</f>
        <v>296567.78830000001</v>
      </c>
      <c r="Y34" s="19">
        <f>UN_Population_Growth_ScenA!Y33*Seafood_Consumption_Rate!$BD$33</f>
        <v>295817.7635</v>
      </c>
      <c r="Z34" s="19">
        <f>UN_Population_Growth_ScenA!Z33*Seafood_Consumption_Rate!$BD$33</f>
        <v>294974.36079999997</v>
      </c>
      <c r="AA34" s="19">
        <f>UN_Population_Growth_ScenA!AA33*Seafood_Consumption_Rate!$BD$33</f>
        <v>294042.8799</v>
      </c>
      <c r="AB34" s="19">
        <f>UN_Population_Growth_ScenA!AB33*Seafood_Consumption_Rate!$BD$33</f>
        <v>293026.27549999999</v>
      </c>
      <c r="AC34" s="19">
        <f>UN_Population_Growth_ScenA!AC33*Seafood_Consumption_Rate!$BD$33</f>
        <v>291926.37670000002</v>
      </c>
      <c r="AD34" s="19">
        <f>UN_Population_Growth_ScenA!AD33*Seafood_Consumption_Rate!$BD$33</f>
        <v>290743.79320000001</v>
      </c>
      <c r="AE34" s="19">
        <f>UN_Population_Growth_ScenA!AE33*Seafood_Consumption_Rate!$BD$33</f>
        <v>289480.3541</v>
      </c>
    </row>
    <row r="35" spans="1:31" ht="16" x14ac:dyDescent="0.2">
      <c r="A35" s="14" t="s">
        <v>153</v>
      </c>
      <c r="B35" s="19">
        <f>UN_Population_Growth_ScenA!B34*Seafood_Consumption_Rate!$BD$34</f>
        <v>21476.670839999999</v>
      </c>
      <c r="C35" s="19">
        <f>UN_Population_Growth_ScenA!C34*Seafood_Consumption_Rate!$BD$34</f>
        <v>21917.152439999998</v>
      </c>
      <c r="D35" s="19">
        <f>UN_Population_Growth_ScenA!D34*Seafood_Consumption_Rate!$BD$34</f>
        <v>22367.277719999998</v>
      </c>
      <c r="E35" s="19">
        <f>UN_Population_Growth_ScenA!E34*Seafood_Consumption_Rate!$BD$34</f>
        <v>22827.470219999999</v>
      </c>
      <c r="F35" s="19">
        <f>UN_Population_Growth_ScenA!F34*Seafood_Consumption_Rate!$BD$34</f>
        <v>23298.120899999998</v>
      </c>
      <c r="G35" s="19">
        <f>UN_Population_Growth_ScenA!G34*Seafood_Consumption_Rate!$BD$34</f>
        <v>23779.42524</v>
      </c>
      <c r="H35" s="19">
        <f>UN_Population_Growth_ScenA!H34*Seafood_Consumption_Rate!$BD$34</f>
        <v>24271.415819999998</v>
      </c>
      <c r="I35" s="19">
        <f>UN_Population_Growth_ScenA!I34*Seafood_Consumption_Rate!$BD$34</f>
        <v>24773.994899999998</v>
      </c>
      <c r="J35" s="19">
        <f>UN_Population_Growth_ScenA!J34*Seafood_Consumption_Rate!$BD$34</f>
        <v>25286.934419999998</v>
      </c>
      <c r="K35" s="19">
        <f>UN_Population_Growth_ScenA!K34*Seafood_Consumption_Rate!$BD$34</f>
        <v>25809.973739999998</v>
      </c>
      <c r="L35" s="19">
        <f>UN_Population_Growth_ScenA!L34*Seafood_Consumption_Rate!$BD$34</f>
        <v>26343.178019999996</v>
      </c>
      <c r="M35" s="19">
        <f>UN_Population_Growth_ScenA!M34*Seafood_Consumption_Rate!$BD$34</f>
        <v>26886.579839999999</v>
      </c>
      <c r="N35" s="19">
        <f>UN_Population_Growth_ScenA!N34*Seafood_Consumption_Rate!$BD$34</f>
        <v>27439.820820000001</v>
      </c>
      <c r="O35" s="19">
        <f>UN_Population_Growth_ScenA!O34*Seafood_Consumption_Rate!$BD$34</f>
        <v>28002.412259999997</v>
      </c>
      <c r="P35" s="19">
        <f>UN_Population_Growth_ScenA!P34*Seafood_Consumption_Rate!$BD$34</f>
        <v>28574.126099999998</v>
      </c>
      <c r="Q35" s="19">
        <f>UN_Population_Growth_ScenA!Q34*Seafood_Consumption_Rate!$BD$34</f>
        <v>29154.897179999996</v>
      </c>
      <c r="R35" s="19">
        <f>UN_Population_Growth_ScenA!R34*Seafood_Consumption_Rate!$BD$34</f>
        <v>29744.8884</v>
      </c>
      <c r="S35" s="19">
        <f>UN_Population_Growth_ScenA!S34*Seafood_Consumption_Rate!$BD$34</f>
        <v>30344.099759999997</v>
      </c>
      <c r="T35" s="19">
        <f>UN_Population_Growth_ScenA!T34*Seafood_Consumption_Rate!$BD$34</f>
        <v>30952.628999999997</v>
      </c>
      <c r="U35" s="19">
        <f>UN_Population_Growth_ScenA!U34*Seafood_Consumption_Rate!$BD$34</f>
        <v>31570.639019999999</v>
      </c>
      <c r="V35" s="19">
        <f>UN_Population_Growth_ScenA!V34*Seafood_Consumption_Rate!$BD$34</f>
        <v>32198.325299999997</v>
      </c>
      <c r="W35" s="19">
        <f>UN_Population_Growth_ScenA!W34*Seafood_Consumption_Rate!$BD$34</f>
        <v>32836.046219999997</v>
      </c>
      <c r="X35" s="19">
        <f>UN_Population_Growth_ScenA!X34*Seafood_Consumption_Rate!$BD$34</f>
        <v>33484.095000000001</v>
      </c>
      <c r="Y35" s="19">
        <f>UN_Population_Growth_ScenA!Y34*Seafood_Consumption_Rate!$BD$34</f>
        <v>34142.89518</v>
      </c>
      <c r="Z35" s="19">
        <f>UN_Population_Growth_ScenA!Z34*Seafood_Consumption_Rate!$BD$34</f>
        <v>34812.935460000001</v>
      </c>
      <c r="AA35" s="19">
        <f>UN_Population_Growth_ScenA!AA34*Seafood_Consumption_Rate!$BD$34</f>
        <v>35494.541640000003</v>
      </c>
      <c r="AB35" s="19">
        <f>UN_Population_Growth_ScenA!AB34*Seafood_Consumption_Rate!$BD$34</f>
        <v>36188.332739999998</v>
      </c>
      <c r="AC35" s="19">
        <f>UN_Population_Growth_ScenA!AC34*Seafood_Consumption_Rate!$BD$34</f>
        <v>36895.286159999996</v>
      </c>
      <c r="AD35" s="19">
        <f>UN_Population_Growth_ScenA!AD34*Seafood_Consumption_Rate!$BD$34</f>
        <v>37616.444459999999</v>
      </c>
      <c r="AE35" s="19">
        <f>UN_Population_Growth_ScenA!AE34*Seafood_Consumption_Rate!$BD$34</f>
        <v>38352.850200000001</v>
      </c>
    </row>
    <row r="36" spans="1:31" ht="16" x14ac:dyDescent="0.2">
      <c r="A36" s="14" t="s">
        <v>160</v>
      </c>
      <c r="B36" s="19">
        <f>UN_Population_Growth_ScenA!B35*Seafood_Consumption_Rate!$BD$35</f>
        <v>9444.9444600000006</v>
      </c>
      <c r="C36" s="19">
        <f>UN_Population_Growth_ScenA!C35*Seafood_Consumption_Rate!$BD$35</f>
        <v>9520.04025</v>
      </c>
      <c r="D36" s="19">
        <f>UN_Population_Growth_ScenA!D35*Seafood_Consumption_Rate!$BD$35</f>
        <v>9594.0120000000006</v>
      </c>
      <c r="E36" s="19">
        <f>UN_Population_Growth_ScenA!E35*Seafood_Consumption_Rate!$BD$35</f>
        <v>9666.6944100000019</v>
      </c>
      <c r="F36" s="19">
        <f>UN_Population_Growth_ScenA!F35*Seafood_Consumption_Rate!$BD$35</f>
        <v>9738.0048299999999</v>
      </c>
      <c r="G36" s="19">
        <f>UN_Population_Growth_ScenA!G35*Seafood_Consumption_Rate!$BD$35</f>
        <v>9807.8606099999997</v>
      </c>
      <c r="H36" s="19">
        <f>UN_Population_Growth_ScenA!H35*Seafood_Consumption_Rate!$BD$35</f>
        <v>9876.1625700000022</v>
      </c>
      <c r="I36" s="19">
        <f>UN_Population_Growth_ScenA!I35*Seafood_Consumption_Rate!$BD$35</f>
        <v>9942.8115300000009</v>
      </c>
      <c r="J36" s="19">
        <f>UN_Population_Growth_ScenA!J35*Seafood_Consumption_Rate!$BD$35</f>
        <v>10007.64219</v>
      </c>
      <c r="K36" s="19">
        <f>UN_Population_Growth_ScenA!K35*Seafood_Consumption_Rate!$BD$35</f>
        <v>10070.52231</v>
      </c>
      <c r="L36" s="19">
        <f>UN_Population_Growth_ScenA!L35*Seafood_Consumption_Rate!$BD$35</f>
        <v>10131.4023</v>
      </c>
      <c r="M36" s="19">
        <f>UN_Population_Growth_ScenA!M35*Seafood_Consumption_Rate!$BD$35</f>
        <v>10190.282160000001</v>
      </c>
      <c r="N36" s="19">
        <f>UN_Population_Growth_ScenA!N35*Seafood_Consumption_Rate!$BD$35</f>
        <v>10247.112300000001</v>
      </c>
      <c r="O36" s="19">
        <f>UN_Population_Growth_ScenA!O35*Seafood_Consumption_Rate!$BD$35</f>
        <v>10301.892720000002</v>
      </c>
      <c r="P36" s="19">
        <f>UN_Population_Growth_ScenA!P35*Seafood_Consumption_Rate!$BD$35</f>
        <v>10354.639950000001</v>
      </c>
      <c r="Q36" s="19">
        <f>UN_Population_Growth_ScenA!Q35*Seafood_Consumption_Rate!$BD$35</f>
        <v>10405.35399</v>
      </c>
      <c r="R36" s="19">
        <f>UN_Population_Growth_ScenA!R35*Seafood_Consumption_Rate!$BD$35</f>
        <v>10454.084430000001</v>
      </c>
      <c r="S36" s="19">
        <f>UN_Population_Growth_ScenA!S35*Seafood_Consumption_Rate!$BD$35</f>
        <v>10500.897390000002</v>
      </c>
      <c r="T36" s="19">
        <f>UN_Population_Growth_ScenA!T35*Seafood_Consumption_Rate!$BD$35</f>
        <v>10545.89205</v>
      </c>
      <c r="U36" s="19">
        <f>UN_Population_Growth_ScenA!U35*Seafood_Consumption_Rate!$BD$35</f>
        <v>10589.167589999999</v>
      </c>
      <c r="V36" s="19">
        <f>UN_Population_Growth_ScenA!V35*Seafood_Consumption_Rate!$BD$35</f>
        <v>10630.823190000001</v>
      </c>
      <c r="W36" s="19">
        <f>UN_Population_Growth_ScenA!W35*Seafood_Consumption_Rate!$BD$35</f>
        <v>10670.92497</v>
      </c>
      <c r="X36" s="19">
        <f>UN_Population_Growth_ScenA!X35*Seafood_Consumption_Rate!$BD$35</f>
        <v>10709.588640000002</v>
      </c>
      <c r="Y36" s="19">
        <f>UN_Population_Growth_ScenA!Y35*Seafood_Consumption_Rate!$BD$35</f>
        <v>10746.91338</v>
      </c>
      <c r="Z36" s="19">
        <f>UN_Population_Growth_ScenA!Z35*Seafood_Consumption_Rate!$BD$35</f>
        <v>10783.031430000001</v>
      </c>
      <c r="AA36" s="19">
        <f>UN_Population_Growth_ScenA!AA35*Seafood_Consumption_Rate!$BD$35</f>
        <v>10818.025440000001</v>
      </c>
      <c r="AB36" s="19">
        <f>UN_Population_Growth_ScenA!AB35*Seafood_Consumption_Rate!$BD$35</f>
        <v>10851.994590000002</v>
      </c>
      <c r="AC36" s="19">
        <f>UN_Population_Growth_ScenA!AC35*Seafood_Consumption_Rate!$BD$35</f>
        <v>10885.120709999999</v>
      </c>
      <c r="AD36" s="19">
        <f>UN_Population_Growth_ScenA!AD35*Seafood_Consumption_Rate!$BD$35</f>
        <v>10917.635220000002</v>
      </c>
      <c r="AE36" s="19">
        <f>UN_Population_Growth_ScenA!AE35*Seafood_Consumption_Rate!$BD$35</f>
        <v>10949.70342</v>
      </c>
    </row>
    <row r="37" spans="1:31" ht="16" x14ac:dyDescent="0.2">
      <c r="A37" s="14" t="s">
        <v>168</v>
      </c>
      <c r="B37" s="19">
        <f>UN_Population_Growth_ScenA!B36*Seafood_Consumption_Rate!$BD$36</f>
        <v>477.25474999999989</v>
      </c>
      <c r="C37" s="19">
        <f>UN_Population_Growth_ScenA!C36*Seafood_Consumption_Rate!$BD$36</f>
        <v>488.80159999999989</v>
      </c>
      <c r="D37" s="19">
        <f>UN_Population_Growth_ScenA!D36*Seafood_Consumption_Rate!$BD$36</f>
        <v>500.68444999999991</v>
      </c>
      <c r="E37" s="19">
        <f>UN_Population_Growth_ScenA!E36*Seafood_Consumption_Rate!$BD$36</f>
        <v>512.89279999999985</v>
      </c>
      <c r="F37" s="19">
        <f>UN_Population_Growth_ScenA!F36*Seafood_Consumption_Rate!$BD$36</f>
        <v>525.42804999999987</v>
      </c>
      <c r="G37" s="19">
        <f>UN_Population_Growth_ScenA!G36*Seafood_Consumption_Rate!$BD$36</f>
        <v>538.30489999999986</v>
      </c>
      <c r="H37" s="19">
        <f>UN_Population_Growth_ScenA!H36*Seafood_Consumption_Rate!$BD$36</f>
        <v>551.54994999999985</v>
      </c>
      <c r="I37" s="19">
        <f>UN_Population_Growth_ScenA!I36*Seafood_Consumption_Rate!$BD$36</f>
        <v>565.19049999999982</v>
      </c>
      <c r="J37" s="19">
        <f>UN_Population_Growth_ScenA!J36*Seafood_Consumption_Rate!$BD$36</f>
        <v>579.25769999999989</v>
      </c>
      <c r="K37" s="19">
        <f>UN_Population_Growth_ScenA!K36*Seafood_Consumption_Rate!$BD$36</f>
        <v>593.78549999999984</v>
      </c>
      <c r="L37" s="19">
        <f>UN_Population_Growth_ScenA!L36*Seafood_Consumption_Rate!$BD$36</f>
        <v>608.79699999999991</v>
      </c>
      <c r="M37" s="19">
        <f>UN_Population_Growth_ScenA!M36*Seafood_Consumption_Rate!$BD$36</f>
        <v>624.32404999999983</v>
      </c>
      <c r="N37" s="19">
        <f>UN_Population_Growth_ScenA!N36*Seafood_Consumption_Rate!$BD$36</f>
        <v>640.42229999999984</v>
      </c>
      <c r="O37" s="19">
        <f>UN_Population_Growth_ScenA!O36*Seafood_Consumption_Rate!$BD$36</f>
        <v>657.15474999999992</v>
      </c>
      <c r="P37" s="19">
        <f>UN_Population_Growth_ScenA!P36*Seafood_Consumption_Rate!$BD$36</f>
        <v>674.57669999999985</v>
      </c>
      <c r="Q37" s="19">
        <f>UN_Population_Growth_ScenA!Q36*Seafood_Consumption_Rate!$BD$36</f>
        <v>692.72314999999992</v>
      </c>
      <c r="R37" s="19">
        <f>UN_Population_Growth_ScenA!R36*Seafood_Consumption_Rate!$BD$36</f>
        <v>711.61929999999984</v>
      </c>
      <c r="S37" s="19">
        <f>UN_Population_Growth_ScenA!S36*Seafood_Consumption_Rate!$BD$36</f>
        <v>731.29244999999992</v>
      </c>
      <c r="T37" s="19">
        <f>UN_Population_Growth_ScenA!T36*Seafood_Consumption_Rate!$BD$36</f>
        <v>751.76884999999982</v>
      </c>
      <c r="U37" s="19">
        <f>UN_Population_Growth_ScenA!U36*Seafood_Consumption_Rate!$BD$36</f>
        <v>773.07124999999985</v>
      </c>
      <c r="V37" s="19">
        <f>UN_Population_Growth_ScenA!V36*Seafood_Consumption_Rate!$BD$36</f>
        <v>795.23044999999979</v>
      </c>
      <c r="W37" s="19">
        <f>UN_Population_Growth_ScenA!W36*Seafood_Consumption_Rate!$BD$36</f>
        <v>818.27024999999981</v>
      </c>
      <c r="X37" s="19">
        <f>UN_Population_Growth_ScenA!X36*Seafood_Consumption_Rate!$BD$36</f>
        <v>842.20114999999987</v>
      </c>
      <c r="Y37" s="19">
        <f>UN_Population_Growth_ScenA!Y36*Seafood_Consumption_Rate!$BD$36</f>
        <v>867.02734999999984</v>
      </c>
      <c r="Z37" s="19">
        <f>UN_Population_Growth_ScenA!Z36*Seafood_Consumption_Rate!$BD$36</f>
        <v>892.7575999999998</v>
      </c>
      <c r="AA37" s="19">
        <f>UN_Population_Growth_ScenA!AA36*Seafood_Consumption_Rate!$BD$36</f>
        <v>919.41499999999985</v>
      </c>
      <c r="AB37" s="19">
        <f>UN_Population_Growth_ScenA!AB36*Seafood_Consumption_Rate!$BD$36</f>
        <v>947.02754999999979</v>
      </c>
      <c r="AC37" s="19">
        <f>UN_Population_Growth_ScenA!AC36*Seafood_Consumption_Rate!$BD$36</f>
        <v>975.61869999999976</v>
      </c>
      <c r="AD37" s="19">
        <f>UN_Population_Growth_ScenA!AD36*Seafood_Consumption_Rate!$BD$36</f>
        <v>1005.2118999999998</v>
      </c>
      <c r="AE37" s="19">
        <f>UN_Population_Growth_ScenA!AE36*Seafood_Consumption_Rate!$BD$36</f>
        <v>1035.8337499999998</v>
      </c>
    </row>
    <row r="38" spans="1:31" ht="17" customHeight="1" x14ac:dyDescent="0.2">
      <c r="A38" s="14" t="s">
        <v>170</v>
      </c>
      <c r="B38" s="19">
        <f>UN_Population_Growth_ScenA!B37*Seafood_Consumption_Rate!$BD$37</f>
        <v>21273.520410000001</v>
      </c>
      <c r="C38" s="19">
        <f>UN_Population_Growth_ScenA!C37*Seafood_Consumption_Rate!$BD$37</f>
        <v>21292.890780000002</v>
      </c>
      <c r="D38" s="19">
        <f>UN_Population_Growth_ScenA!D37*Seafood_Consumption_Rate!$BD$37</f>
        <v>21303.600730000002</v>
      </c>
      <c r="E38" s="19">
        <f>UN_Population_Growth_ScenA!E37*Seafood_Consumption_Rate!$BD$37</f>
        <v>21306.682730000004</v>
      </c>
      <c r="F38" s="19">
        <f>UN_Population_Growth_ScenA!F37*Seafood_Consumption_Rate!$BD$37</f>
        <v>21303.030560000003</v>
      </c>
      <c r="G38" s="19">
        <f>UN_Population_Growth_ScenA!G37*Seafood_Consumption_Rate!$BD$37</f>
        <v>21292.983240000001</v>
      </c>
      <c r="H38" s="19">
        <f>UN_Population_Growth_ScenA!H37*Seafood_Consumption_Rate!$BD$37</f>
        <v>21276.710280000003</v>
      </c>
      <c r="I38" s="19">
        <f>UN_Population_Growth_ScenA!I37*Seafood_Consumption_Rate!$BD$37</f>
        <v>21254.828080000003</v>
      </c>
      <c r="J38" s="19">
        <f>UN_Population_Growth_ScenA!J37*Seafood_Consumption_Rate!$BD$37</f>
        <v>21227.983860000004</v>
      </c>
      <c r="K38" s="19">
        <f>UN_Population_Growth_ScenA!K37*Seafood_Consumption_Rate!$BD$37</f>
        <v>21196.701560000005</v>
      </c>
      <c r="L38" s="19">
        <f>UN_Population_Growth_ScenA!L37*Seafood_Consumption_Rate!$BD$37</f>
        <v>21161.304790000002</v>
      </c>
      <c r="M38" s="19">
        <f>UN_Population_Growth_ScenA!M37*Seafood_Consumption_Rate!$BD$37</f>
        <v>21121.993880000002</v>
      </c>
      <c r="N38" s="19">
        <f>UN_Population_Growth_ScenA!N37*Seafood_Consumption_Rate!$BD$37</f>
        <v>21078.784240000005</v>
      </c>
      <c r="O38" s="19">
        <f>UN_Population_Growth_ScenA!O37*Seafood_Consumption_Rate!$BD$37</f>
        <v>21031.675870000003</v>
      </c>
      <c r="P38" s="19">
        <f>UN_Population_Growth_ScenA!P37*Seafood_Consumption_Rate!$BD$37</f>
        <v>20980.60713</v>
      </c>
      <c r="Q38" s="19">
        <f>UN_Population_Growth_ScenA!Q37*Seafood_Consumption_Rate!$BD$37</f>
        <v>20925.716710000004</v>
      </c>
      <c r="R38" s="19">
        <f>UN_Population_Growth_ScenA!R37*Seafood_Consumption_Rate!$BD$37</f>
        <v>20867.11248</v>
      </c>
      <c r="S38" s="19">
        <f>UN_Population_Growth_ScenA!S37*Seafood_Consumption_Rate!$BD$37</f>
        <v>20804.671160000002</v>
      </c>
      <c r="T38" s="19">
        <f>UN_Population_Growth_ScenA!T37*Seafood_Consumption_Rate!$BD$37</f>
        <v>20738.254060000003</v>
      </c>
      <c r="U38" s="19">
        <f>UN_Population_Growth_ScenA!U37*Seafood_Consumption_Rate!$BD$37</f>
        <v>20667.737900000004</v>
      </c>
      <c r="V38" s="19">
        <f>UN_Population_Growth_ScenA!V37*Seafood_Consumption_Rate!$BD$37</f>
        <v>20593.168910000004</v>
      </c>
      <c r="W38" s="19">
        <f>UN_Population_Growth_ScenA!W37*Seafood_Consumption_Rate!$BD$37</f>
        <v>20514.577910000004</v>
      </c>
      <c r="X38" s="19">
        <f>UN_Population_Growth_ScenA!X37*Seafood_Consumption_Rate!$BD$37</f>
        <v>20431.903260000003</v>
      </c>
      <c r="Y38" s="19">
        <f>UN_Population_Growth_ScenA!Y37*Seafood_Consumption_Rate!$BD$37</f>
        <v>20345.052500000002</v>
      </c>
      <c r="Z38" s="19">
        <f>UN_Population_Growth_ScenA!Z37*Seafood_Consumption_Rate!$BD$37</f>
        <v>20253.99481</v>
      </c>
      <c r="AA38" s="19">
        <f>UN_Population_Growth_ScenA!AA37*Seafood_Consumption_Rate!$BD$37</f>
        <v>20158.761010000002</v>
      </c>
      <c r="AB38" s="19">
        <f>UN_Population_Growth_ScenA!AB37*Seafood_Consumption_Rate!$BD$37</f>
        <v>20059.520610000003</v>
      </c>
      <c r="AC38" s="19">
        <f>UN_Population_Growth_ScenA!AC37*Seafood_Consumption_Rate!$BD$37</f>
        <v>19956.489350000003</v>
      </c>
      <c r="AD38" s="19">
        <f>UN_Population_Growth_ScenA!AD37*Seafood_Consumption_Rate!$BD$37</f>
        <v>19849.898380000002</v>
      </c>
      <c r="AE38" s="19">
        <f>UN_Population_Growth_ScenA!AE37*Seafood_Consumption_Rate!$BD$37</f>
        <v>19740.040490000003</v>
      </c>
    </row>
    <row r="39" spans="1:31" s="4" customFormat="1" ht="16" x14ac:dyDescent="0.2">
      <c r="A39" s="15" t="s">
        <v>209</v>
      </c>
      <c r="B39" s="19">
        <f>UN_Population_Growth_ScenA!B38*Seafood_Consumption_Rate!$BD$38</f>
        <v>420.47529999999995</v>
      </c>
      <c r="C39" s="19">
        <f>UN_Population_Growth_ScenA!C38*Seafood_Consumption_Rate!$BD$38</f>
        <v>423.24239999999992</v>
      </c>
      <c r="D39" s="19">
        <f>UN_Population_Growth_ScenA!D38*Seafood_Consumption_Rate!$BD$38</f>
        <v>426.21600000000001</v>
      </c>
      <c r="E39" s="19">
        <f>UN_Population_Growth_ScenA!E38*Seafood_Consumption_Rate!$BD$38</f>
        <v>429.31349999999998</v>
      </c>
      <c r="F39" s="19">
        <f>UN_Population_Growth_ScenA!F38*Seafood_Consumption_Rate!$BD$38</f>
        <v>432.57619999999997</v>
      </c>
      <c r="G39" s="19">
        <f>UN_Population_Growth_ScenA!G38*Seafood_Consumption_Rate!$BD$38</f>
        <v>435.92149999999998</v>
      </c>
      <c r="H39" s="19">
        <f>UN_Population_Growth_ScenA!H38*Seafood_Consumption_Rate!$BD$38</f>
        <v>439.34939999999995</v>
      </c>
      <c r="I39" s="19">
        <f>UN_Population_Growth_ScenA!I38*Seafood_Consumption_Rate!$BD$38</f>
        <v>442.81859999999995</v>
      </c>
      <c r="J39" s="19">
        <f>UN_Population_Growth_ScenA!J38*Seafood_Consumption_Rate!$BD$38</f>
        <v>446.28779999999995</v>
      </c>
      <c r="K39" s="19">
        <f>UN_Population_Growth_ScenA!K38*Seafood_Consumption_Rate!$BD$38</f>
        <v>449.71569999999997</v>
      </c>
      <c r="L39" s="19">
        <f>UN_Population_Growth_ScenA!L38*Seafood_Consumption_Rate!$BD$38</f>
        <v>453.01969999999994</v>
      </c>
      <c r="M39" s="19">
        <f>UN_Population_Growth_ScenA!M38*Seafood_Consumption_Rate!$BD$38</f>
        <v>456.24110000000002</v>
      </c>
      <c r="N39" s="19">
        <f>UN_Population_Growth_ScenA!N38*Seafood_Consumption_Rate!$BD$38</f>
        <v>459.37989999999996</v>
      </c>
      <c r="O39" s="19">
        <f>UN_Population_Growth_ScenA!O38*Seafood_Consumption_Rate!$BD$38</f>
        <v>462.39479999999998</v>
      </c>
      <c r="P39" s="19">
        <f>UN_Population_Growth_ScenA!P38*Seafood_Consumption_Rate!$BD$38</f>
        <v>465.28579999999999</v>
      </c>
      <c r="Q39" s="19">
        <f>UN_Population_Growth_ScenA!Q38*Seafood_Consumption_Rate!$BD$38</f>
        <v>468.09419999999994</v>
      </c>
      <c r="R39" s="19">
        <f>UN_Population_Growth_ScenA!R38*Seafood_Consumption_Rate!$BD$38</f>
        <v>470.86129999999997</v>
      </c>
      <c r="S39" s="19">
        <f>UN_Population_Growth_ScenA!S38*Seafood_Consumption_Rate!$BD$38</f>
        <v>473.46319999999997</v>
      </c>
      <c r="T39" s="19">
        <f>UN_Population_Growth_ScenA!T38*Seafood_Consumption_Rate!$BD$38</f>
        <v>475.85859999999997</v>
      </c>
      <c r="U39" s="19">
        <f>UN_Population_Growth_ScenA!U38*Seafood_Consumption_Rate!$BD$38</f>
        <v>478.04749999999996</v>
      </c>
      <c r="V39" s="19">
        <f>UN_Population_Growth_ScenA!V38*Seafood_Consumption_Rate!$BD$38</f>
        <v>480.02989999999994</v>
      </c>
      <c r="W39" s="19">
        <f>UN_Population_Growth_ScenA!W38*Seafood_Consumption_Rate!$BD$38</f>
        <v>481.88839999999993</v>
      </c>
      <c r="X39" s="19">
        <f>UN_Population_Growth_ScenA!X38*Seafood_Consumption_Rate!$BD$38</f>
        <v>483.58169999999996</v>
      </c>
      <c r="Y39" s="19">
        <f>UN_Population_Growth_ScenA!Y38*Seafood_Consumption_Rate!$BD$38</f>
        <v>485.19239999999996</v>
      </c>
      <c r="Z39" s="19">
        <f>UN_Population_Growth_ScenA!Z38*Seafood_Consumption_Rate!$BD$38</f>
        <v>486.72049999999996</v>
      </c>
      <c r="AA39" s="19">
        <f>UN_Population_Growth_ScenA!AA38*Seafood_Consumption_Rate!$BD$38</f>
        <v>488.20729999999998</v>
      </c>
      <c r="AB39" s="19">
        <f>UN_Population_Growth_ScenA!AB38*Seafood_Consumption_Rate!$BD$38</f>
        <v>489.73539999999997</v>
      </c>
      <c r="AC39" s="19">
        <f>UN_Population_Growth_ScenA!AC38*Seafood_Consumption_Rate!$BD$38</f>
        <v>491.3048</v>
      </c>
      <c r="AD39" s="19">
        <f>UN_Population_Growth_ScenA!AD38*Seafood_Consumption_Rate!$BD$38</f>
        <v>493.12199999999996</v>
      </c>
      <c r="AE39" s="19">
        <f>UN_Population_Growth_ScenA!AE38*Seafood_Consumption_Rate!$BD$38</f>
        <v>495.26960000000003</v>
      </c>
    </row>
    <row r="40" spans="1:31" ht="16" x14ac:dyDescent="0.2">
      <c r="A40" s="14" t="s">
        <v>183</v>
      </c>
      <c r="B40" s="19">
        <f>UN_Population_Growth_ScenA!B39*Seafood_Consumption_Rate!$BD$39</f>
        <v>9731.4295099999999</v>
      </c>
      <c r="C40" s="19">
        <f>UN_Population_Growth_ScenA!C39*Seafood_Consumption_Rate!$BD$39</f>
        <v>9940.9245099999989</v>
      </c>
      <c r="D40" s="19">
        <f>UN_Population_Growth_ScenA!D39*Seafood_Consumption_Rate!$BD$39</f>
        <v>10152.933449999999</v>
      </c>
      <c r="E40" s="19">
        <f>UN_Population_Growth_ScenA!E39*Seafood_Consumption_Rate!$BD$39</f>
        <v>10367.48856</v>
      </c>
      <c r="F40" s="19">
        <f>UN_Population_Growth_ScenA!F39*Seafood_Consumption_Rate!$BD$39</f>
        <v>10584.686529999999</v>
      </c>
      <c r="G40" s="19">
        <f>UN_Population_Growth_ScenA!G39*Seafood_Consumption_Rate!$BD$39</f>
        <v>10804.495129999999</v>
      </c>
      <c r="H40" s="19">
        <f>UN_Population_Growth_ScenA!H39*Seafood_Consumption_Rate!$BD$39</f>
        <v>11026.81767</v>
      </c>
      <c r="I40" s="19">
        <f>UN_Population_Growth_ScenA!I39*Seafood_Consumption_Rate!$BD$39</f>
        <v>11251.8153</v>
      </c>
      <c r="J40" s="19">
        <f>UN_Population_Growth_ScenA!J39*Seafood_Consumption_Rate!$BD$39</f>
        <v>11479.423559999999</v>
      </c>
      <c r="K40" s="19">
        <f>UN_Population_Growth_ScenA!K39*Seafood_Consumption_Rate!$BD$39</f>
        <v>11709.739139999998</v>
      </c>
      <c r="L40" s="19">
        <f>UN_Population_Growth_ScenA!L39*Seafood_Consumption_Rate!$BD$39</f>
        <v>11942.76204</v>
      </c>
      <c r="M40" s="19">
        <f>UN_Population_Growth_ScenA!M39*Seafood_Consumption_Rate!$BD$39</f>
        <v>12178.556719999999</v>
      </c>
      <c r="N40" s="19">
        <f>UN_Population_Growth_ScenA!N39*Seafood_Consumption_Rate!$BD$39</f>
        <v>12417.058719999999</v>
      </c>
      <c r="O40" s="19">
        <f>UN_Population_Growth_ScenA!O39*Seafood_Consumption_Rate!$BD$39</f>
        <v>12658.171349999999</v>
      </c>
      <c r="P40" s="19">
        <f>UN_Population_Growth_ScenA!P39*Seafood_Consumption_Rate!$BD$39</f>
        <v>12901.926839999998</v>
      </c>
      <c r="Q40" s="19">
        <f>UN_Population_Growth_ScenA!Q39*Seafood_Consumption_Rate!$BD$39</f>
        <v>13148.292959999999</v>
      </c>
      <c r="R40" s="19">
        <f>UN_Population_Growth_ScenA!R39*Seafood_Consumption_Rate!$BD$39</f>
        <v>13397.430859999999</v>
      </c>
      <c r="S40" s="19">
        <f>UN_Population_Growth_ScenA!S39*Seafood_Consumption_Rate!$BD$39</f>
        <v>13649.340539999999</v>
      </c>
      <c r="T40" s="19">
        <f>UN_Population_Growth_ScenA!T39*Seafood_Consumption_Rate!$BD$39</f>
        <v>13904.247609999999</v>
      </c>
      <c r="U40" s="19">
        <f>UN_Population_Growth_ScenA!U39*Seafood_Consumption_Rate!$BD$39</f>
        <v>14162.280989999999</v>
      </c>
      <c r="V40" s="19">
        <f>UN_Population_Growth_ScenA!V39*Seafood_Consumption_Rate!$BD$39</f>
        <v>14423.505139999997</v>
      </c>
      <c r="W40" s="19">
        <f>UN_Population_Growth_ScenA!W39*Seafood_Consumption_Rate!$BD$39</f>
        <v>14687.952289999999</v>
      </c>
      <c r="X40" s="19">
        <f>UN_Population_Growth_ScenA!X39*Seafood_Consumption_Rate!$BD$39</f>
        <v>14955.751359999998</v>
      </c>
      <c r="Y40" s="19">
        <f>UN_Population_Growth_ScenA!Y39*Seafood_Consumption_Rate!$BD$39</f>
        <v>15226.999039999997</v>
      </c>
      <c r="Z40" s="19">
        <f>UN_Population_Growth_ScenA!Z39*Seafood_Consumption_Rate!$BD$39</f>
        <v>15501.82425</v>
      </c>
      <c r="AA40" s="19">
        <f>UN_Population_Growth_ScenA!AA39*Seafood_Consumption_Rate!$BD$39</f>
        <v>15780.291449999999</v>
      </c>
      <c r="AB40" s="19">
        <f>UN_Population_Growth_ScenA!AB39*Seafood_Consumption_Rate!$BD$39</f>
        <v>16062.497329999998</v>
      </c>
      <c r="AC40" s="19">
        <f>UN_Population_Growth_ScenA!AC39*Seafood_Consumption_Rate!$BD$39</f>
        <v>16348.474119999999</v>
      </c>
      <c r="AD40" s="19">
        <f>UN_Population_Growth_ScenA!AD39*Seafood_Consumption_Rate!$BD$39</f>
        <v>16638.221819999999</v>
      </c>
      <c r="AE40" s="19">
        <f>UN_Population_Growth_ScenA!AE39*Seafood_Consumption_Rate!$BD$39</f>
        <v>16931.83712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5CBAE-C942-D443-87CD-310A7639F0EA}">
  <dimension ref="A1:AE40"/>
  <sheetViews>
    <sheetView topLeftCell="M1" workbookViewId="0">
      <selection activeCell="U3" sqref="U3:AE40"/>
    </sheetView>
  </sheetViews>
  <sheetFormatPr baseColWidth="10" defaultRowHeight="15" x14ac:dyDescent="0.2"/>
  <cols>
    <col min="1" max="1" width="27.5" customWidth="1"/>
    <col min="2" max="31" width="11.6640625" bestFit="1" customWidth="1"/>
  </cols>
  <sheetData>
    <row r="1" spans="1:31" x14ac:dyDescent="0.2">
      <c r="B1" s="16" t="s">
        <v>215</v>
      </c>
    </row>
    <row r="2" spans="1:31" s="7" customFormat="1" x14ac:dyDescent="0.2">
      <c r="A2" s="7" t="s">
        <v>194</v>
      </c>
      <c r="B2" s="20">
        <v>2021</v>
      </c>
      <c r="C2" s="7">
        <v>2022</v>
      </c>
      <c r="D2" s="7">
        <v>2023</v>
      </c>
      <c r="E2" s="7">
        <v>2024</v>
      </c>
      <c r="F2" s="7">
        <v>2025</v>
      </c>
      <c r="G2" s="7">
        <v>2026</v>
      </c>
      <c r="H2" s="7">
        <v>2027</v>
      </c>
      <c r="I2" s="7">
        <v>2028</v>
      </c>
      <c r="J2" s="7">
        <v>2029</v>
      </c>
      <c r="K2" s="7">
        <v>2030</v>
      </c>
      <c r="L2" s="7">
        <v>2031</v>
      </c>
      <c r="M2" s="7">
        <v>2032</v>
      </c>
      <c r="N2" s="7">
        <v>2033</v>
      </c>
      <c r="O2" s="7">
        <v>2034</v>
      </c>
      <c r="P2" s="7">
        <v>2035</v>
      </c>
      <c r="Q2" s="7">
        <v>2036</v>
      </c>
      <c r="R2" s="7">
        <v>2037</v>
      </c>
      <c r="S2" s="7">
        <v>2038</v>
      </c>
      <c r="T2" s="7">
        <v>2039</v>
      </c>
      <c r="U2" s="7">
        <v>2040</v>
      </c>
      <c r="V2" s="7">
        <v>2041</v>
      </c>
      <c r="W2" s="7">
        <v>2042</v>
      </c>
      <c r="X2" s="7">
        <v>2043</v>
      </c>
      <c r="Y2" s="7">
        <v>2044</v>
      </c>
      <c r="Z2" s="7">
        <v>2045</v>
      </c>
      <c r="AA2" s="7">
        <v>2046</v>
      </c>
      <c r="AB2" s="7">
        <v>2047</v>
      </c>
      <c r="AC2" s="7">
        <v>2048</v>
      </c>
      <c r="AD2" s="7">
        <v>2049</v>
      </c>
      <c r="AE2" s="7">
        <v>2050</v>
      </c>
    </row>
    <row r="3" spans="1:31" ht="16" x14ac:dyDescent="0.2">
      <c r="A3" s="14" t="s">
        <v>9</v>
      </c>
      <c r="B3" s="13">
        <f>UN_Population_Growth_ScenB!B2*Seafood_Consumption_Rate!$BD$2</f>
        <v>4842.9243900000001</v>
      </c>
      <c r="C3" s="13">
        <f>UN_Population_Growth_ScenB!C2*Seafood_Consumption_Rate!$BD$2</f>
        <v>4874.2545300000002</v>
      </c>
      <c r="D3" s="13">
        <f>UN_Population_Growth_ScenB!D2*Seafood_Consumption_Rate!$BD$2</f>
        <v>4904.1239399999995</v>
      </c>
      <c r="E3" s="13">
        <f>UN_Population_Growth_ScenB!E2*Seafood_Consumption_Rate!$BD$2</f>
        <v>4932.3311399999993</v>
      </c>
      <c r="F3" s="13">
        <f>UN_Population_Growth_ScenB!F2*Seafood_Consumption_Rate!$BD$2</f>
        <v>4958.8257599999997</v>
      </c>
      <c r="G3" s="13">
        <f>UN_Population_Growth_ScenB!G2*Seafood_Consumption_Rate!$BD$2</f>
        <v>4983.5070599999999</v>
      </c>
      <c r="H3" s="13">
        <f>UN_Population_Growth_ScenB!H2*Seafood_Consumption_Rate!$BD$2</f>
        <v>5006.5261499999997</v>
      </c>
      <c r="I3" s="13">
        <f>UN_Population_Growth_ScenB!I2*Seafood_Consumption_Rate!$BD$2</f>
        <v>5027.9837699999998</v>
      </c>
      <c r="J3" s="13">
        <f>UN_Population_Growth_ScenB!J2*Seafood_Consumption_Rate!$BD$2</f>
        <v>5048.13177</v>
      </c>
      <c r="K3" s="13">
        <f>UN_Population_Growth_ScenB!K2*Seafood_Consumption_Rate!$BD$2</f>
        <v>5067.2219999999998</v>
      </c>
      <c r="L3" s="13">
        <f>UN_Population_Growth_ScenB!L2*Seafood_Consumption_Rate!$BD$2</f>
        <v>5085.2040899999993</v>
      </c>
      <c r="M3" s="13">
        <f>UN_Population_Growth_ScenB!M2*Seafood_Consumption_Rate!$BD$2</f>
        <v>5102.1284100000003</v>
      </c>
      <c r="N3" s="13">
        <f>UN_Population_Growth_ScenB!N2*Seafood_Consumption_Rate!$BD$2</f>
        <v>5117.6927399999995</v>
      </c>
      <c r="O3" s="13">
        <f>UN_Population_Growth_ScenB!O2*Seafood_Consumption_Rate!$BD$2</f>
        <v>5131.8970799999997</v>
      </c>
      <c r="P3" s="13">
        <f>UN_Population_Growth_ScenB!P2*Seafood_Consumption_Rate!$BD$2</f>
        <v>5144.5903199999993</v>
      </c>
      <c r="Q3" s="13">
        <f>UN_Population_Growth_ScenB!Q2*Seafood_Consumption_Rate!$BD$2</f>
        <v>5155.7220899999993</v>
      </c>
      <c r="R3" s="13">
        <f>UN_Population_Growth_ScenB!R2*Seafood_Consumption_Rate!$BD$2</f>
        <v>5165.2420199999997</v>
      </c>
      <c r="S3" s="13">
        <f>UN_Population_Growth_ScenB!S2*Seafood_Consumption_Rate!$BD$2</f>
        <v>5173.0997399999997</v>
      </c>
      <c r="T3" s="13">
        <f>UN_Population_Growth_ScenB!T2*Seafood_Consumption_Rate!$BD$2</f>
        <v>5179.2448799999993</v>
      </c>
      <c r="U3" s="13">
        <f>UN_Population_Growth_ScenB!U2*Seafood_Consumption_Rate!$BD$2</f>
        <v>5183.5263299999997</v>
      </c>
      <c r="V3" s="13">
        <f>UN_Population_Growth_ScenB!V2*Seafood_Consumption_Rate!$BD$2</f>
        <v>5185.9944599999999</v>
      </c>
      <c r="W3" s="13">
        <f>UN_Population_Growth_ScenB!W2*Seafood_Consumption_Rate!$BD$2</f>
        <v>5186.5485299999991</v>
      </c>
      <c r="X3" s="13">
        <f>UN_Population_Growth_ScenB!X2*Seafood_Consumption_Rate!$BD$2</f>
        <v>5185.28928</v>
      </c>
      <c r="Y3" s="13">
        <f>UN_Population_Growth_ScenB!Y2*Seafood_Consumption_Rate!$BD$2</f>
        <v>5182.0655999999999</v>
      </c>
      <c r="Z3" s="13">
        <f>UN_Population_Growth_ScenB!Z2*Seafood_Consumption_Rate!$BD$2</f>
        <v>5176.9278599999998</v>
      </c>
      <c r="AA3" s="13">
        <f>UN_Population_Growth_ScenB!AA2*Seafood_Consumption_Rate!$BD$2</f>
        <v>5169.8760599999996</v>
      </c>
      <c r="AB3" s="13">
        <f>UN_Population_Growth_ScenB!AB2*Seafood_Consumption_Rate!$BD$2</f>
        <v>5161.0109400000001</v>
      </c>
      <c r="AC3" s="13">
        <f>UN_Population_Growth_ScenB!AC2*Seafood_Consumption_Rate!$BD$2</f>
        <v>5150.2821299999996</v>
      </c>
      <c r="AD3" s="13">
        <f>UN_Population_Growth_ScenB!AD2*Seafood_Consumption_Rate!$BD$2</f>
        <v>5137.8911099999996</v>
      </c>
      <c r="AE3" s="13">
        <f>UN_Population_Growth_ScenB!AE2*Seafood_Consumption_Rate!$BD$2</f>
        <v>5123.8882499999991</v>
      </c>
    </row>
    <row r="4" spans="1:31" ht="16" x14ac:dyDescent="0.2">
      <c r="A4" s="14" t="s">
        <v>15</v>
      </c>
      <c r="B4" s="13">
        <f>UN_Population_Growth_ScenB!B3*Seafood_Consumption_Rate!$BD$3</f>
        <v>13329.445359999998</v>
      </c>
      <c r="C4" s="13">
        <f>UN_Population_Growth_ScenB!C3*Seafood_Consumption_Rate!$BD$3</f>
        <v>13421.14018</v>
      </c>
      <c r="D4" s="13">
        <f>UN_Population_Growth_ScenB!D3*Seafood_Consumption_Rate!$BD$3</f>
        <v>13508.202959999999</v>
      </c>
      <c r="E4" s="13">
        <f>UN_Population_Growth_ScenB!E3*Seafood_Consumption_Rate!$BD$3</f>
        <v>13589.58986</v>
      </c>
      <c r="F4" s="13">
        <f>UN_Population_Growth_ScenB!F3*Seafood_Consumption_Rate!$BD$3</f>
        <v>13664.583239999998</v>
      </c>
      <c r="G4" s="13">
        <f>UN_Population_Growth_ScenB!G3*Seafood_Consumption_Rate!$BD$3</f>
        <v>13733.280959999998</v>
      </c>
      <c r="H4" s="13">
        <f>UN_Population_Growth_ScenB!H3*Seafood_Consumption_Rate!$BD$3</f>
        <v>13796.433279999999</v>
      </c>
      <c r="I4" s="13">
        <f>UN_Population_Growth_ScenB!I3*Seafood_Consumption_Rate!$BD$3</f>
        <v>13854.627359999999</v>
      </c>
      <c r="J4" s="13">
        <f>UN_Population_Growth_ScenB!J3*Seafood_Consumption_Rate!$BD$3</f>
        <v>13908.71132</v>
      </c>
      <c r="K4" s="13">
        <f>UN_Population_Growth_ScenB!K3*Seafood_Consumption_Rate!$BD$3</f>
        <v>13959.30494</v>
      </c>
      <c r="L4" s="13">
        <f>UN_Population_Growth_ScenB!L3*Seafood_Consumption_Rate!$BD$3</f>
        <v>14006.669179999999</v>
      </c>
      <c r="M4" s="13">
        <f>UN_Population_Growth_ScenB!M3*Seafood_Consumption_Rate!$BD$3</f>
        <v>14050.869279999999</v>
      </c>
      <c r="N4" s="13">
        <f>UN_Population_Growth_ScenB!N3*Seafood_Consumption_Rate!$BD$3</f>
        <v>14091.742139999998</v>
      </c>
      <c r="O4" s="13">
        <f>UN_Population_Growth_ScenB!O3*Seafood_Consumption_Rate!$BD$3</f>
        <v>14128.99418</v>
      </c>
      <c r="P4" s="13">
        <f>UN_Population_Growth_ScenB!P3*Seafood_Consumption_Rate!$BD$3</f>
        <v>14162.527539999997</v>
      </c>
      <c r="Q4" s="13">
        <f>UN_Population_Growth_ScenB!Q3*Seafood_Consumption_Rate!$BD$3</f>
        <v>14192.342219999999</v>
      </c>
      <c r="R4" s="13">
        <f>UN_Population_Growth_ScenB!R3*Seafood_Consumption_Rate!$BD$3</f>
        <v>14218.60132</v>
      </c>
      <c r="S4" s="13">
        <f>UN_Population_Growth_ScenB!S3*Seafood_Consumption_Rate!$BD$3</f>
        <v>14241.467939999999</v>
      </c>
      <c r="T4" s="13">
        <f>UN_Population_Growth_ScenB!T3*Seafood_Consumption_Rate!$BD$3</f>
        <v>14261.137799999999</v>
      </c>
      <c r="U4" s="13">
        <f>UN_Population_Growth_ScenB!U3*Seafood_Consumption_Rate!$BD$3</f>
        <v>14277.773999999998</v>
      </c>
      <c r="V4" s="13">
        <f>UN_Population_Growth_ScenB!V3*Seafood_Consumption_Rate!$BD$3</f>
        <v>14291.376539999999</v>
      </c>
      <c r="W4" s="13">
        <f>UN_Population_Growth_ScenB!W3*Seafood_Consumption_Rate!$BD$3</f>
        <v>14301.945419999998</v>
      </c>
      <c r="X4" s="13">
        <f>UN_Population_Growth_ScenB!X3*Seafood_Consumption_Rate!$BD$3</f>
        <v>14309.448019999998</v>
      </c>
      <c r="Y4" s="13">
        <f>UN_Population_Growth_ScenB!Y3*Seafood_Consumption_Rate!$BD$3</f>
        <v>14313.884339999999</v>
      </c>
      <c r="Z4" s="13">
        <f>UN_Population_Growth_ScenB!Z3*Seafood_Consumption_Rate!$BD$3</f>
        <v>14315.287</v>
      </c>
      <c r="AA4" s="13">
        <f>UN_Population_Growth_ScenB!AA3*Seafood_Consumption_Rate!$BD$3</f>
        <v>14313.655999999999</v>
      </c>
      <c r="AB4" s="13">
        <f>UN_Population_Growth_ScenB!AB3*Seafood_Consumption_Rate!$BD$3</f>
        <v>14308.958719999999</v>
      </c>
      <c r="AC4" s="13">
        <f>UN_Population_Growth_ScenB!AC3*Seafood_Consumption_Rate!$BD$3</f>
        <v>14300.9342</v>
      </c>
      <c r="AD4" s="13">
        <f>UN_Population_Growth_ScenB!AD3*Seafood_Consumption_Rate!$BD$3</f>
        <v>14289.158379999999</v>
      </c>
      <c r="AE4" s="13">
        <f>UN_Population_Growth_ScenB!AE3*Seafood_Consumption_Rate!$BD$3</f>
        <v>14273.435539999999</v>
      </c>
    </row>
    <row r="5" spans="1:31" ht="16" x14ac:dyDescent="0.2">
      <c r="A5" s="15" t="s">
        <v>198</v>
      </c>
      <c r="B5" s="13">
        <f>UN_Population_Growth_ScenB!B4*Seafood_Consumption_Rate!$BD$4</f>
        <v>21752.729800000001</v>
      </c>
      <c r="C5" s="13">
        <f>UN_Population_Growth_ScenB!C4*Seafood_Consumption_Rate!$BD$4</f>
        <v>21959.203000000001</v>
      </c>
      <c r="D5" s="13">
        <f>UN_Population_Growth_ScenB!D4*Seafood_Consumption_Rate!$BD$4</f>
        <v>22147.878800000002</v>
      </c>
      <c r="E5" s="13">
        <f>UN_Population_Growth_ScenB!E4*Seafood_Consumption_Rate!$BD$4</f>
        <v>22322.815999999999</v>
      </c>
      <c r="F5" s="13">
        <f>UN_Population_Growth_ScenB!F4*Seafood_Consumption_Rate!$BD$4</f>
        <v>22487.270399999998</v>
      </c>
      <c r="G5" s="13">
        <f>UN_Population_Growth_ScenB!G4*Seafood_Consumption_Rate!$BD$4</f>
        <v>22642.015800000001</v>
      </c>
      <c r="H5" s="13">
        <f>UN_Population_Growth_ScenB!H4*Seafood_Consumption_Rate!$BD$4</f>
        <v>22787.125199999999</v>
      </c>
      <c r="I5" s="13">
        <f>UN_Population_Growth_ScenB!I4*Seafood_Consumption_Rate!$BD$4</f>
        <v>22924.350600000002</v>
      </c>
      <c r="J5" s="13">
        <f>UN_Population_Growth_ScenB!J4*Seafood_Consumption_Rate!$BD$4</f>
        <v>23055.560799999999</v>
      </c>
      <c r="K5" s="13">
        <f>UN_Population_Growth_ScenB!K4*Seafood_Consumption_Rate!$BD$4</f>
        <v>23182.1574</v>
      </c>
      <c r="L5" s="13">
        <f>UN_Population_Growth_ScenB!L4*Seafood_Consumption_Rate!$BD$4</f>
        <v>23304.8704</v>
      </c>
      <c r="M5" s="13">
        <f>UN_Population_Growth_ScenB!M4*Seafood_Consumption_Rate!$BD$4</f>
        <v>23423.714400000001</v>
      </c>
      <c r="N5" s="13">
        <f>UN_Population_Growth_ScenB!N4*Seafood_Consumption_Rate!$BD$4</f>
        <v>23538.426599999999</v>
      </c>
      <c r="O5" s="13">
        <f>UN_Population_Growth_ScenB!O4*Seafood_Consumption_Rate!$BD$4</f>
        <v>23648.203999999998</v>
      </c>
      <c r="P5" s="13">
        <f>UN_Population_Growth_ScenB!P4*Seafood_Consumption_Rate!$BD$4</f>
        <v>23752.345799999999</v>
      </c>
      <c r="Q5" s="13">
        <f>UN_Population_Growth_ScenB!Q4*Seafood_Consumption_Rate!$BD$4</f>
        <v>23851.085599999999</v>
      </c>
      <c r="R5" s="13">
        <f>UN_Population_Growth_ScenB!R4*Seafood_Consumption_Rate!$BD$4</f>
        <v>23944.160599999999</v>
      </c>
      <c r="S5" s="13">
        <f>UN_Population_Growth_ScenB!S4*Seafood_Consumption_Rate!$BD$4</f>
        <v>24029.687399999999</v>
      </c>
      <c r="T5" s="13">
        <f>UN_Population_Growth_ScenB!T4*Seafood_Consumption_Rate!$BD$4</f>
        <v>24105.213199999998</v>
      </c>
      <c r="U5" s="13">
        <f>UN_Population_Growth_ScenB!U4*Seafood_Consumption_Rate!$BD$4</f>
        <v>24168.986000000001</v>
      </c>
      <c r="V5" s="13">
        <f>UN_Population_Growth_ScenB!V4*Seafood_Consumption_Rate!$BD$4</f>
        <v>24220.144400000001</v>
      </c>
      <c r="W5" s="13">
        <f>UN_Population_Growth_ScenB!W4*Seafood_Consumption_Rate!$BD$4</f>
        <v>24259.141</v>
      </c>
      <c r="X5" s="13">
        <f>UN_Population_Growth_ScenB!X4*Seafood_Consumption_Rate!$BD$4</f>
        <v>24287.143799999998</v>
      </c>
      <c r="Y5" s="13">
        <f>UN_Population_Growth_ScenB!Y4*Seafood_Consumption_Rate!$BD$4</f>
        <v>24306.007000000001</v>
      </c>
      <c r="Z5" s="13">
        <f>UN_Population_Growth_ScenB!Z4*Seafood_Consumption_Rate!$BD$4</f>
        <v>24317.088400000001</v>
      </c>
      <c r="AA5" s="13">
        <f>UN_Population_Growth_ScenB!AA4*Seafood_Consumption_Rate!$BD$4</f>
        <v>24320.7238</v>
      </c>
      <c r="AB5" s="13">
        <f>UN_Population_Growth_ScenB!AB4*Seafood_Consumption_Rate!$BD$4</f>
        <v>24316.475199999997</v>
      </c>
      <c r="AC5" s="13">
        <f>UN_Population_Growth_ScenB!AC4*Seafood_Consumption_Rate!$BD$4</f>
        <v>24303.963</v>
      </c>
      <c r="AD5" s="13">
        <f>UN_Population_Growth_ScenB!AD4*Seafood_Consumption_Rate!$BD$4</f>
        <v>24282.559400000002</v>
      </c>
      <c r="AE5" s="13">
        <f>UN_Population_Growth_ScenB!AE4*Seafood_Consumption_Rate!$BD$4</f>
        <v>24251.811799999999</v>
      </c>
    </row>
    <row r="6" spans="1:31" ht="16" x14ac:dyDescent="0.2">
      <c r="A6" s="18" t="s">
        <v>21</v>
      </c>
      <c r="B6" s="13">
        <f>UN_Population_Growth_ScenB!B5*Seafood_Consumption_Rate!$BD$5</f>
        <v>11385.583199999999</v>
      </c>
      <c r="C6" s="13">
        <f>UN_Population_Growth_ScenB!C5*Seafood_Consumption_Rate!$BD$5</f>
        <v>11377.2</v>
      </c>
      <c r="D6" s="13">
        <f>UN_Population_Growth_ScenB!D5*Seafood_Consumption_Rate!$BD$5</f>
        <v>11364.904640000001</v>
      </c>
      <c r="E6" s="13">
        <f>UN_Population_Growth_ScenB!E5*Seafood_Consumption_Rate!$BD$5</f>
        <v>11348.776960000001</v>
      </c>
      <c r="F6" s="13">
        <f>UN_Population_Growth_ScenB!F5*Seafood_Consumption_Rate!$BD$5</f>
        <v>11328.657279999999</v>
      </c>
      <c r="G6" s="13">
        <f>UN_Population_Growth_ScenB!G5*Seafood_Consumption_Rate!$BD$5</f>
        <v>11304.745200000001</v>
      </c>
      <c r="H6" s="13">
        <f>UN_Population_Growth_ScenB!H5*Seafood_Consumption_Rate!$BD$5</f>
        <v>11277.280240000002</v>
      </c>
      <c r="I6" s="13">
        <f>UN_Population_Growth_ScenB!I5*Seafood_Consumption_Rate!$BD$5</f>
        <v>11246.741440000002</v>
      </c>
      <c r="J6" s="13">
        <f>UN_Population_Growth_ScenB!J5*Seafood_Consumption_Rate!$BD$5</f>
        <v>11213.767520000001</v>
      </c>
      <c r="K6" s="13">
        <f>UN_Population_Growth_ScenB!K5*Seafood_Consumption_Rate!$BD$5</f>
        <v>11178.7976</v>
      </c>
      <c r="L6" s="13">
        <f>UN_Population_Growth_ScenB!L5*Seafood_Consumption_Rate!$BD$5</f>
        <v>11142.031279999999</v>
      </c>
      <c r="M6" s="13">
        <f>UN_Population_Growth_ScenB!M5*Seafood_Consumption_Rate!$BD$5</f>
        <v>11103.50848</v>
      </c>
      <c r="N6" s="13">
        <f>UN_Population_Growth_ScenB!N5*Seafood_Consumption_Rate!$BD$5</f>
        <v>11063.149359999999</v>
      </c>
      <c r="O6" s="13">
        <f>UN_Population_Growth_ScenB!O5*Seafood_Consumption_Rate!$BD$5</f>
        <v>11020.794240000001</v>
      </c>
      <c r="P6" s="13">
        <f>UN_Population_Growth_ScenB!P5*Seafood_Consumption_Rate!$BD$5</f>
        <v>10976.323360000002</v>
      </c>
      <c r="Q6" s="13">
        <f>UN_Population_Growth_ScenB!Q5*Seafood_Consumption_Rate!$BD$5</f>
        <v>10929.77664</v>
      </c>
      <c r="R6" s="13">
        <f>UN_Population_Growth_ScenB!R5*Seafood_Consumption_Rate!$BD$5</f>
        <v>10881.27384</v>
      </c>
      <c r="S6" s="13">
        <f>UN_Population_Growth_ScenB!S5*Seafood_Consumption_Rate!$BD$5</f>
        <v>10830.81496</v>
      </c>
      <c r="T6" s="13">
        <f>UN_Population_Growth_ScenB!T5*Seafood_Consumption_Rate!$BD$5</f>
        <v>10778.439919999999</v>
      </c>
      <c r="U6" s="13">
        <f>UN_Population_Growth_ScenB!U5*Seafood_Consumption_Rate!$BD$5</f>
        <v>10724.3084</v>
      </c>
      <c r="V6" s="13">
        <f>UN_Population_Growth_ScenB!V5*Seafood_Consumption_Rate!$BD$5</f>
        <v>10668.380480000002</v>
      </c>
      <c r="W6" s="13">
        <f>UN_Population_Growth_ScenB!W5*Seafood_Consumption_Rate!$BD$5</f>
        <v>10610.736000000001</v>
      </c>
      <c r="X6" s="13">
        <f>UN_Population_Growth_ScenB!X5*Seafood_Consumption_Rate!$BD$5</f>
        <v>10551.255200000001</v>
      </c>
      <c r="Y6" s="13">
        <f>UN_Population_Growth_ScenB!Y5*Seafood_Consumption_Rate!$BD$5</f>
        <v>10489.81832</v>
      </c>
      <c r="Z6" s="13">
        <f>UN_Population_Growth_ScenB!Z5*Seafood_Consumption_Rate!$BD$5</f>
        <v>10426.305600000002</v>
      </c>
      <c r="AA6" s="13">
        <f>UN_Population_Growth_ScenB!AA5*Seafood_Consumption_Rate!$BD$5</f>
        <v>10360.79688</v>
      </c>
      <c r="AB6" s="13">
        <f>UN_Population_Growth_ScenB!AB5*Seafood_Consumption_Rate!$BD$5</f>
        <v>10293.45184</v>
      </c>
      <c r="AC6" s="13">
        <f>UN_Population_Growth_ScenB!AC5*Seafood_Consumption_Rate!$BD$5</f>
        <v>10224.390240000001</v>
      </c>
      <c r="AD6" s="13">
        <f>UN_Population_Growth_ScenB!AD5*Seafood_Consumption_Rate!$BD$5</f>
        <v>10153.891520000001</v>
      </c>
      <c r="AE6" s="13">
        <f>UN_Population_Growth_ScenB!AE5*Seafood_Consumption_Rate!$BD$5</f>
        <v>10082.155280000001</v>
      </c>
    </row>
    <row r="7" spans="1:31" ht="16" x14ac:dyDescent="0.2">
      <c r="A7" s="14" t="s">
        <v>17</v>
      </c>
      <c r="B7" s="13">
        <f>UN_Population_Growth_ScenB!B6*Seafood_Consumption_Rate!$BD$6</f>
        <v>4973.4916000000003</v>
      </c>
      <c r="C7" s="13">
        <f>UN_Population_Growth_ScenB!C6*Seafood_Consumption_Rate!$BD$6</f>
        <v>5051.9870499999997</v>
      </c>
      <c r="D7" s="13">
        <f>UN_Population_Growth_ScenB!D6*Seafood_Consumption_Rate!$BD$6</f>
        <v>5128.4937</v>
      </c>
      <c r="E7" s="13">
        <f>UN_Population_Growth_ScenB!E6*Seafood_Consumption_Rate!$BD$6</f>
        <v>5202.7256600000001</v>
      </c>
      <c r="F7" s="13">
        <f>UN_Population_Growth_ScenB!F6*Seafood_Consumption_Rate!$BD$6</f>
        <v>5274.4716200000003</v>
      </c>
      <c r="G7" s="13">
        <f>UN_Population_Growth_ScenB!G6*Seafood_Consumption_Rate!$BD$6</f>
        <v>5343.6197099999999</v>
      </c>
      <c r="H7" s="13">
        <f>UN_Population_Growth_ScenB!H6*Seafood_Consumption_Rate!$BD$6</f>
        <v>5410.2817999999997</v>
      </c>
      <c r="I7" s="13">
        <f>UN_Population_Growth_ScenB!I6*Seafood_Consumption_Rate!$BD$6</f>
        <v>5474.7686399999993</v>
      </c>
      <c r="J7" s="13">
        <f>UN_Population_Growth_ScenB!J6*Seafood_Consumption_Rate!$BD$6</f>
        <v>5537.5525699999998</v>
      </c>
      <c r="K7" s="13">
        <f>UN_Population_Growth_ScenB!K6*Seafood_Consumption_Rate!$BD$6</f>
        <v>5598.9816299999993</v>
      </c>
      <c r="L7" s="13">
        <f>UN_Population_Growth_ScenB!L6*Seafood_Consumption_Rate!$BD$6</f>
        <v>5659.1303999999991</v>
      </c>
      <c r="M7" s="13">
        <f>UN_Population_Growth_ScenB!M6*Seafood_Consumption_Rate!$BD$6</f>
        <v>5717.9367300000004</v>
      </c>
      <c r="N7" s="13">
        <f>UN_Population_Growth_ScenB!N6*Seafood_Consumption_Rate!$BD$6</f>
        <v>5775.1893099999998</v>
      </c>
      <c r="O7" s="13">
        <f>UN_Population_Growth_ScenB!O6*Seafood_Consumption_Rate!$BD$6</f>
        <v>5830.6892600000001</v>
      </c>
      <c r="P7" s="13">
        <f>UN_Population_Growth_ScenB!P6*Seafood_Consumption_Rate!$BD$6</f>
        <v>5884.2252699999999</v>
      </c>
      <c r="Q7" s="13">
        <f>UN_Population_Growth_ScenB!Q6*Seafood_Consumption_Rate!$BD$6</f>
        <v>5935.7476200000001</v>
      </c>
      <c r="R7" s="13">
        <f>UN_Population_Growth_ScenB!R6*Seafood_Consumption_Rate!$BD$6</f>
        <v>5985.3308900000002</v>
      </c>
      <c r="S7" s="13">
        <f>UN_Population_Growth_ScenB!S6*Seafood_Consumption_Rate!$BD$6</f>
        <v>6032.9253599999993</v>
      </c>
      <c r="T7" s="13">
        <f>UN_Population_Growth_ScenB!T6*Seafood_Consumption_Rate!$BD$6</f>
        <v>6078.5683200000003</v>
      </c>
      <c r="U7" s="13">
        <f>UN_Population_Growth_ScenB!U6*Seafood_Consumption_Rate!$BD$6</f>
        <v>6122.2473399999999</v>
      </c>
      <c r="V7" s="13">
        <f>UN_Population_Growth_ScenB!V6*Seafood_Consumption_Rate!$BD$6</f>
        <v>6163.9375599999994</v>
      </c>
      <c r="W7" s="13">
        <f>UN_Population_Growth_ScenB!W6*Seafood_Consumption_Rate!$BD$6</f>
        <v>6203.6141200000002</v>
      </c>
      <c r="X7" s="13">
        <f>UN_Population_Growth_ScenB!X6*Seafood_Consumption_Rate!$BD$6</f>
        <v>6241.2397299999993</v>
      </c>
      <c r="Y7" s="13">
        <f>UN_Population_Growth_ScenB!Y6*Seafood_Consumption_Rate!$BD$6</f>
        <v>6276.8143900000005</v>
      </c>
      <c r="Z7" s="13">
        <f>UN_Population_Growth_ScenB!Z6*Seafood_Consumption_Rate!$BD$6</f>
        <v>6310.2759500000002</v>
      </c>
      <c r="AA7" s="13">
        <f>UN_Population_Growth_ScenB!AA6*Seafood_Consumption_Rate!$BD$6</f>
        <v>6341.6492699999999</v>
      </c>
      <c r="AB7" s="13">
        <f>UN_Population_Growth_ScenB!AB6*Seafood_Consumption_Rate!$BD$6</f>
        <v>6370.8846300000005</v>
      </c>
      <c r="AC7" s="13">
        <f>UN_Population_Growth_ScenB!AC6*Seafood_Consumption_Rate!$BD$6</f>
        <v>6397.9696000000004</v>
      </c>
      <c r="AD7" s="13">
        <f>UN_Population_Growth_ScenB!AD6*Seafood_Consumption_Rate!$BD$6</f>
        <v>6422.8296</v>
      </c>
      <c r="AE7" s="13">
        <f>UN_Population_Growth_ScenB!AE6*Seafood_Consumption_Rate!$BD$6</f>
        <v>6445.4521999999997</v>
      </c>
    </row>
    <row r="8" spans="1:31" ht="16" x14ac:dyDescent="0.2">
      <c r="A8" s="14" t="s">
        <v>32</v>
      </c>
      <c r="B8" s="13">
        <f>UN_Population_Growth_ScenB!B7*Seafood_Consumption_Rate!$BD$7</f>
        <v>8652.8310299999976</v>
      </c>
      <c r="C8" s="13">
        <f>UN_Population_Growth_ScenB!C7*Seafood_Consumption_Rate!$BD$7</f>
        <v>8724.408809999999</v>
      </c>
      <c r="D8" s="13">
        <f>UN_Population_Growth_ScenB!D7*Seafood_Consumption_Rate!$BD$7</f>
        <v>8793.1623899999995</v>
      </c>
      <c r="E8" s="13">
        <f>UN_Population_Growth_ScenB!E7*Seafood_Consumption_Rate!$BD$7</f>
        <v>8859.0917699999991</v>
      </c>
      <c r="F8" s="13">
        <f>UN_Population_Growth_ScenB!F7*Seafood_Consumption_Rate!$BD$7</f>
        <v>8922.1341899999989</v>
      </c>
      <c r="G8" s="13">
        <f>UN_Population_Growth_ScenB!G7*Seafood_Consumption_Rate!$BD$7</f>
        <v>8982.2268899999981</v>
      </c>
      <c r="H8" s="13">
        <f>UN_Population_Growth_ScenB!H7*Seafood_Consumption_Rate!$BD$7</f>
        <v>9039.5110799999984</v>
      </c>
      <c r="I8" s="13">
        <f>UN_Population_Growth_ScenB!I7*Seafood_Consumption_Rate!$BD$7</f>
        <v>9094.4260799999975</v>
      </c>
      <c r="J8" s="13">
        <f>UN_Population_Growth_ScenB!J7*Seafood_Consumption_Rate!$BD$7</f>
        <v>9147.6465599999992</v>
      </c>
      <c r="K8" s="13">
        <f>UN_Population_Growth_ScenB!K7*Seafood_Consumption_Rate!$BD$7</f>
        <v>9199.6118399999996</v>
      </c>
      <c r="L8" s="13">
        <f>UN_Population_Growth_ScenB!L7*Seafood_Consumption_Rate!$BD$7</f>
        <v>9250.4474399999981</v>
      </c>
      <c r="M8" s="13">
        <f>UN_Population_Growth_ScenB!M7*Seafood_Consumption_Rate!$BD$7</f>
        <v>9300.0278399999988</v>
      </c>
      <c r="N8" s="13">
        <f>UN_Population_Growth_ScenB!N7*Seafood_Consumption_Rate!$BD$7</f>
        <v>9348.0863099999988</v>
      </c>
      <c r="O8" s="13">
        <f>UN_Population_Growth_ScenB!O7*Seafood_Consumption_Rate!$BD$7</f>
        <v>9394.2462899999991</v>
      </c>
      <c r="P8" s="13">
        <f>UN_Population_Growth_ScenB!P7*Seafood_Consumption_Rate!$BD$7</f>
        <v>9438.1625999999978</v>
      </c>
      <c r="Q8" s="13">
        <f>UN_Population_Growth_ScenB!Q7*Seafood_Consumption_Rate!$BD$7</f>
        <v>9479.7724799999996</v>
      </c>
      <c r="R8" s="13">
        <f>UN_Population_Growth_ScenB!R7*Seafood_Consumption_Rate!$BD$7</f>
        <v>9519.0602399999989</v>
      </c>
      <c r="S8" s="13">
        <f>UN_Population_Growth_ScenB!S7*Seafood_Consumption_Rate!$BD$7</f>
        <v>9555.8219099999988</v>
      </c>
      <c r="T8" s="13">
        <f>UN_Population_Growth_ScenB!T7*Seafood_Consumption_Rate!$BD$7</f>
        <v>9589.9005899999993</v>
      </c>
      <c r="U8" s="13">
        <f>UN_Population_Growth_ScenB!U7*Seafood_Consumption_Rate!$BD$7</f>
        <v>9621.1080000000002</v>
      </c>
      <c r="V8" s="13">
        <f>UN_Population_Growth_ScenB!V7*Seafood_Consumption_Rate!$BD$7</f>
        <v>9649.3343099999984</v>
      </c>
      <c r="W8" s="13">
        <f>UN_Population_Growth_ScenB!W7*Seafood_Consumption_Rate!$BD$7</f>
        <v>9674.5010699999984</v>
      </c>
      <c r="X8" s="13">
        <f>UN_Population_Growth_ScenB!X7*Seafood_Consumption_Rate!$BD$7</f>
        <v>9696.4984499999991</v>
      </c>
      <c r="Y8" s="13">
        <f>UN_Population_Growth_ScenB!Y7*Seafood_Consumption_Rate!$BD$7</f>
        <v>9715.2166199999974</v>
      </c>
      <c r="Z8" s="13">
        <f>UN_Population_Growth_ScenB!Z7*Seafood_Consumption_Rate!$BD$7</f>
        <v>9730.5614399999995</v>
      </c>
      <c r="AA8" s="13">
        <f>UN_Population_Growth_ScenB!AA7*Seafood_Consumption_Rate!$BD$7</f>
        <v>9742.4858399999994</v>
      </c>
      <c r="AB8" s="13">
        <f>UN_Population_Growth_ScenB!AB7*Seafood_Consumption_Rate!$BD$7</f>
        <v>9750.92706</v>
      </c>
      <c r="AC8" s="13">
        <f>UN_Population_Growth_ScenB!AC7*Seafood_Consumption_Rate!$BD$7</f>
        <v>9755.9164799999999</v>
      </c>
      <c r="AD8" s="13">
        <f>UN_Population_Growth_ScenB!AD7*Seafood_Consumption_Rate!$BD$7</f>
        <v>9757.4854799999994</v>
      </c>
      <c r="AE8" s="13">
        <f>UN_Population_Growth_ScenB!AE7*Seafood_Consumption_Rate!$BD$7</f>
        <v>9755.665439999997</v>
      </c>
    </row>
    <row r="9" spans="1:31" ht="16" x14ac:dyDescent="0.2">
      <c r="A9" s="14" t="s">
        <v>41</v>
      </c>
      <c r="B9" s="13">
        <f>UN_Population_Growth_ScenB!B8*Seafood_Consumption_Rate!$BD$8</f>
        <v>21248.4496</v>
      </c>
      <c r="C9" s="13">
        <f>UN_Population_Growth_ScenB!C8*Seafood_Consumption_Rate!$BD$8</f>
        <v>21652.906799999997</v>
      </c>
      <c r="D9" s="13">
        <f>UN_Population_Growth_ScenB!D8*Seafood_Consumption_Rate!$BD$8</f>
        <v>22054.579399999999</v>
      </c>
      <c r="E9" s="13">
        <f>UN_Population_Growth_ScenB!E8*Seafood_Consumption_Rate!$BD$8</f>
        <v>22453.181799999995</v>
      </c>
      <c r="F9" s="13">
        <f>UN_Population_Growth_ScenB!F8*Seafood_Consumption_Rate!$BD$8</f>
        <v>22848.713999999996</v>
      </c>
      <c r="G9" s="13">
        <f>UN_Population_Growth_ScenB!G8*Seafood_Consumption_Rate!$BD$8</f>
        <v>23240.961799999997</v>
      </c>
      <c r="H9" s="13">
        <f>UN_Population_Growth_ScenB!H8*Seafood_Consumption_Rate!$BD$8</f>
        <v>23630.305999999997</v>
      </c>
      <c r="I9" s="13">
        <f>UN_Population_Growth_ScenB!I8*Seafood_Consumption_Rate!$BD$8</f>
        <v>24017.936599999997</v>
      </c>
      <c r="J9" s="13">
        <f>UN_Population_Growth_ScenB!J8*Seafood_Consumption_Rate!$BD$8</f>
        <v>24405.471999999998</v>
      </c>
      <c r="K9" s="13">
        <f>UN_Population_Growth_ScenB!K8*Seafood_Consumption_Rate!$BD$8</f>
        <v>24794.054599999999</v>
      </c>
      <c r="L9" s="13">
        <f>UN_Population_Growth_ScenB!L8*Seafood_Consumption_Rate!$BD$8</f>
        <v>25184.017599999999</v>
      </c>
      <c r="M9" s="13">
        <f>UN_Population_Growth_ScenB!M8*Seafood_Consumption_Rate!$BD$8</f>
        <v>25574.908799999997</v>
      </c>
      <c r="N9" s="13">
        <f>UN_Population_Growth_ScenB!N8*Seafood_Consumption_Rate!$BD$8</f>
        <v>25966.323599999996</v>
      </c>
      <c r="O9" s="13">
        <f>UN_Population_Growth_ScenB!O8*Seafood_Consumption_Rate!$BD$8</f>
        <v>26357.381399999995</v>
      </c>
      <c r="P9" s="13">
        <f>UN_Population_Growth_ScenB!P8*Seafood_Consumption_Rate!$BD$8</f>
        <v>26747.344399999994</v>
      </c>
      <c r="Q9" s="13">
        <f>UN_Population_Growth_ScenB!Q8*Seafood_Consumption_Rate!$BD$8</f>
        <v>27135.926999999996</v>
      </c>
      <c r="R9" s="13">
        <f>UN_Population_Growth_ScenB!R8*Seafood_Consumption_Rate!$BD$8</f>
        <v>27522.914999999997</v>
      </c>
      <c r="S9" s="13">
        <f>UN_Population_Growth_ScenB!S8*Seafood_Consumption_Rate!$BD$8</f>
        <v>27907.784799999998</v>
      </c>
      <c r="T9" s="13">
        <f>UN_Population_Growth_ScenB!T8*Seafood_Consumption_Rate!$BD$8</f>
        <v>28289.965199999995</v>
      </c>
      <c r="U9" s="13">
        <f>UN_Population_Growth_ScenB!U8*Seafood_Consumption_Rate!$BD$8</f>
        <v>28668.789799999995</v>
      </c>
      <c r="V9" s="13">
        <f>UN_Population_Growth_ScenB!V8*Seafood_Consumption_Rate!$BD$8</f>
        <v>29043.9254</v>
      </c>
      <c r="W9" s="13">
        <f>UN_Population_Growth_ScenB!W8*Seafood_Consumption_Rate!$BD$8</f>
        <v>29414.872199999998</v>
      </c>
      <c r="X9" s="13">
        <f>UN_Population_Growth_ScenB!X8*Seafood_Consumption_Rate!$BD$8</f>
        <v>29780.773399999995</v>
      </c>
      <c r="Y9" s="13">
        <f>UN_Population_Growth_ScenB!Y8*Seafood_Consumption_Rate!$BD$8</f>
        <v>30140.653199999997</v>
      </c>
      <c r="Z9" s="13">
        <f>UN_Population_Growth_ScenB!Z8*Seafood_Consumption_Rate!$BD$8</f>
        <v>30493.773799999995</v>
      </c>
      <c r="AA9" s="13">
        <f>UN_Population_Growth_ScenB!AA8*Seafood_Consumption_Rate!$BD$8</f>
        <v>30839.563999999995</v>
      </c>
      <c r="AB9" s="13">
        <f>UN_Population_Growth_ScenB!AB8*Seafood_Consumption_Rate!$BD$8</f>
        <v>31177.857199999995</v>
      </c>
      <c r="AC9" s="13">
        <f>UN_Population_Growth_ScenB!AC8*Seafood_Consumption_Rate!$BD$8</f>
        <v>31508.439199999997</v>
      </c>
      <c r="AD9" s="13">
        <f>UN_Population_Growth_ScenB!AD8*Seafood_Consumption_Rate!$BD$8</f>
        <v>31831.2624</v>
      </c>
      <c r="AE9" s="13">
        <f>UN_Population_Growth_ScenB!AE8*Seafood_Consumption_Rate!$BD$8</f>
        <v>32146.326799999995</v>
      </c>
    </row>
    <row r="10" spans="1:31" ht="16" x14ac:dyDescent="0.2">
      <c r="A10" s="14" t="s">
        <v>46</v>
      </c>
      <c r="B10" s="13">
        <f>UN_Population_Growth_ScenB!B9*Seafood_Consumption_Rate!$BD$9</f>
        <v>98972.852000000014</v>
      </c>
      <c r="C10" s="13">
        <f>UN_Population_Growth_ScenB!C9*Seafood_Consumption_Rate!$BD$9</f>
        <v>98679.715200000006</v>
      </c>
      <c r="D10" s="13">
        <f>UN_Population_Growth_ScenB!D9*Seafood_Consumption_Rate!$BD$9</f>
        <v>98371.222400000013</v>
      </c>
      <c r="E10" s="13">
        <f>UN_Population_Growth_ScenB!E9*Seafood_Consumption_Rate!$BD$9</f>
        <v>98041.556800000006</v>
      </c>
      <c r="F10" s="13">
        <f>UN_Population_Growth_ScenB!F9*Seafood_Consumption_Rate!$BD$9</f>
        <v>97686.723200000008</v>
      </c>
      <c r="G10" s="13">
        <f>UN_Population_Growth_ScenB!G9*Seafood_Consumption_Rate!$BD$9</f>
        <v>97307.24960000001</v>
      </c>
      <c r="H10" s="13">
        <f>UN_Population_Growth_ScenB!H9*Seafood_Consumption_Rate!$BD$9</f>
        <v>96906.700000000012</v>
      </c>
      <c r="I10" s="13">
        <f>UN_Population_Growth_ScenB!I9*Seafood_Consumption_Rate!$BD$9</f>
        <v>96487.397600000011</v>
      </c>
      <c r="J10" s="13">
        <f>UN_Population_Growth_ScenB!J9*Seafood_Consumption_Rate!$BD$9</f>
        <v>96052.352000000014</v>
      </c>
      <c r="K10" s="13">
        <f>UN_Population_Growth_ScenB!K9*Seafood_Consumption_Rate!$BD$9</f>
        <v>95603.525600000008</v>
      </c>
      <c r="L10" s="13">
        <f>UN_Population_Growth_ScenB!L9*Seafood_Consumption_Rate!$BD$9</f>
        <v>95141.860000000015</v>
      </c>
      <c r="M10" s="13">
        <f>UN_Population_Growth_ScenB!M9*Seafood_Consumption_Rate!$BD$9</f>
        <v>94666.352000000014</v>
      </c>
      <c r="N10" s="13">
        <f>UN_Population_Growth_ScenB!N9*Seafood_Consumption_Rate!$BD$9</f>
        <v>94174.616800000003</v>
      </c>
      <c r="O10" s="13">
        <f>UN_Population_Growth_ScenB!O9*Seafood_Consumption_Rate!$BD$9</f>
        <v>93663.116800000003</v>
      </c>
      <c r="P10" s="13">
        <f>UN_Population_Growth_ScenB!P9*Seafood_Consumption_Rate!$BD$9</f>
        <v>93129.194400000008</v>
      </c>
      <c r="Q10" s="13">
        <f>UN_Population_Growth_ScenB!Q9*Seafood_Consumption_Rate!$BD$9</f>
        <v>92571.872800000012</v>
      </c>
      <c r="R10" s="13">
        <f>UN_Population_Growth_ScenB!R9*Seafood_Consumption_Rate!$BD$9</f>
        <v>91991.354400000011</v>
      </c>
      <c r="S10" s="13">
        <f>UN_Population_Growth_ScenB!S9*Seafood_Consumption_Rate!$BD$9</f>
        <v>91387.463200000013</v>
      </c>
      <c r="T10" s="13">
        <f>UN_Population_Growth_ScenB!T9*Seafood_Consumption_Rate!$BD$9</f>
        <v>90760.375200000009</v>
      </c>
      <c r="U10" s="13">
        <f>UN_Population_Growth_ScenB!U9*Seafood_Consumption_Rate!$BD$9</f>
        <v>90110.064000000013</v>
      </c>
      <c r="V10" s="13">
        <f>UN_Population_Growth_ScenB!V9*Seafood_Consumption_Rate!$BD$9</f>
        <v>89436.406399999993</v>
      </c>
      <c r="W10" s="13">
        <f>UN_Population_Growth_ScenB!W9*Seafood_Consumption_Rate!$BD$9</f>
        <v>88738.760000000009</v>
      </c>
      <c r="X10" s="13">
        <f>UN_Population_Growth_ScenB!X9*Seafood_Consumption_Rate!$BD$9</f>
        <v>88016.024799999999</v>
      </c>
      <c r="Y10" s="13">
        <f>UN_Population_Growth_ScenB!Y9*Seafood_Consumption_Rate!$BD$9</f>
        <v>87266.863200000007</v>
      </c>
      <c r="Z10" s="13">
        <f>UN_Population_Growth_ScenB!Z9*Seafood_Consumption_Rate!$BD$9</f>
        <v>86490.412800000006</v>
      </c>
      <c r="AA10" s="13">
        <f>UN_Population_Growth_ScenB!AA9*Seafood_Consumption_Rate!$BD$9</f>
        <v>85686.761599999998</v>
      </c>
      <c r="AB10" s="13">
        <f>UN_Population_Growth_ScenB!AB9*Seafood_Consumption_Rate!$BD$9</f>
        <v>84856.490399999995</v>
      </c>
      <c r="AC10" s="13">
        <f>UN_Population_Growth_ScenB!AC9*Seafood_Consumption_Rate!$BD$9</f>
        <v>84000.039200000014</v>
      </c>
      <c r="AD10" s="13">
        <f>UN_Population_Growth_ScenB!AD9*Seafood_Consumption_Rate!$BD$9</f>
        <v>83118.006399999998</v>
      </c>
      <c r="AE10" s="13">
        <f>UN_Population_Growth_ScenB!AE9*Seafood_Consumption_Rate!$BD$9</f>
        <v>82211.263200000016</v>
      </c>
    </row>
    <row r="11" spans="1:31" ht="16" x14ac:dyDescent="0.2">
      <c r="A11" s="14" t="s">
        <v>53</v>
      </c>
      <c r="B11" s="13">
        <f>UN_Population_Growth_ScenB!B10*Seafood_Consumption_Rate!$BD$10</f>
        <v>2355.8053599999998</v>
      </c>
      <c r="C11" s="13">
        <f>UN_Population_Growth_ScenB!C10*Seafood_Consumption_Rate!$BD$10</f>
        <v>2358.0112899999999</v>
      </c>
      <c r="D11" s="13">
        <f>UN_Population_Growth_ScenB!D10*Seafood_Consumption_Rate!$BD$10</f>
        <v>2359.25812</v>
      </c>
      <c r="E11" s="13">
        <f>UN_Population_Growth_ScenB!E10*Seafood_Consumption_Rate!$BD$10</f>
        <v>2359.386</v>
      </c>
      <c r="F11" s="13">
        <f>UN_Population_Growth_ScenB!F10*Seafood_Consumption_Rate!$BD$10</f>
        <v>2358.3949299999999</v>
      </c>
      <c r="G11" s="13">
        <f>UN_Population_Growth_ScenB!G10*Seafood_Consumption_Rate!$BD$10</f>
        <v>2356.2209699999999</v>
      </c>
      <c r="H11" s="13">
        <f>UN_Population_Growth_ScenB!H10*Seafood_Consumption_Rate!$BD$10</f>
        <v>2352.9280599999997</v>
      </c>
      <c r="I11" s="13">
        <f>UN_Population_Growth_ScenB!I10*Seafood_Consumption_Rate!$BD$10</f>
        <v>2348.64408</v>
      </c>
      <c r="J11" s="13">
        <f>UN_Population_Growth_ScenB!J10*Seafood_Consumption_Rate!$BD$10</f>
        <v>2343.5608500000003</v>
      </c>
      <c r="K11" s="13">
        <f>UN_Population_Growth_ScenB!K10*Seafood_Consumption_Rate!$BD$10</f>
        <v>2337.8062500000001</v>
      </c>
      <c r="L11" s="13">
        <f>UN_Population_Growth_ScenB!L10*Seafood_Consumption_Rate!$BD$10</f>
        <v>2331.4442199999999</v>
      </c>
      <c r="M11" s="13">
        <f>UN_Population_Growth_ScenB!M10*Seafood_Consumption_Rate!$BD$10</f>
        <v>2324.4747600000001</v>
      </c>
      <c r="N11" s="13">
        <f>UN_Population_Growth_ScenB!N10*Seafood_Consumption_Rate!$BD$10</f>
        <v>2316.9298399999998</v>
      </c>
      <c r="O11" s="13">
        <f>UN_Population_Growth_ScenB!O10*Seafood_Consumption_Rate!$BD$10</f>
        <v>2308.8414299999999</v>
      </c>
      <c r="P11" s="13">
        <f>UN_Population_Growth_ScenB!P10*Seafood_Consumption_Rate!$BD$10</f>
        <v>2300.1775599999996</v>
      </c>
      <c r="Q11" s="13">
        <f>UN_Population_Growth_ScenB!Q10*Seafood_Consumption_Rate!$BD$10</f>
        <v>2290.9701999999997</v>
      </c>
      <c r="R11" s="13">
        <f>UN_Population_Growth_ScenB!R10*Seafood_Consumption_Rate!$BD$10</f>
        <v>2281.3152599999999</v>
      </c>
      <c r="S11" s="13">
        <f>UN_Population_Growth_ScenB!S10*Seafood_Consumption_Rate!$BD$10</f>
        <v>2271.0848599999999</v>
      </c>
      <c r="T11" s="13">
        <f>UN_Population_Growth_ScenB!T10*Seafood_Consumption_Rate!$BD$10</f>
        <v>2260.4068799999995</v>
      </c>
      <c r="U11" s="13">
        <f>UN_Population_Growth_ScenB!U10*Seafood_Consumption_Rate!$BD$10</f>
        <v>2249.24935</v>
      </c>
      <c r="V11" s="13">
        <f>UN_Population_Growth_ScenB!V10*Seafood_Consumption_Rate!$BD$10</f>
        <v>2237.6122700000001</v>
      </c>
      <c r="W11" s="13">
        <f>UN_Population_Growth_ScenB!W10*Seafood_Consumption_Rate!$BD$10</f>
        <v>2225.5276100000001</v>
      </c>
      <c r="X11" s="13">
        <f>UN_Population_Growth_ScenB!X10*Seafood_Consumption_Rate!$BD$10</f>
        <v>2212.8674900000001</v>
      </c>
      <c r="Y11" s="13">
        <f>UN_Population_Growth_ScenB!Y10*Seafood_Consumption_Rate!$BD$10</f>
        <v>2199.5360000000001</v>
      </c>
      <c r="Z11" s="13">
        <f>UN_Population_Growth_ScenB!Z10*Seafood_Consumption_Rate!$BD$10</f>
        <v>2185.50117</v>
      </c>
      <c r="AA11" s="13">
        <f>UN_Population_Growth_ScenB!AA10*Seafood_Consumption_Rate!$BD$10</f>
        <v>2170.7629999999999</v>
      </c>
      <c r="AB11" s="13">
        <f>UN_Population_Growth_ScenB!AB10*Seafood_Consumption_Rate!$BD$10</f>
        <v>2155.2895199999998</v>
      </c>
      <c r="AC11" s="13">
        <f>UN_Population_Growth_ScenB!AC10*Seafood_Consumption_Rate!$BD$10</f>
        <v>2139.0807300000001</v>
      </c>
      <c r="AD11" s="13">
        <f>UN_Population_Growth_ScenB!AD10*Seafood_Consumption_Rate!$BD$10</f>
        <v>2122.26451</v>
      </c>
      <c r="AE11" s="13">
        <f>UN_Population_Growth_ScenB!AE10*Seafood_Consumption_Rate!$BD$10</f>
        <v>2104.7769199999998</v>
      </c>
    </row>
    <row r="12" spans="1:31" ht="16" x14ac:dyDescent="0.2">
      <c r="A12" s="14" t="s">
        <v>54</v>
      </c>
      <c r="B12" s="13">
        <f>UN_Population_Growth_ScenB!B11*Seafood_Consumption_Rate!$BD$11</f>
        <v>117395.4028</v>
      </c>
      <c r="C12" s="13">
        <f>UN_Population_Growth_ScenB!C11*Seafood_Consumption_Rate!$BD$11</f>
        <v>118167.0298</v>
      </c>
      <c r="D12" s="13">
        <f>UN_Population_Growth_ScenB!D11*Seafood_Consumption_Rate!$BD$11</f>
        <v>118888.16899999999</v>
      </c>
      <c r="E12" s="13">
        <f>UN_Population_Growth_ScenB!E11*Seafood_Consumption_Rate!$BD$11</f>
        <v>119558.50239999998</v>
      </c>
      <c r="F12" s="13">
        <f>UN_Population_Growth_ScenB!F11*Seafood_Consumption_Rate!$BD$11</f>
        <v>120178.6554</v>
      </c>
      <c r="G12" s="13">
        <f>UN_Population_Growth_ScenB!G11*Seafood_Consumption_Rate!$BD$11</f>
        <v>120748.6704</v>
      </c>
      <c r="H12" s="13">
        <f>UN_Population_Growth_ScenB!H11*Seafood_Consumption_Rate!$BD$11</f>
        <v>121271.685</v>
      </c>
      <c r="I12" s="13">
        <f>UN_Population_Growth_ScenB!I11*Seafood_Consumption_Rate!$BD$11</f>
        <v>121754.98139999999</v>
      </c>
      <c r="J12" s="13">
        <f>UN_Population_Growth_ScenB!J11*Seafood_Consumption_Rate!$BD$11</f>
        <v>122207.8134</v>
      </c>
      <c r="K12" s="13">
        <f>UN_Population_Growth_ScenB!K11*Seafood_Consumption_Rate!$BD$11</f>
        <v>122636.594</v>
      </c>
      <c r="L12" s="13">
        <f>UN_Population_Growth_ScenB!L11*Seafood_Consumption_Rate!$BD$11</f>
        <v>123044.45020000001</v>
      </c>
      <c r="M12" s="13">
        <f>UN_Population_Growth_ScenB!M11*Seafood_Consumption_Rate!$BD$11</f>
        <v>123429.2726</v>
      </c>
      <c r="N12" s="13">
        <f>UN_Population_Growth_ScenB!N11*Seafood_Consumption_Rate!$BD$11</f>
        <v>123785.7294</v>
      </c>
      <c r="O12" s="13">
        <f>UN_Population_Growth_ScenB!O11*Seafood_Consumption_Rate!$BD$11</f>
        <v>124105.62679999998</v>
      </c>
      <c r="P12" s="13">
        <f>UN_Population_Growth_ScenB!P11*Seafood_Consumption_Rate!$BD$11</f>
        <v>124382.77439999999</v>
      </c>
      <c r="Q12" s="13">
        <f>UN_Population_Growth_ScenB!Q11*Seafood_Consumption_Rate!$BD$11</f>
        <v>124615.5928</v>
      </c>
      <c r="R12" s="13">
        <f>UN_Population_Growth_ScenB!R11*Seafood_Consumption_Rate!$BD$11</f>
        <v>124805.14199999999</v>
      </c>
      <c r="S12" s="13">
        <f>UN_Population_Growth_ScenB!S11*Seafood_Consumption_Rate!$BD$11</f>
        <v>124950.9026</v>
      </c>
      <c r="T12" s="13">
        <f>UN_Population_Growth_ScenB!T11*Seafood_Consumption_Rate!$BD$11</f>
        <v>125052.97</v>
      </c>
      <c r="U12" s="13">
        <f>UN_Population_Growth_ScenB!U11*Seafood_Consumption_Rate!$BD$11</f>
        <v>125111.27</v>
      </c>
      <c r="V12" s="13">
        <f>UN_Population_Growth_ScenB!V11*Seafood_Consumption_Rate!$BD$11</f>
        <v>125125.6118</v>
      </c>
      <c r="W12" s="13">
        <f>UN_Population_Growth_ScenB!W11*Seafood_Consumption_Rate!$BD$11</f>
        <v>125095.317</v>
      </c>
      <c r="X12" s="13">
        <f>UN_Population_Growth_ScenB!X11*Seafood_Consumption_Rate!$BD$11</f>
        <v>125019.39979999998</v>
      </c>
      <c r="Y12" s="13">
        <f>UN_Population_Growth_ScenB!Y11*Seafood_Consumption_Rate!$BD$11</f>
        <v>124896.7472</v>
      </c>
      <c r="Z12" s="13">
        <f>UN_Population_Growth_ScenB!Z11*Seafood_Consumption_Rate!$BD$11</f>
        <v>124726.914</v>
      </c>
      <c r="AA12" s="13">
        <f>UN_Population_Growth_ScenB!AA11*Seafood_Consumption_Rate!$BD$11</f>
        <v>124509.73059999998</v>
      </c>
      <c r="AB12" s="13">
        <f>UN_Population_Growth_ScenB!AB11*Seafood_Consumption_Rate!$BD$11</f>
        <v>124246.35239999999</v>
      </c>
      <c r="AC12" s="13">
        <f>UN_Population_Growth_ScenB!AC11*Seafood_Consumption_Rate!$BD$11</f>
        <v>123939.23859999998</v>
      </c>
      <c r="AD12" s="13">
        <f>UN_Population_Growth_ScenB!AD11*Seafood_Consumption_Rate!$BD$11</f>
        <v>123591.7282</v>
      </c>
      <c r="AE12" s="13">
        <f>UN_Population_Growth_ScenB!AE11*Seafood_Consumption_Rate!$BD$11</f>
        <v>123206.556</v>
      </c>
    </row>
    <row r="13" spans="1:31" ht="16" x14ac:dyDescent="0.2">
      <c r="A13" s="14" t="s">
        <v>62</v>
      </c>
      <c r="B13" s="13">
        <f>UN_Population_Growth_ScenB!B12*Seafood_Consumption_Rate!$BD$12</f>
        <v>32283.292100000006</v>
      </c>
      <c r="C13" s="13">
        <f>UN_Population_Growth_ScenB!C12*Seafood_Consumption_Rate!$BD$12</f>
        <v>32313.252320000003</v>
      </c>
      <c r="D13" s="13">
        <f>UN_Population_Growth_ScenB!D12*Seafood_Consumption_Rate!$BD$12</f>
        <v>32327.112920000003</v>
      </c>
      <c r="E13" s="13">
        <f>UN_Population_Growth_ScenB!E12*Seafood_Consumption_Rate!$BD$12</f>
        <v>32325.513620000005</v>
      </c>
      <c r="F13" s="13">
        <f>UN_Population_Growth_ScenB!F12*Seafood_Consumption_Rate!$BD$12</f>
        <v>32309.200760000007</v>
      </c>
      <c r="G13" s="13">
        <f>UN_Population_Growth_ScenB!G12*Seafood_Consumption_Rate!$BD$12</f>
        <v>32278.707440000006</v>
      </c>
      <c r="H13" s="13">
        <f>UN_Population_Growth_ScenB!H12*Seafood_Consumption_Rate!$BD$12</f>
        <v>32235.135400000006</v>
      </c>
      <c r="I13" s="13">
        <f>UN_Population_Growth_ScenB!I12*Seafood_Consumption_Rate!$BD$12</f>
        <v>32180.226100000007</v>
      </c>
      <c r="J13" s="13">
        <f>UN_Population_Growth_ScenB!J12*Seafood_Consumption_Rate!$BD$12</f>
        <v>32116.183020000008</v>
      </c>
      <c r="K13" s="13">
        <f>UN_Population_Growth_ScenB!K12*Seafood_Consumption_Rate!$BD$12</f>
        <v>32044.569920000005</v>
      </c>
      <c r="L13" s="13">
        <f>UN_Population_Growth_ScenB!L12*Seafood_Consumption_Rate!$BD$12</f>
        <v>31966.275300000008</v>
      </c>
      <c r="M13" s="13">
        <f>UN_Population_Growth_ScenB!M12*Seafood_Consumption_Rate!$BD$12</f>
        <v>31881.192540000007</v>
      </c>
      <c r="N13" s="13">
        <f>UN_Population_Growth_ScenB!N12*Seafood_Consumption_Rate!$BD$12</f>
        <v>31788.681920000006</v>
      </c>
      <c r="O13" s="13">
        <f>UN_Population_Growth_ScenB!O12*Seafood_Consumption_Rate!$BD$12</f>
        <v>31687.535080000005</v>
      </c>
      <c r="P13" s="13">
        <f>UN_Population_Growth_ScenB!P12*Seafood_Consumption_Rate!$BD$12</f>
        <v>31576.792440000005</v>
      </c>
      <c r="Q13" s="13">
        <f>UN_Population_Growth_ScenB!Q12*Seafood_Consumption_Rate!$BD$12</f>
        <v>31456.454000000005</v>
      </c>
      <c r="R13" s="13">
        <f>UN_Population_Growth_ScenB!R12*Seafood_Consumption_Rate!$BD$12</f>
        <v>31326.733000000007</v>
      </c>
      <c r="S13" s="13">
        <f>UN_Population_Growth_ScenB!S12*Seafood_Consumption_Rate!$BD$12</f>
        <v>31187.309580000008</v>
      </c>
      <c r="T13" s="13">
        <f>UN_Population_Growth_ScenB!T12*Seafood_Consumption_Rate!$BD$12</f>
        <v>31037.828340000007</v>
      </c>
      <c r="U13" s="13">
        <f>UN_Population_Growth_ScenB!U12*Seafood_Consumption_Rate!$BD$12</f>
        <v>30877.969420000005</v>
      </c>
      <c r="V13" s="13">
        <f>UN_Population_Growth_ScenB!V12*Seafood_Consumption_Rate!$BD$12</f>
        <v>30707.803900000003</v>
      </c>
      <c r="W13" s="13">
        <f>UN_Population_Growth_ScenB!W12*Seafood_Consumption_Rate!$BD$12</f>
        <v>30527.402860000002</v>
      </c>
      <c r="X13" s="13">
        <f>UN_Population_Growth_ScenB!X12*Seafood_Consumption_Rate!$BD$12</f>
        <v>30336.517520000005</v>
      </c>
      <c r="Y13" s="13">
        <f>UN_Population_Growth_ScenB!Y12*Seafood_Consumption_Rate!$BD$12</f>
        <v>30135.005720000005</v>
      </c>
      <c r="Z13" s="13">
        <f>UN_Population_Growth_ScenB!Z12*Seafood_Consumption_Rate!$BD$12</f>
        <v>29922.796380000007</v>
      </c>
      <c r="AA13" s="13">
        <f>UN_Population_Growth_ScenB!AA12*Seafood_Consumption_Rate!$BD$12</f>
        <v>29699.853960000004</v>
      </c>
      <c r="AB13" s="13">
        <f>UN_Population_Growth_ScenB!AB12*Seafood_Consumption_Rate!$BD$12</f>
        <v>29466.676020000006</v>
      </c>
      <c r="AC13" s="13">
        <f>UN_Population_Growth_ScenB!AC12*Seafood_Consumption_Rate!$BD$12</f>
        <v>29224.506460000004</v>
      </c>
      <c r="AD13" s="13">
        <f>UN_Population_Growth_ScenB!AD12*Seafood_Consumption_Rate!$BD$12</f>
        <v>28974.909040000002</v>
      </c>
      <c r="AE13" s="13">
        <f>UN_Population_Growth_ScenB!AE12*Seafood_Consumption_Rate!$BD$12</f>
        <v>28719.127660000002</v>
      </c>
    </row>
    <row r="14" spans="1:31" ht="16" x14ac:dyDescent="0.2">
      <c r="A14" s="14" t="s">
        <v>72</v>
      </c>
      <c r="B14" s="13">
        <f>UN_Population_Growth_ScenB!B13*Seafood_Consumption_Rate!$BD$13</f>
        <v>4070.67193</v>
      </c>
      <c r="C14" s="13">
        <f>UN_Population_Growth_ScenB!C13*Seafood_Consumption_Rate!$BD$13</f>
        <v>4074.1283699999999</v>
      </c>
      <c r="D14" s="13">
        <f>UN_Population_Growth_ScenB!D13*Seafood_Consumption_Rate!$BD$13</f>
        <v>4075.5184599999998</v>
      </c>
      <c r="E14" s="13">
        <f>UN_Population_Growth_ScenB!E13*Seafood_Consumption_Rate!$BD$13</f>
        <v>4074.7294899999997</v>
      </c>
      <c r="F14" s="13">
        <f>UN_Population_Growth_ScenB!F13*Seafood_Consumption_Rate!$BD$13</f>
        <v>4071.7614600000002</v>
      </c>
      <c r="G14" s="13">
        <f>UN_Population_Growth_ScenB!G13*Seafood_Consumption_Rate!$BD$13</f>
        <v>4066.42652</v>
      </c>
      <c r="H14" s="13">
        <f>UN_Population_Growth_ScenB!H13*Seafood_Consumption_Rate!$BD$13</f>
        <v>4058.9500900000003</v>
      </c>
      <c r="I14" s="13">
        <f>UN_Population_Growth_ScenB!I13*Seafood_Consumption_Rate!$BD$13</f>
        <v>4049.7454400000001</v>
      </c>
      <c r="J14" s="13">
        <f>UN_Population_Growth_ScenB!J13*Seafood_Consumption_Rate!$BD$13</f>
        <v>4039.6015400000001</v>
      </c>
      <c r="K14" s="13">
        <f>UN_Population_Growth_ScenB!K13*Seafood_Consumption_Rate!$BD$13</f>
        <v>4028.8565200000003</v>
      </c>
      <c r="L14" s="13">
        <f>UN_Population_Growth_ScenB!L13*Seafood_Consumption_Rate!$BD$13</f>
        <v>4017.7733700000003</v>
      </c>
      <c r="M14" s="13">
        <f>UN_Population_Growth_ScenB!M13*Seafood_Consumption_Rate!$BD$13</f>
        <v>4006.2769500000004</v>
      </c>
      <c r="N14" s="13">
        <f>UN_Population_Growth_ScenB!N13*Seafood_Consumption_Rate!$BD$13</f>
        <v>3994.2545500000001</v>
      </c>
      <c r="O14" s="13">
        <f>UN_Population_Growth_ScenB!O13*Seafood_Consumption_Rate!$BD$13</f>
        <v>3981.4431800000002</v>
      </c>
      <c r="P14" s="13">
        <f>UN_Population_Growth_ScenB!P13*Seafood_Consumption_Rate!$BD$13</f>
        <v>3967.7301299999999</v>
      </c>
      <c r="Q14" s="13">
        <f>UN_Population_Growth_ScenB!Q13*Seafood_Consumption_Rate!$BD$13</f>
        <v>3953.0778299999997</v>
      </c>
      <c r="R14" s="13">
        <f>UN_Population_Growth_ScenB!R13*Seafood_Consumption_Rate!$BD$13</f>
        <v>3937.56142</v>
      </c>
      <c r="S14" s="13">
        <f>UN_Population_Growth_ScenB!S13*Seafood_Consumption_Rate!$BD$13</f>
        <v>3921.0681900000004</v>
      </c>
      <c r="T14" s="13">
        <f>UN_Population_Growth_ScenB!T13*Seafood_Consumption_Rate!$BD$13</f>
        <v>3903.5981400000001</v>
      </c>
      <c r="U14" s="13">
        <f>UN_Population_Growth_ScenB!U13*Seafood_Consumption_Rate!$BD$13</f>
        <v>3885.03856</v>
      </c>
      <c r="V14" s="13">
        <f>UN_Population_Growth_ScenB!V13*Seafood_Consumption_Rate!$BD$13</f>
        <v>3865.3894500000001</v>
      </c>
      <c r="W14" s="13">
        <f>UN_Population_Growth_ScenB!W13*Seafood_Consumption_Rate!$BD$13</f>
        <v>3844.6132399999997</v>
      </c>
      <c r="X14" s="13">
        <f>UN_Population_Growth_ScenB!X13*Seafood_Consumption_Rate!$BD$13</f>
        <v>3822.5596500000001</v>
      </c>
      <c r="Y14" s="13">
        <f>UN_Population_Growth_ScenB!Y13*Seafood_Consumption_Rate!$BD$13</f>
        <v>3799.0408299999999</v>
      </c>
      <c r="Z14" s="13">
        <f>UN_Population_Growth_ScenB!Z13*Seafood_Consumption_Rate!$BD$13</f>
        <v>3773.98164</v>
      </c>
      <c r="AA14" s="13">
        <f>UN_Population_Growth_ScenB!AA13*Seafood_Consumption_Rate!$BD$13</f>
        <v>3747.3069400000004</v>
      </c>
      <c r="AB14" s="13">
        <f>UN_Population_Growth_ScenB!AB13*Seafood_Consumption_Rate!$BD$13</f>
        <v>3719.0918700000002</v>
      </c>
      <c r="AC14" s="13">
        <f>UN_Population_Growth_ScenB!AC13*Seafood_Consumption_Rate!$BD$13</f>
        <v>3689.3740000000003</v>
      </c>
      <c r="AD14" s="13">
        <f>UN_Population_Growth_ScenB!AD13*Seafood_Consumption_Rate!$BD$13</f>
        <v>3658.1909000000001</v>
      </c>
      <c r="AE14" s="13">
        <f>UN_Population_Growth_ScenB!AE13*Seafood_Consumption_Rate!$BD$13</f>
        <v>3625.6928499999999</v>
      </c>
    </row>
    <row r="15" spans="1:31" ht="16" x14ac:dyDescent="0.2">
      <c r="A15" s="14" t="s">
        <v>75</v>
      </c>
      <c r="B15" s="13">
        <f>UN_Population_Growth_ScenB!B14*Seafood_Consumption_Rate!$BD$14</f>
        <v>3745.2599599999999</v>
      </c>
      <c r="C15" s="13">
        <f>UN_Population_Growth_ScenB!C14*Seafood_Consumption_Rate!$BD$14</f>
        <v>3818.1720299999993</v>
      </c>
      <c r="D15" s="13">
        <f>UN_Population_Growth_ScenB!D14*Seafood_Consumption_Rate!$BD$14</f>
        <v>3890.7099899999998</v>
      </c>
      <c r="E15" s="13">
        <f>UN_Population_Growth_ScenB!E14*Seafood_Consumption_Rate!$BD$14</f>
        <v>3962.7986599999995</v>
      </c>
      <c r="F15" s="13">
        <f>UN_Population_Growth_ScenB!F14*Seafood_Consumption_Rate!$BD$14</f>
        <v>4034.4040299999997</v>
      </c>
      <c r="G15" s="13">
        <f>UN_Population_Growth_ScenB!G14*Seafood_Consumption_Rate!$BD$14</f>
        <v>4105.4759799999993</v>
      </c>
      <c r="H15" s="13">
        <f>UN_Population_Growth_ScenB!H14*Seafood_Consumption_Rate!$BD$14</f>
        <v>4176.0932699999994</v>
      </c>
      <c r="I15" s="13">
        <f>UN_Population_Growth_ScenB!I14*Seafood_Consumption_Rate!$BD$14</f>
        <v>4246.5064999999995</v>
      </c>
      <c r="J15" s="13">
        <f>UN_Population_Growth_ScenB!J14*Seafood_Consumption_Rate!$BD$14</f>
        <v>4317.0575600000002</v>
      </c>
      <c r="K15" s="13">
        <f>UN_Population_Growth_ScenB!K14*Seafood_Consumption_Rate!$BD$14</f>
        <v>4387.9845199999991</v>
      </c>
      <c r="L15" s="13">
        <f>UN_Population_Growth_ScenB!L14*Seafood_Consumption_Rate!$BD$14</f>
        <v>4459.35898</v>
      </c>
      <c r="M15" s="13">
        <f>UN_Population_Growth_ScenB!M14*Seafood_Consumption_Rate!$BD$14</f>
        <v>4531.0985999999994</v>
      </c>
      <c r="N15" s="13">
        <f>UN_Population_Growth_ScenB!N14*Seafood_Consumption_Rate!$BD$14</f>
        <v>4603.0888199999999</v>
      </c>
      <c r="O15" s="13">
        <f>UN_Population_Growth_ScenB!O14*Seafood_Consumption_Rate!$BD$14</f>
        <v>4675.1524299999992</v>
      </c>
      <c r="P15" s="13">
        <f>UN_Population_Growth_ScenB!P14*Seafood_Consumption_Rate!$BD$14</f>
        <v>4747.1354899999997</v>
      </c>
      <c r="Q15" s="13">
        <f>UN_Population_Growth_ScenB!Q14*Seafood_Consumption_Rate!$BD$14</f>
        <v>4818.9717699999992</v>
      </c>
      <c r="R15" s="13">
        <f>UN_Population_Growth_ScenB!R14*Seafood_Consumption_Rate!$BD$14</f>
        <v>4890.6326300000001</v>
      </c>
      <c r="S15" s="13">
        <f>UN_Population_Growth_ScenB!S14*Seafood_Consumption_Rate!$BD$14</f>
        <v>4962.0267799999992</v>
      </c>
      <c r="T15" s="13">
        <f>UN_Population_Growth_ScenB!T14*Seafood_Consumption_Rate!$BD$14</f>
        <v>5033.0575599999993</v>
      </c>
      <c r="U15" s="13">
        <f>UN_Population_Growth_ScenB!U14*Seafood_Consumption_Rate!$BD$14</f>
        <v>5103.6193599999997</v>
      </c>
      <c r="V15" s="13">
        <f>UN_Population_Growth_ScenB!V14*Seafood_Consumption_Rate!$BD$14</f>
        <v>5173.6369999999997</v>
      </c>
      <c r="W15" s="13">
        <f>UN_Population_Growth_ScenB!W14*Seafood_Consumption_Rate!$BD$14</f>
        <v>5243.0156099999995</v>
      </c>
      <c r="X15" s="13">
        <f>UN_Population_Growth_ScenB!X14*Seafood_Consumption_Rate!$BD$14</f>
        <v>5311.5976699999992</v>
      </c>
      <c r="Y15" s="13">
        <f>UN_Population_Growth_ScenB!Y14*Seafood_Consumption_Rate!$BD$14</f>
        <v>5379.2149199999994</v>
      </c>
      <c r="Z15" s="13">
        <f>UN_Population_Growth_ScenB!Z14*Seafood_Consumption_Rate!$BD$14</f>
        <v>5445.7241599999998</v>
      </c>
      <c r="AA15" s="13">
        <f>UN_Population_Growth_ScenB!AA14*Seafood_Consumption_Rate!$BD$14</f>
        <v>5511.0358900000001</v>
      </c>
      <c r="AB15" s="13">
        <f>UN_Population_Growth_ScenB!AB14*Seafood_Consumption_Rate!$BD$14</f>
        <v>5575.0892499999991</v>
      </c>
      <c r="AC15" s="13">
        <f>UN_Population_Growth_ScenB!AC14*Seafood_Consumption_Rate!$BD$14</f>
        <v>5637.8144299999994</v>
      </c>
      <c r="AD15" s="13">
        <f>UN_Population_Growth_ScenB!AD14*Seafood_Consumption_Rate!$BD$14</f>
        <v>5699.1451999999999</v>
      </c>
      <c r="AE15" s="13">
        <f>UN_Population_Growth_ScenB!AE14*Seafood_Consumption_Rate!$BD$14</f>
        <v>5759.0278599999992</v>
      </c>
    </row>
    <row r="16" spans="1:31" ht="16" x14ac:dyDescent="0.2">
      <c r="A16" s="14" t="s">
        <v>76</v>
      </c>
      <c r="B16" s="13">
        <f>UN_Population_Growth_ScenB!B15*Seafood_Consumption_Rate!$BD$15</f>
        <v>25102.333619999998</v>
      </c>
      <c r="C16" s="13">
        <f>UN_Population_Growth_ScenB!C15*Seafood_Consumption_Rate!$BD$15</f>
        <v>25162.095419999998</v>
      </c>
      <c r="D16" s="13">
        <f>UN_Population_Growth_ScenB!D15*Seafood_Consumption_Rate!$BD$15</f>
        <v>25213.631939999999</v>
      </c>
      <c r="E16" s="13">
        <f>UN_Population_Growth_ScenB!E15*Seafood_Consumption_Rate!$BD$15</f>
        <v>25253.922959999996</v>
      </c>
      <c r="F16" s="13">
        <f>UN_Population_Growth_ScenB!F15*Seafood_Consumption_Rate!$BD$15</f>
        <v>25280.783639999994</v>
      </c>
      <c r="G16" s="13">
        <f>UN_Population_Growth_ScenB!G15*Seafood_Consumption_Rate!$BD$15</f>
        <v>25292.960909999998</v>
      </c>
      <c r="H16" s="13">
        <f>UN_Population_Growth_ScenB!H15*Seafood_Consumption_Rate!$BD$15</f>
        <v>25290.776069999996</v>
      </c>
      <c r="I16" s="13">
        <f>UN_Population_Growth_ScenB!I15*Seafood_Consumption_Rate!$BD$15</f>
        <v>25275.546449999994</v>
      </c>
      <c r="J16" s="13">
        <f>UN_Population_Growth_ScenB!J15*Seafood_Consumption_Rate!$BD$15</f>
        <v>25249.489019999997</v>
      </c>
      <c r="K16" s="13">
        <f>UN_Population_Growth_ScenB!K15*Seafood_Consumption_Rate!$BD$15</f>
        <v>25214.146019999996</v>
      </c>
      <c r="L16" s="13">
        <f>UN_Population_Growth_ScenB!L15*Seafood_Consumption_Rate!$BD$15</f>
        <v>25169.935139999998</v>
      </c>
      <c r="M16" s="13">
        <f>UN_Population_Growth_ScenB!M15*Seafood_Consumption_Rate!$BD$15</f>
        <v>25116.213779999998</v>
      </c>
      <c r="N16" s="13">
        <f>UN_Population_Growth_ScenB!N15*Seafood_Consumption_Rate!$BD$15</f>
        <v>25052.242949999996</v>
      </c>
      <c r="O16" s="13">
        <f>UN_Population_Growth_ScenB!O15*Seafood_Consumption_Rate!$BD$15</f>
        <v>24976.962359999994</v>
      </c>
      <c r="P16" s="13">
        <f>UN_Population_Growth_ScenB!P15*Seafood_Consumption_Rate!$BD$15</f>
        <v>24889.633019999997</v>
      </c>
      <c r="Q16" s="13">
        <f>UN_Population_Growth_ScenB!Q15*Seafood_Consumption_Rate!$BD$15</f>
        <v>24790.222799999996</v>
      </c>
      <c r="R16" s="13">
        <f>UN_Population_Growth_ScenB!R15*Seafood_Consumption_Rate!$BD$15</f>
        <v>24679.374299999996</v>
      </c>
      <c r="S16" s="13">
        <f>UN_Population_Growth_ScenB!S15*Seafood_Consumption_Rate!$BD$15</f>
        <v>24557.665859999997</v>
      </c>
      <c r="T16" s="13">
        <f>UN_Population_Growth_ScenB!T15*Seafood_Consumption_Rate!$BD$15</f>
        <v>24425.964989999997</v>
      </c>
      <c r="U16" s="13">
        <f>UN_Population_Growth_ScenB!U15*Seafood_Consumption_Rate!$BD$15</f>
        <v>24285.074939999995</v>
      </c>
      <c r="V16" s="13">
        <f>UN_Population_Growth_ScenB!V15*Seafood_Consumption_Rate!$BD$15</f>
        <v>24135.349139999995</v>
      </c>
      <c r="W16" s="13">
        <f>UN_Population_Growth_ScenB!W15*Seafood_Consumption_Rate!$BD$15</f>
        <v>23977.205279999995</v>
      </c>
      <c r="X16" s="13">
        <f>UN_Population_Growth_ScenB!X15*Seafood_Consumption_Rate!$BD$15</f>
        <v>23811.318089999997</v>
      </c>
      <c r="Y16" s="13">
        <f>UN_Population_Growth_ScenB!Y15*Seafood_Consumption_Rate!$BD$15</f>
        <v>23638.458689999996</v>
      </c>
      <c r="Z16" s="13">
        <f>UN_Population_Growth_ScenB!Z15*Seafood_Consumption_Rate!$BD$15</f>
        <v>23459.333939999997</v>
      </c>
      <c r="AA16" s="13">
        <f>UN_Population_Growth_ScenB!AA15*Seafood_Consumption_Rate!$BD$15</f>
        <v>23274.393659999994</v>
      </c>
      <c r="AB16" s="13">
        <f>UN_Population_Growth_ScenB!AB15*Seafood_Consumption_Rate!$BD$15</f>
        <v>23084.119799999997</v>
      </c>
      <c r="AC16" s="13">
        <f>UN_Population_Growth_ScenB!AC15*Seafood_Consumption_Rate!$BD$15</f>
        <v>22889.219219999995</v>
      </c>
      <c r="AD16" s="13">
        <f>UN_Population_Growth_ScenB!AD15*Seafood_Consumption_Rate!$BD$15</f>
        <v>22690.591559999997</v>
      </c>
      <c r="AE16" s="13">
        <f>UN_Population_Growth_ScenB!AE15*Seafood_Consumption_Rate!$BD$15</f>
        <v>22488.847289999998</v>
      </c>
    </row>
    <row r="17" spans="1:31" ht="16" x14ac:dyDescent="0.2">
      <c r="A17" s="14" t="s">
        <v>77</v>
      </c>
      <c r="B17" s="13">
        <f>UN_Population_Growth_ScenB!B16*Seafood_Consumption_Rate!$BD$16</f>
        <v>35691.475679999996</v>
      </c>
      <c r="C17" s="13">
        <f>UN_Population_Growth_ScenB!C16*Seafood_Consumption_Rate!$BD$16</f>
        <v>35983.800259999996</v>
      </c>
      <c r="D17" s="13">
        <f>UN_Population_Growth_ScenB!D16*Seafood_Consumption_Rate!$BD$16</f>
        <v>36262.5726</v>
      </c>
      <c r="E17" s="13">
        <f>UN_Population_Growth_ScenB!E16*Seafood_Consumption_Rate!$BD$16</f>
        <v>36526.913499999995</v>
      </c>
      <c r="F17" s="13">
        <f>UN_Population_Growth_ScenB!F16*Seafood_Consumption_Rate!$BD$16</f>
        <v>36776.386500000001</v>
      </c>
      <c r="G17" s="13">
        <f>UN_Population_Growth_ScenB!G16*Seafood_Consumption_Rate!$BD$16</f>
        <v>37010.925659999994</v>
      </c>
      <c r="H17" s="13">
        <f>UN_Population_Growth_ScenB!H16*Seafood_Consumption_Rate!$BD$16</f>
        <v>37231.504379999991</v>
      </c>
      <c r="I17" s="13">
        <f>UN_Population_Growth_ScenB!I16*Seafood_Consumption_Rate!$BD$16</f>
        <v>37439.950139999994</v>
      </c>
      <c r="J17" s="13">
        <f>UN_Population_Growth_ScenB!J16*Seafood_Consumption_Rate!$BD$16</f>
        <v>37638.661899999992</v>
      </c>
      <c r="K17" s="13">
        <f>UN_Population_Growth_ScenB!K16*Seafood_Consumption_Rate!$BD$16</f>
        <v>37829.366659999992</v>
      </c>
      <c r="L17" s="13">
        <f>UN_Population_Growth_ScenB!L16*Seafood_Consumption_Rate!$BD$16</f>
        <v>38012.698699999994</v>
      </c>
      <c r="M17" s="13">
        <f>UN_Population_Growth_ScenB!M16*Seafood_Consumption_Rate!$BD$16</f>
        <v>38188.224699999992</v>
      </c>
      <c r="N17" s="13">
        <f>UN_Population_Growth_ScenB!N16*Seafood_Consumption_Rate!$BD$16</f>
        <v>38355.253859999997</v>
      </c>
      <c r="O17" s="13">
        <f>UN_Population_Growth_ScenB!O16*Seafood_Consumption_Rate!$BD$16</f>
        <v>38512.596119999995</v>
      </c>
      <c r="P17" s="13">
        <f>UN_Population_Growth_ScenB!P16*Seafood_Consumption_Rate!$BD$16</f>
        <v>38659.274939999996</v>
      </c>
      <c r="Q17" s="13">
        <f>UN_Population_Growth_ScenB!Q16*Seafood_Consumption_Rate!$BD$16</f>
        <v>38795.070519999994</v>
      </c>
      <c r="R17" s="13">
        <f>UN_Population_Growth_ScenB!R16*Seafood_Consumption_Rate!$BD$16</f>
        <v>38919.938899999994</v>
      </c>
      <c r="S17" s="13">
        <f>UN_Population_Growth_ScenB!S16*Seafood_Consumption_Rate!$BD$16</f>
        <v>39033.223819999992</v>
      </c>
      <c r="T17" s="13">
        <f>UN_Population_Growth_ScenB!T16*Seafood_Consumption_Rate!$BD$16</f>
        <v>39134.171679999992</v>
      </c>
      <c r="U17" s="13">
        <f>UN_Population_Growth_ScenB!U16*Seafood_Consumption_Rate!$BD$16</f>
        <v>39222.135639999993</v>
      </c>
      <c r="V17" s="13">
        <f>UN_Population_Growth_ScenB!V16*Seafood_Consumption_Rate!$BD$16</f>
        <v>39296.814259999992</v>
      </c>
      <c r="W17" s="13">
        <f>UN_Population_Growth_ScenB!W16*Seafood_Consumption_Rate!$BD$16</f>
        <v>39357.937499999993</v>
      </c>
      <c r="X17" s="13">
        <f>UN_Population_Growth_ScenB!X16*Seafood_Consumption_Rate!$BD$16</f>
        <v>39404.96841999999</v>
      </c>
      <c r="Y17" s="13">
        <f>UN_Population_Growth_ScenB!Y16*Seafood_Consumption_Rate!$BD$16</f>
        <v>39437.338679999993</v>
      </c>
      <c r="Z17" s="13">
        <f>UN_Population_Growth_ScenB!Z16*Seafood_Consumption_Rate!$BD$16</f>
        <v>39454.633799999996</v>
      </c>
      <c r="AA17" s="13">
        <f>UN_Population_Growth_ScenB!AA16*Seafood_Consumption_Rate!$BD$16</f>
        <v>39456.627699999997</v>
      </c>
      <c r="AB17" s="13">
        <f>UN_Population_Growth_ScenB!AB16*Seafood_Consumption_Rate!$BD$16</f>
        <v>39443.376899999996</v>
      </c>
      <c r="AC17" s="13">
        <f>UN_Population_Growth_ScenB!AC16*Seafood_Consumption_Rate!$BD$16</f>
        <v>39415.148299999993</v>
      </c>
      <c r="AD17" s="13">
        <f>UN_Population_Growth_ScenB!AD16*Seafood_Consumption_Rate!$BD$16</f>
        <v>39372.403479999994</v>
      </c>
      <c r="AE17" s="13">
        <f>UN_Population_Growth_ScenB!AE16*Seafood_Consumption_Rate!$BD$16</f>
        <v>39315.541219999992</v>
      </c>
    </row>
    <row r="18" spans="1:31" ht="16" x14ac:dyDescent="0.2">
      <c r="A18" s="14" t="s">
        <v>87</v>
      </c>
      <c r="B18" s="13">
        <f>UN_Population_Growth_ScenB!B17*Seafood_Consumption_Rate!$BD$17</f>
        <v>74329.102299999999</v>
      </c>
      <c r="C18" s="13">
        <f>UN_Population_Growth_ScenB!C17*Seafood_Consumption_Rate!$BD$17</f>
        <v>74274.77399999999</v>
      </c>
      <c r="D18" s="13">
        <f>UN_Population_Growth_ScenB!D17*Seafood_Consumption_Rate!$BD$17</f>
        <v>74183.124750000003</v>
      </c>
      <c r="E18" s="13">
        <f>UN_Population_Growth_ScenB!E17*Seafood_Consumption_Rate!$BD$17</f>
        <v>74052.488199999993</v>
      </c>
      <c r="F18" s="13">
        <f>UN_Population_Growth_ScenB!F17*Seafood_Consumption_Rate!$BD$17</f>
        <v>73882.256000000008</v>
      </c>
      <c r="G18" s="13">
        <f>UN_Population_Growth_ScenB!G17*Seafood_Consumption_Rate!$BD$17</f>
        <v>73671.978499999997</v>
      </c>
      <c r="H18" s="13">
        <f>UN_Population_Growth_ScenB!H17*Seafood_Consumption_Rate!$BD$17</f>
        <v>73424.406499999997</v>
      </c>
      <c r="I18" s="13">
        <f>UN_Population_Growth_ScenB!I17*Seafood_Consumption_Rate!$BD$17</f>
        <v>73146.311199999996</v>
      </c>
      <c r="J18" s="13">
        <f>UN_Population_Growth_ScenB!J17*Seafood_Consumption_Rate!$BD$17</f>
        <v>72846.606249999997</v>
      </c>
      <c r="K18" s="13">
        <f>UN_Population_Growth_ScenB!K17*Seafood_Consumption_Rate!$BD$17</f>
        <v>72531.983500000002</v>
      </c>
      <c r="L18" s="13">
        <f>UN_Population_Growth_ScenB!L17*Seafood_Consumption_Rate!$BD$17</f>
        <v>72205.378899999996</v>
      </c>
      <c r="M18" s="13">
        <f>UN_Population_Growth_ScenB!M17*Seafood_Consumption_Rate!$BD$17</f>
        <v>71866.210550000003</v>
      </c>
      <c r="N18" s="13">
        <f>UN_Population_Growth_ScenB!N17*Seafood_Consumption_Rate!$BD$17</f>
        <v>71512.864999999991</v>
      </c>
      <c r="O18" s="13">
        <f>UN_Population_Growth_ScenB!O17*Seafood_Consumption_Rate!$BD$17</f>
        <v>71142.353399999993</v>
      </c>
      <c r="P18" s="13">
        <f>UN_Population_Growth_ScenB!P17*Seafood_Consumption_Rate!$BD$17</f>
        <v>70752.4804</v>
      </c>
      <c r="Q18" s="13">
        <f>UN_Population_Growth_ScenB!Q17*Seafood_Consumption_Rate!$BD$17</f>
        <v>70343.431150000004</v>
      </c>
      <c r="R18" s="13">
        <f>UN_Population_Growth_ScenB!R17*Seafood_Consumption_Rate!$BD$17</f>
        <v>69916.554600000003</v>
      </c>
      <c r="S18" s="13">
        <f>UN_Population_Growth_ScenB!S17*Seafood_Consumption_Rate!$BD$17</f>
        <v>69472.168149999998</v>
      </c>
      <c r="T18" s="13">
        <f>UN_Population_Growth_ScenB!T17*Seafood_Consumption_Rate!$BD$17</f>
        <v>69010.747899999988</v>
      </c>
      <c r="U18" s="13">
        <f>UN_Population_Growth_ScenB!U17*Seafood_Consumption_Rate!$BD$17</f>
        <v>68532.637699999992</v>
      </c>
      <c r="V18" s="13">
        <f>UN_Population_Growth_ScenB!V17*Seafood_Consumption_Rate!$BD$17</f>
        <v>68037.943350000001</v>
      </c>
      <c r="W18" s="13">
        <f>UN_Population_Growth_ScenB!W17*Seafood_Consumption_Rate!$BD$17</f>
        <v>67526.585499999986</v>
      </c>
      <c r="X18" s="13">
        <f>UN_Population_Growth_ScenB!X17*Seafood_Consumption_Rate!$BD$17</f>
        <v>66998.643500000006</v>
      </c>
      <c r="Y18" s="13">
        <f>UN_Population_Growth_ScenB!Y17*Seafood_Consumption_Rate!$BD$17</f>
        <v>66454.064449999991</v>
      </c>
      <c r="Z18" s="13">
        <f>UN_Population_Growth_ScenB!Z17*Seafood_Consumption_Rate!$BD$17</f>
        <v>65892.84835</v>
      </c>
      <c r="AA18" s="13">
        <f>UN_Population_Growth_ScenB!AA17*Seafood_Consumption_Rate!$BD$17</f>
        <v>65315.233250000005</v>
      </c>
      <c r="AB18" s="13">
        <f>UN_Population_Growth_ScenB!AB17*Seafood_Consumption_Rate!$BD$17</f>
        <v>64721.298499999997</v>
      </c>
      <c r="AC18" s="13">
        <f>UN_Population_Growth_ScenB!AC17*Seafood_Consumption_Rate!$BD$17</f>
        <v>64110.647349999992</v>
      </c>
      <c r="AD18" s="13">
        <f>UN_Population_Growth_ScenB!AD17*Seafood_Consumption_Rate!$BD$17</f>
        <v>63482.697899999992</v>
      </c>
      <c r="AE18" s="13">
        <f>UN_Population_Growth_ScenB!AE17*Seafood_Consumption_Rate!$BD$17</f>
        <v>62837.159199999995</v>
      </c>
    </row>
    <row r="19" spans="1:31" ht="16" x14ac:dyDescent="0.2">
      <c r="A19" s="14" t="s">
        <v>92</v>
      </c>
      <c r="B19" s="13">
        <f>UN_Population_Growth_ScenB!B18*Seafood_Consumption_Rate!$BD$18</f>
        <v>9145.5632000000023</v>
      </c>
      <c r="C19" s="13">
        <f>UN_Population_Growth_ScenB!C18*Seafood_Consumption_Rate!$BD$18</f>
        <v>9268.0590400000019</v>
      </c>
      <c r="D19" s="13">
        <f>UN_Population_Growth_ScenB!D18*Seafood_Consumption_Rate!$BD$18</f>
        <v>9387.6560100000006</v>
      </c>
      <c r="E19" s="13">
        <f>UN_Population_Growth_ScenB!E18*Seafood_Consumption_Rate!$BD$18</f>
        <v>9503.8338000000022</v>
      </c>
      <c r="F19" s="13">
        <f>UN_Population_Growth_ScenB!F18*Seafood_Consumption_Rate!$BD$18</f>
        <v>9616.2950900000014</v>
      </c>
      <c r="G19" s="13">
        <f>UN_Population_Growth_ScenB!G18*Seafood_Consumption_Rate!$BD$18</f>
        <v>9724.9655500000026</v>
      </c>
      <c r="H19" s="13">
        <f>UN_Population_Growth_ScenB!H18*Seafood_Consumption_Rate!$BD$18</f>
        <v>9830.1425000000017</v>
      </c>
      <c r="I19" s="13">
        <f>UN_Population_Growth_ScenB!I18*Seafood_Consumption_Rate!$BD$18</f>
        <v>9932.1975900000016</v>
      </c>
      <c r="J19" s="13">
        <f>UN_Population_Growth_ScenB!J18*Seafood_Consumption_Rate!$BD$18</f>
        <v>10031.799790000001</v>
      </c>
      <c r="K19" s="13">
        <f>UN_Population_Growth_ScenB!K18*Seafood_Consumption_Rate!$BD$18</f>
        <v>10129.469410000002</v>
      </c>
      <c r="L19" s="13">
        <f>UN_Population_Growth_ScenB!L18*Seafood_Consumption_Rate!$BD$18</f>
        <v>10225.280780000003</v>
      </c>
      <c r="M19" s="13">
        <f>UN_Population_Growth_ScenB!M18*Seafood_Consumption_Rate!$BD$18</f>
        <v>10319.531220000003</v>
      </c>
      <c r="N19" s="13">
        <f>UN_Population_Growth_ScenB!N18*Seafood_Consumption_Rate!$BD$18</f>
        <v>10412.518050000002</v>
      </c>
      <c r="O19" s="13">
        <f>UN_Population_Growth_ScenB!O18*Seafood_Consumption_Rate!$BD$18</f>
        <v>10504.910240000003</v>
      </c>
      <c r="P19" s="13">
        <f>UN_Population_Growth_ScenB!P18*Seafood_Consumption_Rate!$BD$18</f>
        <v>10597.005110000002</v>
      </c>
      <c r="Q19" s="13">
        <f>UN_Population_Growth_ScenB!Q18*Seafood_Consumption_Rate!$BD$18</f>
        <v>10688.951320000002</v>
      </c>
      <c r="R19" s="13">
        <f>UN_Population_Growth_ScenB!R18*Seafood_Consumption_Rate!$BD$18</f>
        <v>10780.971860000001</v>
      </c>
      <c r="S19" s="13">
        <f>UN_Population_Growth_ScenB!S18*Seafood_Consumption_Rate!$BD$18</f>
        <v>10872.843740000002</v>
      </c>
      <c r="T19" s="13">
        <f>UN_Population_Growth_ScenB!T18*Seafood_Consumption_Rate!$BD$18</f>
        <v>10964.938610000001</v>
      </c>
      <c r="U19" s="13">
        <f>UN_Population_Growth_ScenB!U18*Seafood_Consumption_Rate!$BD$18</f>
        <v>11057.182140000003</v>
      </c>
      <c r="V19" s="13">
        <f>UN_Population_Growth_ScenB!V18*Seafood_Consumption_Rate!$BD$18</f>
        <v>11149.574330000003</v>
      </c>
      <c r="W19" s="13">
        <f>UN_Population_Growth_ScenB!W18*Seafood_Consumption_Rate!$BD$18</f>
        <v>11241.892190000002</v>
      </c>
      <c r="X19" s="13">
        <f>UN_Population_Growth_ScenB!X18*Seafood_Consumption_Rate!$BD$18</f>
        <v>11333.392420000002</v>
      </c>
      <c r="Y19" s="13">
        <f>UN_Population_Growth_ScenB!Y18*Seafood_Consumption_Rate!$BD$18</f>
        <v>11423.406050000001</v>
      </c>
      <c r="Z19" s="13">
        <f>UN_Population_Growth_ScenB!Z18*Seafood_Consumption_Rate!$BD$18</f>
        <v>11510.966790000002</v>
      </c>
      <c r="AA19" s="13">
        <f>UN_Population_Growth_ScenB!AA18*Seafood_Consumption_Rate!$BD$18</f>
        <v>11595.925980000002</v>
      </c>
      <c r="AB19" s="13">
        <f>UN_Population_Growth_ScenB!AB18*Seafood_Consumption_Rate!$BD$18</f>
        <v>11678.134960000001</v>
      </c>
      <c r="AC19" s="13">
        <f>UN_Population_Growth_ScenB!AC18*Seafood_Consumption_Rate!$BD$18</f>
        <v>11757.370740000002</v>
      </c>
      <c r="AD19" s="13">
        <f>UN_Population_Growth_ScenB!AD18*Seafood_Consumption_Rate!$BD$18</f>
        <v>11833.336000000001</v>
      </c>
      <c r="AE19" s="13">
        <f>UN_Population_Growth_ScenB!AE18*Seafood_Consumption_Rate!$BD$18</f>
        <v>11905.882080000001</v>
      </c>
    </row>
    <row r="20" spans="1:31" ht="16" x14ac:dyDescent="0.2">
      <c r="A20" s="14" t="s">
        <v>106</v>
      </c>
      <c r="B20" s="13">
        <f>UN_Population_Growth_ScenB!B19*Seafood_Consumption_Rate!$BD$19</f>
        <v>58746.868320000001</v>
      </c>
      <c r="C20" s="13">
        <f>UN_Population_Growth_ScenB!C19*Seafood_Consumption_Rate!$BD$19</f>
        <v>59311.011119999996</v>
      </c>
      <c r="D20" s="13">
        <f>UN_Population_Growth_ScenB!D19*Seafood_Consumption_Rate!$BD$19</f>
        <v>59831.010119999999</v>
      </c>
      <c r="E20" s="13">
        <f>UN_Population_Growth_ScenB!E19*Seafood_Consumption_Rate!$BD$19</f>
        <v>60308.21207999999</v>
      </c>
      <c r="F20" s="13">
        <f>UN_Population_Growth_ScenB!F19*Seafood_Consumption_Rate!$BD$19</f>
        <v>60745.460159999995</v>
      </c>
      <c r="G20" s="13">
        <f>UN_Population_Growth_ScenB!G19*Seafood_Consumption_Rate!$BD$19</f>
        <v>61143.053639999991</v>
      </c>
      <c r="H20" s="13">
        <f>UN_Population_Growth_ScenB!H19*Seafood_Consumption_Rate!$BD$19</f>
        <v>61503.686040000001</v>
      </c>
      <c r="I20" s="13">
        <f>UN_Population_Growth_ScenB!I19*Seafood_Consumption_Rate!$BD$19</f>
        <v>61833.94152</v>
      </c>
      <c r="J20" s="13">
        <f>UN_Population_Growth_ScenB!J19*Seafood_Consumption_Rate!$BD$19</f>
        <v>62141.750999999989</v>
      </c>
      <c r="K20" s="13">
        <f>UN_Population_Growth_ScenB!K19*Seafood_Consumption_Rate!$BD$19</f>
        <v>62433.997919999994</v>
      </c>
      <c r="L20" s="13">
        <f>UN_Population_Growth_ScenB!L19*Seafood_Consumption_Rate!$BD$19</f>
        <v>62713.076519999995</v>
      </c>
      <c r="M20" s="13">
        <f>UN_Population_Growth_ScenB!M19*Seafood_Consumption_Rate!$BD$19</f>
        <v>62980.183919999989</v>
      </c>
      <c r="N20" s="13">
        <f>UN_Population_Growth_ScenB!N19*Seafood_Consumption_Rate!$BD$19</f>
        <v>63236.217959999994</v>
      </c>
      <c r="O20" s="13">
        <f>UN_Population_Growth_ScenB!O19*Seafood_Consumption_Rate!$BD$19</f>
        <v>63482.076479999996</v>
      </c>
      <c r="P20" s="13">
        <f>UN_Population_Growth_ScenB!P19*Seafood_Consumption_Rate!$BD$19</f>
        <v>63718.657319999991</v>
      </c>
      <c r="Q20" s="13">
        <f>UN_Population_Growth_ScenB!Q19*Seafood_Consumption_Rate!$BD$19</f>
        <v>63946.259759999994</v>
      </c>
      <c r="R20" s="13">
        <f>UN_Population_Growth_ScenB!R19*Seafood_Consumption_Rate!$BD$19</f>
        <v>64165.482359999995</v>
      </c>
      <c r="S20" s="13">
        <f>UN_Population_Growth_ScenB!S19*Seafood_Consumption_Rate!$BD$19</f>
        <v>64375.12799999999</v>
      </c>
      <c r="T20" s="13">
        <f>UN_Population_Growth_ScenB!T19*Seafood_Consumption_Rate!$BD$19</f>
        <v>64574.149199999993</v>
      </c>
      <c r="U20" s="13">
        <f>UN_Population_Growth_ScenB!U19*Seafood_Consumption_Rate!$BD$19</f>
        <v>64760.750279999993</v>
      </c>
      <c r="V20" s="13">
        <f>UN_Population_Growth_ScenB!V19*Seafood_Consumption_Rate!$BD$19</f>
        <v>64934.482319999996</v>
      </c>
      <c r="W20" s="13">
        <f>UN_Population_Growth_ScenB!W19*Seafood_Consumption_Rate!$BD$19</f>
        <v>65094.148199999996</v>
      </c>
      <c r="X20" s="13">
        <f>UN_Population_Growth_ScenB!X19*Seafood_Consumption_Rate!$BD$19</f>
        <v>65236.605479999991</v>
      </c>
      <c r="Y20" s="13">
        <f>UN_Population_Growth_ScenB!Y19*Seafood_Consumption_Rate!$BD$19</f>
        <v>65357.813879999994</v>
      </c>
      <c r="Z20" s="13">
        <f>UN_Population_Growth_ScenB!Z19*Seafood_Consumption_Rate!$BD$19</f>
        <v>65454.182039999992</v>
      </c>
      <c r="AA20" s="13">
        <f>UN_Population_Growth_ScenB!AA19*Seafood_Consumption_Rate!$BD$19</f>
        <v>65524.512839999989</v>
      </c>
      <c r="AB20" s="13">
        <f>UN_Population_Growth_ScenB!AB19*Seafood_Consumption_Rate!$BD$19</f>
        <v>65568.058080000003</v>
      </c>
      <c r="AC20" s="13">
        <f>UN_Population_Growth_ScenB!AC19*Seafood_Consumption_Rate!$BD$19</f>
        <v>65583.620639999994</v>
      </c>
      <c r="AD20" s="13">
        <f>UN_Population_Growth_ScenB!AD19*Seafood_Consumption_Rate!$BD$19</f>
        <v>65569.853759999998</v>
      </c>
      <c r="AE20" s="13">
        <f>UN_Population_Growth_ScenB!AE19*Seafood_Consumption_Rate!$BD$19</f>
        <v>65526.009239999999</v>
      </c>
    </row>
    <row r="21" spans="1:31" ht="16" x14ac:dyDescent="0.2">
      <c r="A21" s="15" t="s">
        <v>206</v>
      </c>
      <c r="B21" s="13">
        <f>UN_Population_Growth_ScenB!B20*Seafood_Consumption_Rate!$BD$20</f>
        <v>1004.2449999999999</v>
      </c>
      <c r="C21" s="13">
        <f>UN_Population_Growth_ScenB!C20*Seafood_Consumption_Rate!$BD$20</f>
        <v>1003.124</v>
      </c>
      <c r="D21" s="13">
        <f>UN_Population_Growth_ScenB!D20*Seafood_Consumption_Rate!$BD$20</f>
        <v>1002.288</v>
      </c>
      <c r="E21" s="13">
        <f>UN_Population_Growth_ScenB!E20*Seafood_Consumption_Rate!$BD$20</f>
        <v>1002.1740000000001</v>
      </c>
      <c r="F21" s="13">
        <f>UN_Population_Growth_ScenB!F20*Seafood_Consumption_Rate!$BD$20</f>
        <v>1003.067</v>
      </c>
      <c r="G21" s="13">
        <f>UN_Population_Growth_ScenB!G20*Seafood_Consumption_Rate!$BD$20</f>
        <v>1005.1</v>
      </c>
      <c r="H21" s="13">
        <f>UN_Population_Growth_ScenB!H20*Seafood_Consumption_Rate!$BD$20</f>
        <v>1008.2349999999999</v>
      </c>
      <c r="I21" s="13">
        <f>UN_Population_Growth_ScenB!I20*Seafood_Consumption_Rate!$BD$20</f>
        <v>1012.3579999999999</v>
      </c>
      <c r="J21" s="13">
        <f>UN_Population_Growth_ScenB!J20*Seafood_Consumption_Rate!$BD$20</f>
        <v>1017.374</v>
      </c>
      <c r="K21" s="13">
        <f>UN_Population_Growth_ScenB!K20*Seafood_Consumption_Rate!$BD$20</f>
        <v>1023.131</v>
      </c>
      <c r="L21" s="13">
        <f>UN_Population_Growth_ScenB!L20*Seafood_Consumption_Rate!$BD$20</f>
        <v>1029.5720000000001</v>
      </c>
      <c r="M21" s="13">
        <f>UN_Population_Growth_ScenB!M20*Seafood_Consumption_Rate!$BD$20</f>
        <v>1036.6970000000001</v>
      </c>
      <c r="N21" s="13">
        <f>UN_Population_Growth_ScenB!N20*Seafood_Consumption_Rate!$BD$20</f>
        <v>1044.354</v>
      </c>
      <c r="O21" s="13">
        <f>UN_Population_Growth_ScenB!O20*Seafood_Consumption_Rate!$BD$20</f>
        <v>1052.4289999999999</v>
      </c>
      <c r="P21" s="13">
        <f>UN_Population_Growth_ScenB!P20*Seafood_Consumption_Rate!$BD$20</f>
        <v>1060.732</v>
      </c>
      <c r="Q21" s="13">
        <f>UN_Population_Growth_ScenB!Q20*Seafood_Consumption_Rate!$BD$20</f>
        <v>1069.2060000000001</v>
      </c>
      <c r="R21" s="13">
        <f>UN_Population_Growth_ScenB!R20*Seafood_Consumption_Rate!$BD$20</f>
        <v>1077.7370000000001</v>
      </c>
      <c r="S21" s="13">
        <f>UN_Population_Growth_ScenB!S20*Seafood_Consumption_Rate!$BD$20</f>
        <v>1086.154</v>
      </c>
      <c r="T21" s="13">
        <f>UN_Population_Growth_ScenB!T20*Seafood_Consumption_Rate!$BD$20</f>
        <v>1094.191</v>
      </c>
      <c r="U21" s="13">
        <f>UN_Population_Growth_ScenB!U20*Seafood_Consumption_Rate!$BD$20</f>
        <v>1101.6960000000001</v>
      </c>
      <c r="V21" s="13">
        <f>UN_Population_Growth_ScenB!V20*Seafood_Consumption_Rate!$BD$20</f>
        <v>1108.5930000000001</v>
      </c>
      <c r="W21" s="13">
        <f>UN_Population_Growth_ScenB!W20*Seafood_Consumption_Rate!$BD$20</f>
        <v>1114.806</v>
      </c>
      <c r="X21" s="13">
        <f>UN_Population_Growth_ScenB!X20*Seafood_Consumption_Rate!$BD$20</f>
        <v>1120.221</v>
      </c>
      <c r="Y21" s="13">
        <f>UN_Population_Growth_ScenB!Y20*Seafood_Consumption_Rate!$BD$20</f>
        <v>1124.7049999999999</v>
      </c>
      <c r="Z21" s="13">
        <f>UN_Population_Growth_ScenB!Z20*Seafood_Consumption_Rate!$BD$20</f>
        <v>1128.182</v>
      </c>
      <c r="AA21" s="13">
        <f>UN_Population_Growth_ScenB!AA20*Seafood_Consumption_Rate!$BD$20</f>
        <v>1130.614</v>
      </c>
      <c r="AB21" s="13">
        <f>UN_Population_Growth_ScenB!AB20*Seafood_Consumption_Rate!$BD$20</f>
        <v>1132.02</v>
      </c>
      <c r="AC21" s="13">
        <f>UN_Population_Growth_ScenB!AC20*Seafood_Consumption_Rate!$BD$20</f>
        <v>1132.5140000000001</v>
      </c>
      <c r="AD21" s="13">
        <f>UN_Population_Growth_ScenB!AD20*Seafood_Consumption_Rate!$BD$20</f>
        <v>1132.248</v>
      </c>
      <c r="AE21" s="13">
        <f>UN_Population_Growth_ScenB!AE20*Seafood_Consumption_Rate!$BD$20</f>
        <v>1131.336</v>
      </c>
    </row>
    <row r="22" spans="1:31" ht="16" x14ac:dyDescent="0.2">
      <c r="A22" s="14" t="s">
        <v>110</v>
      </c>
      <c r="B22" s="13">
        <f>UN_Population_Growth_ScenB!B21*Seafood_Consumption_Rate!$BD$21</f>
        <v>26846.251980000001</v>
      </c>
      <c r="C22" s="13">
        <f>UN_Population_Growth_ScenB!C21*Seafood_Consumption_Rate!$BD$21</f>
        <v>26827.046130000002</v>
      </c>
      <c r="D22" s="13">
        <f>UN_Population_Growth_ScenB!D21*Seafood_Consumption_Rate!$BD$21</f>
        <v>26798.289830000005</v>
      </c>
      <c r="E22" s="13">
        <f>UN_Population_Growth_ScenB!E21*Seafood_Consumption_Rate!$BD$21</f>
        <v>26760.046050000001</v>
      </c>
      <c r="F22" s="13">
        <f>UN_Population_Growth_ScenB!F21*Seafood_Consumption_Rate!$BD$21</f>
        <v>26712.545680000003</v>
      </c>
      <c r="G22" s="13">
        <f>UN_Population_Growth_ScenB!G21*Seafood_Consumption_Rate!$BD$21</f>
        <v>26656.061590000005</v>
      </c>
      <c r="H22" s="13">
        <f>UN_Population_Growth_ScenB!H21*Seafood_Consumption_Rate!$BD$21</f>
        <v>26591.181500000002</v>
      </c>
      <c r="I22" s="13">
        <f>UN_Population_Growth_ScenB!I21*Seafood_Consumption_Rate!$BD$21</f>
        <v>26518.828970000002</v>
      </c>
      <c r="J22" s="13">
        <f>UN_Population_Growth_ScenB!J21*Seafood_Consumption_Rate!$BD$21</f>
        <v>26440.095480000004</v>
      </c>
      <c r="K22" s="13">
        <f>UN_Population_Growth_ScenB!K21*Seafood_Consumption_Rate!$BD$21</f>
        <v>26355.715680000005</v>
      </c>
      <c r="L22" s="13">
        <f>UN_Population_Growth_ScenB!L21*Seafood_Consumption_Rate!$BD$21</f>
        <v>26266.193330000002</v>
      </c>
      <c r="M22" s="13">
        <f>UN_Population_Growth_ScenB!M21*Seafood_Consumption_Rate!$BD$21</f>
        <v>26171.3815</v>
      </c>
      <c r="N22" s="13">
        <f>UN_Population_Growth_ScenB!N21*Seafood_Consumption_Rate!$BD$21</f>
        <v>26070.692470000005</v>
      </c>
      <c r="O22" s="13">
        <f>UN_Population_Growth_ScenB!O21*Seafood_Consumption_Rate!$BD$21</f>
        <v>25963.160700000004</v>
      </c>
      <c r="P22" s="13">
        <f>UN_Population_Growth_ScenB!P21*Seafood_Consumption_Rate!$BD$21</f>
        <v>25848.072530000001</v>
      </c>
      <c r="Q22" s="13">
        <f>UN_Population_Growth_ScenB!Q21*Seafood_Consumption_Rate!$BD$21</f>
        <v>25725.344000000001</v>
      </c>
      <c r="R22" s="13">
        <f>UN_Population_Growth_ScenB!R21*Seafood_Consumption_Rate!$BD$21</f>
        <v>25595.247980000004</v>
      </c>
      <c r="S22" s="13">
        <f>UN_Population_Growth_ScenB!S21*Seafood_Consumption_Rate!$BD$21</f>
        <v>25457.742490000004</v>
      </c>
      <c r="T22" s="13">
        <f>UN_Population_Growth_ScenB!T21*Seafood_Consumption_Rate!$BD$21</f>
        <v>25312.890500000005</v>
      </c>
      <c r="U22" s="13">
        <f>UN_Population_Growth_ScenB!U21*Seafood_Consumption_Rate!$BD$21</f>
        <v>25160.79696</v>
      </c>
      <c r="V22" s="13">
        <f>UN_Population_Growth_ScenB!V21*Seafood_Consumption_Rate!$BD$21</f>
        <v>25001.524840000002</v>
      </c>
      <c r="W22" s="13">
        <f>UN_Population_Growth_ScenB!W21*Seafood_Consumption_Rate!$BD$21</f>
        <v>24835.221070000003</v>
      </c>
      <c r="X22" s="13">
        <f>UN_Population_Growth_ScenB!X21*Seafood_Consumption_Rate!$BD$21</f>
        <v>24662.116539999999</v>
      </c>
      <c r="Y22" s="13">
        <f>UN_Population_Growth_ScenB!Y21*Seafood_Consumption_Rate!$BD$21</f>
        <v>24482.484120000001</v>
      </c>
      <c r="Z22" s="13">
        <f>UN_Population_Growth_ScenB!Z21*Seafood_Consumption_Rate!$BD$21</f>
        <v>24296.61767</v>
      </c>
      <c r="AA22" s="13">
        <f>UN_Population_Growth_ScenB!AA21*Seafood_Consumption_Rate!$BD$21</f>
        <v>24104.790060000003</v>
      </c>
      <c r="AB22" s="13">
        <f>UN_Population_Growth_ScenB!AB21*Seafood_Consumption_Rate!$BD$21</f>
        <v>23907.25317</v>
      </c>
      <c r="AC22" s="13">
        <f>UN_Population_Growth_ScenB!AC21*Seafood_Consumption_Rate!$BD$21</f>
        <v>23704.594720000001</v>
      </c>
      <c r="AD22" s="13">
        <f>UN_Population_Growth_ScenB!AD21*Seafood_Consumption_Rate!$BD$21</f>
        <v>23497.297480000001</v>
      </c>
      <c r="AE22" s="13">
        <f>UN_Population_Growth_ScenB!AE21*Seafood_Consumption_Rate!$BD$21</f>
        <v>23285.949170000004</v>
      </c>
    </row>
    <row r="23" spans="1:31" ht="16" x14ac:dyDescent="0.2">
      <c r="A23" s="15" t="s">
        <v>200</v>
      </c>
      <c r="B23" s="13">
        <f>UN_Population_Growth_ScenB!B22*Seafood_Consumption_Rate!$BD$22</f>
        <v>4723.3559999999998</v>
      </c>
      <c r="C23" s="13">
        <f>UN_Population_Growth_ScenB!C22*Seafood_Consumption_Rate!$BD$22</f>
        <v>4747.6000000000004</v>
      </c>
      <c r="D23" s="13">
        <f>UN_Population_Growth_ScenB!D22*Seafood_Consumption_Rate!$BD$22</f>
        <v>4772.3280000000004</v>
      </c>
      <c r="E23" s="13">
        <f>UN_Population_Growth_ScenB!E22*Seafood_Consumption_Rate!$BD$22</f>
        <v>4797.6719999999996</v>
      </c>
      <c r="F23" s="13">
        <f>UN_Population_Growth_ScenB!F22*Seafood_Consumption_Rate!$BD$22</f>
        <v>4823.808</v>
      </c>
      <c r="G23" s="13">
        <f>UN_Population_Growth_ScenB!G22*Seafood_Consumption_Rate!$BD$22</f>
        <v>4850.6040000000003</v>
      </c>
      <c r="H23" s="13">
        <f>UN_Population_Growth_ScenB!H22*Seafood_Consumption_Rate!$BD$22</f>
        <v>4877.6639999999998</v>
      </c>
      <c r="I23" s="13">
        <f>UN_Population_Growth_ScenB!I22*Seafood_Consumption_Rate!$BD$22</f>
        <v>4904.3719999999994</v>
      </c>
      <c r="J23" s="13">
        <f>UN_Population_Growth_ScenB!J22*Seafood_Consumption_Rate!$BD$22</f>
        <v>4929.848</v>
      </c>
      <c r="K23" s="13">
        <f>UN_Population_Growth_ScenB!K22*Seafood_Consumption_Rate!$BD$22</f>
        <v>4953.5640000000003</v>
      </c>
      <c r="L23" s="13">
        <f>UN_Population_Growth_ScenB!L22*Seafood_Consumption_Rate!$BD$22</f>
        <v>4975.1679999999997</v>
      </c>
      <c r="M23" s="13">
        <f>UN_Population_Growth_ScenB!M22*Seafood_Consumption_Rate!$BD$22</f>
        <v>4994.7479999999996</v>
      </c>
      <c r="N23" s="13">
        <f>UN_Population_Growth_ScenB!N22*Seafood_Consumption_Rate!$BD$22</f>
        <v>5012.1280000000006</v>
      </c>
      <c r="O23" s="13">
        <f>UN_Population_Growth_ScenB!O22*Seafood_Consumption_Rate!$BD$22</f>
        <v>5027.3959999999997</v>
      </c>
      <c r="P23" s="13">
        <f>UN_Population_Growth_ScenB!P22*Seafood_Consumption_Rate!$BD$22</f>
        <v>5040.6400000000003</v>
      </c>
      <c r="Q23" s="13">
        <f>UN_Population_Growth_ScenB!Q22*Seafood_Consumption_Rate!$BD$22</f>
        <v>5051.7719999999999</v>
      </c>
      <c r="R23" s="13">
        <f>UN_Population_Growth_ScenB!R22*Seafood_Consumption_Rate!$BD$22</f>
        <v>5060.7040000000006</v>
      </c>
      <c r="S23" s="13">
        <f>UN_Population_Growth_ScenB!S22*Seafood_Consumption_Rate!$BD$22</f>
        <v>5067.5680000000002</v>
      </c>
      <c r="T23" s="13">
        <f>UN_Population_Growth_ScenB!T22*Seafood_Consumption_Rate!$BD$22</f>
        <v>5072.54</v>
      </c>
      <c r="U23" s="13">
        <f>UN_Population_Growth_ScenB!U22*Seafood_Consumption_Rate!$BD$22</f>
        <v>5075.7959999999994</v>
      </c>
      <c r="V23" s="13">
        <f>UN_Population_Growth_ScenB!V22*Seafood_Consumption_Rate!$BD$22</f>
        <v>5077.38</v>
      </c>
      <c r="W23" s="13">
        <f>UN_Population_Growth_ScenB!W22*Seafood_Consumption_Rate!$BD$22</f>
        <v>5077.3360000000002</v>
      </c>
      <c r="X23" s="13">
        <f>UN_Population_Growth_ScenB!X22*Seafood_Consumption_Rate!$BD$22</f>
        <v>5075.6639999999998</v>
      </c>
      <c r="Y23" s="13">
        <f>UN_Population_Growth_ScenB!Y22*Seafood_Consumption_Rate!$BD$22</f>
        <v>5072.4079999999994</v>
      </c>
      <c r="Z23" s="13">
        <f>UN_Population_Growth_ScenB!Z22*Seafood_Consumption_Rate!$BD$22</f>
        <v>5067.7</v>
      </c>
      <c r="AA23" s="13">
        <f>UN_Population_Growth_ScenB!AA22*Seafood_Consumption_Rate!$BD$22</f>
        <v>5061.4960000000001</v>
      </c>
      <c r="AB23" s="13">
        <f>UN_Population_Growth_ScenB!AB22*Seafood_Consumption_Rate!$BD$22</f>
        <v>5053.884</v>
      </c>
      <c r="AC23" s="13">
        <f>UN_Population_Growth_ScenB!AC22*Seafood_Consumption_Rate!$BD$22</f>
        <v>5044.9520000000002</v>
      </c>
      <c r="AD23" s="13">
        <f>UN_Population_Growth_ScenB!AD22*Seafood_Consumption_Rate!$BD$22</f>
        <v>5034.92</v>
      </c>
      <c r="AE23" s="13">
        <f>UN_Population_Growth_ScenB!AE22*Seafood_Consumption_Rate!$BD$22</f>
        <v>5023.7880000000005</v>
      </c>
    </row>
    <row r="24" spans="1:31" ht="16" x14ac:dyDescent="0.2">
      <c r="A24" s="15" t="s">
        <v>203</v>
      </c>
      <c r="B24" s="13">
        <f>UN_Population_Growth_ScenB!B23*Seafood_Consumption_Rate!$BD$23</f>
        <v>247.99200000000002</v>
      </c>
      <c r="C24" s="13">
        <f>UN_Population_Growth_ScenB!C23*Seafood_Consumption_Rate!$BD$23</f>
        <v>248.25599999999997</v>
      </c>
      <c r="D24" s="13">
        <f>UN_Population_Growth_ScenB!D23*Seafood_Consumption_Rate!$BD$23</f>
        <v>248.49599999999998</v>
      </c>
      <c r="E24" s="13">
        <f>UN_Population_Growth_ScenB!E23*Seafood_Consumption_Rate!$BD$23</f>
        <v>248.59200000000001</v>
      </c>
      <c r="F24" s="13">
        <f>UN_Population_Growth_ScenB!F23*Seafood_Consumption_Rate!$BD$23</f>
        <v>248.61599999999999</v>
      </c>
      <c r="G24" s="13">
        <f>UN_Population_Growth_ScenB!G23*Seafood_Consumption_Rate!$BD$23</f>
        <v>248.52</v>
      </c>
      <c r="H24" s="13">
        <f>UN_Population_Growth_ScenB!H23*Seafood_Consumption_Rate!$BD$23</f>
        <v>248.304</v>
      </c>
      <c r="I24" s="13">
        <f>UN_Population_Growth_ScenB!I23*Seafood_Consumption_Rate!$BD$23</f>
        <v>248.01599999999999</v>
      </c>
      <c r="J24" s="13">
        <f>UN_Population_Growth_ScenB!J23*Seafood_Consumption_Rate!$BD$23</f>
        <v>247.65600000000001</v>
      </c>
      <c r="K24" s="13">
        <f>UN_Population_Growth_ScenB!K23*Seafood_Consumption_Rate!$BD$23</f>
        <v>247.24799999999999</v>
      </c>
      <c r="L24" s="13">
        <f>UN_Population_Growth_ScenB!L23*Seafood_Consumption_Rate!$BD$23</f>
        <v>246.79199999999997</v>
      </c>
      <c r="M24" s="13">
        <f>UN_Population_Growth_ScenB!M23*Seafood_Consumption_Rate!$BD$23</f>
        <v>246.33599999999998</v>
      </c>
      <c r="N24" s="13">
        <f>UN_Population_Growth_ScenB!N23*Seafood_Consumption_Rate!$BD$23</f>
        <v>245.78399999999999</v>
      </c>
      <c r="O24" s="13">
        <f>UN_Population_Growth_ScenB!O23*Seafood_Consumption_Rate!$BD$23</f>
        <v>245.18399999999997</v>
      </c>
      <c r="P24" s="13">
        <f>UN_Population_Growth_ScenB!P23*Seafood_Consumption_Rate!$BD$23</f>
        <v>244.536</v>
      </c>
      <c r="Q24" s="13">
        <f>UN_Population_Growth_ScenB!Q23*Seafood_Consumption_Rate!$BD$23</f>
        <v>243.84</v>
      </c>
      <c r="R24" s="13">
        <f>UN_Population_Growth_ScenB!R23*Seafood_Consumption_Rate!$BD$23</f>
        <v>243.048</v>
      </c>
      <c r="S24" s="13">
        <f>UN_Population_Growth_ScenB!S23*Seafood_Consumption_Rate!$BD$23</f>
        <v>242.232</v>
      </c>
      <c r="T24" s="13">
        <f>UN_Population_Growth_ScenB!T23*Seafood_Consumption_Rate!$BD$23</f>
        <v>241.29599999999999</v>
      </c>
      <c r="U24" s="13">
        <f>UN_Population_Growth_ScenB!U23*Seafood_Consumption_Rate!$BD$23</f>
        <v>240.33599999999998</v>
      </c>
      <c r="V24" s="13">
        <f>UN_Population_Growth_ScenB!V23*Seafood_Consumption_Rate!$BD$23</f>
        <v>239.304</v>
      </c>
      <c r="W24" s="13">
        <f>UN_Population_Growth_ScenB!W23*Seafood_Consumption_Rate!$BD$23</f>
        <v>238.20000000000002</v>
      </c>
      <c r="X24" s="13">
        <f>UN_Population_Growth_ScenB!X23*Seafood_Consumption_Rate!$BD$23</f>
        <v>237</v>
      </c>
      <c r="Y24" s="13">
        <f>UN_Population_Growth_ScenB!Y23*Seafood_Consumption_Rate!$BD$23</f>
        <v>235.75200000000001</v>
      </c>
      <c r="Z24" s="13">
        <f>UN_Population_Growth_ScenB!Z23*Seafood_Consumption_Rate!$BD$23</f>
        <v>234.40799999999999</v>
      </c>
      <c r="AA24" s="13">
        <f>UN_Population_Growth_ScenB!AA23*Seafood_Consumption_Rate!$BD$23</f>
        <v>232.99200000000002</v>
      </c>
      <c r="AB24" s="13">
        <f>UN_Population_Growth_ScenB!AB23*Seafood_Consumption_Rate!$BD$23</f>
        <v>231.50400000000002</v>
      </c>
      <c r="AC24" s="13">
        <f>UN_Population_Growth_ScenB!AC23*Seafood_Consumption_Rate!$BD$23</f>
        <v>229.96800000000002</v>
      </c>
      <c r="AD24" s="13">
        <f>UN_Population_Growth_ScenB!AD23*Seafood_Consumption_Rate!$BD$23</f>
        <v>228.31200000000001</v>
      </c>
      <c r="AE24" s="13">
        <f>UN_Population_Growth_ScenB!AE23*Seafood_Consumption_Rate!$BD$23</f>
        <v>226.65600000000001</v>
      </c>
    </row>
    <row r="25" spans="1:31" ht="16" x14ac:dyDescent="0.2">
      <c r="A25" s="18" t="s">
        <v>219</v>
      </c>
      <c r="B25" s="13">
        <f>UN_Population_Growth_ScenB!B24*Seafood_Consumption_Rate!$BD$24</f>
        <v>134.65199999999999</v>
      </c>
      <c r="C25" s="13">
        <f>UN_Population_Growth_ScenB!C24*Seafood_Consumption_Rate!$BD$24</f>
        <v>134.148</v>
      </c>
      <c r="D25" s="13">
        <f>UN_Population_Growth_ScenB!D24*Seafood_Consumption_Rate!$BD$24</f>
        <v>133.72800000000001</v>
      </c>
      <c r="E25" s="13">
        <f>UN_Population_Growth_ScenB!E24*Seafood_Consumption_Rate!$BD$24</f>
        <v>133.22400000000002</v>
      </c>
      <c r="F25" s="13">
        <f>UN_Population_Growth_ScenB!F24*Seafood_Consumption_Rate!$BD$24</f>
        <v>133.05600000000001</v>
      </c>
      <c r="G25" s="13">
        <f>UN_Population_Growth_ScenB!G24*Seafood_Consumption_Rate!$BD$24</f>
        <v>133.05600000000001</v>
      </c>
      <c r="H25" s="13">
        <f>UN_Population_Growth_ScenB!H24*Seafood_Consumption_Rate!$BD$24</f>
        <v>133.22400000000002</v>
      </c>
      <c r="I25" s="13">
        <f>UN_Population_Growth_ScenB!I24*Seafood_Consumption_Rate!$BD$24</f>
        <v>133.476</v>
      </c>
      <c r="J25" s="13">
        <f>UN_Population_Growth_ScenB!J24*Seafood_Consumption_Rate!$BD$24</f>
        <v>133.81200000000001</v>
      </c>
      <c r="K25" s="13">
        <f>UN_Population_Growth_ScenB!K24*Seafood_Consumption_Rate!$BD$24</f>
        <v>134.06400000000002</v>
      </c>
      <c r="L25" s="13">
        <f>UN_Population_Growth_ScenB!L24*Seafood_Consumption_Rate!$BD$24</f>
        <v>134.148</v>
      </c>
      <c r="M25" s="13">
        <f>UN_Population_Growth_ScenB!M24*Seafood_Consumption_Rate!$BD$24</f>
        <v>134.232</v>
      </c>
      <c r="N25" s="13">
        <f>UN_Population_Growth_ScenB!N24*Seafood_Consumption_Rate!$BD$24</f>
        <v>134.316</v>
      </c>
      <c r="O25" s="13">
        <f>UN_Population_Growth_ScenB!O24*Seafood_Consumption_Rate!$BD$24</f>
        <v>134.232</v>
      </c>
      <c r="P25" s="13">
        <f>UN_Population_Growth_ScenB!P24*Seafood_Consumption_Rate!$BD$24</f>
        <v>134.316</v>
      </c>
      <c r="Q25" s="13">
        <f>UN_Population_Growth_ScenB!Q24*Seafood_Consumption_Rate!$BD$24</f>
        <v>134.4</v>
      </c>
      <c r="R25" s="13">
        <f>UN_Population_Growth_ScenB!R24*Seafood_Consumption_Rate!$BD$24</f>
        <v>134.48400000000001</v>
      </c>
      <c r="S25" s="13">
        <f>UN_Population_Growth_ScenB!S24*Seafood_Consumption_Rate!$BD$24</f>
        <v>134.4</v>
      </c>
      <c r="T25" s="13">
        <f>UN_Population_Growth_ScenB!T24*Seafood_Consumption_Rate!$BD$24</f>
        <v>134.48400000000001</v>
      </c>
      <c r="U25" s="13">
        <f>UN_Population_Growth_ScenB!U24*Seafood_Consumption_Rate!$BD$24</f>
        <v>134.4</v>
      </c>
      <c r="V25" s="13">
        <f>UN_Population_Growth_ScenB!V24*Seafood_Consumption_Rate!$BD$24</f>
        <v>134.316</v>
      </c>
      <c r="W25" s="13">
        <f>UN_Population_Growth_ScenB!W24*Seafood_Consumption_Rate!$BD$24</f>
        <v>134.06400000000002</v>
      </c>
      <c r="X25" s="13">
        <f>UN_Population_Growth_ScenB!X24*Seafood_Consumption_Rate!$BD$24</f>
        <v>133.89600000000002</v>
      </c>
      <c r="Y25" s="13">
        <f>UN_Population_Growth_ScenB!Y24*Seafood_Consumption_Rate!$BD$24</f>
        <v>133.64400000000001</v>
      </c>
      <c r="Z25" s="13">
        <f>UN_Population_Growth_ScenB!Z24*Seafood_Consumption_Rate!$BD$24</f>
        <v>133.392</v>
      </c>
      <c r="AA25" s="13">
        <f>UN_Population_Growth_ScenB!AA24*Seafood_Consumption_Rate!$BD$24</f>
        <v>133.13999999999999</v>
      </c>
      <c r="AB25" s="13">
        <f>UN_Population_Growth_ScenB!AB24*Seafood_Consumption_Rate!$BD$24</f>
        <v>132.97200000000001</v>
      </c>
      <c r="AC25" s="13">
        <f>UN_Population_Growth_ScenB!AC24*Seafood_Consumption_Rate!$BD$24</f>
        <v>132.636</v>
      </c>
      <c r="AD25" s="13">
        <f>UN_Population_Growth_ScenB!AD24*Seafood_Consumption_Rate!$BD$24</f>
        <v>132.38400000000001</v>
      </c>
      <c r="AE25" s="13">
        <f>UN_Population_Growth_ScenB!AE24*Seafood_Consumption_Rate!$BD$24</f>
        <v>132.048</v>
      </c>
    </row>
    <row r="26" spans="1:31" ht="16" x14ac:dyDescent="0.2">
      <c r="A26" s="15" t="s">
        <v>207</v>
      </c>
      <c r="B26" s="13">
        <f>UN_Population_Growth_ScenB!B25*Seafood_Consumption_Rate!$BD$25</f>
        <v>1518.2402</v>
      </c>
      <c r="C26" s="13">
        <f>UN_Population_Growth_ScenB!C25*Seafood_Consumption_Rate!$BD$25</f>
        <v>1530.0200000000002</v>
      </c>
      <c r="D26" s="13">
        <f>UN_Population_Growth_ScenB!D25*Seafood_Consumption_Rate!$BD$25</f>
        <v>1541.3259</v>
      </c>
      <c r="E26" s="13">
        <f>UN_Population_Growth_ScenB!E25*Seafood_Consumption_Rate!$BD$25</f>
        <v>1552.2256000000002</v>
      </c>
      <c r="F26" s="13">
        <f>UN_Population_Growth_ScenB!F25*Seafood_Consumption_Rate!$BD$25</f>
        <v>1562.6514000000002</v>
      </c>
      <c r="G26" s="13">
        <f>UN_Population_Growth_ScenB!G25*Seafood_Consumption_Rate!$BD$25</f>
        <v>1572.671</v>
      </c>
      <c r="H26" s="13">
        <f>UN_Population_Growth_ScenB!H25*Seafood_Consumption_Rate!$BD$25</f>
        <v>1582.1490000000001</v>
      </c>
      <c r="I26" s="13">
        <f>UN_Population_Growth_ScenB!I25*Seafood_Consumption_Rate!$BD$25</f>
        <v>1591.1531</v>
      </c>
      <c r="J26" s="13">
        <f>UN_Population_Growth_ScenB!J25*Seafood_Consumption_Rate!$BD$25</f>
        <v>1599.8187</v>
      </c>
      <c r="K26" s="13">
        <f>UN_Population_Growth_ScenB!K25*Seafood_Consumption_Rate!$BD$25</f>
        <v>1608.1458000000002</v>
      </c>
      <c r="L26" s="13">
        <f>UN_Population_Growth_ScenB!L25*Seafood_Consumption_Rate!$BD$25</f>
        <v>1616.1344000000001</v>
      </c>
      <c r="M26" s="13">
        <f>UN_Population_Growth_ScenB!M25*Seafood_Consumption_Rate!$BD$25</f>
        <v>1623.7845</v>
      </c>
      <c r="N26" s="13">
        <f>UN_Population_Growth_ScenB!N25*Seafood_Consumption_Rate!$BD$25</f>
        <v>1631.0283999999999</v>
      </c>
      <c r="O26" s="13">
        <f>UN_Population_Growth_ScenB!O25*Seafood_Consumption_Rate!$BD$25</f>
        <v>1637.9338</v>
      </c>
      <c r="P26" s="13">
        <f>UN_Population_Growth_ScenB!P25*Seafood_Consumption_Rate!$BD$25</f>
        <v>1644.2299</v>
      </c>
      <c r="Q26" s="13">
        <f>UN_Population_Growth_ScenB!Q25*Seafood_Consumption_Rate!$BD$25</f>
        <v>1650.0521000000001</v>
      </c>
      <c r="R26" s="13">
        <f>UN_Population_Growth_ScenB!R25*Seafood_Consumption_Rate!$BD$25</f>
        <v>1655.4681</v>
      </c>
      <c r="S26" s="13">
        <f>UN_Population_Growth_ScenB!S25*Seafood_Consumption_Rate!$BD$25</f>
        <v>1660.3425</v>
      </c>
      <c r="T26" s="13">
        <f>UN_Population_Growth_ScenB!T25*Seafood_Consumption_Rate!$BD$25</f>
        <v>1664.7430000000002</v>
      </c>
      <c r="U26" s="13">
        <f>UN_Population_Growth_ScenB!U25*Seafood_Consumption_Rate!$BD$25</f>
        <v>1668.7373000000002</v>
      </c>
      <c r="V26" s="13">
        <f>UN_Population_Growth_ScenB!V25*Seafood_Consumption_Rate!$BD$25</f>
        <v>1672.2577000000001</v>
      </c>
      <c r="W26" s="13">
        <f>UN_Population_Growth_ScenB!W25*Seafood_Consumption_Rate!$BD$25</f>
        <v>1675.3042</v>
      </c>
      <c r="X26" s="13">
        <f>UN_Population_Growth_ScenB!X25*Seafood_Consumption_Rate!$BD$25</f>
        <v>1677.9445000000001</v>
      </c>
      <c r="Y26" s="13">
        <f>UN_Population_Growth_ScenB!Y25*Seafood_Consumption_Rate!$BD$25</f>
        <v>1680.1786000000002</v>
      </c>
      <c r="Z26" s="13">
        <f>UN_Population_Growth_ScenB!Z25*Seafood_Consumption_Rate!$BD$25</f>
        <v>1682.1419000000001</v>
      </c>
      <c r="AA26" s="13">
        <f>UN_Population_Growth_ScenB!AA25*Seafood_Consumption_Rate!$BD$25</f>
        <v>1683.7666999999999</v>
      </c>
      <c r="AB26" s="13">
        <f>UN_Population_Growth_ScenB!AB25*Seafood_Consumption_Rate!$BD$25</f>
        <v>1684.9853000000001</v>
      </c>
      <c r="AC26" s="13">
        <f>UN_Population_Growth_ScenB!AC25*Seafood_Consumption_Rate!$BD$25</f>
        <v>1685.9331</v>
      </c>
      <c r="AD26" s="13">
        <f>UN_Population_Growth_ScenB!AD25*Seafood_Consumption_Rate!$BD$25</f>
        <v>1686.6101000000001</v>
      </c>
      <c r="AE26" s="13">
        <f>UN_Population_Growth_ScenB!AE25*Seafood_Consumption_Rate!$BD$25</f>
        <v>1686.8809000000001</v>
      </c>
    </row>
    <row r="27" spans="1:31" ht="16" x14ac:dyDescent="0.2">
      <c r="A27" s="15" t="s">
        <v>201</v>
      </c>
      <c r="B27" s="13">
        <f>UN_Population_Growth_ScenB!B26*Seafood_Consumption_Rate!$BD$26</f>
        <v>147549.35519999999</v>
      </c>
      <c r="C27" s="13">
        <f>UN_Population_Growth_ScenB!C26*Seafood_Consumption_Rate!$BD$26</f>
        <v>149963.03099999999</v>
      </c>
      <c r="D27" s="13">
        <f>UN_Population_Growth_ScenB!D26*Seafood_Consumption_Rate!$BD$26</f>
        <v>152354.1042</v>
      </c>
      <c r="E27" s="13">
        <f>UN_Population_Growth_ScenB!E26*Seafood_Consumption_Rate!$BD$26</f>
        <v>154718.48579999999</v>
      </c>
      <c r="F27" s="13">
        <f>UN_Population_Growth_ScenB!F26*Seafood_Consumption_Rate!$BD$26</f>
        <v>157053.70499999999</v>
      </c>
      <c r="G27" s="13">
        <f>UN_Population_Growth_ScenB!G26*Seafood_Consumption_Rate!$BD$26</f>
        <v>159358.14359999998</v>
      </c>
      <c r="H27" s="13">
        <f>UN_Population_Growth_ScenB!H26*Seafood_Consumption_Rate!$BD$26</f>
        <v>161634.30719999998</v>
      </c>
      <c r="I27" s="13">
        <f>UN_Population_Growth_ScenB!I26*Seafood_Consumption_Rate!$BD$26</f>
        <v>163888.72079999998</v>
      </c>
      <c r="J27" s="13">
        <f>UN_Population_Growth_ScenB!J26*Seafood_Consumption_Rate!$BD$26</f>
        <v>166130.2236</v>
      </c>
      <c r="K27" s="13">
        <f>UN_Population_Growth_ScenB!K26*Seafood_Consumption_Rate!$BD$26</f>
        <v>168364.67939999996</v>
      </c>
      <c r="L27" s="13">
        <f>UN_Population_Growth_ScenB!L26*Seafood_Consumption_Rate!$BD$26</f>
        <v>170593.6194</v>
      </c>
      <c r="M27" s="13">
        <f>UN_Population_Growth_ScenB!M26*Seafood_Consumption_Rate!$BD$26</f>
        <v>172813.61579999997</v>
      </c>
      <c r="N27" s="13">
        <f>UN_Population_Growth_ScenB!N26*Seafood_Consumption_Rate!$BD$26</f>
        <v>175019.20499999999</v>
      </c>
      <c r="O27" s="13">
        <f>UN_Population_Growth_ScenB!O26*Seafood_Consumption_Rate!$BD$26</f>
        <v>177202.46999999997</v>
      </c>
      <c r="P27" s="13">
        <f>UN_Population_Growth_ScenB!P26*Seafood_Consumption_Rate!$BD$26</f>
        <v>179356.86839999998</v>
      </c>
      <c r="Q27" s="13">
        <f>UN_Population_Growth_ScenB!Q26*Seafood_Consumption_Rate!$BD$26</f>
        <v>181479.96419999999</v>
      </c>
      <c r="R27" s="13">
        <f>UN_Population_Growth_ScenB!R26*Seafood_Consumption_Rate!$BD$26</f>
        <v>183570.64379999999</v>
      </c>
      <c r="S27" s="13">
        <f>UN_Population_Growth_ScenB!S26*Seafood_Consumption_Rate!$BD$26</f>
        <v>185624.95739999998</v>
      </c>
      <c r="T27" s="13">
        <f>UN_Population_Growth_ScenB!T26*Seafood_Consumption_Rate!$BD$26</f>
        <v>187638.79859999998</v>
      </c>
      <c r="U27" s="13">
        <f>UN_Population_Growth_ScenB!U26*Seafood_Consumption_Rate!$BD$26</f>
        <v>189608.56559999997</v>
      </c>
      <c r="V27" s="13">
        <f>UN_Population_Growth_ScenB!V26*Seafood_Consumption_Rate!$BD$26</f>
        <v>191531.5962</v>
      </c>
      <c r="W27" s="13">
        <f>UN_Population_Growth_ScenB!W26*Seafood_Consumption_Rate!$BD$26</f>
        <v>193406.02859999999</v>
      </c>
      <c r="X27" s="13">
        <f>UN_Population_Growth_ScenB!X26*Seafood_Consumption_Rate!$BD$26</f>
        <v>195230.01839999997</v>
      </c>
      <c r="Y27" s="13">
        <f>UN_Population_Growth_ScenB!Y26*Seafood_Consumption_Rate!$BD$26</f>
        <v>197002.2432</v>
      </c>
      <c r="Z27" s="13">
        <f>UN_Population_Growth_ScenB!Z26*Seafood_Consumption_Rate!$BD$26</f>
        <v>198721.38059999997</v>
      </c>
      <c r="AA27" s="13">
        <f>UN_Population_Growth_ScenB!AA26*Seafood_Consumption_Rate!$BD$26</f>
        <v>200386.12559999997</v>
      </c>
      <c r="AB27" s="13">
        <f>UN_Population_Growth_ScenB!AB26*Seafood_Consumption_Rate!$BD$26</f>
        <v>201995.2254</v>
      </c>
      <c r="AC27" s="13">
        <f>UN_Population_Growth_ScenB!AC26*Seafood_Consumption_Rate!$BD$26</f>
        <v>203547.723</v>
      </c>
      <c r="AD27" s="13">
        <f>UN_Population_Growth_ScenB!AD26*Seafood_Consumption_Rate!$BD$26</f>
        <v>205042.87019999998</v>
      </c>
      <c r="AE27" s="13">
        <f>UN_Population_Growth_ScenB!AE26*Seafood_Consumption_Rate!$BD$26</f>
        <v>206480.17979999998</v>
      </c>
    </row>
    <row r="28" spans="1:31" ht="16" x14ac:dyDescent="0.2">
      <c r="A28" s="14" t="s">
        <v>140</v>
      </c>
      <c r="B28" s="13">
        <f>UN_Population_Growth_ScenB!B27*Seafood_Consumption_Rate!$BD$27</f>
        <v>1903.0379</v>
      </c>
      <c r="C28" s="13">
        <f>UN_Population_Growth_ScenB!C27*Seafood_Consumption_Rate!$BD$27</f>
        <v>1914.4000999999998</v>
      </c>
      <c r="D28" s="13">
        <f>UN_Population_Growth_ScenB!D27*Seafood_Consumption_Rate!$BD$27</f>
        <v>1924.8154500000001</v>
      </c>
      <c r="E28" s="13">
        <f>UN_Population_Growth_ScenB!E27*Seafood_Consumption_Rate!$BD$27</f>
        <v>1934.3492499999998</v>
      </c>
      <c r="F28" s="13">
        <f>UN_Population_Growth_ScenB!F27*Seafood_Consumption_Rate!$BD$27</f>
        <v>1943.03415</v>
      </c>
      <c r="G28" s="13">
        <f>UN_Population_Growth_ScenB!G27*Seafood_Consumption_Rate!$BD$27</f>
        <v>1950.8701499999997</v>
      </c>
      <c r="H28" s="13">
        <f>UN_Population_Growth_ScenB!H27*Seafood_Consumption_Rate!$BD$27</f>
        <v>1957.8898999999999</v>
      </c>
      <c r="I28" s="13">
        <f>UN_Population_Growth_ScenB!I27*Seafood_Consumption_Rate!$BD$27</f>
        <v>1964.25665</v>
      </c>
      <c r="J28" s="13">
        <f>UN_Population_Growth_ScenB!J27*Seafood_Consumption_Rate!$BD$27</f>
        <v>1970.00305</v>
      </c>
      <c r="K28" s="13">
        <f>UN_Population_Growth_ScenB!K27*Seafood_Consumption_Rate!$BD$27</f>
        <v>1975.3576499999999</v>
      </c>
      <c r="L28" s="13">
        <f>UN_Population_Growth_ScenB!L27*Seafood_Consumption_Rate!$BD$27</f>
        <v>1980.2877999999998</v>
      </c>
      <c r="M28" s="13">
        <f>UN_Population_Growth_ScenB!M27*Seafood_Consumption_Rate!$BD$27</f>
        <v>1984.7608499999999</v>
      </c>
      <c r="N28" s="13">
        <f>UN_Population_Growth_ScenB!N27*Seafood_Consumption_Rate!$BD$27</f>
        <v>1988.8421000000001</v>
      </c>
      <c r="O28" s="13">
        <f>UN_Population_Growth_ScenB!O27*Seafood_Consumption_Rate!$BD$27</f>
        <v>1992.33565</v>
      </c>
      <c r="P28" s="13">
        <f>UN_Population_Growth_ScenB!P27*Seafood_Consumption_Rate!$BD$27</f>
        <v>1995.2414999999999</v>
      </c>
      <c r="Q28" s="13">
        <f>UN_Population_Growth_ScenB!Q27*Seafood_Consumption_Rate!$BD$27</f>
        <v>1997.5596499999999</v>
      </c>
      <c r="R28" s="13">
        <f>UN_Population_Growth_ScenB!R27*Seafood_Consumption_Rate!$BD$27</f>
        <v>1999.2900999999999</v>
      </c>
      <c r="S28" s="13">
        <f>UN_Population_Growth_ScenB!S27*Seafood_Consumption_Rate!$BD$27</f>
        <v>2000.4328499999999</v>
      </c>
      <c r="T28" s="13">
        <f>UN_Population_Growth_ScenB!T27*Seafood_Consumption_Rate!$BD$27</f>
        <v>2000.9225999999999</v>
      </c>
      <c r="U28" s="13">
        <f>UN_Population_Growth_ScenB!U27*Seafood_Consumption_Rate!$BD$27</f>
        <v>2000.7919999999999</v>
      </c>
      <c r="V28" s="13">
        <f>UN_Population_Growth_ScenB!V27*Seafood_Consumption_Rate!$BD$27</f>
        <v>1999.9757500000001</v>
      </c>
      <c r="W28" s="13">
        <f>UN_Population_Growth_ScenB!W27*Seafood_Consumption_Rate!$BD$27</f>
        <v>1998.5391499999998</v>
      </c>
      <c r="X28" s="13">
        <f>UN_Population_Growth_ScenB!X27*Seafood_Consumption_Rate!$BD$27</f>
        <v>1996.4168999999999</v>
      </c>
      <c r="Y28" s="13">
        <f>UN_Population_Growth_ScenB!Y27*Seafood_Consumption_Rate!$BD$27</f>
        <v>1993.5763499999998</v>
      </c>
      <c r="Z28" s="13">
        <f>UN_Population_Growth_ScenB!Z27*Seafood_Consumption_Rate!$BD$27</f>
        <v>1990.05015</v>
      </c>
      <c r="AA28" s="13">
        <f>UN_Population_Growth_ScenB!AA27*Seafood_Consumption_Rate!$BD$27</f>
        <v>1985.8382999999999</v>
      </c>
      <c r="AB28" s="13">
        <f>UN_Population_Growth_ScenB!AB27*Seafood_Consumption_Rate!$BD$27</f>
        <v>1980.90815</v>
      </c>
      <c r="AC28" s="13">
        <f>UN_Population_Growth_ScenB!AC27*Seafood_Consumption_Rate!$BD$27</f>
        <v>1975.2923499999999</v>
      </c>
      <c r="AD28" s="13">
        <f>UN_Population_Growth_ScenB!AD27*Seafood_Consumption_Rate!$BD$27</f>
        <v>1969.0235499999999</v>
      </c>
      <c r="AE28" s="13">
        <f>UN_Population_Growth_ScenB!AE27*Seafood_Consumption_Rate!$BD$27</f>
        <v>1962.0690999999999</v>
      </c>
    </row>
    <row r="29" spans="1:31" ht="16" x14ac:dyDescent="0.2">
      <c r="A29" s="14" t="s">
        <v>141</v>
      </c>
      <c r="B29" s="13">
        <f>UN_Population_Growth_ScenB!B28*Seafood_Consumption_Rate!$BD$28</f>
        <v>6073.4080799999983</v>
      </c>
      <c r="C29" s="13">
        <f>UN_Population_Growth_ScenB!C28*Seafood_Consumption_Rate!$BD$28</f>
        <v>6093.4480199999998</v>
      </c>
      <c r="D29" s="13">
        <f>UN_Population_Growth_ScenB!D28*Seafood_Consumption_Rate!$BD$28</f>
        <v>6110.9391599999999</v>
      </c>
      <c r="E29" s="13">
        <f>UN_Population_Growth_ScenB!E28*Seafood_Consumption_Rate!$BD$28</f>
        <v>6125.7859199999994</v>
      </c>
      <c r="F29" s="13">
        <f>UN_Population_Growth_ScenB!F28*Seafood_Consumption_Rate!$BD$28</f>
        <v>6138.0201599999991</v>
      </c>
      <c r="G29" s="13">
        <f>UN_Population_Growth_ScenB!G28*Seafood_Consumption_Rate!$BD$28</f>
        <v>6147.6737399999993</v>
      </c>
      <c r="H29" s="13">
        <f>UN_Population_Growth_ScenB!H28*Seafood_Consumption_Rate!$BD$28</f>
        <v>6154.9059599999991</v>
      </c>
      <c r="I29" s="13">
        <f>UN_Population_Growth_ScenB!I28*Seafood_Consumption_Rate!$BD$28</f>
        <v>6160.0035599999992</v>
      </c>
      <c r="J29" s="13">
        <f>UN_Population_Growth_ScenB!J28*Seafood_Consumption_Rate!$BD$28</f>
        <v>6163.3488599999991</v>
      </c>
      <c r="K29" s="13">
        <f>UN_Population_Growth_ScenB!K28*Seafood_Consumption_Rate!$BD$28</f>
        <v>6165.2285999999986</v>
      </c>
      <c r="L29" s="13">
        <f>UN_Population_Growth_ScenB!L28*Seafood_Consumption_Rate!$BD$28</f>
        <v>6165.7702199999985</v>
      </c>
      <c r="M29" s="13">
        <f>UN_Population_Growth_ScenB!M28*Seafood_Consumption_Rate!$BD$28</f>
        <v>6164.941859999999</v>
      </c>
      <c r="N29" s="13">
        <f>UN_Population_Growth_ScenB!N28*Seafood_Consumption_Rate!$BD$28</f>
        <v>6162.6160799999989</v>
      </c>
      <c r="O29" s="13">
        <f>UN_Population_Growth_ScenB!O28*Seafood_Consumption_Rate!$BD$28</f>
        <v>6158.6972999999998</v>
      </c>
      <c r="P29" s="13">
        <f>UN_Population_Growth_ScenB!P28*Seafood_Consumption_Rate!$BD$28</f>
        <v>6152.9943599999997</v>
      </c>
      <c r="Q29" s="13">
        <f>UN_Population_Growth_ScenB!Q28*Seafood_Consumption_Rate!$BD$28</f>
        <v>6145.5072599999985</v>
      </c>
      <c r="R29" s="13">
        <f>UN_Population_Growth_ScenB!R28*Seafood_Consumption_Rate!$BD$28</f>
        <v>6136.2997199999991</v>
      </c>
      <c r="S29" s="13">
        <f>UN_Population_Growth_ScenB!S28*Seafood_Consumption_Rate!$BD$28</f>
        <v>6125.2761599999994</v>
      </c>
      <c r="T29" s="13">
        <f>UN_Population_Growth_ScenB!T28*Seafood_Consumption_Rate!$BD$28</f>
        <v>6112.5321599999988</v>
      </c>
      <c r="U29" s="13">
        <f>UN_Population_Growth_ScenB!U28*Seafood_Consumption_Rate!$BD$28</f>
        <v>6097.9084199999988</v>
      </c>
      <c r="V29" s="13">
        <f>UN_Population_Growth_ScenB!V28*Seafood_Consumption_Rate!$BD$28</f>
        <v>6081.4686599999995</v>
      </c>
      <c r="W29" s="13">
        <f>UN_Population_Growth_ScenB!W28*Seafood_Consumption_Rate!$BD$28</f>
        <v>6063.2128799999991</v>
      </c>
      <c r="X29" s="13">
        <f>UN_Population_Growth_ScenB!X28*Seafood_Consumption_Rate!$BD$28</f>
        <v>6043.0773599999984</v>
      </c>
      <c r="Y29" s="13">
        <f>UN_Population_Growth_ScenB!Y28*Seafood_Consumption_Rate!$BD$28</f>
        <v>6021.0621000000001</v>
      </c>
      <c r="Z29" s="13">
        <f>UN_Population_Growth_ScenB!Z28*Seafood_Consumption_Rate!$BD$28</f>
        <v>5997.1670999999997</v>
      </c>
      <c r="AA29" s="13">
        <f>UN_Population_Growth_ScenB!AA28*Seafood_Consumption_Rate!$BD$28</f>
        <v>5971.3604999999998</v>
      </c>
      <c r="AB29" s="13">
        <f>UN_Population_Growth_ScenB!AB28*Seafood_Consumption_Rate!$BD$28</f>
        <v>5943.7060199999987</v>
      </c>
      <c r="AC29" s="13">
        <f>UN_Population_Growth_ScenB!AC28*Seafood_Consumption_Rate!$BD$28</f>
        <v>5914.1717999999992</v>
      </c>
      <c r="AD29" s="13">
        <f>UN_Population_Growth_ScenB!AD28*Seafood_Consumption_Rate!$BD$28</f>
        <v>5882.8534199999986</v>
      </c>
      <c r="AE29" s="13">
        <f>UN_Population_Growth_ScenB!AE28*Seafood_Consumption_Rate!$BD$28</f>
        <v>5849.7827399999996</v>
      </c>
    </row>
    <row r="30" spans="1:31" ht="16" x14ac:dyDescent="0.2">
      <c r="A30" s="14" t="s">
        <v>142</v>
      </c>
      <c r="B30" s="13">
        <f>UN_Population_Growth_ScenB!B29*Seafood_Consumption_Rate!$BD$29</f>
        <v>1840.0664700000004</v>
      </c>
      <c r="C30" s="13">
        <f>UN_Population_Growth_ScenB!C29*Seafood_Consumption_Rate!$BD$29</f>
        <v>1838.0013000000004</v>
      </c>
      <c r="D30" s="13">
        <f>UN_Population_Growth_ScenB!D29*Seafood_Consumption_Rate!$BD$29</f>
        <v>1835.1637900000003</v>
      </c>
      <c r="E30" s="13">
        <f>UN_Population_Growth_ScenB!E29*Seafood_Consumption_Rate!$BD$29</f>
        <v>1831.6714700000005</v>
      </c>
      <c r="F30" s="13">
        <f>UN_Population_Growth_ScenB!F29*Seafood_Consumption_Rate!$BD$29</f>
        <v>1827.6754500000004</v>
      </c>
      <c r="G30" s="13">
        <f>UN_Population_Growth_ScenB!G29*Seafood_Consumption_Rate!$BD$29</f>
        <v>1823.1589400000003</v>
      </c>
      <c r="H30" s="13">
        <f>UN_Population_Growth_ScenB!H29*Seafood_Consumption_Rate!$BD$29</f>
        <v>1818.1051500000003</v>
      </c>
      <c r="I30" s="13">
        <f>UN_Population_Growth_ScenB!I29*Seafood_Consumption_Rate!$BD$29</f>
        <v>1812.6651900000002</v>
      </c>
      <c r="J30" s="13">
        <f>UN_Population_Growth_ScenB!J29*Seafood_Consumption_Rate!$BD$29</f>
        <v>1806.9230100000002</v>
      </c>
      <c r="K30" s="13">
        <f>UN_Population_Growth_ScenB!K29*Seafood_Consumption_Rate!$BD$29</f>
        <v>1800.9961400000004</v>
      </c>
      <c r="L30" s="13">
        <f>UN_Population_Growth_ScenB!L29*Seafood_Consumption_Rate!$BD$29</f>
        <v>1794.9181600000002</v>
      </c>
      <c r="M30" s="13">
        <f>UN_Population_Growth_ScenB!M29*Seafood_Consumption_Rate!$BD$29</f>
        <v>1788.6554900000003</v>
      </c>
      <c r="N30" s="13">
        <f>UN_Population_Growth_ScenB!N29*Seafood_Consumption_Rate!$BD$29</f>
        <v>1782.2417100000002</v>
      </c>
      <c r="O30" s="13">
        <f>UN_Population_Growth_ScenB!O29*Seafood_Consumption_Rate!$BD$29</f>
        <v>1775.6600300000005</v>
      </c>
      <c r="P30" s="13">
        <f>UN_Population_Growth_ScenB!P29*Seafood_Consumption_Rate!$BD$29</f>
        <v>1768.8600800000004</v>
      </c>
      <c r="Q30" s="13">
        <f>UN_Population_Growth_ScenB!Q29*Seafood_Consumption_Rate!$BD$29</f>
        <v>1761.8754400000005</v>
      </c>
      <c r="R30" s="13">
        <f>UN_Population_Growth_ScenB!R29*Seafood_Consumption_Rate!$BD$29</f>
        <v>1754.6893200000002</v>
      </c>
      <c r="S30" s="13">
        <f>UN_Population_Growth_ScenB!S29*Seafood_Consumption_Rate!$BD$29</f>
        <v>1747.1674000000003</v>
      </c>
      <c r="T30" s="13">
        <f>UN_Population_Growth_ScenB!T29*Seafood_Consumption_Rate!$BD$29</f>
        <v>1739.1249900000003</v>
      </c>
      <c r="U30" s="13">
        <f>UN_Population_Growth_ScenB!U29*Seafood_Consumption_Rate!$BD$29</f>
        <v>1730.4277700000002</v>
      </c>
      <c r="V30" s="13">
        <f>UN_Population_Growth_ScenB!V29*Seafood_Consumption_Rate!$BD$29</f>
        <v>1721.0421600000004</v>
      </c>
      <c r="W30" s="13">
        <f>UN_Population_Growth_ScenB!W29*Seafood_Consumption_Rate!$BD$29</f>
        <v>1711.0017400000004</v>
      </c>
      <c r="X30" s="13">
        <f>UN_Population_Growth_ScenB!X29*Seafood_Consumption_Rate!$BD$29</f>
        <v>1700.3065100000003</v>
      </c>
      <c r="Y30" s="13">
        <f>UN_Population_Growth_ScenB!Y29*Seafood_Consumption_Rate!$BD$29</f>
        <v>1688.9564700000003</v>
      </c>
      <c r="Z30" s="13">
        <f>UN_Population_Growth_ScenB!Z29*Seafood_Consumption_Rate!$BD$29</f>
        <v>1676.9852000000003</v>
      </c>
      <c r="AA30" s="13">
        <f>UN_Population_Growth_ScenB!AA29*Seafood_Consumption_Rate!$BD$29</f>
        <v>1664.3927000000001</v>
      </c>
      <c r="AB30" s="13">
        <f>UN_Population_Growth_ScenB!AB29*Seafood_Consumption_Rate!$BD$29</f>
        <v>1651.1957600000001</v>
      </c>
      <c r="AC30" s="13">
        <f>UN_Population_Growth_ScenB!AC29*Seafood_Consumption_Rate!$BD$29</f>
        <v>1637.4279600000002</v>
      </c>
      <c r="AD30" s="13">
        <f>UN_Population_Growth_ScenB!AD29*Seafood_Consumption_Rate!$BD$29</f>
        <v>1623.1564600000004</v>
      </c>
      <c r="AE30" s="13">
        <f>UN_Population_Growth_ScenB!AE29*Seafood_Consumption_Rate!$BD$29</f>
        <v>1608.4820000000002</v>
      </c>
    </row>
    <row r="31" spans="1:31" ht="16" x14ac:dyDescent="0.2">
      <c r="A31" s="14" t="s">
        <v>143</v>
      </c>
      <c r="B31" s="13">
        <f>UN_Population_Growth_ScenB!B30*Seafood_Consumption_Rate!$BD$30</f>
        <v>9672.2286399999994</v>
      </c>
      <c r="C31" s="13">
        <f>UN_Population_Growth_ScenB!C30*Seafood_Consumption_Rate!$BD$30</f>
        <v>9704.5077600000004</v>
      </c>
      <c r="D31" s="13">
        <f>UN_Population_Growth_ScenB!D30*Seafood_Consumption_Rate!$BD$30</f>
        <v>9734.7389599999988</v>
      </c>
      <c r="E31" s="13">
        <f>UN_Population_Growth_ScenB!E30*Seafood_Consumption_Rate!$BD$30</f>
        <v>9762.2396000000008</v>
      </c>
      <c r="F31" s="13">
        <f>UN_Population_Growth_ScenB!F30*Seafood_Consumption_Rate!$BD$30</f>
        <v>9786.9121599999999</v>
      </c>
      <c r="G31" s="13">
        <f>UN_Population_Growth_ScenB!G30*Seafood_Consumption_Rate!$BD$30</f>
        <v>9808.2690399999992</v>
      </c>
      <c r="H31" s="13">
        <f>UN_Population_Growth_ScenB!H30*Seafood_Consumption_Rate!$BD$30</f>
        <v>9827.3341999999993</v>
      </c>
      <c r="I31" s="13">
        <f>UN_Population_Growth_ScenB!I30*Seafood_Consumption_Rate!$BD$30</f>
        <v>9847.13076</v>
      </c>
      <c r="J31" s="13">
        <f>UN_Population_Growth_ScenB!J30*Seafood_Consumption_Rate!$BD$30</f>
        <v>9871.5595199999989</v>
      </c>
      <c r="K31" s="13">
        <f>UN_Population_Growth_ScenB!K30*Seafood_Consumption_Rate!$BD$30</f>
        <v>9903.3510399999996</v>
      </c>
      <c r="L31" s="13">
        <f>UN_Population_Growth_ScenB!L30*Seafood_Consumption_Rate!$BD$30</f>
        <v>9943.5780400000003</v>
      </c>
      <c r="M31" s="13">
        <f>UN_Population_Growth_ScenB!M30*Seafood_Consumption_Rate!$BD$30</f>
        <v>9991.0702799999999</v>
      </c>
      <c r="N31" s="13">
        <f>UN_Population_Growth_ScenB!N30*Seafood_Consumption_Rate!$BD$30</f>
        <v>10043.38976</v>
      </c>
      <c r="O31" s="13">
        <f>UN_Population_Growth_ScenB!O30*Seafood_Consumption_Rate!$BD$30</f>
        <v>10096.78196</v>
      </c>
      <c r="P31" s="13">
        <f>UN_Population_Growth_ScenB!P30*Seafood_Consumption_Rate!$BD$30</f>
        <v>10148.467559999999</v>
      </c>
      <c r="Q31" s="13">
        <f>UN_Population_Growth_ScenB!Q30*Seafood_Consumption_Rate!$BD$30</f>
        <v>10197.47136</v>
      </c>
      <c r="R31" s="13">
        <f>UN_Population_Growth_ScenB!R30*Seafood_Consumption_Rate!$BD$30</f>
        <v>10244.2322</v>
      </c>
      <c r="S31" s="13">
        <f>UN_Population_Growth_ScenB!S30*Seafood_Consumption_Rate!$BD$30</f>
        <v>10288.21372</v>
      </c>
      <c r="T31" s="13">
        <f>UN_Population_Growth_ScenB!T30*Seafood_Consumption_Rate!$BD$30</f>
        <v>10329.513439999999</v>
      </c>
      <c r="U31" s="13">
        <f>UN_Population_Growth_ScenB!U30*Seafood_Consumption_Rate!$BD$30</f>
        <v>10367.936320000001</v>
      </c>
      <c r="V31" s="13">
        <f>UN_Population_Growth_ScenB!V30*Seafood_Consumption_Rate!$BD$30</f>
        <v>10403.14104</v>
      </c>
      <c r="W31" s="13">
        <f>UN_Population_Growth_ScenB!W30*Seafood_Consumption_Rate!$BD$30</f>
        <v>10434.64</v>
      </c>
      <c r="X31" s="13">
        <f>UN_Population_Growth_ScenB!X30*Seafood_Consumption_Rate!$BD$30</f>
        <v>10461.799319999998</v>
      </c>
      <c r="Y31" s="13">
        <f>UN_Population_Growth_ScenB!Y30*Seafood_Consumption_Rate!$BD$30</f>
        <v>10484.131399999998</v>
      </c>
      <c r="Z31" s="13">
        <f>UN_Population_Growth_ScenB!Z30*Seafood_Consumption_Rate!$BD$30</f>
        <v>10501.09988</v>
      </c>
      <c r="AA31" s="13">
        <f>UN_Population_Growth_ScenB!AA30*Seafood_Consumption_Rate!$BD$30</f>
        <v>10512.55848</v>
      </c>
      <c r="AB31" s="13">
        <f>UN_Population_Growth_ScenB!AB30*Seafood_Consumption_Rate!$BD$30</f>
        <v>10518.653480000001</v>
      </c>
      <c r="AC31" s="13">
        <f>UN_Population_Growth_ScenB!AC30*Seafood_Consumption_Rate!$BD$30</f>
        <v>10519.774960000001</v>
      </c>
      <c r="AD31" s="13">
        <f>UN_Population_Growth_ScenB!AD30*Seafood_Consumption_Rate!$BD$30</f>
        <v>10516.703079999999</v>
      </c>
      <c r="AE31" s="13">
        <f>UN_Population_Growth_ScenB!AE30*Seafood_Consumption_Rate!$BD$30</f>
        <v>10510.022959999998</v>
      </c>
    </row>
    <row r="32" spans="1:31" ht="16" x14ac:dyDescent="0.2">
      <c r="A32" s="14" t="s">
        <v>144</v>
      </c>
      <c r="B32" s="13">
        <f>UN_Population_Growth_ScenB!B31*Seafood_Consumption_Rate!$BD$31</f>
        <v>5666.8906000000006</v>
      </c>
      <c r="C32" s="13">
        <f>UN_Population_Growth_ScenB!C31*Seafood_Consumption_Rate!$BD$31</f>
        <v>5767.0130000000008</v>
      </c>
      <c r="D32" s="13">
        <f>UN_Population_Growth_ScenB!D31*Seafood_Consumption_Rate!$BD$31</f>
        <v>5867.1620000000003</v>
      </c>
      <c r="E32" s="13">
        <f>UN_Population_Growth_ScenB!E31*Seafood_Consumption_Rate!$BD$31</f>
        <v>5967.2578000000003</v>
      </c>
      <c r="F32" s="13">
        <f>UN_Population_Growth_ScenB!F31*Seafood_Consumption_Rate!$BD$31</f>
        <v>6067.4333999999999</v>
      </c>
      <c r="G32" s="13">
        <f>UN_Population_Growth_ScenB!G31*Seafood_Consumption_Rate!$BD$31</f>
        <v>6167.5824000000002</v>
      </c>
      <c r="H32" s="13">
        <f>UN_Population_Growth_ScenB!H31*Seafood_Consumption_Rate!$BD$31</f>
        <v>6267.7846</v>
      </c>
      <c r="I32" s="13">
        <f>UN_Population_Growth_ScenB!I31*Seafood_Consumption_Rate!$BD$31</f>
        <v>6368.1464000000005</v>
      </c>
      <c r="J32" s="13">
        <f>UN_Population_Growth_ScenB!J31*Seafood_Consumption_Rate!$BD$31</f>
        <v>6468.8540000000003</v>
      </c>
      <c r="K32" s="13">
        <f>UN_Population_Growth_ScenB!K31*Seafood_Consumption_Rate!$BD$31</f>
        <v>6569.9606000000003</v>
      </c>
      <c r="L32" s="13">
        <f>UN_Population_Growth_ScenB!L31*Seafood_Consumption_Rate!$BD$31</f>
        <v>6671.5194000000001</v>
      </c>
      <c r="M32" s="13">
        <f>UN_Population_Growth_ScenB!M31*Seafood_Consumption_Rate!$BD$31</f>
        <v>6773.3974000000007</v>
      </c>
      <c r="N32" s="13">
        <f>UN_Population_Growth_ScenB!N31*Seafood_Consumption_Rate!$BD$31</f>
        <v>6875.4350000000013</v>
      </c>
      <c r="O32" s="13">
        <f>UN_Population_Growth_ScenB!O31*Seafood_Consumption_Rate!$BD$31</f>
        <v>6977.3130000000001</v>
      </c>
      <c r="P32" s="13">
        <f>UN_Population_Growth_ScenB!P31*Seafood_Consumption_Rate!$BD$31</f>
        <v>7078.8717999999999</v>
      </c>
      <c r="Q32" s="13">
        <f>UN_Population_Growth_ScenB!Q31*Seafood_Consumption_Rate!$BD$31</f>
        <v>7179.9784</v>
      </c>
      <c r="R32" s="13">
        <f>UN_Population_Growth_ScenB!R31*Seafood_Consumption_Rate!$BD$31</f>
        <v>7280.4732000000004</v>
      </c>
      <c r="S32" s="13">
        <f>UN_Population_Growth_ScenB!S31*Seafood_Consumption_Rate!$BD$31</f>
        <v>7380.3029999999999</v>
      </c>
      <c r="T32" s="13">
        <f>UN_Population_Growth_ScenB!T31*Seafood_Consumption_Rate!$BD$31</f>
        <v>7479.1486000000004</v>
      </c>
      <c r="U32" s="13">
        <f>UN_Population_Growth_ScenB!U31*Seafood_Consumption_Rate!$BD$31</f>
        <v>7576.8770000000013</v>
      </c>
      <c r="V32" s="13">
        <f>UN_Population_Growth_ScenB!V31*Seafood_Consumption_Rate!$BD$31</f>
        <v>7673.3552</v>
      </c>
      <c r="W32" s="13">
        <f>UN_Population_Growth_ScenB!W31*Seafood_Consumption_Rate!$BD$31</f>
        <v>7768.4768000000004</v>
      </c>
      <c r="X32" s="13">
        <f>UN_Population_Growth_ScenB!X31*Seafood_Consumption_Rate!$BD$31</f>
        <v>7862.0822000000007</v>
      </c>
      <c r="Y32" s="13">
        <f>UN_Population_Growth_ScenB!Y31*Seafood_Consumption_Rate!$BD$31</f>
        <v>7953.9852000000001</v>
      </c>
      <c r="Z32" s="13">
        <f>UN_Population_Growth_ScenB!Z31*Seafood_Consumption_Rate!$BD$31</f>
        <v>8044.0794000000005</v>
      </c>
      <c r="AA32" s="13">
        <f>UN_Population_Growth_ScenB!AA31*Seafood_Consumption_Rate!$BD$31</f>
        <v>8132.2318000000005</v>
      </c>
      <c r="AB32" s="13">
        <f>UN_Population_Growth_ScenB!AB31*Seafood_Consumption_Rate!$BD$31</f>
        <v>8218.3891999999996</v>
      </c>
      <c r="AC32" s="13">
        <f>UN_Population_Growth_ScenB!AC31*Seafood_Consumption_Rate!$BD$31</f>
        <v>8302.5781999999999</v>
      </c>
      <c r="AD32" s="13">
        <f>UN_Population_Growth_ScenB!AD31*Seafood_Consumption_Rate!$BD$31</f>
        <v>8384.7189999999991</v>
      </c>
      <c r="AE32" s="13">
        <f>UN_Population_Growth_ScenB!AE31*Seafood_Consumption_Rate!$BD$31</f>
        <v>8464.8648000000012</v>
      </c>
    </row>
    <row r="33" spans="1:31" ht="16" x14ac:dyDescent="0.2">
      <c r="A33" s="14" t="s">
        <v>149</v>
      </c>
      <c r="B33" s="13">
        <f>UN_Population_Growth_ScenB!B32*Seafood_Consumption_Rate!$BD$32</f>
        <v>5702.2113199999994</v>
      </c>
      <c r="C33" s="13">
        <f>UN_Population_Growth_ScenB!C32*Seafood_Consumption_Rate!$BD$32</f>
        <v>5706.6865599999992</v>
      </c>
      <c r="D33" s="13">
        <f>UN_Population_Growth_ScenB!D32*Seafood_Consumption_Rate!$BD$32</f>
        <v>5708.3720399999993</v>
      </c>
      <c r="E33" s="13">
        <f>UN_Population_Growth_ScenB!E32*Seafood_Consumption_Rate!$BD$32</f>
        <v>5707.4421199999988</v>
      </c>
      <c r="F33" s="13">
        <f>UN_Population_Growth_ScenB!F32*Seafood_Consumption_Rate!$BD$32</f>
        <v>5704.0130399999989</v>
      </c>
      <c r="G33" s="13">
        <f>UN_Population_Growth_ScenB!G32*Seafood_Consumption_Rate!$BD$32</f>
        <v>5698.201039999999</v>
      </c>
      <c r="H33" s="13">
        <f>UN_Population_Growth_ScenB!H32*Seafood_Consumption_Rate!$BD$32</f>
        <v>5690.1804799999991</v>
      </c>
      <c r="I33" s="13">
        <f>UN_Population_Growth_ScenB!I32*Seafood_Consumption_Rate!$BD$32</f>
        <v>5680.3581999999988</v>
      </c>
      <c r="J33" s="13">
        <f>UN_Population_Growth_ScenB!J32*Seafood_Consumption_Rate!$BD$32</f>
        <v>5669.1410399999995</v>
      </c>
      <c r="K33" s="13">
        <f>UN_Population_Growth_ScenB!K32*Seafood_Consumption_Rate!$BD$32</f>
        <v>5656.9358399999983</v>
      </c>
      <c r="L33" s="13">
        <f>UN_Population_Growth_ScenB!L32*Seafood_Consumption_Rate!$BD$32</f>
        <v>5643.858839999999</v>
      </c>
      <c r="M33" s="13">
        <f>UN_Population_Growth_ScenB!M32*Seafood_Consumption_Rate!$BD$32</f>
        <v>5629.9100399999998</v>
      </c>
      <c r="N33" s="13">
        <f>UN_Population_Growth_ScenB!N32*Seafood_Consumption_Rate!$BD$32</f>
        <v>5614.9731999999995</v>
      </c>
      <c r="O33" s="13">
        <f>UN_Population_Growth_ScenB!O32*Seafood_Consumption_Rate!$BD$32</f>
        <v>5598.9901999999984</v>
      </c>
      <c r="P33" s="13">
        <f>UN_Population_Growth_ScenB!P32*Seafood_Consumption_Rate!$BD$32</f>
        <v>5581.7285599999987</v>
      </c>
      <c r="Q33" s="13">
        <f>UN_Population_Growth_ScenB!Q32*Seafood_Consumption_Rate!$BD$32</f>
        <v>5563.2463999999991</v>
      </c>
      <c r="R33" s="13">
        <f>UN_Population_Growth_ScenB!R32*Seafood_Consumption_Rate!$BD$32</f>
        <v>5543.4855999999991</v>
      </c>
      <c r="S33" s="13">
        <f>UN_Population_Growth_ScenB!S32*Seafood_Consumption_Rate!$BD$32</f>
        <v>5522.3299199999992</v>
      </c>
      <c r="T33" s="13">
        <f>UN_Population_Growth_ScenB!T32*Seafood_Consumption_Rate!$BD$32</f>
        <v>5499.6631199999993</v>
      </c>
      <c r="U33" s="13">
        <f>UN_Population_Growth_ScenB!U32*Seafood_Consumption_Rate!$BD$32</f>
        <v>5475.3689599999989</v>
      </c>
      <c r="V33" s="13">
        <f>UN_Population_Growth_ScenB!V32*Seafood_Consumption_Rate!$BD$32</f>
        <v>5449.3311999999996</v>
      </c>
      <c r="W33" s="13">
        <f>UN_Population_Growth_ScenB!W32*Seafood_Consumption_Rate!$BD$32</f>
        <v>5421.6079599999994</v>
      </c>
      <c r="X33" s="13">
        <f>UN_Population_Growth_ScenB!X32*Seafood_Consumption_Rate!$BD$32</f>
        <v>5391.9667599999984</v>
      </c>
      <c r="Y33" s="13">
        <f>UN_Population_Growth_ScenB!Y32*Seafood_Consumption_Rate!$BD$32</f>
        <v>5360.2913599999983</v>
      </c>
      <c r="Z33" s="13">
        <f>UN_Population_Growth_ScenB!Z32*Seafood_Consumption_Rate!$BD$32</f>
        <v>5326.4073999999991</v>
      </c>
      <c r="AA33" s="13">
        <f>UN_Population_Growth_ScenB!AA32*Seafood_Consumption_Rate!$BD$32</f>
        <v>5290.314879999999</v>
      </c>
      <c r="AB33" s="13">
        <f>UN_Population_Growth_ScenB!AB32*Seafood_Consumption_Rate!$BD$32</f>
        <v>5252.0719199999994</v>
      </c>
      <c r="AC33" s="13">
        <f>UN_Population_Growth_ScenB!AC32*Seafood_Consumption_Rate!$BD$32</f>
        <v>5211.7947599999989</v>
      </c>
      <c r="AD33" s="13">
        <f>UN_Population_Growth_ScenB!AD32*Seafood_Consumption_Rate!$BD$32</f>
        <v>5169.7739999999994</v>
      </c>
      <c r="AE33" s="13">
        <f>UN_Population_Growth_ScenB!AE32*Seafood_Consumption_Rate!$BD$32</f>
        <v>5126.0096399999993</v>
      </c>
    </row>
    <row r="34" spans="1:31" ht="16" x14ac:dyDescent="0.2">
      <c r="A34" s="15" t="s">
        <v>204</v>
      </c>
      <c r="B34" s="13">
        <f>UN_Population_Growth_ScenB!B33*Seafood_Consumption_Rate!$BD$33</f>
        <v>281376.22169999999</v>
      </c>
      <c r="C34" s="13">
        <f>UN_Population_Growth_ScenB!C33*Seafood_Consumption_Rate!$BD$33</f>
        <v>282936.913</v>
      </c>
      <c r="D34" s="13">
        <f>UN_Population_Growth_ScenB!D33*Seafood_Consumption_Rate!$BD$33</f>
        <v>284167.99109999998</v>
      </c>
      <c r="E34" s="13">
        <f>UN_Population_Growth_ScenB!E33*Seafood_Consumption_Rate!$BD$33</f>
        <v>285220.42709999997</v>
      </c>
      <c r="F34" s="13">
        <f>UN_Population_Growth_ScenB!F33*Seafood_Consumption_Rate!$BD$33</f>
        <v>286207.81279999996</v>
      </c>
      <c r="G34" s="13">
        <f>UN_Population_Growth_ScenB!G33*Seafood_Consumption_Rate!$BD$33</f>
        <v>287173.06169999996</v>
      </c>
      <c r="H34" s="13">
        <f>UN_Population_Growth_ScenB!H33*Seafood_Consumption_Rate!$BD$33</f>
        <v>288103.22940000001</v>
      </c>
      <c r="I34" s="13">
        <f>UN_Population_Growth_ScenB!I33*Seafood_Consumption_Rate!$BD$33</f>
        <v>288987.29439999996</v>
      </c>
      <c r="J34" s="13">
        <f>UN_Population_Growth_ScenB!J33*Seafood_Consumption_Rate!$BD$33</f>
        <v>289793.50540000002</v>
      </c>
      <c r="K34" s="13">
        <f>UN_Population_Growth_ScenB!K33*Seafood_Consumption_Rate!$BD$33</f>
        <v>290499.06900000002</v>
      </c>
      <c r="L34" s="13">
        <f>UN_Population_Growth_ScenB!L33*Seafood_Consumption_Rate!$BD$33</f>
        <v>291111.4423</v>
      </c>
      <c r="M34" s="13">
        <f>UN_Population_Growth_ScenB!M33*Seafood_Consumption_Rate!$BD$33</f>
        <v>291647.83759999997</v>
      </c>
      <c r="N34" s="13">
        <f>UN_Population_Growth_ScenB!N33*Seafood_Consumption_Rate!$BD$33</f>
        <v>292104.45600000001</v>
      </c>
      <c r="O34" s="13">
        <f>UN_Population_Growth_ScenB!O33*Seafood_Consumption_Rate!$BD$33</f>
        <v>292474.73149999999</v>
      </c>
      <c r="P34" s="13">
        <f>UN_Population_Growth_ScenB!P33*Seafood_Consumption_Rate!$BD$33</f>
        <v>292753.78649999999</v>
      </c>
      <c r="Q34" s="13">
        <f>UN_Population_Growth_ScenB!Q33*Seafood_Consumption_Rate!$BD$33</f>
        <v>292940.87059999997</v>
      </c>
      <c r="R34" s="13">
        <f>UN_Population_Growth_ScenB!R33*Seafood_Consumption_Rate!$BD$33</f>
        <v>293036.8749</v>
      </c>
      <c r="S34" s="13">
        <f>UN_Population_Growth_ScenB!S33*Seafood_Consumption_Rate!$BD$33</f>
        <v>293040.62689999997</v>
      </c>
      <c r="T34" s="13">
        <f>UN_Population_Growth_ScenB!T33*Seafood_Consumption_Rate!$BD$33</f>
        <v>292951.04790000001</v>
      </c>
      <c r="U34" s="13">
        <f>UN_Population_Growth_ScenB!U33*Seafood_Consumption_Rate!$BD$33</f>
        <v>292767.24680000002</v>
      </c>
      <c r="V34" s="13">
        <f>UN_Population_Growth_ScenB!V33*Seafood_Consumption_Rate!$BD$33</f>
        <v>292488.47320000001</v>
      </c>
      <c r="W34" s="13">
        <f>UN_Population_Growth_ScenB!W33*Seafood_Consumption_Rate!$BD$33</f>
        <v>292114.30499999999</v>
      </c>
      <c r="X34" s="13">
        <f>UN_Population_Growth_ScenB!X33*Seafood_Consumption_Rate!$BD$33</f>
        <v>291644.92979999998</v>
      </c>
      <c r="Y34" s="13">
        <f>UN_Population_Growth_ScenB!Y33*Seafood_Consumption_Rate!$BD$33</f>
        <v>291080.86349999998</v>
      </c>
      <c r="Z34" s="13">
        <f>UN_Population_Growth_ScenB!Z33*Seafood_Consumption_Rate!$BD$33</f>
        <v>290422.62199999997</v>
      </c>
      <c r="AA34" s="13">
        <f>UN_Population_Growth_ScenB!AA33*Seafood_Consumption_Rate!$BD$33</f>
        <v>289671.65919999999</v>
      </c>
      <c r="AB34" s="13">
        <f>UN_Population_Growth_ScenB!AB33*Seafood_Consumption_Rate!$BD$33</f>
        <v>288828.16269999999</v>
      </c>
      <c r="AC34" s="13">
        <f>UN_Population_Growth_ScenB!AC33*Seafood_Consumption_Rate!$BD$33</f>
        <v>287889.59989999997</v>
      </c>
      <c r="AD34" s="13">
        <f>UN_Population_Growth_ScenB!AD33*Seafood_Consumption_Rate!$BD$33</f>
        <v>286852.45329999999</v>
      </c>
      <c r="AE34" s="13">
        <f>UN_Population_Growth_ScenB!AE33*Seafood_Consumption_Rate!$BD$33</f>
        <v>285715.12829999998</v>
      </c>
    </row>
    <row r="35" spans="1:31" ht="16" x14ac:dyDescent="0.2">
      <c r="A35" s="14" t="s">
        <v>153</v>
      </c>
      <c r="B35" s="13">
        <f>UN_Population_Growth_ScenB!B34*Seafood_Consumption_Rate!$BD$34</f>
        <v>20992.564620000001</v>
      </c>
      <c r="C35" s="13">
        <f>UN_Population_Growth_ScenB!C34*Seafood_Consumption_Rate!$BD$34</f>
        <v>21307.482899999999</v>
      </c>
      <c r="D35" s="13">
        <f>UN_Population_Growth_ScenB!D34*Seafood_Consumption_Rate!$BD$34</f>
        <v>21619.436399999999</v>
      </c>
      <c r="E35" s="13">
        <f>UN_Population_Growth_ScenB!E34*Seafood_Consumption_Rate!$BD$34</f>
        <v>21928.294799999996</v>
      </c>
      <c r="F35" s="13">
        <f>UN_Population_Growth_ScenB!F34*Seafood_Consumption_Rate!$BD$34</f>
        <v>22234.025519999999</v>
      </c>
      <c r="G35" s="13">
        <f>UN_Population_Growth_ScenB!G34*Seafood_Consumption_Rate!$BD$34</f>
        <v>22536.726299999998</v>
      </c>
      <c r="H35" s="13">
        <f>UN_Population_Growth_ScenB!H34*Seafood_Consumption_Rate!$BD$34</f>
        <v>22836.918419999998</v>
      </c>
      <c r="I35" s="13">
        <f>UN_Population_Growth_ScenB!I34*Seafood_Consumption_Rate!$BD$34</f>
        <v>23135.742179999997</v>
      </c>
      <c r="J35" s="13">
        <f>UN_Population_Growth_ScenB!J34*Seafood_Consumption_Rate!$BD$34</f>
        <v>23434.468199999999</v>
      </c>
      <c r="K35" s="13">
        <f>UN_Population_Growth_ScenB!K34*Seafood_Consumption_Rate!$BD$34</f>
        <v>23734.07388</v>
      </c>
      <c r="L35" s="13">
        <f>UN_Population_Growth_ScenB!L34*Seafood_Consumption_Rate!$BD$34</f>
        <v>24034.78728</v>
      </c>
      <c r="M35" s="13">
        <f>UN_Population_Growth_ScenB!M34*Seafood_Consumption_Rate!$BD$34</f>
        <v>24336.119699999999</v>
      </c>
      <c r="N35" s="13">
        <f>UN_Population_Growth_ScenB!N34*Seafood_Consumption_Rate!$BD$34</f>
        <v>24637.321800000002</v>
      </c>
      <c r="O35" s="13">
        <f>UN_Population_Growth_ScenB!O34*Seafood_Consumption_Rate!$BD$34</f>
        <v>24937.15554</v>
      </c>
      <c r="P35" s="13">
        <f>UN_Population_Growth_ScenB!P34*Seafood_Consumption_Rate!$BD$34</f>
        <v>25234.54578</v>
      </c>
      <c r="Q35" s="13">
        <f>UN_Population_Growth_ScenB!Q34*Seafood_Consumption_Rate!$BD$34</f>
        <v>25529.101559999999</v>
      </c>
      <c r="R35" s="13">
        <f>UN_Population_Growth_ScenB!R34*Seafood_Consumption_Rate!$BD$34</f>
        <v>25820.52966</v>
      </c>
      <c r="S35" s="13">
        <f>UN_Population_Growth_ScenB!S34*Seafood_Consumption_Rate!$BD$34</f>
        <v>26107.85268</v>
      </c>
      <c r="T35" s="13">
        <f>UN_Population_Growth_ScenB!T34*Seafood_Consumption_Rate!$BD$34</f>
        <v>26389.995479999998</v>
      </c>
      <c r="U35" s="13">
        <f>UN_Population_Growth_ScenB!U34*Seafood_Consumption_Rate!$BD$34</f>
        <v>26666.078399999999</v>
      </c>
      <c r="V35" s="13">
        <f>UN_Population_Growth_ScenB!V34*Seafood_Consumption_Rate!$BD$34</f>
        <v>26935.547579999999</v>
      </c>
      <c r="W35" s="13">
        <f>UN_Population_Growth_ScenB!W34*Seafood_Consumption_Rate!$BD$34</f>
        <v>27198.04464</v>
      </c>
      <c r="X35" s="13">
        <f>UN_Population_Growth_ScenB!X34*Seafood_Consumption_Rate!$BD$34</f>
        <v>27452.98314</v>
      </c>
      <c r="Y35" s="13">
        <f>UN_Population_Growth_ScenB!Y34*Seafood_Consumption_Rate!$BD$34</f>
        <v>27699.678899999999</v>
      </c>
      <c r="Z35" s="13">
        <f>UN_Population_Growth_ScenB!Z34*Seafood_Consumption_Rate!$BD$34</f>
        <v>27937.740959999996</v>
      </c>
      <c r="AA35" s="13">
        <f>UN_Population_Growth_ScenB!AA34*Seafood_Consumption_Rate!$BD$34</f>
        <v>28166.77836</v>
      </c>
      <c r="AB35" s="13">
        <f>UN_Population_Growth_ScenB!AB34*Seafood_Consumption_Rate!$BD$34</f>
        <v>28386.72594</v>
      </c>
      <c r="AC35" s="13">
        <f>UN_Population_Growth_ScenB!AC34*Seafood_Consumption_Rate!$BD$34</f>
        <v>28597.779179999998</v>
      </c>
      <c r="AD35" s="13">
        <f>UN_Population_Growth_ScenB!AD34*Seafood_Consumption_Rate!$BD$34</f>
        <v>28800.296459999998</v>
      </c>
      <c r="AE35" s="13">
        <f>UN_Population_Growth_ScenB!AE34*Seafood_Consumption_Rate!$BD$34</f>
        <v>28994.571</v>
      </c>
    </row>
    <row r="36" spans="1:31" ht="16" x14ac:dyDescent="0.2">
      <c r="A36" s="14" t="s">
        <v>160</v>
      </c>
      <c r="B36" s="13">
        <f>UN_Population_Growth_ScenB!B35*Seafood_Consumption_Rate!$BD$35</f>
        <v>9294.3230999999996</v>
      </c>
      <c r="C36" s="13">
        <f>UN_Population_Growth_ScenB!C35*Seafood_Consumption_Rate!$BD$35</f>
        <v>9332.8875900000003</v>
      </c>
      <c r="D36" s="13">
        <f>UN_Population_Growth_ScenB!D35*Seafood_Consumption_Rate!$BD$35</f>
        <v>9367.60059</v>
      </c>
      <c r="E36" s="13">
        <f>UN_Population_Growth_ScenB!E35*Seafood_Consumption_Rate!$BD$35</f>
        <v>9398.2637400000003</v>
      </c>
      <c r="F36" s="13">
        <f>UN_Population_Growth_ScenB!F35*Seafood_Consumption_Rate!$BD$35</f>
        <v>9424.8109199999999</v>
      </c>
      <c r="G36" s="13">
        <f>UN_Population_Growth_ScenB!G35*Seafood_Consumption_Rate!$BD$35</f>
        <v>9447.2586600000013</v>
      </c>
      <c r="H36" s="13">
        <f>UN_Population_Growth_ScenB!H35*Seafood_Consumption_Rate!$BD$35</f>
        <v>9465.8383799999992</v>
      </c>
      <c r="I36" s="13">
        <f>UN_Population_Growth_ScenB!I35*Seafood_Consumption_Rate!$BD$35</f>
        <v>9481.0790400000005</v>
      </c>
      <c r="J36" s="13">
        <f>UN_Population_Growth_ScenB!J35*Seafood_Consumption_Rate!$BD$35</f>
        <v>9493.5922500000015</v>
      </c>
      <c r="K36" s="13">
        <f>UN_Population_Growth_ScenB!K35*Seafood_Consumption_Rate!$BD$35</f>
        <v>9503.8408500000023</v>
      </c>
      <c r="L36" s="13">
        <f>UN_Population_Growth_ScenB!L35*Seafood_Consumption_Rate!$BD$35</f>
        <v>9512.0232000000015</v>
      </c>
      <c r="M36" s="13">
        <f>UN_Population_Growth_ScenB!M35*Seafood_Consumption_Rate!$BD$35</f>
        <v>9518.0731800000012</v>
      </c>
      <c r="N36" s="13">
        <f>UN_Population_Growth_ScenB!N35*Seafood_Consumption_Rate!$BD$35</f>
        <v>9521.7593699999998</v>
      </c>
      <c r="O36" s="13">
        <f>UN_Population_Growth_ScenB!O35*Seafood_Consumption_Rate!$BD$35</f>
        <v>9522.7015800000008</v>
      </c>
      <c r="P36" s="13">
        <f>UN_Population_Growth_ScenB!P35*Seafood_Consumption_Rate!$BD$35</f>
        <v>9520.635330000001</v>
      </c>
      <c r="Q36" s="13">
        <f>UN_Population_Growth_ScenB!Q35*Seafood_Consumption_Rate!$BD$35</f>
        <v>9515.5110299999997</v>
      </c>
      <c r="R36" s="13">
        <f>UN_Population_Growth_ScenB!R35*Seafood_Consumption_Rate!$BD$35</f>
        <v>9507.4443900000006</v>
      </c>
      <c r="S36" s="13">
        <f>UN_Population_Growth_ScenB!S35*Seafood_Consumption_Rate!$BD$35</f>
        <v>9496.3197</v>
      </c>
      <c r="T36" s="13">
        <f>UN_Population_Growth_ScenB!T35*Seafood_Consumption_Rate!$BD$35</f>
        <v>9482.1204300000009</v>
      </c>
      <c r="U36" s="13">
        <f>UN_Population_Growth_ScenB!U35*Seafood_Consumption_Rate!$BD$35</f>
        <v>9464.7969900000007</v>
      </c>
      <c r="V36" s="13">
        <f>UN_Population_Growth_ScenB!V35*Seafood_Consumption_Rate!$BD$35</f>
        <v>9444.3328500000007</v>
      </c>
      <c r="W36" s="13">
        <f>UN_Population_Growth_ScenB!W35*Seafood_Consumption_Rate!$BD$35</f>
        <v>9420.7610700000005</v>
      </c>
      <c r="X36" s="13">
        <f>UN_Population_Growth_ScenB!X35*Seafood_Consumption_Rate!$BD$35</f>
        <v>9394.0320600000014</v>
      </c>
      <c r="Y36" s="13">
        <f>UN_Population_Growth_ScenB!Y35*Seafood_Consumption_Rate!$BD$35</f>
        <v>9364.1788799999995</v>
      </c>
      <c r="Z36" s="13">
        <f>UN_Population_Growth_ScenB!Z35*Seafood_Consumption_Rate!$BD$35</f>
        <v>9331.2015300000003</v>
      </c>
      <c r="AA36" s="13">
        <f>UN_Population_Growth_ScenB!AA35*Seafood_Consumption_Rate!$BD$35</f>
        <v>9295.1496000000006</v>
      </c>
      <c r="AB36" s="13">
        <f>UN_Population_Growth_ScenB!AB35*Seafood_Consumption_Rate!$BD$35</f>
        <v>9256.0726800000011</v>
      </c>
      <c r="AC36" s="13">
        <f>UN_Population_Growth_ScenB!AC35*Seafood_Consumption_Rate!$BD$35</f>
        <v>9214.169130000002</v>
      </c>
      <c r="AD36" s="13">
        <f>UN_Population_Growth_ScenB!AD35*Seafood_Consumption_Rate!$BD$35</f>
        <v>9169.6207800000011</v>
      </c>
      <c r="AE36" s="13">
        <f>UN_Population_Growth_ScenB!AE35*Seafood_Consumption_Rate!$BD$35</f>
        <v>9122.5763999999999</v>
      </c>
    </row>
    <row r="37" spans="1:31" ht="16" x14ac:dyDescent="0.2">
      <c r="A37" s="14" t="s">
        <v>168</v>
      </c>
      <c r="B37" s="13">
        <f>UN_Population_Growth_ScenB!B36*Seafood_Consumption_Rate!$BD$36</f>
        <v>464.73104999999993</v>
      </c>
      <c r="C37" s="13">
        <f>UN_Population_Growth_ScenB!C36*Seafood_Consumption_Rate!$BD$36</f>
        <v>472.75934999999987</v>
      </c>
      <c r="D37" s="13">
        <f>UN_Population_Growth_ScenB!D36*Seafood_Consumption_Rate!$BD$36</f>
        <v>480.6917499999999</v>
      </c>
      <c r="E37" s="13">
        <f>UN_Population_Growth_ScenB!E36*Seafood_Consumption_Rate!$BD$36</f>
        <v>488.51039999999983</v>
      </c>
      <c r="F37" s="13">
        <f>UN_Population_Growth_ScenB!F36*Seafood_Consumption_Rate!$BD$36</f>
        <v>496.20584999999988</v>
      </c>
      <c r="G37" s="13">
        <f>UN_Population_Growth_ScenB!G36*Seafood_Consumption_Rate!$BD$36</f>
        <v>503.77599999999984</v>
      </c>
      <c r="H37" s="13">
        <f>UN_Population_Growth_ScenB!H36*Seafood_Consumption_Rate!$BD$36</f>
        <v>511.23939999999988</v>
      </c>
      <c r="I37" s="13">
        <f>UN_Population_Growth_ScenB!I36*Seafood_Consumption_Rate!$BD$36</f>
        <v>518.62964999999986</v>
      </c>
      <c r="J37" s="13">
        <f>UN_Population_Growth_ScenB!J36*Seafood_Consumption_Rate!$BD$36</f>
        <v>525.99259999999992</v>
      </c>
      <c r="K37" s="13">
        <f>UN_Population_Growth_ScenB!K36*Seafood_Consumption_Rate!$BD$36</f>
        <v>533.36429999999984</v>
      </c>
      <c r="L37" s="13">
        <f>UN_Population_Growth_ScenB!L36*Seafood_Consumption_Rate!$BD$36</f>
        <v>540.75594999999987</v>
      </c>
      <c r="M37" s="13">
        <f>UN_Population_Growth_ScenB!M36*Seafood_Consumption_Rate!$BD$36</f>
        <v>548.16894999999988</v>
      </c>
      <c r="N37" s="13">
        <f>UN_Population_Growth_ScenB!N36*Seafood_Consumption_Rate!$BD$36</f>
        <v>555.61659999999995</v>
      </c>
      <c r="O37" s="13">
        <f>UN_Population_Growth_ScenB!O36*Seafood_Consumption_Rate!$BD$36</f>
        <v>563.11254999999994</v>
      </c>
      <c r="P37" s="13">
        <f>UN_Population_Growth_ScenB!P36*Seafood_Consumption_Rate!$BD$36</f>
        <v>570.66309999999987</v>
      </c>
      <c r="Q37" s="13">
        <f>UN_Population_Growth_ScenB!Q36*Seafood_Consumption_Rate!$BD$36</f>
        <v>578.26929999999993</v>
      </c>
      <c r="R37" s="13">
        <f>UN_Population_Growth_ScenB!R36*Seafood_Consumption_Rate!$BD$36</f>
        <v>585.92659999999989</v>
      </c>
      <c r="S37" s="13">
        <f>UN_Population_Growth_ScenB!S36*Seafood_Consumption_Rate!$BD$36</f>
        <v>593.62869999999987</v>
      </c>
      <c r="T37" s="13">
        <f>UN_Population_Growth_ScenB!T36*Seafood_Consumption_Rate!$BD$36</f>
        <v>601.36544999999978</v>
      </c>
      <c r="U37" s="13">
        <f>UN_Population_Growth_ScenB!U36*Seafood_Consumption_Rate!$BD$36</f>
        <v>609.12459999999987</v>
      </c>
      <c r="V37" s="13">
        <f>UN_Population_Growth_ScenB!V36*Seafood_Consumption_Rate!$BD$36</f>
        <v>616.89984999999979</v>
      </c>
      <c r="W37" s="13">
        <f>UN_Population_Growth_ScenB!W36*Seafood_Consumption_Rate!$BD$36</f>
        <v>624.6733499999998</v>
      </c>
      <c r="X37" s="13">
        <f>UN_Population_Growth_ScenB!X36*Seafood_Consumption_Rate!$BD$36</f>
        <v>632.40099999999984</v>
      </c>
      <c r="Y37" s="13">
        <f>UN_Population_Growth_ScenB!Y36*Seafood_Consumption_Rate!$BD$36</f>
        <v>640.02749999999992</v>
      </c>
      <c r="Z37" s="13">
        <f>UN_Population_Growth_ScenB!Z36*Seafood_Consumption_Rate!$BD$36</f>
        <v>647.50874999999985</v>
      </c>
      <c r="AA37" s="13">
        <f>UN_Population_Growth_ScenB!AA36*Seafood_Consumption_Rate!$BD$36</f>
        <v>654.82374999999979</v>
      </c>
      <c r="AB37" s="13">
        <f>UN_Population_Growth_ScenB!AB36*Seafood_Consumption_Rate!$BD$36</f>
        <v>661.96619999999984</v>
      </c>
      <c r="AC37" s="13">
        <f>UN_Population_Growth_ScenB!AC36*Seafood_Consumption_Rate!$BD$36</f>
        <v>668.92489999999987</v>
      </c>
      <c r="AD37" s="13">
        <f>UN_Population_Growth_ScenB!AD36*Seafood_Consumption_Rate!$BD$36</f>
        <v>675.69354999999985</v>
      </c>
      <c r="AE37" s="13">
        <f>UN_Population_Growth_ScenB!AE36*Seafood_Consumption_Rate!$BD$36</f>
        <v>682.26689999999985</v>
      </c>
    </row>
    <row r="38" spans="1:31" ht="16" x14ac:dyDescent="0.2">
      <c r="A38" s="14" t="s">
        <v>170</v>
      </c>
      <c r="B38" s="13">
        <f>UN_Population_Growth_ScenB!B37*Seafood_Consumption_Rate!$BD$37</f>
        <v>21010.271380000002</v>
      </c>
      <c r="C38" s="13">
        <f>UN_Population_Growth_ScenB!C37*Seafood_Consumption_Rate!$BD$37</f>
        <v>20971.823430000004</v>
      </c>
      <c r="D38" s="13">
        <f>UN_Population_Growth_ScenB!D37*Seafood_Consumption_Rate!$BD$37</f>
        <v>20922.157000000003</v>
      </c>
      <c r="E38" s="13">
        <f>UN_Population_Growth_ScenB!E37*Seafood_Consumption_Rate!$BD$37</f>
        <v>20862.165870000004</v>
      </c>
      <c r="F38" s="13">
        <f>UN_Population_Growth_ScenB!F37*Seafood_Consumption_Rate!$BD$37</f>
        <v>20792.805460000003</v>
      </c>
      <c r="G38" s="13">
        <f>UN_Population_Growth_ScenB!G37*Seafood_Consumption_Rate!$BD$37</f>
        <v>20714.645940000002</v>
      </c>
      <c r="H38" s="13">
        <f>UN_Population_Growth_ScenB!H37*Seafood_Consumption_Rate!$BD$37</f>
        <v>20628.56568</v>
      </c>
      <c r="I38" s="13">
        <f>UN_Population_Growth_ScenB!I37*Seafood_Consumption_Rate!$BD$37</f>
        <v>20536.013220000004</v>
      </c>
      <c r="J38" s="13">
        <f>UN_Population_Growth_ScenB!J37*Seafood_Consumption_Rate!$BD$37</f>
        <v>20438.699070000002</v>
      </c>
      <c r="K38" s="13">
        <f>UN_Population_Growth_ScenB!K37*Seafood_Consumption_Rate!$BD$37</f>
        <v>20337.948490000002</v>
      </c>
      <c r="L38" s="13">
        <f>UN_Population_Growth_ScenB!L37*Seafood_Consumption_Rate!$BD$37</f>
        <v>20234.531980000003</v>
      </c>
      <c r="M38" s="13">
        <f>UN_Population_Growth_ScenB!M37*Seafood_Consumption_Rate!$BD$37</f>
        <v>20128.619050000001</v>
      </c>
      <c r="N38" s="13">
        <f>UN_Population_Growth_ScenB!N37*Seafood_Consumption_Rate!$BD$37</f>
        <v>20020.148060000003</v>
      </c>
      <c r="O38" s="13">
        <f>UN_Population_Growth_ScenB!O37*Seafood_Consumption_Rate!$BD$37</f>
        <v>19908.749169999999</v>
      </c>
      <c r="P38" s="13">
        <f>UN_Population_Growth_ScenB!P37*Seafood_Consumption_Rate!$BD$37</f>
        <v>19794.129590000004</v>
      </c>
      <c r="Q38" s="13">
        <f>UN_Population_Growth_ScenB!Q37*Seafood_Consumption_Rate!$BD$37</f>
        <v>19676.39719</v>
      </c>
      <c r="R38" s="13">
        <f>UN_Population_Growth_ScenB!R37*Seafood_Consumption_Rate!$BD$37</f>
        <v>19555.752300000004</v>
      </c>
      <c r="S38" s="13">
        <f>UN_Population_Growth_ScenB!S37*Seafood_Consumption_Rate!$BD$37</f>
        <v>19432.087050000006</v>
      </c>
      <c r="T38" s="13">
        <f>UN_Population_Growth_ScenB!T37*Seafood_Consumption_Rate!$BD$37</f>
        <v>19305.124060000002</v>
      </c>
      <c r="U38" s="13">
        <f>UN_Population_Growth_ScenB!U37*Seafood_Consumption_Rate!$BD$37</f>
        <v>19174.67841</v>
      </c>
      <c r="V38" s="13">
        <f>UN_Population_Growth_ScenB!V37*Seafood_Consumption_Rate!$BD$37</f>
        <v>19040.719280000001</v>
      </c>
      <c r="W38" s="13">
        <f>UN_Population_Growth_ScenB!W37*Seafood_Consumption_Rate!$BD$37</f>
        <v>18903.200440000001</v>
      </c>
      <c r="X38" s="13">
        <f>UN_Population_Growth_ScenB!X37*Seafood_Consumption_Rate!$BD$37</f>
        <v>18761.752050000003</v>
      </c>
      <c r="Y38" s="13">
        <f>UN_Population_Growth_ScenB!Y37*Seafood_Consumption_Rate!$BD$37</f>
        <v>18615.942630000001</v>
      </c>
      <c r="Z38" s="13">
        <f>UN_Population_Growth_ScenB!Z37*Seafood_Consumption_Rate!$BD$37</f>
        <v>18465.448570000004</v>
      </c>
      <c r="AA38" s="13">
        <f>UN_Population_Growth_ScenB!AA37*Seafood_Consumption_Rate!$BD$37</f>
        <v>18310.177410000004</v>
      </c>
      <c r="AB38" s="13">
        <f>UN_Population_Growth_ScenB!AB37*Seafood_Consumption_Rate!$BD$37</f>
        <v>18150.252430000004</v>
      </c>
      <c r="AC38" s="13">
        <f>UN_Population_Growth_ScenB!AC37*Seafood_Consumption_Rate!$BD$37</f>
        <v>17985.750680000001</v>
      </c>
      <c r="AD38" s="13">
        <f>UN_Population_Growth_ScenB!AD37*Seafood_Consumption_Rate!$BD$37</f>
        <v>17816.887900000002</v>
      </c>
      <c r="AE38" s="13">
        <f>UN_Population_Growth_ScenB!AE37*Seafood_Consumption_Rate!$BD$37</f>
        <v>17643.864420000002</v>
      </c>
    </row>
    <row r="39" spans="1:31" ht="16" x14ac:dyDescent="0.2">
      <c r="A39" s="15" t="s">
        <v>209</v>
      </c>
      <c r="B39" s="13">
        <f>UN_Population_Growth_ScenB!B38*Seafood_Consumption_Rate!$BD$38</f>
        <v>414.52809999999999</v>
      </c>
      <c r="C39" s="13">
        <f>UN_Population_Growth_ScenB!C38*Seafood_Consumption_Rate!$BD$38</f>
        <v>415.64319999999998</v>
      </c>
      <c r="D39" s="13">
        <f>UN_Population_Growth_ScenB!D38*Seafood_Consumption_Rate!$BD$38</f>
        <v>416.7996</v>
      </c>
      <c r="E39" s="13">
        <f>UN_Population_Growth_ScenB!E38*Seafood_Consumption_Rate!$BD$38</f>
        <v>417.95599999999996</v>
      </c>
      <c r="F39" s="13">
        <f>UN_Population_Growth_ScenB!F38*Seafood_Consumption_Rate!$BD$38</f>
        <v>419.0711</v>
      </c>
      <c r="G39" s="13">
        <f>UN_Population_Growth_ScenB!G38*Seafood_Consumption_Rate!$BD$38</f>
        <v>420.14489999999995</v>
      </c>
      <c r="H39" s="13">
        <f>UN_Population_Growth_ScenB!H38*Seafood_Consumption_Rate!$BD$38</f>
        <v>421.13609999999994</v>
      </c>
      <c r="I39" s="13">
        <f>UN_Population_Growth_ScenB!I38*Seafood_Consumption_Rate!$BD$38</f>
        <v>422.04469999999992</v>
      </c>
      <c r="J39" s="13">
        <f>UN_Population_Growth_ScenB!J38*Seafood_Consumption_Rate!$BD$38</f>
        <v>422.8707</v>
      </c>
      <c r="K39" s="13">
        <f>UN_Population_Growth_ScenB!K38*Seafood_Consumption_Rate!$BD$38</f>
        <v>423.57279999999997</v>
      </c>
      <c r="L39" s="13">
        <f>UN_Population_Growth_ScenB!L38*Seafood_Consumption_Rate!$BD$38</f>
        <v>424.15099999999995</v>
      </c>
      <c r="M39" s="13">
        <f>UN_Population_Growth_ScenB!M38*Seafood_Consumption_Rate!$BD$38</f>
        <v>424.56399999999996</v>
      </c>
      <c r="N39" s="13">
        <f>UN_Population_Growth_ScenB!N38*Seafood_Consumption_Rate!$BD$38</f>
        <v>424.81179999999995</v>
      </c>
      <c r="O39" s="13">
        <f>UN_Population_Growth_ScenB!O38*Seafood_Consumption_Rate!$BD$38</f>
        <v>424.97699999999992</v>
      </c>
      <c r="P39" s="13">
        <f>UN_Population_Growth_ScenB!P38*Seafood_Consumption_Rate!$BD$38</f>
        <v>424.93569999999994</v>
      </c>
      <c r="Q39" s="13">
        <f>UN_Population_Growth_ScenB!Q38*Seafood_Consumption_Rate!$BD$38</f>
        <v>424.77049999999997</v>
      </c>
      <c r="R39" s="13">
        <f>UN_Population_Growth_ScenB!R38*Seafood_Consumption_Rate!$BD$38</f>
        <v>424.39879999999994</v>
      </c>
      <c r="S39" s="13">
        <f>UN_Population_Growth_ScenB!S38*Seafood_Consumption_Rate!$BD$38</f>
        <v>423.86189999999999</v>
      </c>
      <c r="T39" s="13">
        <f>UN_Population_Growth_ScenB!T38*Seafood_Consumption_Rate!$BD$38</f>
        <v>423.07719999999995</v>
      </c>
      <c r="U39" s="13">
        <f>UN_Population_Growth_ScenB!U38*Seafood_Consumption_Rate!$BD$38</f>
        <v>422.08600000000001</v>
      </c>
      <c r="V39" s="13">
        <f>UN_Population_Growth_ScenB!V38*Seafood_Consumption_Rate!$BD$38</f>
        <v>420.8057</v>
      </c>
      <c r="W39" s="13">
        <f>UN_Population_Growth_ScenB!W38*Seafood_Consumption_Rate!$BD$38</f>
        <v>419.27759999999995</v>
      </c>
      <c r="X39" s="13">
        <f>UN_Population_Growth_ScenB!X38*Seafood_Consumption_Rate!$BD$38</f>
        <v>417.54299999999995</v>
      </c>
      <c r="Y39" s="13">
        <f>UN_Population_Growth_ScenB!Y38*Seafood_Consumption_Rate!$BD$38</f>
        <v>415.6019</v>
      </c>
      <c r="Z39" s="13">
        <f>UN_Population_Growth_ScenB!Z38*Seafood_Consumption_Rate!$BD$38</f>
        <v>413.45429999999993</v>
      </c>
      <c r="AA39" s="13">
        <f>UN_Population_Growth_ScenB!AA38*Seafood_Consumption_Rate!$BD$38</f>
        <v>411.10019999999997</v>
      </c>
      <c r="AB39" s="13">
        <f>UN_Population_Growth_ScenB!AB38*Seafood_Consumption_Rate!$BD$38</f>
        <v>408.66349999999994</v>
      </c>
      <c r="AC39" s="13">
        <f>UN_Population_Growth_ScenB!AC38*Seafood_Consumption_Rate!$BD$38</f>
        <v>406.0616</v>
      </c>
      <c r="AD39" s="13">
        <f>UN_Population_Growth_ScenB!AD38*Seafood_Consumption_Rate!$BD$38</f>
        <v>403.4597</v>
      </c>
      <c r="AE39" s="13">
        <f>UN_Population_Growth_ScenB!AE38*Seafood_Consumption_Rate!$BD$38</f>
        <v>400.89909999999998</v>
      </c>
    </row>
    <row r="40" spans="1:31" ht="16" x14ac:dyDescent="0.2">
      <c r="A40" s="14" t="s">
        <v>183</v>
      </c>
      <c r="B40" s="13">
        <f>UN_Population_Growth_ScenB!B39*Seafood_Consumption_Rate!$BD$39</f>
        <v>9558.3221799999974</v>
      </c>
      <c r="C40" s="13">
        <f>UN_Population_Growth_ScenB!C39*Seafood_Consumption_Rate!$BD$39</f>
        <v>9722.8885599999994</v>
      </c>
      <c r="D40" s="13">
        <f>UN_Population_Growth_ScenB!D39*Seafood_Consumption_Rate!$BD$39</f>
        <v>9885.5533699999996</v>
      </c>
      <c r="E40" s="13">
        <f>UN_Population_Growth_ScenB!E39*Seafood_Consumption_Rate!$BD$39</f>
        <v>10046.21992</v>
      </c>
      <c r="F40" s="13">
        <f>UN_Population_Growth_ScenB!F39*Seafood_Consumption_Rate!$BD$39</f>
        <v>10204.920439999998</v>
      </c>
      <c r="G40" s="13">
        <f>UN_Population_Growth_ScenB!G39*Seafood_Consumption_Rate!$BD$39</f>
        <v>10361.590469999997</v>
      </c>
      <c r="H40" s="13">
        <f>UN_Population_Growth_ScenB!H39*Seafood_Consumption_Rate!$BD$39</f>
        <v>10516.391159999997</v>
      </c>
      <c r="I40" s="13">
        <f>UN_Population_Growth_ScenB!I39*Seafood_Consumption_Rate!$BD$39</f>
        <v>10669.90265</v>
      </c>
      <c r="J40" s="13">
        <f>UN_Population_Growth_ScenB!J39*Seafood_Consumption_Rate!$BD$39</f>
        <v>10822.866229999998</v>
      </c>
      <c r="K40" s="13">
        <f>UN_Population_Growth_ScenB!K39*Seafood_Consumption_Rate!$BD$39</f>
        <v>10975.797579999999</v>
      </c>
      <c r="L40" s="13">
        <f>UN_Population_Growth_ScenB!L39*Seafood_Consumption_Rate!$BD$39</f>
        <v>11128.85785</v>
      </c>
      <c r="M40" s="13">
        <f>UN_Population_Growth_ScenB!M39*Seafood_Consumption_Rate!$BD$39</f>
        <v>11281.88589</v>
      </c>
      <c r="N40" s="13">
        <f>UN_Population_Growth_ScenB!N39*Seafood_Consumption_Rate!$BD$39</f>
        <v>11434.559399999998</v>
      </c>
      <c r="O40" s="13">
        <f>UN_Population_Growth_ScenB!O39*Seafood_Consumption_Rate!$BD$39</f>
        <v>11586.588309999999</v>
      </c>
      <c r="P40" s="13">
        <f>UN_Population_Growth_ScenB!P39*Seafood_Consumption_Rate!$BD$39</f>
        <v>11737.585859999999</v>
      </c>
      <c r="Q40" s="13">
        <f>UN_Population_Growth_ScenB!Q39*Seafood_Consumption_Rate!$BD$39</f>
        <v>11887.423129999999</v>
      </c>
      <c r="R40" s="13">
        <f>UN_Population_Growth_ScenB!R39*Seafood_Consumption_Rate!$BD$39</f>
        <v>12036.03566</v>
      </c>
      <c r="S40" s="13">
        <f>UN_Population_Growth_ScenB!S39*Seafood_Consumption_Rate!$BD$39</f>
        <v>12183.101149999999</v>
      </c>
      <c r="T40" s="13">
        <f>UN_Population_Growth_ScenB!T39*Seafood_Consumption_Rate!$BD$39</f>
        <v>12328.232839999999</v>
      </c>
      <c r="U40" s="13">
        <f>UN_Population_Growth_ScenB!U39*Seafood_Consumption_Rate!$BD$39</f>
        <v>12471.140659999999</v>
      </c>
      <c r="V40" s="13">
        <f>UN_Population_Growth_ScenB!V39*Seafood_Consumption_Rate!$BD$39</f>
        <v>12611.598999999998</v>
      </c>
      <c r="W40" s="13">
        <f>UN_Population_Growth_ScenB!W39*Seafood_Consumption_Rate!$BD$39</f>
        <v>12749.543399999999</v>
      </c>
      <c r="X40" s="13">
        <f>UN_Population_Growth_ScenB!X39*Seafood_Consumption_Rate!$BD$39</f>
        <v>12884.651559999998</v>
      </c>
      <c r="Y40" s="13">
        <f>UN_Population_Growth_ScenB!Y39*Seafood_Consumption_Rate!$BD$39</f>
        <v>13016.826789999999</v>
      </c>
      <c r="Z40" s="13">
        <f>UN_Population_Growth_ScenB!Z39*Seafood_Consumption_Rate!$BD$39</f>
        <v>13145.94017</v>
      </c>
      <c r="AA40" s="13">
        <f>UN_Population_Growth_ScenB!AA39*Seafood_Consumption_Rate!$BD$39</f>
        <v>13271.798319999998</v>
      </c>
      <c r="AB40" s="13">
        <f>UN_Population_Growth_ScenB!AB39*Seafood_Consumption_Rate!$BD$39</f>
        <v>13394.304549999999</v>
      </c>
      <c r="AC40" s="13">
        <f>UN_Population_Growth_ScenB!AC39*Seafood_Consumption_Rate!$BD$39</f>
        <v>13513.362169999999</v>
      </c>
      <c r="AD40" s="13">
        <f>UN_Population_Growth_ScenB!AD39*Seafood_Consumption_Rate!$BD$39</f>
        <v>13629.067869999999</v>
      </c>
      <c r="AE40" s="13">
        <f>UN_Population_Growth_ScenB!AE39*Seafood_Consumption_Rate!$BD$39</f>
        <v>13741.324959999998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78C1E-2F31-7448-961F-0B90A0B52D82}">
  <dimension ref="A1:AF41"/>
  <sheetViews>
    <sheetView workbookViewId="0">
      <selection activeCell="AF42" sqref="AF42"/>
    </sheetView>
  </sheetViews>
  <sheetFormatPr baseColWidth="10" defaultRowHeight="15" x14ac:dyDescent="0.2"/>
  <cols>
    <col min="1" max="1" width="27.5" customWidth="1"/>
    <col min="2" max="2" width="12.6640625" bestFit="1" customWidth="1"/>
    <col min="3" max="30" width="11.6640625" bestFit="1" customWidth="1"/>
    <col min="31" max="31" width="17.33203125" customWidth="1"/>
    <col min="32" max="32" width="11.1640625" bestFit="1" customWidth="1"/>
  </cols>
  <sheetData>
    <row r="1" spans="1:31" x14ac:dyDescent="0.2">
      <c r="B1" s="16" t="s">
        <v>215</v>
      </c>
    </row>
    <row r="2" spans="1:31" s="7" customFormat="1" x14ac:dyDescent="0.2">
      <c r="A2" s="7" t="s">
        <v>194</v>
      </c>
      <c r="B2" s="20">
        <v>2021</v>
      </c>
      <c r="C2" s="7">
        <v>2022</v>
      </c>
      <c r="D2" s="7">
        <v>2023</v>
      </c>
      <c r="E2" s="7">
        <v>2024</v>
      </c>
      <c r="F2" s="7">
        <v>2025</v>
      </c>
      <c r="G2" s="7">
        <v>2026</v>
      </c>
      <c r="H2" s="7">
        <v>2027</v>
      </c>
      <c r="I2" s="7">
        <v>2028</v>
      </c>
      <c r="J2" s="7">
        <v>2029</v>
      </c>
      <c r="K2" s="7">
        <v>2030</v>
      </c>
      <c r="L2" s="7">
        <v>2031</v>
      </c>
      <c r="M2" s="7">
        <v>2032</v>
      </c>
      <c r="N2" s="7">
        <v>2033</v>
      </c>
      <c r="O2" s="7">
        <v>2034</v>
      </c>
      <c r="P2" s="7">
        <v>2035</v>
      </c>
      <c r="Q2" s="7">
        <v>2036</v>
      </c>
      <c r="R2" s="7">
        <v>2037</v>
      </c>
      <c r="S2" s="7">
        <v>2038</v>
      </c>
      <c r="T2" s="7">
        <v>2039</v>
      </c>
      <c r="U2" s="7">
        <v>2040</v>
      </c>
      <c r="V2" s="7">
        <v>2041</v>
      </c>
      <c r="W2" s="7">
        <v>2042</v>
      </c>
      <c r="X2" s="7">
        <v>2043</v>
      </c>
      <c r="Y2" s="7">
        <v>2044</v>
      </c>
      <c r="Z2" s="7">
        <v>2045</v>
      </c>
      <c r="AA2" s="7">
        <v>2046</v>
      </c>
      <c r="AB2" s="7">
        <v>2047</v>
      </c>
      <c r="AC2" s="7">
        <v>2048</v>
      </c>
      <c r="AD2" s="7">
        <v>2049</v>
      </c>
      <c r="AE2" s="7">
        <v>2050</v>
      </c>
    </row>
    <row r="3" spans="1:31" ht="16" x14ac:dyDescent="0.2">
      <c r="A3" s="14" t="s">
        <v>9</v>
      </c>
      <c r="B3" s="13">
        <f>UN_Population_Growth_ScenC!B2*Seafood_Consumption_Rate!$BD$2</f>
        <v>4961.4953699999996</v>
      </c>
      <c r="C3" s="13">
        <f>UN_Population_Growth_ScenC!C2*Seafood_Consumption_Rate!$BD$2</f>
        <v>5021.3349299999991</v>
      </c>
      <c r="D3" s="13">
        <f>UN_Population_Growth_ScenC!D2*Seafood_Consumption_Rate!$BD$2</f>
        <v>5081.6278199999997</v>
      </c>
      <c r="E3" s="13">
        <f>UN_Population_Growth_ScenC!E2*Seafood_Consumption_Rate!$BD$2</f>
        <v>5142.3236699999998</v>
      </c>
      <c r="F3" s="13">
        <f>UN_Population_Growth_ScenC!F2*Seafood_Consumption_Rate!$BD$2</f>
        <v>5203.1706299999996</v>
      </c>
      <c r="G3" s="13">
        <f>UN_Population_Growth_ScenC!G2*Seafood_Consumption_Rate!$BD$2</f>
        <v>5264.0679599999994</v>
      </c>
      <c r="H3" s="13">
        <f>UN_Population_Growth_ScenC!H2*Seafood_Consumption_Rate!$BD$2</f>
        <v>5324.7638099999995</v>
      </c>
      <c r="I3" s="13">
        <f>UN_Population_Growth_ScenC!I2*Seafood_Consumption_Rate!$BD$2</f>
        <v>5384.9559600000002</v>
      </c>
      <c r="J3" s="13">
        <f>UN_Population_Growth_ScenC!J2*Seafood_Consumption_Rate!$BD$2</f>
        <v>5444.0903399999997</v>
      </c>
      <c r="K3" s="13">
        <f>UN_Population_Growth_ScenC!K2*Seafood_Consumption_Rate!$BD$2</f>
        <v>5501.9151000000002</v>
      </c>
      <c r="L3" s="13">
        <f>UN_Population_Growth_ScenC!L2*Seafood_Consumption_Rate!$BD$2</f>
        <v>5558.1783899999991</v>
      </c>
      <c r="M3" s="13">
        <f>UN_Population_Growth_ScenC!M2*Seafood_Consumption_Rate!$BD$2</f>
        <v>5612.9305799999993</v>
      </c>
      <c r="N3" s="13">
        <f>UN_Population_Growth_ScenC!N2*Seafood_Consumption_Rate!$BD$2</f>
        <v>5666.2724099999996</v>
      </c>
      <c r="O3" s="13">
        <f>UN_Population_Growth_ScenC!O2*Seafood_Consumption_Rate!$BD$2</f>
        <v>5718.3549899999998</v>
      </c>
      <c r="P3" s="13">
        <f>UN_Population_Growth_ScenC!P2*Seafood_Consumption_Rate!$BD$2</f>
        <v>5769.2286899999999</v>
      </c>
      <c r="Q3" s="13">
        <f>UN_Population_Growth_ScenC!Q2*Seafood_Consumption_Rate!$BD$2</f>
        <v>5818.9942499999997</v>
      </c>
      <c r="R3" s="13">
        <f>UN_Population_Growth_ScenC!R2*Seafood_Consumption_Rate!$BD$2</f>
        <v>5867.7020400000001</v>
      </c>
      <c r="S3" s="13">
        <f>UN_Population_Growth_ScenC!S2*Seafood_Consumption_Rate!$BD$2</f>
        <v>5915.4528</v>
      </c>
      <c r="T3" s="13">
        <f>UN_Population_Growth_ScenC!T2*Seafood_Consumption_Rate!$BD$2</f>
        <v>5962.2969000000003</v>
      </c>
      <c r="U3" s="13">
        <f>UN_Population_Growth_ScenC!U2*Seafood_Consumption_Rate!$BD$2</f>
        <v>6008.3854499999998</v>
      </c>
      <c r="V3" s="13">
        <f>UN_Population_Growth_ScenC!V2*Seafood_Consumption_Rate!$BD$2</f>
        <v>6053.8695600000001</v>
      </c>
      <c r="W3" s="13">
        <f>UN_Population_Growth_ScenC!W2*Seafood_Consumption_Rate!$BD$2</f>
        <v>6098.7492299999994</v>
      </c>
      <c r="X3" s="13">
        <f>UN_Population_Growth_ScenC!X2*Seafood_Consumption_Rate!$BD$2</f>
        <v>6143.2763099999993</v>
      </c>
      <c r="Y3" s="13">
        <f>UN_Population_Growth_ScenC!Y2*Seafood_Consumption_Rate!$BD$2</f>
        <v>6187.4004299999997</v>
      </c>
      <c r="Z3" s="13">
        <f>UN_Population_Growth_ScenC!Z2*Seafood_Consumption_Rate!$BD$2</f>
        <v>6231.3734400000003</v>
      </c>
      <c r="AA3" s="13">
        <f>UN_Population_Growth_ScenC!AA2*Seafood_Consumption_Rate!$BD$2</f>
        <v>6275.2457099999992</v>
      </c>
      <c r="AB3" s="13">
        <f>UN_Population_Growth_ScenC!AB2*Seafood_Consumption_Rate!$BD$2</f>
        <v>6319.0172399999992</v>
      </c>
      <c r="AC3" s="13">
        <f>UN_Population_Growth_ScenC!AC2*Seafood_Consumption_Rate!$BD$2</f>
        <v>6362.7887699999992</v>
      </c>
      <c r="AD3" s="13">
        <f>UN_Population_Growth_ScenC!AD2*Seafood_Consumption_Rate!$BD$2</f>
        <v>6406.5099299999993</v>
      </c>
      <c r="AE3" s="13">
        <f>UN_Population_Growth_ScenC!AE2*Seafood_Consumption_Rate!$BD$2</f>
        <v>6450.2814599999992</v>
      </c>
    </row>
    <row r="4" spans="1:31" ht="16" x14ac:dyDescent="0.2">
      <c r="A4" s="14" t="s">
        <v>15</v>
      </c>
      <c r="B4" s="13">
        <f>UN_Population_Growth_ScenC!B3*Seafood_Consumption_Rate!$BD$3</f>
        <v>13658.907359999999</v>
      </c>
      <c r="C4" s="13">
        <f>UN_Population_Growth_ScenC!C3*Seafood_Consumption_Rate!$BD$3</f>
        <v>13828.400879999997</v>
      </c>
      <c r="D4" s="13">
        <f>UN_Population_Growth_ScenC!D3*Seafood_Consumption_Rate!$BD$3</f>
        <v>13998.318459999999</v>
      </c>
      <c r="E4" s="13">
        <f>UN_Population_Growth_ScenC!E3*Seafood_Consumption_Rate!$BD$3</f>
        <v>14167.453159999999</v>
      </c>
      <c r="F4" s="13">
        <f>UN_Population_Growth_ScenC!F3*Seafood_Consumption_Rate!$BD$3</f>
        <v>14334.89162</v>
      </c>
      <c r="G4" s="13">
        <f>UN_Population_Growth_ScenC!G3*Seafood_Consumption_Rate!$BD$3</f>
        <v>14500.503359999999</v>
      </c>
      <c r="H4" s="13">
        <f>UN_Population_Growth_ScenC!H3*Seafood_Consumption_Rate!$BD$3</f>
        <v>14664.190519999998</v>
      </c>
      <c r="I4" s="13">
        <f>UN_Population_Growth_ScenC!I3*Seafood_Consumption_Rate!$BD$3</f>
        <v>14825.104979999998</v>
      </c>
      <c r="J4" s="13">
        <f>UN_Population_Growth_ScenC!J3*Seafood_Consumption_Rate!$BD$3</f>
        <v>14982.2029</v>
      </c>
      <c r="K4" s="13">
        <f>UN_Population_Growth_ScenC!K3*Seafood_Consumption_Rate!$BD$3</f>
        <v>15134.79926</v>
      </c>
      <c r="L4" s="13">
        <f>UN_Population_Growth_ScenC!L3*Seafood_Consumption_Rate!$BD$3</f>
        <v>15282.600479999999</v>
      </c>
      <c r="M4" s="13">
        <f>UN_Population_Growth_ScenC!M3*Seafood_Consumption_Rate!$BD$3</f>
        <v>15425.737039999998</v>
      </c>
      <c r="N4" s="13">
        <f>UN_Population_Growth_ScenC!N3*Seafood_Consumption_Rate!$BD$3</f>
        <v>15564.600379999998</v>
      </c>
      <c r="O4" s="13">
        <f>UN_Population_Growth_ScenC!O3*Seafood_Consumption_Rate!$BD$3</f>
        <v>15699.712419999998</v>
      </c>
      <c r="P4" s="13">
        <f>UN_Population_Growth_ScenC!P3*Seafood_Consumption_Rate!$BD$3</f>
        <v>15831.627699999997</v>
      </c>
      <c r="Q4" s="13">
        <f>UN_Population_Growth_ScenC!Q3*Seafood_Consumption_Rate!$BD$3</f>
        <v>15960.476699999999</v>
      </c>
      <c r="R4" s="13">
        <f>UN_Population_Growth_ScenC!R3*Seafood_Consumption_Rate!$BD$3</f>
        <v>16086.42252</v>
      </c>
      <c r="S4" s="13">
        <f>UN_Population_Growth_ScenC!S3*Seafood_Consumption_Rate!$BD$3</f>
        <v>16210.182799999999</v>
      </c>
      <c r="T4" s="13">
        <f>UN_Population_Growth_ScenC!T3*Seafood_Consumption_Rate!$BD$3</f>
        <v>16332.442559999998</v>
      </c>
      <c r="U4" s="13">
        <f>UN_Population_Growth_ScenC!U3*Seafood_Consumption_Rate!$BD$3</f>
        <v>16453.95206</v>
      </c>
      <c r="V4" s="13">
        <f>UN_Population_Growth_ScenC!V3*Seafood_Consumption_Rate!$BD$3</f>
        <v>16574.972259999999</v>
      </c>
      <c r="W4" s="13">
        <f>UN_Population_Growth_ScenC!W3*Seafood_Consumption_Rate!$BD$3</f>
        <v>16695.666259999998</v>
      </c>
      <c r="X4" s="13">
        <f>UN_Population_Growth_ScenC!X3*Seafood_Consumption_Rate!$BD$3</f>
        <v>16816.555979999997</v>
      </c>
      <c r="Y4" s="13">
        <f>UN_Population_Growth_ScenC!Y3*Seafood_Consumption_Rate!$BD$3</f>
        <v>16938.032859999999</v>
      </c>
      <c r="Z4" s="13">
        <f>UN_Population_Growth_ScenC!Z3*Seafood_Consumption_Rate!$BD$3</f>
        <v>17060.520960000002</v>
      </c>
      <c r="AA4" s="13">
        <f>UN_Population_Growth_ScenC!AA3*Seafood_Consumption_Rate!$BD$3</f>
        <v>17184.183379999999</v>
      </c>
      <c r="AB4" s="13">
        <f>UN_Population_Growth_ScenC!AB3*Seafood_Consumption_Rate!$BD$3</f>
        <v>17309.085360000001</v>
      </c>
      <c r="AC4" s="13">
        <f>UN_Population_Growth_ScenC!AC3*Seafood_Consumption_Rate!$BD$3</f>
        <v>17435.0638</v>
      </c>
      <c r="AD4" s="13">
        <f>UN_Population_Growth_ScenC!AD3*Seafood_Consumption_Rate!$BD$3</f>
        <v>17561.857739999996</v>
      </c>
      <c r="AE4" s="13">
        <f>UN_Population_Growth_ScenC!AE3*Seafood_Consumption_Rate!$BD$3</f>
        <v>17689.27146</v>
      </c>
    </row>
    <row r="5" spans="1:31" ht="16" x14ac:dyDescent="0.2">
      <c r="A5" s="15" t="s">
        <v>198</v>
      </c>
      <c r="B5" s="13">
        <f>UN_Population_Growth_ScenC!B4*Seafood_Consumption_Rate!$BD$4</f>
        <v>22191.065599999998</v>
      </c>
      <c r="C5" s="13">
        <f>UN_Population_Growth_ScenC!C4*Seafood_Consumption_Rate!$BD$4</f>
        <v>22499.4614</v>
      </c>
      <c r="D5" s="13">
        <f>UN_Population_Growth_ScenC!D4*Seafood_Consumption_Rate!$BD$4</f>
        <v>22796.644400000001</v>
      </c>
      <c r="E5" s="13">
        <f>UN_Population_Growth_ScenC!E4*Seafood_Consumption_Rate!$BD$4</f>
        <v>23087.053</v>
      </c>
      <c r="F5" s="13">
        <f>UN_Population_Growth_ScenC!F4*Seafood_Consumption_Rate!$BD$4</f>
        <v>23373.957599999998</v>
      </c>
      <c r="G5" s="13">
        <f>UN_Population_Growth_ScenC!G4*Seafood_Consumption_Rate!$BD$4</f>
        <v>23657.956799999996</v>
      </c>
      <c r="H5" s="13">
        <f>UN_Population_Growth_ScenC!H4*Seafood_Consumption_Rate!$BD$4</f>
        <v>23938.101599999998</v>
      </c>
      <c r="I5" s="13">
        <f>UN_Population_Growth_ScenC!I4*Seafood_Consumption_Rate!$BD$4</f>
        <v>24214.406599999998</v>
      </c>
      <c r="J5" s="13">
        <f>UN_Population_Growth_ScenC!J4*Seafood_Consumption_Rate!$BD$4</f>
        <v>24486.521400000001</v>
      </c>
      <c r="K5" s="13">
        <f>UN_Population_Growth_ScenC!K4*Seafood_Consumption_Rate!$BD$4</f>
        <v>24754.2562</v>
      </c>
      <c r="L5" s="13">
        <f>UN_Population_Growth_ScenC!L4*Seafood_Consumption_Rate!$BD$4</f>
        <v>25017.611000000001</v>
      </c>
      <c r="M5" s="13">
        <f>UN_Population_Growth_ScenC!M4*Seafood_Consumption_Rate!$BD$4</f>
        <v>25276.8194</v>
      </c>
      <c r="N5" s="13">
        <f>UN_Population_Growth_ScenC!N4*Seafood_Consumption_Rate!$BD$4</f>
        <v>25532.158800000001</v>
      </c>
      <c r="O5" s="13">
        <f>UN_Population_Growth_ScenC!O4*Seafood_Consumption_Rate!$BD$4</f>
        <v>25783.921199999997</v>
      </c>
      <c r="P5" s="13">
        <f>UN_Population_Growth_ScenC!P4*Seafood_Consumption_Rate!$BD$4</f>
        <v>26032.179599999999</v>
      </c>
      <c r="Q5" s="13">
        <f>UN_Population_Growth_ScenC!Q4*Seafood_Consumption_Rate!$BD$4</f>
        <v>26277.2552</v>
      </c>
      <c r="R5" s="13">
        <f>UN_Population_Growth_ScenC!R4*Seafood_Consumption_Rate!$BD$4</f>
        <v>26518.768400000001</v>
      </c>
      <c r="S5" s="13">
        <f>UN_Population_Growth_ScenC!S4*Seafood_Consumption_Rate!$BD$4</f>
        <v>26755.200799999999</v>
      </c>
      <c r="T5" s="13">
        <f>UN_Population_Growth_ScenC!T4*Seafood_Consumption_Rate!$BD$4</f>
        <v>26984.523000000001</v>
      </c>
      <c r="U5" s="13">
        <f>UN_Population_Growth_ScenC!U4*Seafood_Consumption_Rate!$BD$4</f>
        <v>27205.377199999999</v>
      </c>
      <c r="V5" s="13">
        <f>UN_Population_Growth_ScenC!V4*Seafood_Consumption_Rate!$BD$4</f>
        <v>27417.106400000001</v>
      </c>
      <c r="W5" s="13">
        <f>UN_Population_Growth_ScenC!W4*Seafood_Consumption_Rate!$BD$4</f>
        <v>27620.28</v>
      </c>
      <c r="X5" s="13">
        <f>UN_Population_Growth_ScenC!X4*Seafood_Consumption_Rate!$BD$4</f>
        <v>27816.226599999998</v>
      </c>
      <c r="Y5" s="13">
        <f>UN_Population_Growth_ScenC!Y4*Seafood_Consumption_Rate!$BD$4</f>
        <v>28006.931799999998</v>
      </c>
      <c r="Z5" s="13">
        <f>UN_Population_Growth_ScenC!Z4*Seafood_Consumption_Rate!$BD$4</f>
        <v>28193.826400000002</v>
      </c>
      <c r="AA5" s="13">
        <f>UN_Population_Growth_ScenC!AA4*Seafood_Consumption_Rate!$BD$4</f>
        <v>28377.362999999998</v>
      </c>
      <c r="AB5" s="13">
        <f>UN_Population_Growth_ScenC!AB4*Seafood_Consumption_Rate!$BD$4</f>
        <v>28557.132799999999</v>
      </c>
      <c r="AC5" s="13">
        <f>UN_Population_Growth_ScenC!AC4*Seafood_Consumption_Rate!$BD$4</f>
        <v>28732.799999999999</v>
      </c>
      <c r="AD5" s="13">
        <f>UN_Population_Growth_ScenC!AD4*Seafood_Consumption_Rate!$BD$4</f>
        <v>28903.766</v>
      </c>
      <c r="AE5" s="13">
        <f>UN_Population_Growth_ScenC!AE4*Seafood_Consumption_Rate!$BD$4</f>
        <v>29069.548999999999</v>
      </c>
    </row>
    <row r="6" spans="1:31" ht="16" x14ac:dyDescent="0.2">
      <c r="A6" s="18" t="s">
        <v>21</v>
      </c>
      <c r="B6" s="13">
        <f>UN_Population_Growth_ScenC!B5*Seafood_Consumption_Rate!$BD$5</f>
        <v>11622.42856</v>
      </c>
      <c r="C6" s="13">
        <f>UN_Population_Growth_ScenC!C5*Seafood_Consumption_Rate!$BD$5</f>
        <v>11668.496240000002</v>
      </c>
      <c r="D6" s="13">
        <f>UN_Population_Growth_ScenC!D5*Seafood_Consumption_Rate!$BD$5</f>
        <v>11714.005040000002</v>
      </c>
      <c r="E6" s="13">
        <f>UN_Population_Growth_ScenC!E5*Seafood_Consumption_Rate!$BD$5</f>
        <v>11758.915040000002</v>
      </c>
      <c r="F6" s="13">
        <f>UN_Population_Growth_ScenC!F5*Seafood_Consumption_Rate!$BD$5</f>
        <v>11803.146400000001</v>
      </c>
      <c r="G6" s="13">
        <f>UN_Population_Growth_ScenC!G5*Seafood_Consumption_Rate!$BD$5</f>
        <v>11846.6592</v>
      </c>
      <c r="H6" s="13">
        <f>UN_Population_Growth_ScenC!H5*Seafood_Consumption_Rate!$BD$5</f>
        <v>11889.174000000001</v>
      </c>
      <c r="I6" s="13">
        <f>UN_Population_Growth_ScenC!I5*Seafood_Consumption_Rate!$BD$5</f>
        <v>11930.21176</v>
      </c>
      <c r="J6" s="13">
        <f>UN_Population_Growth_ScenC!J5*Seafood_Consumption_Rate!$BD$5</f>
        <v>11969.053920000002</v>
      </c>
      <c r="K6" s="13">
        <f>UN_Population_Growth_ScenC!K5*Seafood_Consumption_Rate!$BD$5</f>
        <v>12005.38112</v>
      </c>
      <c r="L6" s="13">
        <f>UN_Population_Growth_ScenC!L5*Seafood_Consumption_Rate!$BD$5</f>
        <v>12038.95384</v>
      </c>
      <c r="M6" s="13">
        <f>UN_Population_Growth_ScenC!M5*Seafood_Consumption_Rate!$BD$5</f>
        <v>12069.89184</v>
      </c>
      <c r="N6" s="13">
        <f>UN_Population_Growth_ScenC!N5*Seafood_Consumption_Rate!$BD$5</f>
        <v>12098.434640000001</v>
      </c>
      <c r="O6" s="13">
        <f>UN_Population_Growth_ScenC!O5*Seafood_Consumption_Rate!$BD$5</f>
        <v>12124.78184</v>
      </c>
      <c r="P6" s="13">
        <f>UN_Population_Growth_ScenC!P5*Seafood_Consumption_Rate!$BD$5</f>
        <v>12149.292720000001</v>
      </c>
      <c r="Q6" s="13">
        <f>UN_Population_Growth_ScenC!Q5*Seafood_Consumption_Rate!$BD$5</f>
        <v>12172.08704</v>
      </c>
      <c r="R6" s="13">
        <f>UN_Population_Growth_ScenC!R5*Seafood_Consumption_Rate!$BD$5</f>
        <v>12193.28456</v>
      </c>
      <c r="S6" s="13">
        <f>UN_Population_Growth_ScenC!S5*Seafood_Consumption_Rate!$BD$5</f>
        <v>12213.1248</v>
      </c>
      <c r="T6" s="13">
        <f>UN_Population_Growth_ScenC!T5*Seafood_Consumption_Rate!$BD$5</f>
        <v>12232.12672</v>
      </c>
      <c r="U6" s="13">
        <f>UN_Population_Growth_ScenC!U5*Seafood_Consumption_Rate!$BD$5</f>
        <v>12250.56976</v>
      </c>
      <c r="V6" s="13">
        <f>UN_Population_Growth_ScenC!V5*Seafood_Consumption_Rate!$BD$5</f>
        <v>12268.733360000002</v>
      </c>
      <c r="W6" s="13">
        <f>UN_Population_Growth_ScenC!W5*Seafood_Consumption_Rate!$BD$5</f>
        <v>12286.777200000002</v>
      </c>
      <c r="X6" s="13">
        <f>UN_Population_Growth_ScenC!X5*Seafood_Consumption_Rate!$BD$5</f>
        <v>12305.06056</v>
      </c>
      <c r="Y6" s="13">
        <f>UN_Population_Growth_ScenC!Y5*Seafood_Consumption_Rate!$BD$5</f>
        <v>12323.942720000001</v>
      </c>
      <c r="Z6" s="13">
        <f>UN_Population_Growth_ScenC!Z5*Seafood_Consumption_Rate!$BD$5</f>
        <v>12343.743039999999</v>
      </c>
      <c r="AA6" s="13">
        <f>UN_Population_Growth_ScenC!AA5*Seafood_Consumption_Rate!$BD$5</f>
        <v>12364.661120000001</v>
      </c>
      <c r="AB6" s="13">
        <f>UN_Population_Growth_ScenC!AB5*Seafood_Consumption_Rate!$BD$5</f>
        <v>12386.896560000001</v>
      </c>
      <c r="AC6" s="13">
        <f>UN_Population_Growth_ScenC!AC5*Seafood_Consumption_Rate!$BD$5</f>
        <v>12410.688880000002</v>
      </c>
      <c r="AD6" s="13">
        <f>UN_Population_Growth_ScenC!AD5*Seafood_Consumption_Rate!$BD$5</f>
        <v>12436.397360000001</v>
      </c>
      <c r="AE6" s="13">
        <f>UN_Population_Growth_ScenC!AE5*Seafood_Consumption_Rate!$BD$5</f>
        <v>12464.26152</v>
      </c>
    </row>
    <row r="7" spans="1:31" ht="16" x14ac:dyDescent="0.2">
      <c r="A7" s="14" t="s">
        <v>17</v>
      </c>
      <c r="B7" s="13">
        <f>UN_Population_Growth_ScenC!B6*Seafood_Consumption_Rate!$BD$6</f>
        <v>5109.5379499999999</v>
      </c>
      <c r="C7" s="13">
        <f>UN_Population_Growth_ScenC!C6*Seafood_Consumption_Rate!$BD$6</f>
        <v>5222.0418799999998</v>
      </c>
      <c r="D7" s="13">
        <f>UN_Population_Growth_ScenC!D6*Seafood_Consumption_Rate!$BD$6</f>
        <v>5335.3661899999997</v>
      </c>
      <c r="E7" s="13">
        <f>UN_Population_Growth_ScenC!E6*Seafood_Consumption_Rate!$BD$6</f>
        <v>5449.2125599999999</v>
      </c>
      <c r="F7" s="13">
        <f>UN_Population_Growth_ScenC!F6*Seafood_Consumption_Rate!$BD$6</f>
        <v>5563.2950999999994</v>
      </c>
      <c r="G7" s="13">
        <f>UN_Population_Growth_ScenC!G6*Seafood_Consumption_Rate!$BD$6</f>
        <v>5677.4895100000003</v>
      </c>
      <c r="H7" s="13">
        <f>UN_Population_Growth_ScenC!H6*Seafood_Consumption_Rate!$BD$6</f>
        <v>5791.5844799999995</v>
      </c>
      <c r="I7" s="13">
        <f>UN_Population_Growth_ScenC!I6*Seafood_Consumption_Rate!$BD$6</f>
        <v>5905.1946800000005</v>
      </c>
      <c r="J7" s="13">
        <f>UN_Population_Growth_ScenC!J6*Seafood_Consumption_Rate!$BD$6</f>
        <v>6017.9223499999998</v>
      </c>
      <c r="K7" s="13">
        <f>UN_Population_Growth_ScenC!K6*Seafood_Consumption_Rate!$BD$6</f>
        <v>6129.4443099999999</v>
      </c>
      <c r="L7" s="13">
        <f>UN_Population_Growth_ScenC!L6*Seafood_Consumption_Rate!$BD$6</f>
        <v>6239.6113999999998</v>
      </c>
      <c r="M7" s="13">
        <f>UN_Population_Growth_ScenC!M6*Seafood_Consumption_Rate!$BD$6</f>
        <v>6348.4360500000003</v>
      </c>
      <c r="N7" s="13">
        <f>UN_Population_Growth_ScenC!N6*Seafood_Consumption_Rate!$BD$6</f>
        <v>6456.0549900000005</v>
      </c>
      <c r="O7" s="13">
        <f>UN_Population_Growth_ScenC!O6*Seafood_Consumption_Rate!$BD$6</f>
        <v>6562.6422399999992</v>
      </c>
      <c r="P7" s="13">
        <f>UN_Population_Growth_ScenC!P6*Seafood_Consumption_Rate!$BD$6</f>
        <v>6668.4215399999994</v>
      </c>
      <c r="Q7" s="13">
        <f>UN_Population_Growth_ScenC!Q6*Seafood_Consumption_Rate!$BD$6</f>
        <v>6773.3928900000001</v>
      </c>
      <c r="R7" s="13">
        <f>UN_Population_Growth_ScenC!R6*Seafood_Consumption_Rate!$BD$6</f>
        <v>6877.5935800000007</v>
      </c>
      <c r="S7" s="13">
        <f>UN_Population_Growth_ScenC!S6*Seafood_Consumption_Rate!$BD$6</f>
        <v>6981.2473499999996</v>
      </c>
      <c r="T7" s="13">
        <f>UN_Population_Growth_ScenC!T6*Seafood_Consumption_Rate!$BD$6</f>
        <v>7084.640089999999</v>
      </c>
      <c r="U7" s="13">
        <f>UN_Population_Growth_ScenC!U6*Seafood_Consumption_Rate!$BD$6</f>
        <v>7187.9706799999994</v>
      </c>
      <c r="V7" s="13">
        <f>UN_Population_Growth_ScenC!V6*Seafood_Consumption_Rate!$BD$6</f>
        <v>7291.3385599999992</v>
      </c>
      <c r="W7" s="13">
        <f>UN_Population_Growth_ScenC!W6*Seafood_Consumption_Rate!$BD$6</f>
        <v>7394.7685899999997</v>
      </c>
      <c r="X7" s="13">
        <f>UN_Population_Growth_ScenC!X6*Seafood_Consumption_Rate!$BD$6</f>
        <v>7498.3602099999989</v>
      </c>
      <c r="Y7" s="13">
        <f>UN_Population_Growth_ScenC!Y6*Seafood_Consumption_Rate!$BD$6</f>
        <v>7602.1880000000001</v>
      </c>
      <c r="Z7" s="13">
        <f>UN_Population_Growth_ScenC!Z6*Seafood_Consumption_Rate!$BD$6</f>
        <v>7706.3141099999993</v>
      </c>
      <c r="AA7" s="13">
        <f>UN_Population_Growth_ScenC!AA6*Seafood_Consumption_Rate!$BD$6</f>
        <v>7810.7633999999998</v>
      </c>
      <c r="AB7" s="13">
        <f>UN_Population_Growth_ScenC!AB6*Seafood_Consumption_Rate!$BD$6</f>
        <v>7915.5234399999999</v>
      </c>
      <c r="AC7" s="13">
        <f>UN_Population_Growth_ScenC!AC6*Seafood_Consumption_Rate!$BD$6</f>
        <v>8020.4450699999998</v>
      </c>
      <c r="AD7" s="13">
        <f>UN_Population_Growth_ScenC!AD6*Seafood_Consumption_Rate!$BD$6</f>
        <v>8125.39156</v>
      </c>
      <c r="AE7" s="13">
        <f>UN_Population_Growth_ScenC!AE6*Seafood_Consumption_Rate!$BD$6</f>
        <v>8230.2013200000001</v>
      </c>
    </row>
    <row r="8" spans="1:31" ht="16" x14ac:dyDescent="0.2">
      <c r="A8" s="14" t="s">
        <v>32</v>
      </c>
      <c r="B8" s="13">
        <f>UN_Population_Growth_ScenC!B7*Seafood_Consumption_Rate!$BD$7</f>
        <v>8898.3010799999975</v>
      </c>
      <c r="C8" s="13">
        <f>UN_Population_Growth_ScenC!C7*Seafood_Consumption_Rate!$BD$7</f>
        <v>9028.025999999998</v>
      </c>
      <c r="D8" s="13">
        <f>UN_Population_Growth_ScenC!D7*Seafood_Consumption_Rate!$BD$7</f>
        <v>9158.755079999999</v>
      </c>
      <c r="E8" s="13">
        <f>UN_Population_Growth_ScenC!E7*Seafood_Consumption_Rate!$BD$7</f>
        <v>9290.362799999999</v>
      </c>
      <c r="F8" s="13">
        <f>UN_Population_Growth_ScenC!F7*Seafood_Consumption_Rate!$BD$7</f>
        <v>9422.6451899999993</v>
      </c>
      <c r="G8" s="13">
        <f>UN_Population_Growth_ScenC!G7*Seafood_Consumption_Rate!$BD$7</f>
        <v>9555.3825899999974</v>
      </c>
      <c r="H8" s="13">
        <f>UN_Population_Growth_ScenC!H7*Seafood_Consumption_Rate!$BD$7</f>
        <v>9688.2141299999985</v>
      </c>
      <c r="I8" s="13">
        <f>UN_Population_Growth_ScenC!I7*Seafood_Consumption_Rate!$BD$7</f>
        <v>9820.6691099999989</v>
      </c>
      <c r="J8" s="13">
        <f>UN_Population_Growth_ScenC!J7*Seafood_Consumption_Rate!$BD$7</f>
        <v>9952.2768299999989</v>
      </c>
      <c r="K8" s="13">
        <f>UN_Population_Growth_ScenC!K7*Seafood_Consumption_Rate!$BD$7</f>
        <v>10082.67642</v>
      </c>
      <c r="L8" s="13">
        <f>UN_Population_Growth_ScenC!L7*Seafood_Consumption_Rate!$BD$7</f>
        <v>10211.616839999999</v>
      </c>
      <c r="M8" s="13">
        <f>UN_Population_Growth_ScenC!M7*Seafood_Consumption_Rate!$BD$7</f>
        <v>10339.09809</v>
      </c>
      <c r="N8" s="13">
        <f>UN_Population_Growth_ScenC!N7*Seafood_Consumption_Rate!$BD$7</f>
        <v>10465.402589999998</v>
      </c>
      <c r="O8" s="13">
        <f>UN_Population_Growth_ScenC!O7*Seafood_Consumption_Rate!$BD$7</f>
        <v>10590.922589999998</v>
      </c>
      <c r="P8" s="13">
        <f>UN_Population_Growth_ScenC!P7*Seafood_Consumption_Rate!$BD$7</f>
        <v>10715.987579999997</v>
      </c>
      <c r="Q8" s="13">
        <f>UN_Population_Growth_ScenC!Q7*Seafood_Consumption_Rate!$BD$7</f>
        <v>10840.613249999999</v>
      </c>
      <c r="R8" s="13">
        <f>UN_Population_Growth_ScenC!R7*Seafood_Consumption_Rate!$BD$7</f>
        <v>10964.736839999998</v>
      </c>
      <c r="S8" s="13">
        <f>UN_Population_Growth_ScenC!S7*Seafood_Consumption_Rate!$BD$7</f>
        <v>11088.421109999999</v>
      </c>
      <c r="T8" s="13">
        <f>UN_Population_Growth_ScenC!T7*Seafood_Consumption_Rate!$BD$7</f>
        <v>11211.775889999999</v>
      </c>
      <c r="U8" s="13">
        <f>UN_Population_Growth_ScenC!U7*Seafood_Consumption_Rate!$BD$7</f>
        <v>11334.832559999999</v>
      </c>
      <c r="V8" s="13">
        <f>UN_Population_Growth_ScenC!V7*Seafood_Consumption_Rate!$BD$7</f>
        <v>11457.622499999998</v>
      </c>
      <c r="W8" s="13">
        <f>UN_Population_Growth_ScenC!W7*Seafood_Consumption_Rate!$BD$7</f>
        <v>11580.082949999998</v>
      </c>
      <c r="X8" s="13">
        <f>UN_Population_Growth_ScenC!X7*Seafood_Consumption_Rate!$BD$7</f>
        <v>11702.198219999998</v>
      </c>
      <c r="Y8" s="13">
        <f>UN_Population_Growth_ScenC!Y7*Seafood_Consumption_Rate!$BD$7</f>
        <v>11823.858479999997</v>
      </c>
      <c r="Z8" s="13">
        <f>UN_Population_Growth_ScenC!Z7*Seafood_Consumption_Rate!$BD$7</f>
        <v>11944.969589999999</v>
      </c>
      <c r="AA8" s="13">
        <f>UN_Population_Growth_ScenC!AA7*Seafood_Consumption_Rate!$BD$7</f>
        <v>12065.484479999997</v>
      </c>
      <c r="AB8" s="13">
        <f>UN_Population_Growth_ScenC!AB7*Seafood_Consumption_Rate!$BD$7</f>
        <v>12185.356079999998</v>
      </c>
      <c r="AC8" s="13">
        <f>UN_Population_Growth_ScenC!AC7*Seafood_Consumption_Rate!$BD$7</f>
        <v>12304.364729999998</v>
      </c>
      <c r="AD8" s="13">
        <f>UN_Population_Growth_ScenC!AD7*Seafood_Consumption_Rate!$BD$7</f>
        <v>12422.369219999999</v>
      </c>
      <c r="AE8" s="13">
        <f>UN_Population_Growth_ScenC!AE7*Seafood_Consumption_Rate!$BD$7</f>
        <v>12539.149889999999</v>
      </c>
    </row>
    <row r="9" spans="1:31" ht="16" x14ac:dyDescent="0.2">
      <c r="A9" s="14" t="s">
        <v>41</v>
      </c>
      <c r="B9" s="13">
        <f>UN_Population_Growth_ScenC!B8*Seafood_Consumption_Rate!$BD$8</f>
        <v>21710.121999999999</v>
      </c>
      <c r="C9" s="13">
        <f>UN_Population_Growth_ScenC!C8*Seafood_Consumption_Rate!$BD$8</f>
        <v>22230.746999999999</v>
      </c>
      <c r="D9" s="13">
        <f>UN_Population_Growth_ScenC!D8*Seafood_Consumption_Rate!$BD$8</f>
        <v>22759.083199999997</v>
      </c>
      <c r="E9" s="13">
        <f>UN_Population_Growth_ScenC!E8*Seafood_Consumption_Rate!$BD$8</f>
        <v>23295.582799999996</v>
      </c>
      <c r="F9" s="13">
        <f>UN_Population_Growth_ScenC!F8*Seafood_Consumption_Rate!$BD$8</f>
        <v>23840.436199999996</v>
      </c>
      <c r="G9" s="13">
        <f>UN_Population_Growth_ScenC!G8*Seafood_Consumption_Rate!$BD$8</f>
        <v>24393.643399999997</v>
      </c>
      <c r="H9" s="13">
        <f>UN_Population_Growth_ScenC!H8*Seafood_Consumption_Rate!$BD$8</f>
        <v>24954.633199999993</v>
      </c>
      <c r="I9" s="13">
        <f>UN_Population_Growth_ScenC!I8*Seafood_Consumption_Rate!$BD$8</f>
        <v>25522.405999999995</v>
      </c>
      <c r="J9" s="13">
        <f>UN_Population_Growth_ScenC!J8*Seafood_Consumption_Rate!$BD$8</f>
        <v>26095.581399999995</v>
      </c>
      <c r="K9" s="13">
        <f>UN_Population_Growth_ScenC!K8*Seafood_Consumption_Rate!$BD$8</f>
        <v>26673.302599999999</v>
      </c>
      <c r="L9" s="13">
        <f>UN_Population_Growth_ScenC!L8*Seafood_Consumption_Rate!$BD$8</f>
        <v>27255.093599999997</v>
      </c>
      <c r="M9" s="13">
        <f>UN_Population_Growth_ScenC!M8*Seafood_Consumption_Rate!$BD$8</f>
        <v>27841.287599999996</v>
      </c>
      <c r="N9" s="13">
        <f>UN_Population_Growth_ScenC!N8*Seafood_Consumption_Rate!$BD$8</f>
        <v>28432.360599999996</v>
      </c>
      <c r="O9" s="13">
        <f>UN_Population_Growth_ScenC!O8*Seafood_Consumption_Rate!$BD$8</f>
        <v>29029.264599999999</v>
      </c>
      <c r="P9" s="13">
        <f>UN_Population_Growth_ScenC!P8*Seafood_Consumption_Rate!$BD$8</f>
        <v>29632.689799999993</v>
      </c>
      <c r="Q9" s="13">
        <f>UN_Population_Growth_ScenC!Q8*Seafood_Consumption_Rate!$BD$8</f>
        <v>30242.755199999996</v>
      </c>
      <c r="R9" s="13">
        <f>UN_Population_Growth_ScenC!R8*Seafood_Consumption_Rate!$BD$8</f>
        <v>30859.294199999993</v>
      </c>
      <c r="S9" s="13">
        <f>UN_Population_Growth_ScenC!S8*Seafood_Consumption_Rate!$BD$8</f>
        <v>31482.639999999996</v>
      </c>
      <c r="T9" s="13">
        <f>UN_Population_Growth_ScenC!T8*Seafood_Consumption_Rate!$BD$8</f>
        <v>32113.006799999999</v>
      </c>
      <c r="U9" s="13">
        <f>UN_Population_Growth_ScenC!U8*Seafood_Consumption_Rate!$BD$8</f>
        <v>32750.561199999996</v>
      </c>
      <c r="V9" s="13">
        <f>UN_Population_Growth_ScenC!V8*Seafood_Consumption_Rate!$BD$8</f>
        <v>33395.422200000001</v>
      </c>
      <c r="W9" s="13">
        <f>UN_Population_Growth_ScenC!W8*Seafood_Consumption_Rate!$BD$8</f>
        <v>34047.565999999992</v>
      </c>
      <c r="X9" s="13">
        <f>UN_Population_Growth_ScenC!X8*Seafood_Consumption_Rate!$BD$8</f>
        <v>34706.849799999996</v>
      </c>
      <c r="Y9" s="13">
        <f>UN_Population_Growth_ScenC!Y8*Seafood_Consumption_Rate!$BD$8</f>
        <v>35373.035599999996</v>
      </c>
      <c r="Z9" s="13">
        <f>UN_Population_Growth_ScenC!Z8*Seafood_Consumption_Rate!$BD$8</f>
        <v>36045.9568</v>
      </c>
      <c r="AA9" s="13">
        <f>UN_Population_Growth_ScenC!AA8*Seafood_Consumption_Rate!$BD$8</f>
        <v>36725.422999999995</v>
      </c>
      <c r="AB9" s="13">
        <f>UN_Population_Growth_ScenC!AB8*Seafood_Consumption_Rate!$BD$8</f>
        <v>37411.362799999995</v>
      </c>
      <c r="AC9" s="13">
        <f>UN_Population_Growth_ScenC!AC8*Seafood_Consumption_Rate!$BD$8</f>
        <v>38103.776199999993</v>
      </c>
      <c r="AD9" s="13">
        <f>UN_Population_Growth_ScenC!AD8*Seafood_Consumption_Rate!$BD$8</f>
        <v>38802.686999999998</v>
      </c>
      <c r="AE9" s="13">
        <f>UN_Population_Growth_ScenC!AE8*Seafood_Consumption_Rate!$BD$8</f>
        <v>39507.999999999993</v>
      </c>
    </row>
    <row r="10" spans="1:31" ht="16" x14ac:dyDescent="0.2">
      <c r="A10" s="14" t="s">
        <v>46</v>
      </c>
      <c r="B10" s="13">
        <f>UN_Population_Growth_ScenC!B9*Seafood_Consumption_Rate!$BD$9</f>
        <v>100916.63120000002</v>
      </c>
      <c r="C10" s="13">
        <f>UN_Population_Growth_ScenC!C9*Seafood_Consumption_Rate!$BD$9</f>
        <v>101063.9872</v>
      </c>
      <c r="D10" s="13">
        <f>UN_Population_Growth_ScenC!D9*Seafood_Consumption_Rate!$BD$9</f>
        <v>101218.99920000001</v>
      </c>
      <c r="E10" s="13">
        <f>UN_Population_Growth_ScenC!E9*Seafood_Consumption_Rate!$BD$9</f>
        <v>101375.68320000001</v>
      </c>
      <c r="F10" s="13">
        <f>UN_Population_Growth_ScenC!F9*Seafood_Consumption_Rate!$BD$9</f>
        <v>101528.91760000002</v>
      </c>
      <c r="G10" s="13">
        <f>UN_Population_Growth_ScenC!G9*Seafood_Consumption_Rate!$BD$9</f>
        <v>101677.69040000001</v>
      </c>
      <c r="H10" s="13">
        <f>UN_Population_Growth_ScenC!H9*Seafood_Consumption_Rate!$BD$9</f>
        <v>101821.06000000001</v>
      </c>
      <c r="I10" s="13">
        <f>UN_Population_Growth_ScenC!I9*Seafood_Consumption_Rate!$BD$9</f>
        <v>101954.01040000001</v>
      </c>
      <c r="J10" s="13">
        <f>UN_Population_Growth_ScenC!J9*Seafood_Consumption_Rate!$BD$9</f>
        <v>102070.5576</v>
      </c>
      <c r="K10" s="13">
        <f>UN_Population_Growth_ScenC!K9*Seafood_Consumption_Rate!$BD$9</f>
        <v>102166.21360000002</v>
      </c>
      <c r="L10" s="13">
        <f>UN_Population_Growth_ScenC!L9*Seafood_Consumption_Rate!$BD$9</f>
        <v>102238.6992</v>
      </c>
      <c r="M10" s="13">
        <f>UN_Population_Growth_ScenC!M9*Seafood_Consumption_Rate!$BD$9</f>
        <v>102288.05840000001</v>
      </c>
      <c r="N10" s="13">
        <f>UN_Population_Growth_ScenC!N9*Seafood_Consumption_Rate!$BD$9</f>
        <v>102315.14480000001</v>
      </c>
      <c r="O10" s="13">
        <f>UN_Population_Growth_ScenC!O9*Seafood_Consumption_Rate!$BD$9</f>
        <v>102322.02640000002</v>
      </c>
      <c r="P10" s="13">
        <f>UN_Population_Growth_ScenC!P9*Seafood_Consumption_Rate!$BD$9</f>
        <v>102310.39280000002</v>
      </c>
      <c r="Q10" s="13">
        <f>UN_Population_Growth_ScenC!Q9*Seafood_Consumption_Rate!$BD$9</f>
        <v>102280.14720000001</v>
      </c>
      <c r="R10" s="13">
        <f>UN_Population_Growth_ScenC!R9*Seafood_Consumption_Rate!$BD$9</f>
        <v>102231.0784</v>
      </c>
      <c r="S10" s="13">
        <f>UN_Population_Growth_ScenC!S9*Seafood_Consumption_Rate!$BD$9</f>
        <v>102164.85840000001</v>
      </c>
      <c r="T10" s="13">
        <f>UN_Population_Growth_ScenC!T9*Seafood_Consumption_Rate!$BD$9</f>
        <v>102083.5904</v>
      </c>
      <c r="U10" s="13">
        <f>UN_Population_Growth_ScenC!U9*Seafood_Consumption_Rate!$BD$9</f>
        <v>101988.9816</v>
      </c>
      <c r="V10" s="13">
        <f>UN_Population_Growth_ScenC!V9*Seafood_Consumption_Rate!$BD$9</f>
        <v>101882.00880000001</v>
      </c>
      <c r="W10" s="13">
        <f>UN_Population_Growth_ScenC!W9*Seafood_Consumption_Rate!$BD$9</f>
        <v>101762.98000000001</v>
      </c>
      <c r="X10" s="13">
        <f>UN_Population_Growth_ScenC!X9*Seafood_Consumption_Rate!$BD$9</f>
        <v>101632.1856</v>
      </c>
      <c r="Y10" s="13">
        <f>UN_Population_Growth_ScenC!Y9*Seafood_Consumption_Rate!$BD$9</f>
        <v>101489.62560000001</v>
      </c>
      <c r="Z10" s="13">
        <f>UN_Population_Growth_ScenC!Z9*Seafood_Consumption_Rate!$BD$9</f>
        <v>101335.48480000002</v>
      </c>
      <c r="AA10" s="13">
        <f>UN_Population_Growth_ScenC!AA9*Seafood_Consumption_Rate!$BD$9</f>
        <v>101170.3616</v>
      </c>
      <c r="AB10" s="13">
        <f>UN_Population_Growth_ScenC!AB9*Seafood_Consumption_Rate!$BD$9</f>
        <v>100995.08320000001</v>
      </c>
      <c r="AC10" s="13">
        <f>UN_Population_Growth_ScenC!AC9*Seafood_Consumption_Rate!$BD$9</f>
        <v>100810.31840000002</v>
      </c>
      <c r="AD10" s="13">
        <f>UN_Population_Growth_ScenC!AD9*Seafood_Consumption_Rate!$BD$9</f>
        <v>100616.8328</v>
      </c>
      <c r="AE10" s="13">
        <f>UN_Population_Growth_ScenC!AE9*Seafood_Consumption_Rate!$BD$9</f>
        <v>100415.31280000001</v>
      </c>
    </row>
    <row r="11" spans="1:31" ht="16" x14ac:dyDescent="0.2">
      <c r="A11" s="14" t="s">
        <v>53</v>
      </c>
      <c r="B11" s="13">
        <f>UN_Population_Growth_ScenC!B10*Seafood_Consumption_Rate!$BD$10</f>
        <v>2415.6532000000002</v>
      </c>
      <c r="C11" s="13">
        <f>UN_Population_Growth_ScenC!C10*Seafood_Consumption_Rate!$BD$10</f>
        <v>2431.8619899999999</v>
      </c>
      <c r="D11" s="13">
        <f>UN_Population_Growth_ScenC!D10*Seafood_Consumption_Rate!$BD$10</f>
        <v>2447.78305</v>
      </c>
      <c r="E11" s="13">
        <f>UN_Population_Growth_ScenC!E10*Seafood_Consumption_Rate!$BD$10</f>
        <v>2463.2245600000001</v>
      </c>
      <c r="F11" s="13">
        <f>UN_Population_Growth_ScenC!F10*Seafood_Consumption_Rate!$BD$10</f>
        <v>2478.0906100000002</v>
      </c>
      <c r="G11" s="13">
        <f>UN_Population_Growth_ScenC!G10*Seafood_Consumption_Rate!$BD$10</f>
        <v>2492.2213499999998</v>
      </c>
      <c r="H11" s="13">
        <f>UN_Population_Growth_ScenC!H10*Seafood_Consumption_Rate!$BD$10</f>
        <v>2505.5528399999998</v>
      </c>
      <c r="I11" s="13">
        <f>UN_Population_Growth_ScenC!I10*Seafood_Consumption_Rate!$BD$10</f>
        <v>2517.9572000000003</v>
      </c>
      <c r="J11" s="13">
        <f>UN_Population_Growth_ScenC!J10*Seafood_Consumption_Rate!$BD$10</f>
        <v>2529.3065499999998</v>
      </c>
      <c r="K11" s="13">
        <f>UN_Population_Growth_ScenC!K10*Seafood_Consumption_Rate!$BD$10</f>
        <v>2539.6328600000002</v>
      </c>
      <c r="L11" s="13">
        <f>UN_Population_Growth_ScenC!L10*Seafood_Consumption_Rate!$BD$10</f>
        <v>2548.77628</v>
      </c>
      <c r="M11" s="13">
        <f>UN_Population_Growth_ScenC!M10*Seafood_Consumption_Rate!$BD$10</f>
        <v>2556.8966599999999</v>
      </c>
      <c r="N11" s="13">
        <f>UN_Population_Growth_ScenC!N10*Seafood_Consumption_Rate!$BD$10</f>
        <v>2564.0579399999997</v>
      </c>
      <c r="O11" s="13">
        <f>UN_Population_Growth_ScenC!O10*Seafood_Consumption_Rate!$BD$10</f>
        <v>2570.5478499999999</v>
      </c>
      <c r="P11" s="13">
        <f>UN_Population_Growth_ScenC!P10*Seafood_Consumption_Rate!$BD$10</f>
        <v>2576.6221499999997</v>
      </c>
      <c r="Q11" s="13">
        <f>UN_Population_Growth_ScenC!Q10*Seafood_Consumption_Rate!$BD$10</f>
        <v>2582.2808399999999</v>
      </c>
      <c r="R11" s="13">
        <f>UN_Population_Growth_ScenC!R10*Seafood_Consumption_Rate!$BD$10</f>
        <v>2587.5558899999996</v>
      </c>
      <c r="S11" s="13">
        <f>UN_Population_Growth_ScenC!S10*Seafood_Consumption_Rate!$BD$10</f>
        <v>2592.6391199999998</v>
      </c>
      <c r="T11" s="13">
        <f>UN_Population_Growth_ScenC!T10*Seafood_Consumption_Rate!$BD$10</f>
        <v>2597.69038</v>
      </c>
      <c r="U11" s="13">
        <f>UN_Population_Growth_ScenC!U10*Seafood_Consumption_Rate!$BD$10</f>
        <v>2602.8375500000002</v>
      </c>
      <c r="V11" s="13">
        <f>UN_Population_Growth_ScenC!V10*Seafood_Consumption_Rate!$BD$10</f>
        <v>2608.1765399999995</v>
      </c>
      <c r="W11" s="13">
        <f>UN_Population_Growth_ScenC!W10*Seafood_Consumption_Rate!$BD$10</f>
        <v>2613.6753800000001</v>
      </c>
      <c r="X11" s="13">
        <f>UN_Population_Growth_ScenC!X10*Seafood_Consumption_Rate!$BD$10</f>
        <v>2619.3660399999999</v>
      </c>
      <c r="Y11" s="13">
        <f>UN_Population_Growth_ScenC!Y10*Seafood_Consumption_Rate!$BD$10</f>
        <v>2625.1845800000001</v>
      </c>
      <c r="Z11" s="13">
        <f>UN_Population_Growth_ScenC!Z10*Seafood_Consumption_Rate!$BD$10</f>
        <v>2631.0990300000003</v>
      </c>
      <c r="AA11" s="13">
        <f>UN_Population_Growth_ScenC!AA10*Seafood_Consumption_Rate!$BD$10</f>
        <v>2637.1093899999996</v>
      </c>
      <c r="AB11" s="13">
        <f>UN_Population_Growth_ScenC!AB10*Seafood_Consumption_Rate!$BD$10</f>
        <v>2643.2156599999998</v>
      </c>
      <c r="AC11" s="13">
        <f>UN_Population_Growth_ScenC!AC10*Seafood_Consumption_Rate!$BD$10</f>
        <v>2649.3219300000001</v>
      </c>
      <c r="AD11" s="13">
        <f>UN_Population_Growth_ScenC!AD10*Seafood_Consumption_Rate!$BD$10</f>
        <v>2655.3322899999998</v>
      </c>
      <c r="AE11" s="13">
        <f>UN_Population_Growth_ScenC!AE10*Seafood_Consumption_Rate!$BD$10</f>
        <v>2661.1827999999996</v>
      </c>
    </row>
    <row r="12" spans="1:31" ht="16" x14ac:dyDescent="0.2">
      <c r="A12" s="14" t="s">
        <v>54</v>
      </c>
      <c r="B12" s="13">
        <f>UN_Population_Growth_ScenC!B11*Seafood_Consumption_Rate!$BD$11</f>
        <v>120368.99960000001</v>
      </c>
      <c r="C12" s="13">
        <f>UN_Population_Growth_ScenC!C11*Seafood_Consumption_Rate!$BD$11</f>
        <v>121851.2506</v>
      </c>
      <c r="D12" s="13">
        <f>UN_Population_Growth_ScenC!D11*Seafood_Consumption_Rate!$BD$11</f>
        <v>123333.27899999999</v>
      </c>
      <c r="E12" s="13">
        <f>UN_Population_Growth_ScenC!E11*Seafood_Consumption_Rate!$BD$11</f>
        <v>124815.6784</v>
      </c>
      <c r="F12" s="13">
        <f>UN_Population_Growth_ScenC!F11*Seafood_Consumption_Rate!$BD$11</f>
        <v>126298.14139999999</v>
      </c>
      <c r="G12" s="13">
        <f>UN_Population_Growth_ScenC!G11*Seafood_Consumption_Rate!$BD$11</f>
        <v>127779.58679999999</v>
      </c>
      <c r="H12" s="13">
        <f>UN_Population_Growth_ScenC!H11*Seafood_Consumption_Rate!$BD$11</f>
        <v>129256.87699999999</v>
      </c>
      <c r="I12" s="13">
        <f>UN_Population_Growth_ScenC!I11*Seafood_Consumption_Rate!$BD$11</f>
        <v>130725.242</v>
      </c>
      <c r="J12" s="13">
        <f>UN_Population_Growth_ScenC!J11*Seafood_Consumption_Rate!$BD$11</f>
        <v>132178.89420000001</v>
      </c>
      <c r="K12" s="13">
        <f>UN_Population_Growth_ScenC!K11*Seafood_Consumption_Rate!$BD$11</f>
        <v>133613.424</v>
      </c>
      <c r="L12" s="13">
        <f>UN_Population_Growth_ScenC!L11*Seafood_Consumption_Rate!$BD$11</f>
        <v>135026.79620000001</v>
      </c>
      <c r="M12" s="13">
        <f>UN_Population_Growth_ScenC!M11*Seafood_Consumption_Rate!$BD$11</f>
        <v>136419.1698</v>
      </c>
      <c r="N12" s="13">
        <f>UN_Population_Growth_ScenC!N11*Seafood_Consumption_Rate!$BD$11</f>
        <v>137791.2126</v>
      </c>
      <c r="O12" s="13">
        <f>UN_Population_Growth_ScenC!O11*Seafood_Consumption_Rate!$BD$11</f>
        <v>139144.67359999998</v>
      </c>
      <c r="P12" s="13">
        <f>UN_Population_Growth_ScenC!P11*Seafood_Consumption_Rate!$BD$11</f>
        <v>140480.98380000002</v>
      </c>
      <c r="Q12" s="13">
        <f>UN_Population_Growth_ScenC!Q11*Seafood_Consumption_Rate!$BD$11</f>
        <v>141799.84639999998</v>
      </c>
      <c r="R12" s="13">
        <f>UN_Population_Growth_ScenC!R11*Seafood_Consumption_Rate!$BD$11</f>
        <v>143101.0282</v>
      </c>
      <c r="S12" s="13">
        <f>UN_Population_Growth_ScenC!S11*Seafood_Consumption_Rate!$BD$11</f>
        <v>144386.34179999999</v>
      </c>
      <c r="T12" s="13">
        <f>UN_Population_Growth_ScenC!T11*Seafood_Consumption_Rate!$BD$11</f>
        <v>145658.08739999999</v>
      </c>
      <c r="U12" s="13">
        <f>UN_Population_Growth_ScenC!U11*Seafood_Consumption_Rate!$BD$11</f>
        <v>146918.03519999998</v>
      </c>
      <c r="V12" s="13">
        <f>UN_Population_Growth_ScenC!V11*Seafood_Consumption_Rate!$BD$11</f>
        <v>148167.11799999999</v>
      </c>
      <c r="W12" s="13">
        <f>UN_Population_Growth_ScenC!W11*Seafood_Consumption_Rate!$BD$11</f>
        <v>149405.2298</v>
      </c>
      <c r="X12" s="13">
        <f>UN_Population_Growth_ScenC!X11*Seafood_Consumption_Rate!$BD$11</f>
        <v>150631.7028</v>
      </c>
      <c r="Y12" s="13">
        <f>UN_Population_Growth_ScenC!Y11*Seafood_Consumption_Rate!$BD$11</f>
        <v>151845.38159999999</v>
      </c>
      <c r="Z12" s="13">
        <f>UN_Population_Growth_ScenC!Z11*Seafood_Consumption_Rate!$BD$11</f>
        <v>153045.53479999999</v>
      </c>
      <c r="AA12" s="13">
        <f>UN_Population_Growth_ScenC!AA11*Seafood_Consumption_Rate!$BD$11</f>
        <v>154232.00339999999</v>
      </c>
      <c r="AB12" s="13">
        <f>UN_Population_Growth_ScenC!AB11*Seafood_Consumption_Rate!$BD$11</f>
        <v>155405.48699999999</v>
      </c>
      <c r="AC12" s="13">
        <f>UN_Population_Growth_ScenC!AC11*Seafood_Consumption_Rate!$BD$11</f>
        <v>156567.10920000001</v>
      </c>
      <c r="AD12" s="13">
        <f>UN_Population_Growth_ScenC!AD11*Seafood_Consumption_Rate!$BD$11</f>
        <v>157718.40699999998</v>
      </c>
      <c r="AE12" s="13">
        <f>UN_Population_Growth_ScenC!AE11*Seafood_Consumption_Rate!$BD$11</f>
        <v>158860.4086</v>
      </c>
    </row>
    <row r="13" spans="1:31" ht="16" x14ac:dyDescent="0.2">
      <c r="A13" s="14" t="s">
        <v>62</v>
      </c>
      <c r="B13" s="13">
        <f>UN_Population_Growth_ScenC!B12*Seafood_Consumption_Rate!$BD$12</f>
        <v>33047.579800000007</v>
      </c>
      <c r="C13" s="13">
        <f>UN_Population_Growth_ScenC!C12*Seafood_Consumption_Rate!$BD$12</f>
        <v>33254.955700000006</v>
      </c>
      <c r="D13" s="13">
        <f>UN_Population_Growth_ScenC!D12*Seafood_Consumption_Rate!$BD$12</f>
        <v>33457.533700000007</v>
      </c>
      <c r="E13" s="13">
        <f>UN_Population_Growth_ScenC!E12*Seafood_Consumption_Rate!$BD$12</f>
        <v>33656.451080000006</v>
      </c>
      <c r="F13" s="13">
        <f>UN_Population_Growth_ScenC!F12*Seafood_Consumption_Rate!$BD$12</f>
        <v>33852.560800000007</v>
      </c>
      <c r="G13" s="13">
        <f>UN_Population_Growth_ScenC!G12*Seafood_Consumption_Rate!$BD$12</f>
        <v>34046.076100000006</v>
      </c>
      <c r="H13" s="13">
        <f>UN_Population_Growth_ScenC!H12*Seafood_Consumption_Rate!$BD$12</f>
        <v>34236.357260000004</v>
      </c>
      <c r="I13" s="13">
        <f>UN_Population_Growth_ScenC!I12*Seafood_Consumption_Rate!$BD$12</f>
        <v>34422.195920000006</v>
      </c>
      <c r="J13" s="13">
        <f>UN_Population_Growth_ScenC!J12*Seafood_Consumption_Rate!$BD$12</f>
        <v>34601.957240000003</v>
      </c>
      <c r="K13" s="13">
        <f>UN_Population_Growth_ScenC!K12*Seafood_Consumption_Rate!$BD$12</f>
        <v>34774.468400000005</v>
      </c>
      <c r="L13" s="13">
        <f>UN_Population_Growth_ScenC!L12*Seafood_Consumption_Rate!$BD$12</f>
        <v>34939.338460000006</v>
      </c>
      <c r="M13" s="13">
        <f>UN_Population_Growth_ScenC!M12*Seafood_Consumption_Rate!$BD$12</f>
        <v>35096.958360000004</v>
      </c>
      <c r="N13" s="13">
        <f>UN_Population_Growth_ScenC!N12*Seafood_Consumption_Rate!$BD$12</f>
        <v>35248.109980000008</v>
      </c>
      <c r="O13" s="13">
        <f>UN_Population_Growth_ScenC!O12*Seafood_Consumption_Rate!$BD$12</f>
        <v>35393.788440000004</v>
      </c>
      <c r="P13" s="13">
        <f>UN_Population_Growth_ScenC!P12*Seafood_Consumption_Rate!$BD$12</f>
        <v>35534.811160000005</v>
      </c>
      <c r="Q13" s="13">
        <f>UN_Population_Growth_ScenC!Q12*Seafood_Consumption_Rate!$BD$12</f>
        <v>35671.426920000005</v>
      </c>
      <c r="R13" s="13">
        <f>UN_Population_Growth_ScenC!R12*Seafood_Consumption_Rate!$BD$12</f>
        <v>35803.600180000009</v>
      </c>
      <c r="S13" s="13">
        <f>UN_Population_Growth_ScenC!S12*Seafood_Consumption_Rate!$BD$12</f>
        <v>35931.686340000007</v>
      </c>
      <c r="T13" s="13">
        <f>UN_Population_Growth_ScenC!T12*Seafood_Consumption_Rate!$BD$12</f>
        <v>36055.934180000011</v>
      </c>
      <c r="U13" s="13">
        <f>UN_Population_Growth_ScenC!U12*Seafood_Consumption_Rate!$BD$12</f>
        <v>36176.628020000004</v>
      </c>
      <c r="V13" s="13">
        <f>UN_Population_Growth_ScenC!V12*Seafood_Consumption_Rate!$BD$12</f>
        <v>36294.158800000005</v>
      </c>
      <c r="W13" s="13">
        <f>UN_Population_Growth_ScenC!W12*Seafood_Consumption_Rate!$BD$12</f>
        <v>36408.739760000004</v>
      </c>
      <c r="X13" s="13">
        <f>UN_Population_Growth_ScenC!X12*Seafood_Consumption_Rate!$BD$12</f>
        <v>36520.193200000002</v>
      </c>
      <c r="Y13" s="13">
        <f>UN_Population_Growth_ScenC!Y12*Seafood_Consumption_Rate!$BD$12</f>
        <v>36628.305880000007</v>
      </c>
      <c r="Z13" s="13">
        <f>UN_Population_Growth_ScenC!Z12*Seafood_Consumption_Rate!$BD$12</f>
        <v>36732.935640000011</v>
      </c>
      <c r="AA13" s="13">
        <f>UN_Population_Growth_ScenC!AA12*Seafood_Consumption_Rate!$BD$12</f>
        <v>36834.118020000009</v>
      </c>
      <c r="AB13" s="13">
        <f>UN_Population_Growth_ScenC!AB12*Seafood_Consumption_Rate!$BD$12</f>
        <v>36932.315040000001</v>
      </c>
      <c r="AC13" s="13">
        <f>UN_Population_Growth_ScenC!AC12*Seafood_Consumption_Rate!$BD$12</f>
        <v>37028.41520000001</v>
      </c>
      <c r="AD13" s="13">
        <f>UN_Population_Growth_ScenC!AD12*Seafood_Consumption_Rate!$BD$12</f>
        <v>37123.769020000007</v>
      </c>
      <c r="AE13" s="13">
        <f>UN_Population_Growth_ScenC!AE12*Seafood_Consumption_Rate!$BD$12</f>
        <v>37219.193920000005</v>
      </c>
    </row>
    <row r="14" spans="1:31" ht="16" x14ac:dyDescent="0.2">
      <c r="A14" s="14" t="s">
        <v>72</v>
      </c>
      <c r="B14" s="13">
        <f>UN_Population_Growth_ScenC!B13*Seafood_Consumption_Rate!$BD$13</f>
        <v>4183.2316499999997</v>
      </c>
      <c r="C14" s="13">
        <f>UN_Population_Growth_ScenC!C13*Seafood_Consumption_Rate!$BD$13</f>
        <v>4212.0854099999997</v>
      </c>
      <c r="D14" s="13">
        <f>UN_Population_Growth_ScenC!D13*Seafood_Consumption_Rate!$BD$13</f>
        <v>4240.0750600000001</v>
      </c>
      <c r="E14" s="13">
        <f>UN_Population_Growth_ScenC!E13*Seafood_Consumption_Rate!$BD$13</f>
        <v>4267.0127499999999</v>
      </c>
      <c r="F14" s="13">
        <f>UN_Population_Growth_ScenC!F13*Seafood_Consumption_Rate!$BD$13</f>
        <v>4292.7482</v>
      </c>
      <c r="G14" s="13">
        <f>UN_Population_Growth_ScenC!G13*Seafood_Consumption_Rate!$BD$13</f>
        <v>4317.0559899999998</v>
      </c>
      <c r="H14" s="13">
        <f>UN_Population_Growth_ScenC!H13*Seafood_Consumption_Rate!$BD$13</f>
        <v>4339.8609799999995</v>
      </c>
      <c r="I14" s="13">
        <f>UN_Population_Growth_ScenC!I13*Seafood_Consumption_Rate!$BD$13</f>
        <v>4361.3510200000001</v>
      </c>
      <c r="J14" s="13">
        <f>UN_Population_Growth_ScenC!J13*Seafood_Consumption_Rate!$BD$13</f>
        <v>4381.6388200000001</v>
      </c>
      <c r="K14" s="13">
        <f>UN_Population_Growth_ScenC!K13*Seafood_Consumption_Rate!$BD$13</f>
        <v>4401.0249400000002</v>
      </c>
      <c r="L14" s="13">
        <f>UN_Population_Growth_ScenC!L13*Seafood_Consumption_Rate!$BD$13</f>
        <v>4419.5093800000004</v>
      </c>
      <c r="M14" s="13">
        <f>UN_Population_Growth_ScenC!M13*Seafood_Consumption_Rate!$BD$13</f>
        <v>4437.0921399999997</v>
      </c>
      <c r="N14" s="13">
        <f>UN_Population_Growth_ScenC!N13*Seafood_Consumption_Rate!$BD$13</f>
        <v>4453.8859300000004</v>
      </c>
      <c r="O14" s="13">
        <f>UN_Population_Growth_ScenC!O13*Seafood_Consumption_Rate!$BD$13</f>
        <v>4470.0034599999999</v>
      </c>
      <c r="P14" s="13">
        <f>UN_Population_Growth_ScenC!P13*Seafood_Consumption_Rate!$BD$13</f>
        <v>4485.6325800000004</v>
      </c>
      <c r="Q14" s="13">
        <f>UN_Population_Growth_ScenC!Q13*Seafood_Consumption_Rate!$BD$13</f>
        <v>4500.8108600000005</v>
      </c>
      <c r="R14" s="13">
        <f>UN_Population_Growth_ScenC!R13*Seafood_Consumption_Rate!$BD$13</f>
        <v>4515.5383000000002</v>
      </c>
      <c r="S14" s="13">
        <f>UN_Population_Growth_ScenC!S13*Seafood_Consumption_Rate!$BD$13</f>
        <v>4530.0027500000006</v>
      </c>
      <c r="T14" s="13">
        <f>UN_Population_Growth_ScenC!T13*Seafood_Consumption_Rate!$BD$13</f>
        <v>4544.3544899999997</v>
      </c>
      <c r="U14" s="13">
        <f>UN_Population_Growth_ScenC!U13*Seafood_Consumption_Rate!$BD$13</f>
        <v>4558.6310899999999</v>
      </c>
      <c r="V14" s="13">
        <f>UN_Population_Growth_ScenC!V13*Seafood_Consumption_Rate!$BD$13</f>
        <v>4572.9452600000004</v>
      </c>
      <c r="W14" s="13">
        <f>UN_Population_Growth_ScenC!W13*Seafood_Consumption_Rate!$BD$13</f>
        <v>4587.2969999999996</v>
      </c>
      <c r="X14" s="13">
        <f>UN_Population_Growth_ScenC!X13*Seafood_Consumption_Rate!$BD$13</f>
        <v>4601.5736000000006</v>
      </c>
      <c r="Y14" s="13">
        <f>UN_Population_Growth_ScenC!Y13*Seafood_Consumption_Rate!$BD$13</f>
        <v>4615.6623500000005</v>
      </c>
      <c r="Z14" s="13">
        <f>UN_Population_Growth_ScenC!Z13*Seafood_Consumption_Rate!$BD$13</f>
        <v>4629.4129700000003</v>
      </c>
      <c r="AA14" s="13">
        <f>UN_Population_Growth_ScenC!AA13*Seafood_Consumption_Rate!$BD$13</f>
        <v>4642.8630299999995</v>
      </c>
      <c r="AB14" s="13">
        <f>UN_Population_Growth_ScenC!AB13*Seafood_Consumption_Rate!$BD$13</f>
        <v>4655.8622500000001</v>
      </c>
      <c r="AC14" s="13">
        <f>UN_Population_Growth_ScenC!AC13*Seafood_Consumption_Rate!$BD$13</f>
        <v>4668.4481999999998</v>
      </c>
      <c r="AD14" s="13">
        <f>UN_Population_Growth_ScenC!AD13*Seafood_Consumption_Rate!$BD$13</f>
        <v>4680.5081700000001</v>
      </c>
      <c r="AE14" s="13">
        <f>UN_Population_Growth_ScenC!AE13*Seafood_Consumption_Rate!$BD$13</f>
        <v>4691.8918800000001</v>
      </c>
    </row>
    <row r="15" spans="1:31" ht="16" x14ac:dyDescent="0.2">
      <c r="A15" s="14" t="s">
        <v>75</v>
      </c>
      <c r="B15" s="13">
        <f>UN_Population_Growth_ScenC!B14*Seafood_Consumption_Rate!$BD$14</f>
        <v>3823.9340399999992</v>
      </c>
      <c r="C15" s="13">
        <f>UN_Population_Growth_ScenC!C14*Seafood_Consumption_Rate!$BD$14</f>
        <v>3916.5593799999997</v>
      </c>
      <c r="D15" s="13">
        <f>UN_Population_Growth_ScenC!D14*Seafood_Consumption_Rate!$BD$14</f>
        <v>4010.5827099999997</v>
      </c>
      <c r="E15" s="13">
        <f>UN_Population_Growth_ScenC!E14*Seafood_Consumption_Rate!$BD$14</f>
        <v>4106.0523599999997</v>
      </c>
      <c r="F15" s="13">
        <f>UN_Population_Growth_ScenC!F14*Seafood_Consumption_Rate!$BD$14</f>
        <v>4202.9862299999995</v>
      </c>
      <c r="G15" s="13">
        <f>UN_Population_Growth_ScenC!G14*Seafood_Consumption_Rate!$BD$14</f>
        <v>4301.3664199999994</v>
      </c>
      <c r="H15" s="13">
        <f>UN_Population_Growth_ScenC!H14*Seafood_Consumption_Rate!$BD$14</f>
        <v>4401.1123799999996</v>
      </c>
      <c r="I15" s="13">
        <f>UN_Population_Growth_ScenC!I14*Seafood_Consumption_Rate!$BD$14</f>
        <v>4502.1005999999988</v>
      </c>
      <c r="J15" s="13">
        <f>UN_Population_Growth_ScenC!J14*Seafood_Consumption_Rate!$BD$14</f>
        <v>4604.1825099999996</v>
      </c>
      <c r="K15" s="13">
        <f>UN_Population_Growth_ScenC!K14*Seafood_Consumption_Rate!$BD$14</f>
        <v>4707.2524999999996</v>
      </c>
      <c r="L15" s="13">
        <f>UN_Population_Growth_ScenC!L14*Seafood_Consumption_Rate!$BD$14</f>
        <v>4811.2658199999996</v>
      </c>
      <c r="M15" s="13">
        <f>UN_Population_Growth_ScenC!M14*Seafood_Consumption_Rate!$BD$14</f>
        <v>4916.2511099999992</v>
      </c>
      <c r="N15" s="13">
        <f>UN_Population_Growth_ScenC!N14*Seafood_Consumption_Rate!$BD$14</f>
        <v>5022.2817599999998</v>
      </c>
      <c r="O15" s="13">
        <f>UN_Population_Growth_ScenC!O14*Seafood_Consumption_Rate!$BD$14</f>
        <v>5129.4580099999994</v>
      </c>
      <c r="P15" s="13">
        <f>UN_Population_Growth_ScenC!P14*Seafood_Consumption_Rate!$BD$14</f>
        <v>5237.8747299999995</v>
      </c>
      <c r="Q15" s="13">
        <f>UN_Population_Growth_ScenC!Q14*Seafood_Consumption_Rate!$BD$14</f>
        <v>5347.5337099999997</v>
      </c>
      <c r="R15" s="13">
        <f>UN_Population_Growth_ScenC!R14*Seafood_Consumption_Rate!$BD$14</f>
        <v>5458.4367399999992</v>
      </c>
      <c r="S15" s="13">
        <f>UN_Population_Growth_ScenC!S14*Seafood_Consumption_Rate!$BD$14</f>
        <v>5570.6697399999994</v>
      </c>
      <c r="T15" s="13">
        <f>UN_Population_Growth_ScenC!T14*Seafood_Consumption_Rate!$BD$14</f>
        <v>5684.3347400000002</v>
      </c>
      <c r="U15" s="13">
        <f>UN_Population_Growth_ScenC!U14*Seafood_Consumption_Rate!$BD$14</f>
        <v>5799.4997599999997</v>
      </c>
      <c r="V15" s="13">
        <f>UN_Population_Growth_ScenC!V14*Seafood_Consumption_Rate!$BD$14</f>
        <v>5916.1844899999987</v>
      </c>
      <c r="W15" s="13">
        <f>UN_Population_Growth_ScenC!W14*Seafood_Consumption_Rate!$BD$14</f>
        <v>6034.3638699999992</v>
      </c>
      <c r="X15" s="13">
        <f>UN_Population_Growth_ScenC!X14*Seafood_Consumption_Rate!$BD$14</f>
        <v>6153.9931499999993</v>
      </c>
      <c r="Y15" s="13">
        <f>UN_Population_Growth_ScenC!Y14*Seafood_Consumption_Rate!$BD$14</f>
        <v>6275.0096799999992</v>
      </c>
      <c r="Z15" s="13">
        <f>UN_Population_Growth_ScenC!Z14*Seafood_Consumption_Rate!$BD$14</f>
        <v>6397.3525999999993</v>
      </c>
      <c r="AA15" s="13">
        <f>UN_Population_Growth_ScenC!AA14*Seafood_Consumption_Rate!$BD$14</f>
        <v>6520.9896899999994</v>
      </c>
      <c r="AB15" s="13">
        <f>UN_Population_Growth_ScenC!AB14*Seafood_Consumption_Rate!$BD$14</f>
        <v>6645.8851499999992</v>
      </c>
      <c r="AC15" s="13">
        <f>UN_Population_Growth_ScenC!AC14*Seafood_Consumption_Rate!$BD$14</f>
        <v>6771.9530599999989</v>
      </c>
      <c r="AD15" s="13">
        <f>UN_Population_Growth_ScenC!AD14*Seafood_Consumption_Rate!$BD$14</f>
        <v>6899.0931799999998</v>
      </c>
      <c r="AE15" s="13">
        <f>UN_Population_Growth_ScenC!AE14*Seafood_Consumption_Rate!$BD$14</f>
        <v>7027.2160099999992</v>
      </c>
    </row>
    <row r="16" spans="1:31" ht="16" x14ac:dyDescent="0.2">
      <c r="A16" s="14" t="s">
        <v>76</v>
      </c>
      <c r="B16" s="13">
        <f>UN_Population_Growth_ScenC!B15*Seafood_Consumption_Rate!$BD$15</f>
        <v>25731.214109999997</v>
      </c>
      <c r="C16" s="13">
        <f>UN_Population_Growth_ScenC!C15*Seafood_Consumption_Rate!$BD$15</f>
        <v>25946.452979999998</v>
      </c>
      <c r="D16" s="13">
        <f>UN_Population_Growth_ScenC!D15*Seafood_Consumption_Rate!$BD$15</f>
        <v>26164.744199999997</v>
      </c>
      <c r="E16" s="13">
        <f>UN_Population_Growth_ScenC!E15*Seafood_Consumption_Rate!$BD$15</f>
        <v>26382.039389999994</v>
      </c>
      <c r="F16" s="13">
        <f>UN_Population_Growth_ScenC!F15*Seafood_Consumption_Rate!$BD$15</f>
        <v>26594.964899999995</v>
      </c>
      <c r="G16" s="13">
        <f>UN_Population_Growth_ScenC!G15*Seafood_Consumption_Rate!$BD$15</f>
        <v>26801.753579999997</v>
      </c>
      <c r="H16" s="13">
        <f>UN_Population_Growth_ScenC!H15*Seafood_Consumption_Rate!$BD$15</f>
        <v>27001.409399999997</v>
      </c>
      <c r="I16" s="13">
        <f>UN_Population_Growth_ScenC!I15*Seafood_Consumption_Rate!$BD$15</f>
        <v>27192.357989999997</v>
      </c>
      <c r="J16" s="13">
        <f>UN_Population_Growth_ScenC!J15*Seafood_Consumption_Rate!$BD$15</f>
        <v>27373.057109999998</v>
      </c>
      <c r="K16" s="13">
        <f>UN_Population_Growth_ScenC!K15*Seafood_Consumption_Rate!$BD$15</f>
        <v>27542.607119999997</v>
      </c>
      <c r="L16" s="13">
        <f>UN_Population_Growth_ScenC!L15*Seafood_Consumption_Rate!$BD$15</f>
        <v>27700.076249999995</v>
      </c>
      <c r="M16" s="13">
        <f>UN_Population_Growth_ScenC!M15*Seafood_Consumption_Rate!$BD$15</f>
        <v>27845.464499999995</v>
      </c>
      <c r="N16" s="13">
        <f>UN_Population_Growth_ScenC!N15*Seafood_Consumption_Rate!$BD$15</f>
        <v>27979.671509999996</v>
      </c>
      <c r="O16" s="13">
        <f>UN_Population_Growth_ScenC!O15*Seafood_Consumption_Rate!$BD$15</f>
        <v>28104.335909999994</v>
      </c>
      <c r="P16" s="13">
        <f>UN_Population_Growth_ScenC!P15*Seafood_Consumption_Rate!$BD$15</f>
        <v>28220.935679999995</v>
      </c>
      <c r="Q16" s="13">
        <f>UN_Population_Growth_ScenC!Q15*Seafood_Consumption_Rate!$BD$15</f>
        <v>28329.824249999998</v>
      </c>
      <c r="R16" s="13">
        <f>UN_Population_Growth_ScenC!R15*Seafood_Consumption_Rate!$BD$15</f>
        <v>28431.451439999997</v>
      </c>
      <c r="S16" s="13">
        <f>UN_Population_Growth_ScenC!S15*Seafood_Consumption_Rate!$BD$15</f>
        <v>28527.263099999996</v>
      </c>
      <c r="T16" s="13">
        <f>UN_Population_Growth_ScenC!T15*Seafood_Consumption_Rate!$BD$15</f>
        <v>28618.929989999993</v>
      </c>
      <c r="U16" s="13">
        <f>UN_Population_Growth_ScenC!U15*Seafood_Consumption_Rate!$BD$15</f>
        <v>28707.994349999997</v>
      </c>
      <c r="V16" s="13">
        <f>UN_Population_Growth_ScenC!V15*Seafood_Consumption_Rate!$BD$15</f>
        <v>28795.227299999999</v>
      </c>
      <c r="W16" s="13">
        <f>UN_Population_Growth_ScenC!W15*Seafood_Consumption_Rate!$BD$15</f>
        <v>28881.239309999994</v>
      </c>
      <c r="X16" s="13">
        <f>UN_Population_Growth_ScenC!X15*Seafood_Consumption_Rate!$BD$15</f>
        <v>28966.994279999999</v>
      </c>
      <c r="Y16" s="13">
        <f>UN_Population_Growth_ScenC!Y15*Seafood_Consumption_Rate!$BD$15</f>
        <v>29053.359719999997</v>
      </c>
      <c r="Z16" s="13">
        <f>UN_Population_Growth_ScenC!Z15*Seafood_Consumption_Rate!$BD$15</f>
        <v>29141.171009999995</v>
      </c>
      <c r="AA16" s="13">
        <f>UN_Population_Growth_ScenC!AA15*Seafood_Consumption_Rate!$BD$15</f>
        <v>29230.910099999994</v>
      </c>
      <c r="AB16" s="13">
        <f>UN_Population_Growth_ScenC!AB15*Seafood_Consumption_Rate!$BD$15</f>
        <v>29322.898289999997</v>
      </c>
      <c r="AC16" s="13">
        <f>UN_Population_Growth_ScenC!AC15*Seafood_Consumption_Rate!$BD$15</f>
        <v>29417.489009999998</v>
      </c>
      <c r="AD16" s="13">
        <f>UN_Population_Growth_ScenC!AD15*Seafood_Consumption_Rate!$BD$15</f>
        <v>29514.907169999999</v>
      </c>
      <c r="AE16" s="13">
        <f>UN_Population_Growth_ScenC!AE15*Seafood_Consumption_Rate!$BD$15</f>
        <v>29615.217029999996</v>
      </c>
    </row>
    <row r="17" spans="1:31" ht="16" x14ac:dyDescent="0.2">
      <c r="A17" s="14" t="s">
        <v>77</v>
      </c>
      <c r="B17" s="13">
        <f>UN_Population_Growth_ScenC!B16*Seafood_Consumption_Rate!$BD$16</f>
        <v>36573.065219999997</v>
      </c>
      <c r="C17" s="13">
        <f>UN_Population_Growth_ScenC!C16*Seafood_Consumption_Rate!$BD$16</f>
        <v>37079.421619999994</v>
      </c>
      <c r="D17" s="13">
        <f>UN_Population_Growth_ScenC!D16*Seafood_Consumption_Rate!$BD$16</f>
        <v>37588.503539999998</v>
      </c>
      <c r="E17" s="13">
        <f>UN_Population_Growth_ScenC!E16*Seafood_Consumption_Rate!$BD$16</f>
        <v>38099.918479999993</v>
      </c>
      <c r="F17" s="13">
        <f>UN_Population_Growth_ScenC!F16*Seafood_Consumption_Rate!$BD$16</f>
        <v>38613.041579999997</v>
      </c>
      <c r="G17" s="13">
        <f>UN_Population_Growth_ScenC!G16*Seafood_Consumption_Rate!$BD$16</f>
        <v>39127.543139999994</v>
      </c>
      <c r="H17" s="13">
        <f>UN_Population_Growth_ScenC!H16*Seafood_Consumption_Rate!$BD$16</f>
        <v>39642.280199999994</v>
      </c>
      <c r="I17" s="13">
        <f>UN_Population_Growth_ScenC!I16*Seafood_Consumption_Rate!$BD$16</f>
        <v>40154.860079999999</v>
      </c>
      <c r="J17" s="13">
        <f>UN_Population_Growth_ScenC!J16*Seafood_Consumption_Rate!$BD$16</f>
        <v>40662.312339999997</v>
      </c>
      <c r="K17" s="13">
        <f>UN_Population_Growth_ScenC!K16*Seafood_Consumption_Rate!$BD$16</f>
        <v>41162.457819999996</v>
      </c>
      <c r="L17" s="13">
        <f>UN_Population_Growth_ScenC!L16*Seafood_Consumption_Rate!$BD$16</f>
        <v>41654.235199999996</v>
      </c>
      <c r="M17" s="13">
        <f>UN_Population_Growth_ScenC!M16*Seafood_Consumption_Rate!$BD$16</f>
        <v>42137.870559999996</v>
      </c>
      <c r="N17" s="13">
        <f>UN_Population_Growth_ScenC!N16*Seafood_Consumption_Rate!$BD$16</f>
        <v>42614.130059999996</v>
      </c>
      <c r="O17" s="13">
        <f>UN_Population_Growth_ScenC!O16*Seafood_Consumption_Rate!$BD$16</f>
        <v>43084.423559999996</v>
      </c>
      <c r="P17" s="13">
        <f>UN_Population_Growth_ScenC!P16*Seafood_Consumption_Rate!$BD$16</f>
        <v>43549.846919999996</v>
      </c>
      <c r="Q17" s="13">
        <f>UN_Population_Growth_ScenC!Q16*Seafood_Consumption_Rate!$BD$16</f>
        <v>44010.491199999997</v>
      </c>
      <c r="R17" s="13">
        <f>UN_Population_Growth_ScenC!R16*Seafood_Consumption_Rate!$BD$16</f>
        <v>44466.11462</v>
      </c>
      <c r="S17" s="13">
        <f>UN_Population_Growth_ScenC!S16*Seafood_Consumption_Rate!$BD$16</f>
        <v>44917.159919999991</v>
      </c>
      <c r="T17" s="13">
        <f>UN_Population_Growth_ScenC!T16*Seafood_Consumption_Rate!$BD$16</f>
        <v>45364.145199999999</v>
      </c>
      <c r="U17" s="13">
        <f>UN_Population_Growth_ScenC!U16*Seafood_Consumption_Rate!$BD$16</f>
        <v>45807.484939999995</v>
      </c>
      <c r="V17" s="13">
        <f>UN_Population_Growth_ScenC!V16*Seafood_Consumption_Rate!$BD$16</f>
        <v>46247.446039999995</v>
      </c>
      <c r="W17" s="13">
        <f>UN_Population_Growth_ScenC!W16*Seafood_Consumption_Rate!$BD$16</f>
        <v>46684.172939999997</v>
      </c>
      <c r="X17" s="13">
        <f>UN_Population_Growth_ScenC!X16*Seafood_Consumption_Rate!$BD$16</f>
        <v>47117.794379999992</v>
      </c>
      <c r="Y17" s="13">
        <f>UN_Population_Growth_ScenC!Y16*Seafood_Consumption_Rate!$BD$16</f>
        <v>47548.404559999995</v>
      </c>
      <c r="Z17" s="13">
        <f>UN_Population_Growth_ScenC!Z16*Seafood_Consumption_Rate!$BD$16</f>
        <v>47976.081979999995</v>
      </c>
      <c r="AA17" s="13">
        <f>UN_Population_Growth_ScenC!AA16*Seafood_Consumption_Rate!$BD$16</f>
        <v>48400.842339999996</v>
      </c>
      <c r="AB17" s="13">
        <f>UN_Population_Growth_ScenC!AB16*Seafood_Consumption_Rate!$BD$16</f>
        <v>48822.782979999989</v>
      </c>
      <c r="AC17" s="13">
        <f>UN_Population_Growth_ScenC!AC16*Seafood_Consumption_Rate!$BD$16</f>
        <v>49242.129979999998</v>
      </c>
      <c r="AD17" s="13">
        <f>UN_Population_Growth_ScenC!AD16*Seafood_Consumption_Rate!$BD$16</f>
        <v>49659.156519999997</v>
      </c>
      <c r="AE17" s="13">
        <f>UN_Population_Growth_ScenC!AE16*Seafood_Consumption_Rate!$BD$16</f>
        <v>50073.988199999993</v>
      </c>
    </row>
    <row r="18" spans="1:31" ht="16" x14ac:dyDescent="0.2">
      <c r="A18" s="14" t="s">
        <v>87</v>
      </c>
      <c r="B18" s="13">
        <f>UN_Population_Growth_ScenC!B17*Seafood_Consumption_Rate!$BD$17</f>
        <v>76299.997600000002</v>
      </c>
      <c r="C18" s="13">
        <f>UN_Population_Growth_ScenC!C17*Seafood_Consumption_Rate!$BD$17</f>
        <v>76694.975449999998</v>
      </c>
      <c r="D18" s="13">
        <f>UN_Population_Growth_ScenC!D17*Seafood_Consumption_Rate!$BD$17</f>
        <v>77075.3</v>
      </c>
      <c r="E18" s="13">
        <f>UN_Population_Growth_ScenC!E17*Seafood_Consumption_Rate!$BD$17</f>
        <v>77437.321149999989</v>
      </c>
      <c r="F18" s="13">
        <f>UN_Population_Growth_ScenC!F17*Seafood_Consumption_Rate!$BD$17</f>
        <v>77778.076499999996</v>
      </c>
      <c r="G18" s="13">
        <f>UN_Population_Growth_ScenC!G17*Seafood_Consumption_Rate!$BD$17</f>
        <v>78095.31779999999</v>
      </c>
      <c r="H18" s="13">
        <f>UN_Population_Growth_ScenC!H17*Seafood_Consumption_Rate!$BD$17</f>
        <v>78387.590299999996</v>
      </c>
      <c r="I18" s="13">
        <f>UN_Population_Growth_ScenC!I17*Seafood_Consumption_Rate!$BD$17</f>
        <v>78654.02115</v>
      </c>
      <c r="J18" s="13">
        <f>UN_Population_Growth_ScenC!J17*Seafood_Consumption_Rate!$BD$17</f>
        <v>78894.478099999993</v>
      </c>
      <c r="K18" s="13">
        <f>UN_Population_Growth_ScenC!K17*Seafood_Consumption_Rate!$BD$17</f>
        <v>79109.199200000003</v>
      </c>
      <c r="L18" s="13">
        <f>UN_Population_Growth_ScenC!L17*Seafood_Consumption_Rate!$BD$17</f>
        <v>79298.025750000001</v>
      </c>
      <c r="M18" s="13">
        <f>UN_Population_Growth_ScenC!M17*Seafood_Consumption_Rate!$BD$17</f>
        <v>79462.068650000001</v>
      </c>
      <c r="N18" s="13">
        <f>UN_Population_Growth_ScenC!N17*Seafood_Consumption_Rate!$BD$17</f>
        <v>79604.792849999998</v>
      </c>
      <c r="O18" s="13">
        <f>UN_Population_Growth_ScenC!O17*Seafood_Consumption_Rate!$BD$17</f>
        <v>79731.01225</v>
      </c>
      <c r="P18" s="13">
        <f>UN_Population_Growth_ScenC!P17*Seafood_Consumption_Rate!$BD$17</f>
        <v>79844.8266</v>
      </c>
      <c r="Q18" s="13">
        <f>UN_Population_Growth_ScenC!Q17*Seafood_Consumption_Rate!$BD$17</f>
        <v>79947.717099999994</v>
      </c>
      <c r="R18" s="13">
        <f>UN_Population_Growth_ScenC!R17*Seafood_Consumption_Rate!$BD$17</f>
        <v>80040.979799999986</v>
      </c>
      <c r="S18" s="13">
        <f>UN_Population_Growth_ScenC!S17*Seafood_Consumption_Rate!$BD$17</f>
        <v>80128.264800000004</v>
      </c>
      <c r="T18" s="13">
        <f>UN_Population_Growth_ScenC!T17*Seafood_Consumption_Rate!$BD$17</f>
        <v>80213.645399999994</v>
      </c>
      <c r="U18" s="13">
        <f>UN_Population_Growth_ScenC!U17*Seafood_Consumption_Rate!$BD$17</f>
        <v>80300.269150000007</v>
      </c>
      <c r="V18" s="13">
        <f>UN_Population_Growth_ScenC!V17*Seafood_Consumption_Rate!$BD$17</f>
        <v>80389.723050000001</v>
      </c>
      <c r="W18" s="13">
        <f>UN_Population_Growth_ScenC!W17*Seafood_Consumption_Rate!$BD$17</f>
        <v>80482.324500000002</v>
      </c>
      <c r="X18" s="13">
        <f>UN_Population_Growth_ScenC!X17*Seafood_Consumption_Rate!$BD$17</f>
        <v>80578.205749999994</v>
      </c>
      <c r="Y18" s="13">
        <f>UN_Population_Growth_ScenC!Y17*Seafood_Consumption_Rate!$BD$17</f>
        <v>80676.917149999994</v>
      </c>
      <c r="Z18" s="13">
        <f>UN_Population_Growth_ScenC!Z17*Seafood_Consumption_Rate!$BD$17</f>
        <v>80777.744549999989</v>
      </c>
      <c r="AA18" s="13">
        <f>UN_Population_Growth_ScenC!AA17*Seafood_Consumption_Rate!$BD$17</f>
        <v>80880.952449999997</v>
      </c>
      <c r="AB18" s="13">
        <f>UN_Population_Growth_ScenC!AB17*Seafood_Consumption_Rate!$BD$17</f>
        <v>80986.064750000005</v>
      </c>
      <c r="AC18" s="13">
        <f>UN_Population_Growth_ScenC!AC17*Seafood_Consumption_Rate!$BD$17</f>
        <v>81090.912549999994</v>
      </c>
      <c r="AD18" s="13">
        <f>UN_Population_Growth_ScenC!AD17*Seafood_Consumption_Rate!$BD$17</f>
        <v>81192.480550000007</v>
      </c>
      <c r="AE18" s="13">
        <f>UN_Population_Growth_ScenC!AE17*Seafood_Consumption_Rate!$BD$17</f>
        <v>81288.335349999994</v>
      </c>
    </row>
    <row r="19" spans="1:31" ht="16" x14ac:dyDescent="0.2">
      <c r="A19" s="14" t="s">
        <v>92</v>
      </c>
      <c r="B19" s="13">
        <f>UN_Population_Growth_ScenC!B18*Seafood_Consumption_Rate!$BD$18</f>
        <v>9352.4979200000016</v>
      </c>
      <c r="C19" s="13">
        <f>UN_Population_Growth_ScenC!C18*Seafood_Consumption_Rate!$BD$18</f>
        <v>9525.6124900000013</v>
      </c>
      <c r="D19" s="13">
        <f>UN_Population_Growth_ScenC!D18*Seafood_Consumption_Rate!$BD$18</f>
        <v>9699.6933500000014</v>
      </c>
      <c r="E19" s="13">
        <f>UN_Population_Growth_ScenC!E18*Seafood_Consumption_Rate!$BD$18</f>
        <v>9874.3688500000007</v>
      </c>
      <c r="F19" s="13">
        <f>UN_Population_Growth_ScenC!F18*Seafood_Consumption_Rate!$BD$18</f>
        <v>10049.118680000001</v>
      </c>
      <c r="G19" s="13">
        <f>UN_Population_Growth_ScenC!G18*Seafood_Consumption_Rate!$BD$18</f>
        <v>10224.017170000003</v>
      </c>
      <c r="H19" s="13">
        <f>UN_Population_Growth_ScenC!H18*Seafood_Consumption_Rate!$BD$18</f>
        <v>10398.767000000002</v>
      </c>
      <c r="I19" s="13">
        <f>UN_Population_Growth_ScenC!I18*Seafood_Consumption_Rate!$BD$18</f>
        <v>10572.773530000002</v>
      </c>
      <c r="J19" s="13">
        <f>UN_Population_Growth_ScenC!J18*Seafood_Consumption_Rate!$BD$18</f>
        <v>10745.442120000002</v>
      </c>
      <c r="K19" s="13">
        <f>UN_Population_Growth_ScenC!K18*Seafood_Consumption_Rate!$BD$18</f>
        <v>10916.326790000001</v>
      </c>
      <c r="L19" s="13">
        <f>UN_Population_Growth_ScenC!L18*Seafood_Consumption_Rate!$BD$18</f>
        <v>11085.278880000002</v>
      </c>
      <c r="M19" s="13">
        <f>UN_Population_Growth_ScenC!M18*Seafood_Consumption_Rate!$BD$18</f>
        <v>11252.521380000002</v>
      </c>
      <c r="N19" s="13">
        <f>UN_Population_Growth_ScenC!N18*Seafood_Consumption_Rate!$BD$18</f>
        <v>11419.169240000001</v>
      </c>
      <c r="O19" s="13">
        <f>UN_Population_Growth_ScenC!O18*Seafood_Consumption_Rate!$BD$18</f>
        <v>11586.114420000002</v>
      </c>
      <c r="P19" s="13">
        <f>UN_Population_Growth_ScenC!P18*Seafood_Consumption_Rate!$BD$18</f>
        <v>11754.546200000001</v>
      </c>
      <c r="Q19" s="13">
        <f>UN_Population_Growth_ScenC!Q18*Seafood_Consumption_Rate!$BD$18</f>
        <v>11924.687570000002</v>
      </c>
      <c r="R19" s="13">
        <f>UN_Population_Growth_ScenC!R18*Seafood_Consumption_Rate!$BD$18</f>
        <v>12096.538530000003</v>
      </c>
      <c r="S19" s="13">
        <f>UN_Population_Growth_ScenC!S18*Seafood_Consumption_Rate!$BD$18</f>
        <v>12270.768050000002</v>
      </c>
      <c r="T19" s="13">
        <f>UN_Population_Growth_ScenC!T18*Seafood_Consumption_Rate!$BD$18</f>
        <v>12447.970770000002</v>
      </c>
      <c r="U19" s="13">
        <f>UN_Population_Growth_ScenC!U18*Seafood_Consumption_Rate!$BD$18</f>
        <v>12628.444010000001</v>
      </c>
      <c r="V19" s="13">
        <f>UN_Population_Growth_ScenC!V18*Seafood_Consumption_Rate!$BD$18</f>
        <v>12812.633750000003</v>
      </c>
      <c r="W19" s="13">
        <f>UN_Population_Growth_ScenC!W18*Seafood_Consumption_Rate!$BD$18</f>
        <v>13000.539990000001</v>
      </c>
      <c r="X19" s="13">
        <f>UN_Population_Growth_ScenC!X18*Seafood_Consumption_Rate!$BD$18</f>
        <v>13191.939740000003</v>
      </c>
      <c r="Y19" s="13">
        <f>UN_Population_Growth_ScenC!Y18*Seafood_Consumption_Rate!$BD$18</f>
        <v>13386.461350000001</v>
      </c>
      <c r="Z19" s="13">
        <f>UN_Population_Growth_ScenC!Z18*Seafood_Consumption_Rate!$BD$18</f>
        <v>13584.030490000001</v>
      </c>
      <c r="AA19" s="13">
        <f>UN_Population_Growth_ScenC!AA18*Seafood_Consumption_Rate!$BD$18</f>
        <v>13784.349840000003</v>
      </c>
      <c r="AB19" s="13">
        <f>UN_Population_Growth_ScenC!AB18*Seafood_Consumption_Rate!$BD$18</f>
        <v>13987.493730000004</v>
      </c>
      <c r="AC19" s="13">
        <f>UN_Population_Growth_ScenC!AC18*Seafood_Consumption_Rate!$BD$18</f>
        <v>14193.313500000002</v>
      </c>
      <c r="AD19" s="13">
        <f>UN_Population_Growth_ScenC!AD18*Seafood_Consumption_Rate!$BD$18</f>
        <v>14401.734820000001</v>
      </c>
      <c r="AE19" s="13">
        <f>UN_Population_Growth_ScenC!AE18*Seafood_Consumption_Rate!$BD$18</f>
        <v>14612.609030000003</v>
      </c>
    </row>
    <row r="20" spans="1:31" ht="16" x14ac:dyDescent="0.2">
      <c r="A20" s="14" t="s">
        <v>106</v>
      </c>
      <c r="B20" s="13">
        <f>UN_Population_Growth_ScenC!B19*Seafood_Consumption_Rate!$BD$19</f>
        <v>60488.528279999991</v>
      </c>
      <c r="C20" s="13">
        <f>UN_Population_Growth_ScenC!C19*Seafood_Consumption_Rate!$BD$19</f>
        <v>61451.162400000001</v>
      </c>
      <c r="D20" s="13">
        <f>UN_Population_Growth_ScenC!D19*Seafood_Consumption_Rate!$BD$19</f>
        <v>62390.303039999992</v>
      </c>
      <c r="E20" s="13">
        <f>UN_Population_Growth_ScenC!E19*Seafood_Consumption_Rate!$BD$19</f>
        <v>63305.650919999993</v>
      </c>
      <c r="F20" s="13">
        <f>UN_Population_Growth_ScenC!F19*Seafood_Consumption_Rate!$BD$19</f>
        <v>64197.654959999993</v>
      </c>
      <c r="G20" s="13">
        <f>UN_Population_Growth_ScenC!G19*Seafood_Consumption_Rate!$BD$19</f>
        <v>65065.267679999997</v>
      </c>
      <c r="H20" s="13">
        <f>UN_Population_Growth_ScenC!H19*Seafood_Consumption_Rate!$BD$19</f>
        <v>65907.740879999998</v>
      </c>
      <c r="I20" s="13">
        <f>UN_Population_Growth_ScenC!I19*Seafood_Consumption_Rate!$BD$19</f>
        <v>66725.972399999999</v>
      </c>
      <c r="J20" s="13">
        <f>UN_Population_Growth_ScenC!J19*Seafood_Consumption_Rate!$BD$19</f>
        <v>67521.159359999991</v>
      </c>
      <c r="K20" s="13">
        <f>UN_Population_Growth_ScenC!K19*Seafood_Consumption_Rate!$BD$19</f>
        <v>68294.947799999994</v>
      </c>
      <c r="L20" s="13">
        <f>UN_Population_Growth_ScenC!L19*Seafood_Consumption_Rate!$BD$19</f>
        <v>69047.936279999994</v>
      </c>
      <c r="M20" s="13">
        <f>UN_Population_Growth_ScenC!M19*Seafood_Consumption_Rate!$BD$19</f>
        <v>69782.070120000004</v>
      </c>
      <c r="N20" s="13">
        <f>UN_Population_Growth_ScenC!N19*Seafood_Consumption_Rate!$BD$19</f>
        <v>70503.185279999991</v>
      </c>
      <c r="O20" s="13">
        <f>UN_Population_Growth_ScenC!O19*Seafood_Consumption_Rate!$BD$19</f>
        <v>71218.763760000002</v>
      </c>
      <c r="P20" s="13">
        <f>UN_Population_Growth_ScenC!P19*Seafood_Consumption_Rate!$BD$19</f>
        <v>71934.342239999998</v>
      </c>
      <c r="Q20" s="13">
        <f>UN_Population_Growth_ScenC!Q19*Seafood_Consumption_Rate!$BD$19</f>
        <v>72651.866039999994</v>
      </c>
      <c r="R20" s="13">
        <f>UN_Population_Growth_ScenC!R19*Seafood_Consumption_Rate!$BD$19</f>
        <v>73371.933719999986</v>
      </c>
      <c r="S20" s="13">
        <f>UN_Population_Growth_ScenC!S19*Seafood_Consumption_Rate!$BD$19</f>
        <v>74096.340959999987</v>
      </c>
      <c r="T20" s="13">
        <f>UN_Population_Growth_ScenC!T19*Seafood_Consumption_Rate!$BD$19</f>
        <v>74826.284879999992</v>
      </c>
      <c r="U20" s="13">
        <f>UN_Population_Growth_ScenC!U19*Seafood_Consumption_Rate!$BD$19</f>
        <v>75562.812959999996</v>
      </c>
      <c r="V20" s="13">
        <f>UN_Population_Growth_ScenC!V19*Seafood_Consumption_Rate!$BD$19</f>
        <v>76306.374119999993</v>
      </c>
      <c r="W20" s="13">
        <f>UN_Population_Growth_ScenC!W19*Seafood_Consumption_Rate!$BD$19</f>
        <v>77056.220159999983</v>
      </c>
      <c r="X20" s="13">
        <f>UN_Population_Growth_ScenC!X19*Seafood_Consumption_Rate!$BD$19</f>
        <v>77809.807199999996</v>
      </c>
      <c r="Y20" s="13">
        <f>UN_Population_Growth_ScenC!Y19*Seafood_Consumption_Rate!$BD$19</f>
        <v>78563.094959999988</v>
      </c>
      <c r="Z20" s="13">
        <f>UN_Population_Growth_ScenC!Z19*Seafood_Consumption_Rate!$BD$19</f>
        <v>79312.64172</v>
      </c>
      <c r="AA20" s="13">
        <f>UN_Population_Growth_ScenC!AA19*Seafood_Consumption_Rate!$BD$19</f>
        <v>80056.951079999984</v>
      </c>
      <c r="AB20" s="13">
        <f>UN_Population_Growth_ScenC!AB19*Seafood_Consumption_Rate!$BD$19</f>
        <v>80794.975559999992</v>
      </c>
      <c r="AC20" s="13">
        <f>UN_Population_Growth_ScenC!AC19*Seafood_Consumption_Rate!$BD$19</f>
        <v>81522.674879999991</v>
      </c>
      <c r="AD20" s="13">
        <f>UN_Population_Growth_ScenC!AD19*Seafood_Consumption_Rate!$BD$19</f>
        <v>82236.008759999982</v>
      </c>
      <c r="AE20" s="13">
        <f>UN_Population_Growth_ScenC!AE19*Seafood_Consumption_Rate!$BD$19</f>
        <v>82931.535479999991</v>
      </c>
    </row>
    <row r="21" spans="1:31" ht="16" x14ac:dyDescent="0.2">
      <c r="A21" s="15" t="s">
        <v>206</v>
      </c>
      <c r="B21" s="13">
        <f>UN_Population_Growth_ScenC!B20*Seafood_Consumption_Rate!$BD$20</f>
        <v>1021.1170000000001</v>
      </c>
      <c r="C21" s="13">
        <f>UN_Population_Growth_ScenC!C20*Seafood_Consumption_Rate!$BD$20</f>
        <v>1023.7009999999999</v>
      </c>
      <c r="D21" s="13">
        <f>UN_Population_Growth_ScenC!D20*Seafood_Consumption_Rate!$BD$20</f>
        <v>1026.874</v>
      </c>
      <c r="E21" s="13">
        <f>UN_Population_Growth_ScenC!E20*Seafood_Consumption_Rate!$BD$20</f>
        <v>1031.1300000000001</v>
      </c>
      <c r="F21" s="13">
        <f>UN_Population_Growth_ScenC!F20*Seafood_Consumption_Rate!$BD$20</f>
        <v>1036.9059999999999</v>
      </c>
      <c r="G21" s="13">
        <f>UN_Population_Growth_ScenC!G20*Seafood_Consumption_Rate!$BD$20</f>
        <v>1044.335</v>
      </c>
      <c r="H21" s="13">
        <f>UN_Population_Growth_ScenC!H20*Seafood_Consumption_Rate!$BD$20</f>
        <v>1053.3029999999999</v>
      </c>
      <c r="I21" s="13">
        <f>UN_Population_Growth_ScenC!I20*Seafood_Consumption_Rate!$BD$20</f>
        <v>1063.81</v>
      </c>
      <c r="J21" s="13">
        <f>UN_Population_Growth_ScenC!J20*Seafood_Consumption_Rate!$BD$20</f>
        <v>1075.6659999999999</v>
      </c>
      <c r="K21" s="13">
        <f>UN_Population_Growth_ScenC!K20*Seafood_Consumption_Rate!$BD$20</f>
        <v>1088.7570000000001</v>
      </c>
      <c r="L21" s="13">
        <f>UN_Population_Growth_ScenC!L20*Seafood_Consumption_Rate!$BD$20</f>
        <v>1103.0070000000001</v>
      </c>
      <c r="M21" s="13">
        <f>UN_Population_Growth_ScenC!M20*Seafood_Consumption_Rate!$BD$20</f>
        <v>1118.4159999999999</v>
      </c>
      <c r="N21" s="13">
        <f>UN_Population_Growth_ScenC!N20*Seafood_Consumption_Rate!$BD$20</f>
        <v>1134.7750000000001</v>
      </c>
      <c r="O21" s="13">
        <f>UN_Population_Growth_ScenC!O20*Seafood_Consumption_Rate!$BD$20</f>
        <v>1151.932</v>
      </c>
      <c r="P21" s="13">
        <f>UN_Population_Growth_ScenC!P20*Seafood_Consumption_Rate!$BD$20</f>
        <v>1169.6590000000001</v>
      </c>
      <c r="Q21" s="13">
        <f>UN_Population_Growth_ScenC!Q20*Seafood_Consumption_Rate!$BD$20</f>
        <v>1187.8800000000001</v>
      </c>
      <c r="R21" s="13">
        <f>UN_Population_Growth_ScenC!R20*Seafood_Consumption_Rate!$BD$20</f>
        <v>1206.481</v>
      </c>
      <c r="S21" s="13">
        <f>UN_Population_Growth_ScenC!S20*Seafood_Consumption_Rate!$BD$20</f>
        <v>1225.1579999999999</v>
      </c>
      <c r="T21" s="13">
        <f>UN_Population_Growth_ScenC!T20*Seafood_Consumption_Rate!$BD$20</f>
        <v>1243.645</v>
      </c>
      <c r="U21" s="13">
        <f>UN_Population_Growth_ScenC!U20*Seafood_Consumption_Rate!$BD$20</f>
        <v>1261.6759999999999</v>
      </c>
      <c r="V21" s="13">
        <f>UN_Population_Growth_ScenC!V20*Seafood_Consumption_Rate!$BD$20</f>
        <v>1279.175</v>
      </c>
      <c r="W21" s="13">
        <f>UN_Population_Growth_ScenC!W20*Seafood_Consumption_Rate!$BD$20</f>
        <v>1296.066</v>
      </c>
      <c r="X21" s="13">
        <f>UN_Population_Growth_ScenC!X20*Seafood_Consumption_Rate!$BD$20</f>
        <v>1312.1970000000001</v>
      </c>
      <c r="Y21" s="13">
        <f>UN_Population_Growth_ScenC!Y20*Seafood_Consumption_Rate!$BD$20</f>
        <v>1327.4730000000002</v>
      </c>
      <c r="Z21" s="13">
        <f>UN_Population_Growth_ScenC!Z20*Seafood_Consumption_Rate!$BD$20</f>
        <v>1341.742</v>
      </c>
      <c r="AA21" s="13">
        <f>UN_Population_Growth_ScenC!AA20*Seafood_Consumption_Rate!$BD$20</f>
        <v>1355.0229999999999</v>
      </c>
      <c r="AB21" s="13">
        <f>UN_Population_Growth_ScenC!AB20*Seafood_Consumption_Rate!$BD$20</f>
        <v>1367.335</v>
      </c>
      <c r="AC21" s="13">
        <f>UN_Population_Growth_ScenC!AC20*Seafood_Consumption_Rate!$BD$20</f>
        <v>1378.8110000000001</v>
      </c>
      <c r="AD21" s="13">
        <f>UN_Population_Growth_ScenC!AD20*Seafood_Consumption_Rate!$BD$20</f>
        <v>1389.66</v>
      </c>
      <c r="AE21" s="13">
        <f>UN_Population_Growth_ScenC!AE20*Seafood_Consumption_Rate!$BD$20</f>
        <v>1400.0720000000001</v>
      </c>
    </row>
    <row r="22" spans="1:31" ht="16" x14ac:dyDescent="0.2">
      <c r="A22" s="14" t="s">
        <v>110</v>
      </c>
      <c r="B22" s="13">
        <f>UN_Population_Growth_ScenC!B21*Seafood_Consumption_Rate!$BD$21</f>
        <v>27486.803810000001</v>
      </c>
      <c r="C22" s="13">
        <f>UN_Population_Growth_ScenC!C21*Seafood_Consumption_Rate!$BD$21</f>
        <v>27617.970320000004</v>
      </c>
      <c r="D22" s="13">
        <f>UN_Population_Growth_ScenC!D21*Seafood_Consumption_Rate!$BD$21</f>
        <v>27748.989900000004</v>
      </c>
      <c r="E22" s="13">
        <f>UN_Population_Growth_ScenC!E21*Seafood_Consumption_Rate!$BD$21</f>
        <v>27879.862550000002</v>
      </c>
      <c r="F22" s="13">
        <f>UN_Population_Growth_ScenC!F21*Seafood_Consumption_Rate!$BD$21</f>
        <v>28010.23144</v>
      </c>
      <c r="G22" s="13">
        <f>UN_Population_Growth_ScenC!G21*Seafood_Consumption_Rate!$BD$21</f>
        <v>28139.844690000005</v>
      </c>
      <c r="H22" s="13">
        <f>UN_Population_Growth_ScenC!H21*Seafood_Consumption_Rate!$BD$21</f>
        <v>28267.652800000003</v>
      </c>
      <c r="I22" s="13">
        <f>UN_Population_Growth_ScenC!I21*Seafood_Consumption_Rate!$BD$21</f>
        <v>28391.556770000003</v>
      </c>
      <c r="J22" s="13">
        <f>UN_Population_Growth_ScenC!J21*Seafood_Consumption_Rate!$BD$21</f>
        <v>28508.995820000004</v>
      </c>
      <c r="K22" s="13">
        <f>UN_Population_Growth_ScenC!K21*Seafood_Consumption_Rate!$BD$21</f>
        <v>28618.017880000003</v>
      </c>
      <c r="L22" s="13">
        <f>UN_Population_Growth_ScenC!L21*Seafood_Consumption_Rate!$BD$21</f>
        <v>28717.804340000002</v>
      </c>
      <c r="M22" s="13">
        <f>UN_Population_Growth_ScenC!M21*Seafood_Consumption_Rate!$BD$21</f>
        <v>28808.397180000004</v>
      </c>
      <c r="N22" s="13">
        <f>UN_Population_Growth_ScenC!N21*Seafood_Consumption_Rate!$BD$21</f>
        <v>28889.754420000001</v>
      </c>
      <c r="O22" s="13">
        <f>UN_Population_Growth_ScenC!O21*Seafood_Consumption_Rate!$BD$21</f>
        <v>28962.169920000004</v>
      </c>
      <c r="P22" s="13">
        <f>UN_Population_Growth_ScenC!P21*Seafood_Consumption_Rate!$BD$21</f>
        <v>29025.958530000004</v>
      </c>
      <c r="Q22" s="13">
        <f>UN_Population_Growth_ScenC!Q21*Seafood_Consumption_Rate!$BD$21</f>
        <v>29081.225200000004</v>
      </c>
      <c r="R22" s="13">
        <f>UN_Population_Growth_ScenC!R21*Seafood_Consumption_Rate!$BD$21</f>
        <v>29128.053890000003</v>
      </c>
      <c r="S22" s="13">
        <f>UN_Population_Growth_ScenC!S21*Seafood_Consumption_Rate!$BD$21</f>
        <v>29167.053310000003</v>
      </c>
      <c r="T22" s="13">
        <f>UN_Population_Growth_ScenC!T21*Seafood_Consumption_Rate!$BD$21</f>
        <v>29198.937120000002</v>
      </c>
      <c r="U22" s="13">
        <f>UN_Population_Growth_ScenC!U21*Seafood_Consumption_Rate!$BD$21</f>
        <v>29224.523930000003</v>
      </c>
      <c r="V22" s="13">
        <f>UN_Population_Growth_ScenC!V21*Seafood_Consumption_Rate!$BD$21</f>
        <v>29244.254530000006</v>
      </c>
      <c r="W22" s="13">
        <f>UN_Population_Growth_ScenC!W21*Seafood_Consumption_Rate!$BD$21</f>
        <v>29258.863570000001</v>
      </c>
      <c r="X22" s="13">
        <f>UN_Population_Growth_ScenC!X21*Seafood_Consumption_Rate!$BD$21</f>
        <v>29269.715400000005</v>
      </c>
      <c r="Y22" s="13">
        <f>UN_Population_Growth_ScenC!Y21*Seafood_Consumption_Rate!$BD$21</f>
        <v>29278.426250000004</v>
      </c>
      <c r="Z22" s="13">
        <f>UN_Population_Growth_ScenC!Z21*Seafood_Consumption_Rate!$BD$21</f>
        <v>29286.36047</v>
      </c>
      <c r="AA22" s="13">
        <f>UN_Population_Growth_ScenC!AA21*Seafood_Consumption_Rate!$BD$21</f>
        <v>29294.252710000001</v>
      </c>
      <c r="AB22" s="13">
        <f>UN_Population_Growth_ScenC!AB21*Seafood_Consumption_Rate!$BD$21</f>
        <v>29302.585740000006</v>
      </c>
      <c r="AC22" s="13">
        <f>UN_Population_Growth_ScenC!AC21*Seafood_Consumption_Rate!$BD$21</f>
        <v>29312.367080000004</v>
      </c>
      <c r="AD22" s="13">
        <f>UN_Population_Growth_ScenC!AD21*Seafood_Consumption_Rate!$BD$21</f>
        <v>29324.625240000005</v>
      </c>
      <c r="AE22" s="13">
        <f>UN_Population_Growth_ScenC!AE21*Seafood_Consumption_Rate!$BD$21</f>
        <v>29340.115860000005</v>
      </c>
    </row>
    <row r="23" spans="1:31" ht="16" x14ac:dyDescent="0.2">
      <c r="A23" s="15" t="s">
        <v>200</v>
      </c>
      <c r="B23" s="13">
        <f>UN_Population_Growth_ScenC!B22*Seafood_Consumption_Rate!$BD$22</f>
        <v>4836.4359999999997</v>
      </c>
      <c r="C23" s="13">
        <f>UN_Population_Growth_ScenC!C22*Seafood_Consumption_Rate!$BD$22</f>
        <v>4889.1040000000003</v>
      </c>
      <c r="D23" s="13">
        <f>UN_Population_Growth_ScenC!D22*Seafood_Consumption_Rate!$BD$22</f>
        <v>4944.5879999999997</v>
      </c>
      <c r="E23" s="13">
        <f>UN_Population_Growth_ScenC!E22*Seafood_Consumption_Rate!$BD$22</f>
        <v>5003.24</v>
      </c>
      <c r="F23" s="13">
        <f>UN_Population_Growth_ScenC!F22*Seafood_Consumption_Rate!$BD$22</f>
        <v>5065.1040000000003</v>
      </c>
      <c r="G23" s="13">
        <f>UN_Population_Growth_ScenC!G22*Seafood_Consumption_Rate!$BD$22</f>
        <v>5130.0479999999998</v>
      </c>
      <c r="H23" s="13">
        <f>UN_Population_Growth_ScenC!H22*Seafood_Consumption_Rate!$BD$22</f>
        <v>5197.3239999999996</v>
      </c>
      <c r="I23" s="13">
        <f>UN_Population_Growth_ScenC!I22*Seafood_Consumption_Rate!$BD$22</f>
        <v>5265.5680000000002</v>
      </c>
      <c r="J23" s="13">
        <f>UN_Population_Growth_ScenC!J22*Seafood_Consumption_Rate!$BD$22</f>
        <v>5333.1959999999999</v>
      </c>
      <c r="K23" s="13">
        <f>UN_Population_Growth_ScenC!K22*Seafood_Consumption_Rate!$BD$22</f>
        <v>5398.7560000000003</v>
      </c>
      <c r="L23" s="13">
        <f>UN_Population_Growth_ScenC!L22*Seafood_Consumption_Rate!$BD$22</f>
        <v>5461.8519999999999</v>
      </c>
      <c r="M23" s="13">
        <f>UN_Population_Growth_ScenC!M22*Seafood_Consumption_Rate!$BD$22</f>
        <v>5522.3959999999997</v>
      </c>
      <c r="N23" s="13">
        <f>UN_Population_Growth_ScenC!N22*Seafood_Consumption_Rate!$BD$22</f>
        <v>5580.3879999999999</v>
      </c>
      <c r="O23" s="13">
        <f>UN_Population_Growth_ScenC!O22*Seafood_Consumption_Rate!$BD$22</f>
        <v>5636.0040000000008</v>
      </c>
      <c r="P23" s="13">
        <f>UN_Population_Growth_ScenC!P22*Seafood_Consumption_Rate!$BD$22</f>
        <v>5689.3760000000002</v>
      </c>
      <c r="Q23" s="13">
        <f>UN_Population_Growth_ScenC!Q22*Seafood_Consumption_Rate!$BD$22</f>
        <v>5740.46</v>
      </c>
      <c r="R23" s="13">
        <f>UN_Population_Growth_ScenC!R22*Seafood_Consumption_Rate!$BD$22</f>
        <v>5789.1679999999997</v>
      </c>
      <c r="S23" s="13">
        <f>UN_Population_Growth_ScenC!S22*Seafood_Consumption_Rate!$BD$22</f>
        <v>5835.808</v>
      </c>
      <c r="T23" s="13">
        <f>UN_Population_Growth_ScenC!T22*Seafood_Consumption_Rate!$BD$22</f>
        <v>5880.7759999999998</v>
      </c>
      <c r="U23" s="13">
        <f>UN_Population_Growth_ScenC!U22*Seafood_Consumption_Rate!$BD$22</f>
        <v>5924.5119999999997</v>
      </c>
      <c r="V23" s="13">
        <f>UN_Population_Growth_ScenC!V22*Seafood_Consumption_Rate!$BD$22</f>
        <v>5967.1040000000003</v>
      </c>
      <c r="W23" s="13">
        <f>UN_Population_Growth_ScenC!W22*Seafood_Consumption_Rate!$BD$22</f>
        <v>6008.728000000001</v>
      </c>
      <c r="X23" s="13">
        <f>UN_Population_Growth_ScenC!X22*Seafood_Consumption_Rate!$BD$22</f>
        <v>6049.8680000000004</v>
      </c>
      <c r="Y23" s="13">
        <f>UN_Population_Growth_ScenC!Y22*Seafood_Consumption_Rate!$BD$22</f>
        <v>6091.0519999999997</v>
      </c>
      <c r="Z23" s="13">
        <f>UN_Population_Growth_ScenC!Z22*Seafood_Consumption_Rate!$BD$22</f>
        <v>6132.808</v>
      </c>
      <c r="AA23" s="13">
        <f>UN_Population_Growth_ScenC!AA22*Seafood_Consumption_Rate!$BD$22</f>
        <v>6175.18</v>
      </c>
      <c r="AB23" s="13">
        <f>UN_Population_Growth_ScenC!AB22*Seafood_Consumption_Rate!$BD$22</f>
        <v>6218.3879999999999</v>
      </c>
      <c r="AC23" s="13">
        <f>UN_Population_Growth_ScenC!AC22*Seafood_Consumption_Rate!$BD$22</f>
        <v>6262.6959999999999</v>
      </c>
      <c r="AD23" s="13">
        <f>UN_Population_Growth_ScenC!AD22*Seafood_Consumption_Rate!$BD$22</f>
        <v>6308.4560000000001</v>
      </c>
      <c r="AE23" s="13">
        <f>UN_Population_Growth_ScenC!AE22*Seafood_Consumption_Rate!$BD$22</f>
        <v>6355.9760000000006</v>
      </c>
    </row>
    <row r="24" spans="1:31" ht="16" x14ac:dyDescent="0.2">
      <c r="A24" s="15" t="s">
        <v>203</v>
      </c>
      <c r="B24" s="13">
        <f>UN_Population_Growth_ScenC!B23*Seafood_Consumption_Rate!$BD$23</f>
        <v>253.34399999999999</v>
      </c>
      <c r="C24" s="13">
        <f>UN_Population_Growth_ScenC!C23*Seafood_Consumption_Rate!$BD$23</f>
        <v>254.85599999999999</v>
      </c>
      <c r="D24" s="13">
        <f>UN_Population_Growth_ScenC!D23*Seafood_Consumption_Rate!$BD$23</f>
        <v>256.392</v>
      </c>
      <c r="E24" s="13">
        <f>UN_Population_Growth_ScenC!E23*Seafood_Consumption_Rate!$BD$23</f>
        <v>257.928</v>
      </c>
      <c r="F24" s="13">
        <f>UN_Population_Growth_ScenC!F23*Seafood_Consumption_Rate!$BD$23</f>
        <v>259.44</v>
      </c>
      <c r="G24" s="13">
        <f>UN_Population_Growth_ScenC!G23*Seafood_Consumption_Rate!$BD$23</f>
        <v>260.928</v>
      </c>
      <c r="H24" s="13">
        <f>UN_Population_Growth_ScenC!H23*Seafood_Consumption_Rate!$BD$23</f>
        <v>262.34399999999999</v>
      </c>
      <c r="I24" s="13">
        <f>UN_Population_Growth_ScenC!I23*Seafood_Consumption_Rate!$BD$23</f>
        <v>263.73599999999999</v>
      </c>
      <c r="J24" s="13">
        <f>UN_Population_Growth_ScenC!J23*Seafood_Consumption_Rate!$BD$23</f>
        <v>265.05600000000004</v>
      </c>
      <c r="K24" s="13">
        <f>UN_Population_Growth_ScenC!K23*Seafood_Consumption_Rate!$BD$23</f>
        <v>266.32799999999997</v>
      </c>
      <c r="L24" s="13">
        <f>UN_Population_Growth_ScenC!L23*Seafood_Consumption_Rate!$BD$23</f>
        <v>267.52800000000002</v>
      </c>
      <c r="M24" s="13">
        <f>UN_Population_Growth_ScenC!M23*Seafood_Consumption_Rate!$BD$23</f>
        <v>268.68</v>
      </c>
      <c r="N24" s="13">
        <f>UN_Population_Growth_ScenC!N23*Seafood_Consumption_Rate!$BD$23</f>
        <v>269.76</v>
      </c>
      <c r="O24" s="13">
        <f>UN_Population_Growth_ScenC!O23*Seafood_Consumption_Rate!$BD$23</f>
        <v>270.76800000000003</v>
      </c>
      <c r="P24" s="13">
        <f>UN_Population_Growth_ScenC!P23*Seafood_Consumption_Rate!$BD$23</f>
        <v>271.72799999999995</v>
      </c>
      <c r="Q24" s="13">
        <f>UN_Population_Growth_ScenC!Q23*Seafood_Consumption_Rate!$BD$23</f>
        <v>272.64</v>
      </c>
      <c r="R24" s="13">
        <f>UN_Population_Growth_ScenC!R23*Seafood_Consumption_Rate!$BD$23</f>
        <v>273.45600000000002</v>
      </c>
      <c r="S24" s="13">
        <f>UN_Population_Growth_ScenC!S23*Seafood_Consumption_Rate!$BD$23</f>
        <v>274.22399999999999</v>
      </c>
      <c r="T24" s="13">
        <f>UN_Population_Growth_ScenC!T23*Seafood_Consumption_Rate!$BD$23</f>
        <v>274.96800000000002</v>
      </c>
      <c r="U24" s="13">
        <f>UN_Population_Growth_ScenC!U23*Seafood_Consumption_Rate!$BD$23</f>
        <v>275.64</v>
      </c>
      <c r="V24" s="13">
        <f>UN_Population_Growth_ScenC!V23*Seafood_Consumption_Rate!$BD$23</f>
        <v>276.28800000000001</v>
      </c>
      <c r="W24" s="13">
        <f>UN_Population_Growth_ScenC!W23*Seafood_Consumption_Rate!$BD$23</f>
        <v>276.86399999999998</v>
      </c>
      <c r="X24" s="13">
        <f>UN_Population_Growth_ScenC!X23*Seafood_Consumption_Rate!$BD$23</f>
        <v>277.464</v>
      </c>
      <c r="Y24" s="13">
        <f>UN_Population_Growth_ScenC!Y23*Seafood_Consumption_Rate!$BD$23</f>
        <v>277.99200000000002</v>
      </c>
      <c r="Z24" s="13">
        <f>UN_Population_Growth_ScenC!Z23*Seafood_Consumption_Rate!$BD$23</f>
        <v>278.52</v>
      </c>
      <c r="AA24" s="13">
        <f>UN_Population_Growth_ScenC!AA23*Seafood_Consumption_Rate!$BD$23</f>
        <v>279.024</v>
      </c>
      <c r="AB24" s="13">
        <f>UN_Population_Growth_ScenC!AB23*Seafood_Consumption_Rate!$BD$23</f>
        <v>279.55200000000002</v>
      </c>
      <c r="AC24" s="13">
        <f>UN_Population_Growth_ScenC!AC23*Seafood_Consumption_Rate!$BD$23</f>
        <v>280.05600000000004</v>
      </c>
      <c r="AD24" s="13">
        <f>UN_Population_Growth_ScenC!AD23*Seafood_Consumption_Rate!$BD$23</f>
        <v>280.584</v>
      </c>
      <c r="AE24" s="13">
        <f>UN_Population_Growth_ScenC!AE23*Seafood_Consumption_Rate!$BD$23</f>
        <v>281.11199999999997</v>
      </c>
    </row>
    <row r="25" spans="1:31" ht="16" x14ac:dyDescent="0.2">
      <c r="A25" s="18" t="s">
        <v>219</v>
      </c>
      <c r="B25" s="13">
        <f>UN_Population_Growth_ScenC!B24*Seafood_Consumption_Rate!$BD$24</f>
        <v>137.76</v>
      </c>
      <c r="C25" s="13">
        <f>UN_Population_Growth_ScenC!C24*Seafood_Consumption_Rate!$BD$24</f>
        <v>138.012</v>
      </c>
      <c r="D25" s="13">
        <f>UN_Population_Growth_ScenC!D24*Seafood_Consumption_Rate!$BD$24</f>
        <v>138.26399999999998</v>
      </c>
      <c r="E25" s="13">
        <f>UN_Population_Growth_ScenC!E24*Seafood_Consumption_Rate!$BD$24</f>
        <v>138.684</v>
      </c>
      <c r="F25" s="13">
        <f>UN_Population_Growth_ScenC!F24*Seafood_Consumption_Rate!$BD$24</f>
        <v>139.27199999999999</v>
      </c>
      <c r="G25" s="13">
        <f>UN_Population_Growth_ScenC!G24*Seafood_Consumption_Rate!$BD$24</f>
        <v>140.11199999999999</v>
      </c>
      <c r="H25" s="13">
        <f>UN_Population_Growth_ScenC!H24*Seafood_Consumption_Rate!$BD$24</f>
        <v>141.20400000000001</v>
      </c>
      <c r="I25" s="13">
        <f>UN_Population_Growth_ScenC!I24*Seafood_Consumption_Rate!$BD$24</f>
        <v>142.464</v>
      </c>
      <c r="J25" s="13">
        <f>UN_Population_Growth_ScenC!J24*Seafood_Consumption_Rate!$BD$24</f>
        <v>143.63999999999999</v>
      </c>
      <c r="K25" s="13">
        <f>UN_Population_Growth_ScenC!K24*Seafood_Consumption_Rate!$BD$24</f>
        <v>144.9</v>
      </c>
      <c r="L25" s="13">
        <f>UN_Population_Growth_ScenC!L24*Seafood_Consumption_Rate!$BD$24</f>
        <v>145.99199999999999</v>
      </c>
      <c r="M25" s="13">
        <f>UN_Population_Growth_ScenC!M24*Seafood_Consumption_Rate!$BD$24</f>
        <v>147.16800000000001</v>
      </c>
      <c r="N25" s="13">
        <f>UN_Population_Growth_ScenC!N24*Seafood_Consumption_Rate!$BD$24</f>
        <v>148.17599999999999</v>
      </c>
      <c r="O25" s="13">
        <f>UN_Population_Growth_ScenC!O24*Seafood_Consumption_Rate!$BD$24</f>
        <v>149.184</v>
      </c>
      <c r="P25" s="13">
        <f>UN_Population_Growth_ScenC!P24*Seafood_Consumption_Rate!$BD$24</f>
        <v>150.27599999999998</v>
      </c>
      <c r="Q25" s="13">
        <f>UN_Population_Growth_ScenC!Q24*Seafood_Consumption_Rate!$BD$24</f>
        <v>151.36799999999999</v>
      </c>
      <c r="R25" s="13">
        <f>UN_Population_Growth_ScenC!R24*Seafood_Consumption_Rate!$BD$24</f>
        <v>152.46</v>
      </c>
      <c r="S25" s="13">
        <f>UN_Population_Growth_ScenC!S24*Seafood_Consumption_Rate!$BD$24</f>
        <v>153.636</v>
      </c>
      <c r="T25" s="13">
        <f>UN_Population_Growth_ScenC!T24*Seafood_Consumption_Rate!$BD$24</f>
        <v>154.64400000000001</v>
      </c>
      <c r="U25" s="13">
        <f>UN_Population_Growth_ScenC!U24*Seafood_Consumption_Rate!$BD$24</f>
        <v>155.73600000000002</v>
      </c>
      <c r="V25" s="13">
        <f>UN_Population_Growth_ScenC!V24*Seafood_Consumption_Rate!$BD$24</f>
        <v>156.744</v>
      </c>
      <c r="W25" s="13">
        <f>UN_Population_Growth_ScenC!W24*Seafood_Consumption_Rate!$BD$24</f>
        <v>157.83600000000001</v>
      </c>
      <c r="X25" s="13">
        <f>UN_Population_Growth_ScenC!X24*Seafood_Consumption_Rate!$BD$24</f>
        <v>158.84399999999999</v>
      </c>
      <c r="Y25" s="13">
        <f>UN_Population_Growth_ScenC!Y24*Seafood_Consumption_Rate!$BD$24</f>
        <v>159.852</v>
      </c>
      <c r="Z25" s="13">
        <f>UN_Population_Growth_ScenC!Z24*Seafood_Consumption_Rate!$BD$24</f>
        <v>160.86000000000001</v>
      </c>
      <c r="AA25" s="13">
        <f>UN_Population_Growth_ScenC!AA24*Seafood_Consumption_Rate!$BD$24</f>
        <v>161.952</v>
      </c>
      <c r="AB25" s="13">
        <f>UN_Population_Growth_ScenC!AB24*Seafood_Consumption_Rate!$BD$24</f>
        <v>163.04400000000001</v>
      </c>
      <c r="AC25" s="13">
        <f>UN_Population_Growth_ScenC!AC24*Seafood_Consumption_Rate!$BD$24</f>
        <v>164.136</v>
      </c>
      <c r="AD25" s="13">
        <f>UN_Population_Growth_ScenC!AD24*Seafood_Consumption_Rate!$BD$24</f>
        <v>165.31200000000001</v>
      </c>
      <c r="AE25" s="13">
        <f>UN_Population_Growth_ScenC!AE24*Seafood_Consumption_Rate!$BD$24</f>
        <v>166.488</v>
      </c>
    </row>
    <row r="26" spans="1:31" ht="16" x14ac:dyDescent="0.2">
      <c r="A26" s="15" t="s">
        <v>207</v>
      </c>
      <c r="B26" s="13">
        <f>UN_Population_Growth_ScenC!B25*Seafood_Consumption_Rate!$BD$25</f>
        <v>1553.9181000000001</v>
      </c>
      <c r="C26" s="13">
        <f>UN_Population_Growth_ScenC!C25*Seafood_Consumption_Rate!$BD$25</f>
        <v>1574.7697000000001</v>
      </c>
      <c r="D26" s="13">
        <f>UN_Population_Growth_ScenC!D25*Seafood_Consumption_Rate!$BD$25</f>
        <v>1595.8244</v>
      </c>
      <c r="E26" s="13">
        <f>UN_Population_Growth_ScenC!E25*Seafood_Consumption_Rate!$BD$25</f>
        <v>1617.1499000000001</v>
      </c>
      <c r="F26" s="13">
        <f>UN_Population_Growth_ScenC!F25*Seafood_Consumption_Rate!$BD$25</f>
        <v>1638.8139000000001</v>
      </c>
      <c r="G26" s="13">
        <f>UN_Population_Growth_ScenC!G25*Seafood_Consumption_Rate!$BD$25</f>
        <v>1660.681</v>
      </c>
      <c r="H26" s="13">
        <f>UN_Population_Growth_ScenC!H25*Seafood_Consumption_Rate!$BD$25</f>
        <v>1682.6158</v>
      </c>
      <c r="I26" s="13">
        <f>UN_Population_Growth_ScenC!I25*Seafood_Consumption_Rate!$BD$25</f>
        <v>1704.4829</v>
      </c>
      <c r="J26" s="13">
        <f>UN_Population_Growth_ScenC!J25*Seafood_Consumption_Rate!$BD$25</f>
        <v>1726.0115000000001</v>
      </c>
      <c r="K26" s="13">
        <f>UN_Population_Growth_ScenC!K25*Seafood_Consumption_Rate!$BD$25</f>
        <v>1747.2016000000001</v>
      </c>
      <c r="L26" s="13">
        <f>UN_Population_Growth_ScenC!L25*Seafood_Consumption_Rate!$BD$25</f>
        <v>1767.8501000000001</v>
      </c>
      <c r="M26" s="13">
        <f>UN_Population_Growth_ScenC!M25*Seafood_Consumption_Rate!$BD$25</f>
        <v>1787.9570000000001</v>
      </c>
      <c r="N26" s="13">
        <f>UN_Population_Growth_ScenC!N25*Seafood_Consumption_Rate!$BD$25</f>
        <v>1807.5223000000001</v>
      </c>
      <c r="O26" s="13">
        <f>UN_Population_Growth_ScenC!O25*Seafood_Consumption_Rate!$BD$25</f>
        <v>1826.6137000000001</v>
      </c>
      <c r="P26" s="13">
        <f>UN_Population_Growth_ScenC!P25*Seafood_Consumption_Rate!$BD$25</f>
        <v>1845.1635000000001</v>
      </c>
      <c r="Q26" s="13">
        <f>UN_Population_Growth_ScenC!Q25*Seafood_Consumption_Rate!$BD$25</f>
        <v>1863.2393999999999</v>
      </c>
      <c r="R26" s="13">
        <f>UN_Population_Growth_ScenC!R25*Seafood_Consumption_Rate!$BD$25</f>
        <v>1880.7060000000001</v>
      </c>
      <c r="S26" s="13">
        <f>UN_Population_Growth_ScenC!S25*Seafood_Consumption_Rate!$BD$25</f>
        <v>1897.7664</v>
      </c>
      <c r="T26" s="13">
        <f>UN_Population_Growth_ScenC!T25*Seafood_Consumption_Rate!$BD$25</f>
        <v>1914.4205999999999</v>
      </c>
      <c r="U26" s="13">
        <f>UN_Population_Growth_ScenC!U25*Seafood_Consumption_Rate!$BD$25</f>
        <v>1930.7363</v>
      </c>
      <c r="V26" s="13">
        <f>UN_Population_Growth_ScenC!V25*Seafood_Consumption_Rate!$BD$25</f>
        <v>1946.7812000000001</v>
      </c>
      <c r="W26" s="13">
        <f>UN_Population_Growth_ScenC!W25*Seafood_Consumption_Rate!$BD$25</f>
        <v>1962.4876000000002</v>
      </c>
      <c r="X26" s="13">
        <f>UN_Population_Growth_ScenC!X25*Seafood_Consumption_Rate!$BD$25</f>
        <v>1978.0586000000001</v>
      </c>
      <c r="Y26" s="13">
        <f>UN_Population_Growth_ScenC!Y25*Seafood_Consumption_Rate!$BD$25</f>
        <v>1993.5618999999999</v>
      </c>
      <c r="Z26" s="13">
        <f>UN_Population_Growth_ScenC!Z25*Seafood_Consumption_Rate!$BD$25</f>
        <v>2009.1329000000001</v>
      </c>
      <c r="AA26" s="13">
        <f>UN_Population_Growth_ScenC!AA25*Seafood_Consumption_Rate!$BD$25</f>
        <v>2024.7716000000003</v>
      </c>
      <c r="AB26" s="13">
        <f>UN_Population_Growth_ScenC!AB25*Seafood_Consumption_Rate!$BD$25</f>
        <v>2040.4780000000001</v>
      </c>
      <c r="AC26" s="13">
        <f>UN_Population_Growth_ScenC!AC25*Seafood_Consumption_Rate!$BD$25</f>
        <v>2056.3875000000003</v>
      </c>
      <c r="AD26" s="13">
        <f>UN_Population_Growth_ScenC!AD25*Seafood_Consumption_Rate!$BD$25</f>
        <v>2072.4324000000001</v>
      </c>
      <c r="AE26" s="13">
        <f>UN_Population_Growth_ScenC!AE25*Seafood_Consumption_Rate!$BD$25</f>
        <v>2088.6804000000002</v>
      </c>
    </row>
    <row r="27" spans="1:31" ht="16" x14ac:dyDescent="0.2">
      <c r="A27" s="15" t="s">
        <v>201</v>
      </c>
      <c r="B27" s="13">
        <f>UN_Population_Growth_ScenC!B26*Seafood_Consumption_Rate!$BD$26</f>
        <v>150833.93579999998</v>
      </c>
      <c r="C27" s="13">
        <f>UN_Population_Growth_ScenC!C26*Seafood_Consumption_Rate!$BD$26</f>
        <v>154071.867</v>
      </c>
      <c r="D27" s="13">
        <f>UN_Population_Growth_ScenC!D26*Seafood_Consumption_Rate!$BD$26</f>
        <v>157360.60619999998</v>
      </c>
      <c r="E27" s="13">
        <f>UN_Population_Growth_ScenC!E26*Seafood_Consumption_Rate!$BD$26</f>
        <v>160700.397</v>
      </c>
      <c r="F27" s="13">
        <f>UN_Population_Growth_ScenC!F26*Seafood_Consumption_Rate!$BD$26</f>
        <v>164090.03879999998</v>
      </c>
      <c r="G27" s="13">
        <f>UN_Population_Growth_ScenC!G26*Seafood_Consumption_Rate!$BD$26</f>
        <v>167528.6268</v>
      </c>
      <c r="H27" s="13">
        <f>UN_Population_Growth_ScenC!H26*Seafood_Consumption_Rate!$BD$26</f>
        <v>171011.23679999998</v>
      </c>
      <c r="I27" s="13">
        <f>UN_Population_Growth_ScenC!I26*Seafood_Consumption_Rate!$BD$26</f>
        <v>174527.6202</v>
      </c>
      <c r="J27" s="13">
        <f>UN_Population_Growth_ScenC!J26*Seafood_Consumption_Rate!$BD$26</f>
        <v>178064.84879999998</v>
      </c>
      <c r="K27" s="13">
        <f>UN_Population_Growth_ScenC!K26*Seafood_Consumption_Rate!$BD$26</f>
        <v>181613.09159999999</v>
      </c>
      <c r="L27" s="13">
        <f>UN_Population_Growth_ScenC!L26*Seafood_Consumption_Rate!$BD$26</f>
        <v>185167.89419999998</v>
      </c>
      <c r="M27" s="13">
        <f>UN_Population_Growth_ScenC!M26*Seafood_Consumption_Rate!$BD$26</f>
        <v>188729.53499999997</v>
      </c>
      <c r="N27" s="13">
        <f>UN_Population_Growth_ScenC!N26*Seafood_Consumption_Rate!$BD$26</f>
        <v>192299.16239999997</v>
      </c>
      <c r="O27" s="13">
        <f>UN_Population_Growth_ScenC!O26*Seafood_Consumption_Rate!$BD$26</f>
        <v>195880.01279999997</v>
      </c>
      <c r="P27" s="13">
        <f>UN_Population_Growth_ScenC!P26*Seafood_Consumption_Rate!$BD$26</f>
        <v>199474.557</v>
      </c>
      <c r="Q27" s="13">
        <f>UN_Population_Growth_ScenC!Q26*Seafood_Consumption_Rate!$BD$26</f>
        <v>203082.2904</v>
      </c>
      <c r="R27" s="13">
        <f>UN_Population_Growth_ScenC!R26*Seafood_Consumption_Rate!$BD$26</f>
        <v>206702.09939999998</v>
      </c>
      <c r="S27" s="13">
        <f>UN_Population_Growth_ScenC!S26*Seafood_Consumption_Rate!$BD$26</f>
        <v>210335.39339999997</v>
      </c>
      <c r="T27" s="13">
        <f>UN_Population_Growth_ScenC!T26*Seafood_Consumption_Rate!$BD$26</f>
        <v>213984.10379999998</v>
      </c>
      <c r="U27" s="13">
        <f>UN_Population_Growth_ScenC!U26*Seafood_Consumption_Rate!$BD$26</f>
        <v>217649.88359999997</v>
      </c>
      <c r="V27" s="13">
        <f>UN_Population_Growth_ScenC!V26*Seafood_Consumption_Rate!$BD$26</f>
        <v>221333.15039999998</v>
      </c>
      <c r="W27" s="13">
        <f>UN_Population_Growth_ScenC!W26*Seafood_Consumption_Rate!$BD$26</f>
        <v>225034.25219999999</v>
      </c>
      <c r="X27" s="13">
        <f>UN_Population_Growth_ScenC!X26*Seafood_Consumption_Rate!$BD$26</f>
        <v>228754.70279999997</v>
      </c>
      <c r="Y27" s="13">
        <f>UN_Population_Growth_ScenC!Y26*Seafood_Consumption_Rate!$BD$26</f>
        <v>232496.2248</v>
      </c>
      <c r="Z27" s="13">
        <f>UN_Population_Growth_ScenC!Z26*Seafood_Consumption_Rate!$BD$26</f>
        <v>236260.01879999999</v>
      </c>
      <c r="AA27" s="13">
        <f>UN_Population_Growth_ScenC!AA26*Seafood_Consumption_Rate!$BD$26</f>
        <v>240046.51979999998</v>
      </c>
      <c r="AB27" s="13">
        <f>UN_Population_Growth_ScenC!AB26*Seafood_Consumption_Rate!$BD$26</f>
        <v>243855.41459999999</v>
      </c>
      <c r="AC27" s="13">
        <f>UN_Population_Growth_ScenC!AC26*Seafood_Consumption_Rate!$BD$26</f>
        <v>247686.16379999998</v>
      </c>
      <c r="AD27" s="13">
        <f>UN_Population_Growth_ScenC!AD26*Seafood_Consumption_Rate!$BD$26</f>
        <v>251537.75819999995</v>
      </c>
      <c r="AE27" s="13">
        <f>UN_Population_Growth_ScenC!AE26*Seafood_Consumption_Rate!$BD$26</f>
        <v>255409.22339999999</v>
      </c>
    </row>
    <row r="28" spans="1:31" ht="16" x14ac:dyDescent="0.2">
      <c r="A28" s="14" t="s">
        <v>140</v>
      </c>
      <c r="B28" s="13">
        <f>UN_Population_Growth_ScenC!B27*Seafood_Consumption_Rate!$BD$27</f>
        <v>1949.9885999999999</v>
      </c>
      <c r="C28" s="13">
        <f>UN_Population_Growth_ScenC!C27*Seafood_Consumption_Rate!$BD$27</f>
        <v>1972.2558999999999</v>
      </c>
      <c r="D28" s="13">
        <f>UN_Population_Growth_ScenC!D27*Seafood_Consumption_Rate!$BD$27</f>
        <v>1994.3926000000001</v>
      </c>
      <c r="E28" s="13">
        <f>UN_Population_Growth_ScenC!E27*Seafood_Consumption_Rate!$BD$27</f>
        <v>2016.3334</v>
      </c>
      <c r="F28" s="13">
        <f>UN_Population_Growth_ScenC!F27*Seafood_Consumption_Rate!$BD$27</f>
        <v>2038.24155</v>
      </c>
      <c r="G28" s="13">
        <f>UN_Population_Growth_ScenC!G27*Seafood_Consumption_Rate!$BD$27</f>
        <v>2060.0191</v>
      </c>
      <c r="H28" s="13">
        <f>UN_Population_Growth_ScenC!H27*Seafood_Consumption_Rate!$BD$27</f>
        <v>2081.6333999999997</v>
      </c>
      <c r="I28" s="13">
        <f>UN_Population_Growth_ScenC!I27*Seafood_Consumption_Rate!$BD$27</f>
        <v>2102.9865</v>
      </c>
      <c r="J28" s="13">
        <f>UN_Population_Growth_ScenC!J27*Seafood_Consumption_Rate!$BD$27</f>
        <v>2123.9477999999999</v>
      </c>
      <c r="K28" s="13">
        <f>UN_Population_Growth_ScenC!K27*Seafood_Consumption_Rate!$BD$27</f>
        <v>2144.4193500000001</v>
      </c>
      <c r="L28" s="13">
        <f>UN_Population_Growth_ScenC!L27*Seafood_Consumption_Rate!$BD$27</f>
        <v>2164.4011499999997</v>
      </c>
      <c r="M28" s="13">
        <f>UN_Population_Growth_ScenC!M27*Seafood_Consumption_Rate!$BD$27</f>
        <v>2183.8605499999999</v>
      </c>
      <c r="N28" s="13">
        <f>UN_Population_Growth_ScenC!N27*Seafood_Consumption_Rate!$BD$27</f>
        <v>2202.8301999999999</v>
      </c>
      <c r="O28" s="13">
        <f>UN_Population_Growth_ScenC!O27*Seafood_Consumption_Rate!$BD$27</f>
        <v>2221.3101000000001</v>
      </c>
      <c r="P28" s="13">
        <f>UN_Population_Growth_ScenC!P27*Seafood_Consumption_Rate!$BD$27</f>
        <v>2239.3328999999999</v>
      </c>
      <c r="Q28" s="13">
        <f>UN_Population_Growth_ScenC!Q27*Seafood_Consumption_Rate!$BD$27</f>
        <v>2256.9312500000001</v>
      </c>
      <c r="R28" s="13">
        <f>UN_Population_Growth_ScenC!R27*Seafood_Consumption_Rate!$BD$27</f>
        <v>2274.0725000000002</v>
      </c>
      <c r="S28" s="13">
        <f>UN_Population_Growth_ScenC!S27*Seafood_Consumption_Rate!$BD$27</f>
        <v>2290.7892999999999</v>
      </c>
      <c r="T28" s="13">
        <f>UN_Population_Growth_ScenC!T27*Seafood_Consumption_Rate!$BD$27</f>
        <v>2307.21225</v>
      </c>
      <c r="U28" s="13">
        <f>UN_Population_Growth_ScenC!U27*Seafood_Consumption_Rate!$BD$27</f>
        <v>2323.3413500000001</v>
      </c>
      <c r="V28" s="13">
        <f>UN_Population_Growth_ScenC!V27*Seafood_Consumption_Rate!$BD$27</f>
        <v>2339.1766000000002</v>
      </c>
      <c r="W28" s="13">
        <f>UN_Population_Growth_ScenC!W27*Seafood_Consumption_Rate!$BD$27</f>
        <v>2354.8159500000002</v>
      </c>
      <c r="X28" s="13">
        <f>UN_Population_Growth_ScenC!X27*Seafood_Consumption_Rate!$BD$27</f>
        <v>2370.2593999999999</v>
      </c>
      <c r="Y28" s="13">
        <f>UN_Population_Growth_ScenC!Y27*Seafood_Consumption_Rate!$BD$27</f>
        <v>2385.5395999999996</v>
      </c>
      <c r="Z28" s="13">
        <f>UN_Population_Growth_ScenC!Z27*Seafood_Consumption_Rate!$BD$27</f>
        <v>2400.7218499999999</v>
      </c>
      <c r="AA28" s="13">
        <f>UN_Population_Growth_ScenC!AA27*Seafood_Consumption_Rate!$BD$27</f>
        <v>2415.8388</v>
      </c>
      <c r="AB28" s="13">
        <f>UN_Population_Growth_ScenC!AB27*Seafood_Consumption_Rate!$BD$27</f>
        <v>2430.8904499999999</v>
      </c>
      <c r="AC28" s="13">
        <f>UN_Population_Growth_ScenC!AC27*Seafood_Consumption_Rate!$BD$27</f>
        <v>2445.8768</v>
      </c>
      <c r="AD28" s="13">
        <f>UN_Population_Growth_ScenC!AD27*Seafood_Consumption_Rate!$BD$27</f>
        <v>2460.7651999999998</v>
      </c>
      <c r="AE28" s="13">
        <f>UN_Population_Growth_ScenC!AE27*Seafood_Consumption_Rate!$BD$27</f>
        <v>2475.6209499999995</v>
      </c>
    </row>
    <row r="29" spans="1:31" ht="16" x14ac:dyDescent="0.2">
      <c r="A29" s="14" t="s">
        <v>141</v>
      </c>
      <c r="B29" s="13">
        <f>UN_Population_Growth_ScenC!B28*Seafood_Consumption_Rate!$BD$28</f>
        <v>6224.1058799999992</v>
      </c>
      <c r="C29" s="13">
        <f>UN_Population_Growth_ScenC!C28*Seafood_Consumption_Rate!$BD$28</f>
        <v>6279.6059999999989</v>
      </c>
      <c r="D29" s="13">
        <f>UN_Population_Growth_ScenC!D28*Seafood_Consumption_Rate!$BD$28</f>
        <v>6334.7556599999989</v>
      </c>
      <c r="E29" s="13">
        <f>UN_Population_Growth_ScenC!E28*Seafood_Consumption_Rate!$BD$28</f>
        <v>6389.5548599999984</v>
      </c>
      <c r="F29" s="13">
        <f>UN_Population_Growth_ScenC!F28*Seafood_Consumption_Rate!$BD$28</f>
        <v>6443.8124399999988</v>
      </c>
      <c r="G29" s="13">
        <f>UN_Population_Growth_ScenC!G28*Seafood_Consumption_Rate!$BD$28</f>
        <v>6497.5283999999992</v>
      </c>
      <c r="H29" s="13">
        <f>UN_Population_Growth_ScenC!H28*Seafood_Consumption_Rate!$BD$28</f>
        <v>6550.4797199999994</v>
      </c>
      <c r="I29" s="13">
        <f>UN_Population_Growth_ScenC!I28*Seafood_Consumption_Rate!$BD$28</f>
        <v>6602.3159399999995</v>
      </c>
      <c r="J29" s="13">
        <f>UN_Population_Growth_ScenC!J28*Seafood_Consumption_Rate!$BD$28</f>
        <v>6652.622879999999</v>
      </c>
      <c r="K29" s="13">
        <f>UN_Population_Growth_ScenC!K28*Seafood_Consumption_Rate!$BD$28</f>
        <v>6701.1137999999992</v>
      </c>
      <c r="L29" s="13">
        <f>UN_Population_Growth_ScenC!L28*Seafood_Consumption_Rate!$BD$28</f>
        <v>6747.6293999999989</v>
      </c>
      <c r="M29" s="13">
        <f>UN_Population_Growth_ScenC!M28*Seafood_Consumption_Rate!$BD$28</f>
        <v>6792.2015399999991</v>
      </c>
      <c r="N29" s="13">
        <f>UN_Population_Growth_ScenC!N28*Seafood_Consumption_Rate!$BD$28</f>
        <v>6835.0213799999983</v>
      </c>
      <c r="O29" s="13">
        <f>UN_Population_Growth_ScenC!O28*Seafood_Consumption_Rate!$BD$28</f>
        <v>6876.2482199999995</v>
      </c>
      <c r="P29" s="13">
        <f>UN_Population_Growth_ScenC!P28*Seafood_Consumption_Rate!$BD$28</f>
        <v>6916.1050799999994</v>
      </c>
      <c r="Q29" s="13">
        <f>UN_Population_Growth_ScenC!Q28*Seafood_Consumption_Rate!$BD$28</f>
        <v>6954.6556799999998</v>
      </c>
      <c r="R29" s="13">
        <f>UN_Population_Growth_ScenC!R28*Seafood_Consumption_Rate!$BD$28</f>
        <v>6991.9000199999991</v>
      </c>
      <c r="S29" s="13">
        <f>UN_Population_Growth_ScenC!S28*Seafood_Consumption_Rate!$BD$28</f>
        <v>7027.9973999999993</v>
      </c>
      <c r="T29" s="13">
        <f>UN_Population_Growth_ScenC!T28*Seafood_Consumption_Rate!$BD$28</f>
        <v>7063.0115399999986</v>
      </c>
      <c r="U29" s="13">
        <f>UN_Population_Growth_ScenC!U28*Seafood_Consumption_Rate!$BD$28</f>
        <v>7097.1335999999992</v>
      </c>
      <c r="V29" s="13">
        <f>UN_Population_Growth_ScenC!V28*Seafood_Consumption_Rate!$BD$28</f>
        <v>7130.4272999999994</v>
      </c>
      <c r="W29" s="13">
        <f>UN_Population_Growth_ScenC!W28*Seafood_Consumption_Rate!$BD$28</f>
        <v>7162.9244999999983</v>
      </c>
      <c r="X29" s="13">
        <f>UN_Population_Growth_ScenC!X28*Seafood_Consumption_Rate!$BD$28</f>
        <v>7194.7526399999997</v>
      </c>
      <c r="Y29" s="13">
        <f>UN_Population_Growth_ScenC!Y28*Seafood_Consumption_Rate!$BD$28</f>
        <v>7226.0391599999994</v>
      </c>
      <c r="Z29" s="13">
        <f>UN_Population_Growth_ScenC!Z28*Seafood_Consumption_Rate!$BD$28</f>
        <v>7256.8159199999991</v>
      </c>
      <c r="AA29" s="13">
        <f>UN_Population_Growth_ScenC!AA28*Seafood_Consumption_Rate!$BD$28</f>
        <v>7287.1784999999991</v>
      </c>
      <c r="AB29" s="13">
        <f>UN_Population_Growth_ScenC!AB28*Seafood_Consumption_Rate!$BD$28</f>
        <v>7317.1587599999993</v>
      </c>
      <c r="AC29" s="13">
        <f>UN_Population_Growth_ScenC!AC28*Seafood_Consumption_Rate!$BD$28</f>
        <v>7346.7248399999989</v>
      </c>
      <c r="AD29" s="13">
        <f>UN_Population_Growth_ScenC!AD28*Seafood_Consumption_Rate!$BD$28</f>
        <v>7375.9085999999988</v>
      </c>
      <c r="AE29" s="13">
        <f>UN_Population_Growth_ScenC!AE28*Seafood_Consumption_Rate!$BD$28</f>
        <v>7404.710039999999</v>
      </c>
    </row>
    <row r="30" spans="1:31" ht="16" x14ac:dyDescent="0.2">
      <c r="A30" s="14" t="s">
        <v>142</v>
      </c>
      <c r="B30" s="13">
        <f>UN_Population_Growth_ScenC!B29*Seafood_Consumption_Rate!$BD$29</f>
        <v>1886.2053900000003</v>
      </c>
      <c r="C30" s="13">
        <f>UN_Population_Growth_ScenC!C29*Seafood_Consumption_Rate!$BD$29</f>
        <v>1894.7682900000002</v>
      </c>
      <c r="D30" s="13">
        <f>UN_Population_Growth_ScenC!D29*Seafood_Consumption_Rate!$BD$29</f>
        <v>1903.1968700000002</v>
      </c>
      <c r="E30" s="13">
        <f>UN_Population_Growth_ScenC!E29*Seafood_Consumption_Rate!$BD$29</f>
        <v>1911.5918700000002</v>
      </c>
      <c r="F30" s="13">
        <f>UN_Population_Growth_ScenC!F29*Seafood_Consumption_Rate!$BD$29</f>
        <v>1920.0708200000004</v>
      </c>
      <c r="G30" s="13">
        <f>UN_Population_Growth_ScenC!G29*Seafood_Consumption_Rate!$BD$29</f>
        <v>1928.6001400000002</v>
      </c>
      <c r="H30" s="13">
        <f>UN_Population_Growth_ScenC!H29*Seafood_Consumption_Rate!$BD$29</f>
        <v>1937.0455100000004</v>
      </c>
      <c r="I30" s="13">
        <f>UN_Population_Growth_ScenC!I29*Seafood_Consumption_Rate!$BD$29</f>
        <v>1945.3397700000003</v>
      </c>
      <c r="J30" s="13">
        <f>UN_Population_Growth_ScenC!J29*Seafood_Consumption_Rate!$BD$29</f>
        <v>1953.3989700000004</v>
      </c>
      <c r="K30" s="13">
        <f>UN_Population_Growth_ScenC!K29*Seafood_Consumption_Rate!$BD$29</f>
        <v>1961.1559500000005</v>
      </c>
      <c r="L30" s="13">
        <f>UN_Population_Growth_ScenC!L29*Seafood_Consumption_Rate!$BD$29</f>
        <v>1968.5603400000002</v>
      </c>
      <c r="M30" s="13">
        <f>UN_Population_Growth_ScenC!M29*Seafood_Consumption_Rate!$BD$29</f>
        <v>1975.6121400000002</v>
      </c>
      <c r="N30" s="13">
        <f>UN_Population_Growth_ScenC!N29*Seafood_Consumption_Rate!$BD$29</f>
        <v>1982.4120900000003</v>
      </c>
      <c r="O30" s="13">
        <f>UN_Population_Growth_ScenC!O29*Seafood_Consumption_Rate!$BD$29</f>
        <v>1989.0777200000005</v>
      </c>
      <c r="P30" s="13">
        <f>UN_Population_Growth_ScenC!P29*Seafood_Consumption_Rate!$BD$29</f>
        <v>1995.6929800000003</v>
      </c>
      <c r="Q30" s="13">
        <f>UN_Population_Growth_ScenC!Q29*Seafood_Consumption_Rate!$BD$29</f>
        <v>2002.2914500000002</v>
      </c>
      <c r="R30" s="13">
        <f>UN_Population_Growth_ScenC!R29*Seafood_Consumption_Rate!$BD$29</f>
        <v>2008.8227600000005</v>
      </c>
      <c r="S30" s="13">
        <f>UN_Population_Growth_ScenC!S29*Seafood_Consumption_Rate!$BD$29</f>
        <v>2015.2197500000004</v>
      </c>
      <c r="T30" s="13">
        <f>UN_Population_Growth_ScenC!T29*Seafood_Consumption_Rate!$BD$29</f>
        <v>2021.3816800000002</v>
      </c>
      <c r="U30" s="13">
        <f>UN_Population_Growth_ScenC!U29*Seafood_Consumption_Rate!$BD$29</f>
        <v>2027.2246000000002</v>
      </c>
      <c r="V30" s="13">
        <f>UN_Population_Growth_ScenC!V29*Seafood_Consumption_Rate!$BD$29</f>
        <v>2032.7485100000004</v>
      </c>
      <c r="W30" s="13">
        <f>UN_Population_Growth_ScenC!W29*Seafood_Consumption_Rate!$BD$29</f>
        <v>2037.9534100000003</v>
      </c>
      <c r="X30" s="13">
        <f>UN_Population_Growth_ScenC!X29*Seafood_Consumption_Rate!$BD$29</f>
        <v>2042.9232500000003</v>
      </c>
      <c r="Y30" s="13">
        <f>UN_Population_Growth_ScenC!Y29*Seafood_Consumption_Rate!$BD$29</f>
        <v>2047.6580300000003</v>
      </c>
      <c r="Z30" s="13">
        <f>UN_Population_Growth_ScenC!Z29*Seafood_Consumption_Rate!$BD$29</f>
        <v>2052.2249100000004</v>
      </c>
      <c r="AA30" s="13">
        <f>UN_Population_Growth_ScenC!AA29*Seafood_Consumption_Rate!$BD$29</f>
        <v>2056.6238900000003</v>
      </c>
      <c r="AB30" s="13">
        <f>UN_Population_Growth_ScenC!AB29*Seafood_Consumption_Rate!$BD$29</f>
        <v>2060.8549700000003</v>
      </c>
      <c r="AC30" s="13">
        <f>UN_Population_Growth_ScenC!AC29*Seafood_Consumption_Rate!$BD$29</f>
        <v>2064.9517300000002</v>
      </c>
      <c r="AD30" s="13">
        <f>UN_Population_Growth_ScenC!AD29*Seafood_Consumption_Rate!$BD$29</f>
        <v>2068.9309600000006</v>
      </c>
      <c r="AE30" s="13">
        <f>UN_Population_Growth_ScenC!AE29*Seafood_Consumption_Rate!$BD$29</f>
        <v>2072.8262400000003</v>
      </c>
    </row>
    <row r="31" spans="1:31" ht="16" x14ac:dyDescent="0.2">
      <c r="A31" s="14" t="s">
        <v>143</v>
      </c>
      <c r="B31" s="13">
        <f>UN_Population_Growth_ScenC!B30*Seafood_Consumption_Rate!$BD$30</f>
        <v>9858.5406000000003</v>
      </c>
      <c r="C31" s="13">
        <f>UN_Population_Growth_ScenC!C30*Seafood_Consumption_Rate!$BD$30</f>
        <v>9935.8251999999993</v>
      </c>
      <c r="D31" s="13">
        <f>UN_Population_Growth_ScenC!D30*Seafood_Consumption_Rate!$BD$30</f>
        <v>10014.621359999999</v>
      </c>
      <c r="E31" s="13">
        <f>UN_Population_Growth_ScenC!E30*Seafood_Consumption_Rate!$BD$30</f>
        <v>10094.58776</v>
      </c>
      <c r="F31" s="13">
        <f>UN_Population_Growth_ScenC!F30*Seafood_Consumption_Rate!$BD$30</f>
        <v>10175.62688</v>
      </c>
      <c r="G31" s="13">
        <f>UN_Population_Growth_ScenC!G30*Seafood_Consumption_Rate!$BD$30</f>
        <v>10257.3974</v>
      </c>
      <c r="H31" s="13">
        <f>UN_Population_Growth_ScenC!H30*Seafood_Consumption_Rate!$BD$30</f>
        <v>10340.435680000001</v>
      </c>
      <c r="I31" s="13">
        <f>UN_Population_Growth_ScenC!I30*Seafood_Consumption_Rate!$BD$30</f>
        <v>10426.98468</v>
      </c>
      <c r="J31" s="13">
        <f>UN_Population_Growth_ScenC!J30*Seafood_Consumption_Rate!$BD$30</f>
        <v>10519.97</v>
      </c>
      <c r="K31" s="13">
        <f>UN_Population_Growth_ScenC!K30*Seafood_Consumption_Rate!$BD$30</f>
        <v>10621.24452</v>
      </c>
      <c r="L31" s="13">
        <f>UN_Population_Growth_ScenC!L30*Seafood_Consumption_Rate!$BD$30</f>
        <v>10731.68592</v>
      </c>
      <c r="M31" s="13">
        <f>UN_Population_Growth_ScenC!M30*Seafood_Consumption_Rate!$BD$30</f>
        <v>10850.22148</v>
      </c>
      <c r="N31" s="13">
        <f>UN_Population_Growth_ScenC!N30*Seafood_Consumption_Rate!$BD$30</f>
        <v>10974.55948</v>
      </c>
      <c r="O31" s="13">
        <f>UN_Population_Growth_ScenC!O30*Seafood_Consumption_Rate!$BD$30</f>
        <v>11101.237959999999</v>
      </c>
      <c r="P31" s="13">
        <f>UN_Population_Growth_ScenC!P30*Seafood_Consumption_Rate!$BD$30</f>
        <v>11227.81892</v>
      </c>
      <c r="Q31" s="13">
        <f>UN_Population_Growth_ScenC!Q30*Seafood_Consumption_Rate!$BD$30</f>
        <v>11353.424679999998</v>
      </c>
      <c r="R31" s="13">
        <f>UN_Population_Growth_ScenC!R30*Seafood_Consumption_Rate!$BD$30</f>
        <v>11478.29904</v>
      </c>
      <c r="S31" s="13">
        <f>UN_Population_Growth_ScenC!S30*Seafood_Consumption_Rate!$BD$30</f>
        <v>11602.34448</v>
      </c>
      <c r="T31" s="13">
        <f>UN_Population_Growth_ScenC!T30*Seafood_Consumption_Rate!$BD$30</f>
        <v>11725.658519999999</v>
      </c>
      <c r="U31" s="13">
        <f>UN_Population_Growth_ScenC!U30*Seafood_Consumption_Rate!$BD$30</f>
        <v>11848.387439999999</v>
      </c>
      <c r="V31" s="13">
        <f>UN_Population_Growth_ScenC!V30*Seafood_Consumption_Rate!$BD$30</f>
        <v>11970.238679999999</v>
      </c>
      <c r="W31" s="13">
        <f>UN_Population_Growth_ScenC!W30*Seafood_Consumption_Rate!$BD$30</f>
        <v>12090.968439999999</v>
      </c>
      <c r="X31" s="13">
        <f>UN_Population_Growth_ScenC!X30*Seafood_Consumption_Rate!$BD$30</f>
        <v>12210.186639999998</v>
      </c>
      <c r="Y31" s="13">
        <f>UN_Population_Growth_ScenC!Y30*Seafood_Consumption_Rate!$BD$30</f>
        <v>12327.64948</v>
      </c>
      <c r="Z31" s="13">
        <f>UN_Population_Growth_ScenC!Z30*Seafood_Consumption_Rate!$BD$30</f>
        <v>12443.308199999999</v>
      </c>
      <c r="AA31" s="13">
        <f>UN_Population_Growth_ScenC!AA30*Seafood_Consumption_Rate!$BD$30</f>
        <v>12557.016519999999</v>
      </c>
      <c r="AB31" s="13">
        <f>UN_Population_Growth_ScenC!AB30*Seafood_Consumption_Rate!$BD$30</f>
        <v>12668.969479999998</v>
      </c>
      <c r="AC31" s="13">
        <f>UN_Population_Growth_ScenC!AC30*Seafood_Consumption_Rate!$BD$30</f>
        <v>12779.94724</v>
      </c>
      <c r="AD31" s="13">
        <f>UN_Population_Growth_ScenC!AD30*Seafood_Consumption_Rate!$BD$30</f>
        <v>12890.58368</v>
      </c>
      <c r="AE31" s="13">
        <f>UN_Population_Growth_ScenC!AE30*Seafood_Consumption_Rate!$BD$30</f>
        <v>13001.707719999999</v>
      </c>
    </row>
    <row r="32" spans="1:31" ht="16" x14ac:dyDescent="0.2">
      <c r="A32" s="14" t="s">
        <v>144</v>
      </c>
      <c r="B32" s="13">
        <f>UN_Population_Growth_ScenC!B31*Seafood_Consumption_Rate!$BD$31</f>
        <v>5788.3728000000001</v>
      </c>
      <c r="C32" s="13">
        <f>UN_Population_Growth_ScenC!C31*Seafood_Consumption_Rate!$BD$31</f>
        <v>5918.8458000000001</v>
      </c>
      <c r="D32" s="13">
        <f>UN_Population_Growth_ScenC!D31*Seafood_Consumption_Rate!$BD$31</f>
        <v>6052.0320000000002</v>
      </c>
      <c r="E32" s="13">
        <f>UN_Population_Growth_ScenC!E31*Seafood_Consumption_Rate!$BD$31</f>
        <v>6188.0910000000003</v>
      </c>
      <c r="F32" s="13">
        <f>UN_Population_Growth_ScenC!F31*Seafood_Consumption_Rate!$BD$31</f>
        <v>6327.1558000000005</v>
      </c>
      <c r="G32" s="13">
        <f>UN_Population_Growth_ScenC!G31*Seafood_Consumption_Rate!$BD$31</f>
        <v>6469.2264000000005</v>
      </c>
      <c r="H32" s="13">
        <f>UN_Population_Growth_ScenC!H31*Seafood_Consumption_Rate!$BD$31</f>
        <v>6614.1166000000003</v>
      </c>
      <c r="I32" s="13">
        <f>UN_Population_Growth_ScenC!I31*Seafood_Consumption_Rate!$BD$31</f>
        <v>6761.347600000001</v>
      </c>
      <c r="J32" s="13">
        <f>UN_Population_Growth_ScenC!J31*Seafood_Consumption_Rate!$BD$31</f>
        <v>6910.4140000000007</v>
      </c>
      <c r="K32" s="13">
        <f>UN_Population_Growth_ScenC!K31*Seafood_Consumption_Rate!$BD$31</f>
        <v>7060.8370000000004</v>
      </c>
      <c r="L32" s="13">
        <f>UN_Population_Growth_ScenC!L31*Seafood_Consumption_Rate!$BD$31</f>
        <v>7212.4570000000003</v>
      </c>
      <c r="M32" s="13">
        <f>UN_Population_Growth_ScenC!M31*Seafood_Consumption_Rate!$BD$31</f>
        <v>7365.3006000000005</v>
      </c>
      <c r="N32" s="13">
        <f>UN_Population_Growth_ScenC!N31*Seafood_Consumption_Rate!$BD$31</f>
        <v>7519.4475999999995</v>
      </c>
      <c r="O32" s="13">
        <f>UN_Population_Growth_ScenC!O31*Seafood_Consumption_Rate!$BD$31</f>
        <v>7675.1640000000007</v>
      </c>
      <c r="P32" s="13">
        <f>UN_Population_Growth_ScenC!P31*Seafood_Consumption_Rate!$BD$31</f>
        <v>7832.582800000001</v>
      </c>
      <c r="Q32" s="13">
        <f>UN_Population_Growth_ScenC!Q31*Seafood_Consumption_Rate!$BD$31</f>
        <v>7991.6508000000003</v>
      </c>
      <c r="R32" s="13">
        <f>UN_Population_Growth_ScenC!R31*Seafood_Consumption_Rate!$BD$31</f>
        <v>8152.2616000000007</v>
      </c>
      <c r="S32" s="13">
        <f>UN_Population_Growth_ScenC!S31*Seafood_Consumption_Rate!$BD$31</f>
        <v>8314.4418000000005</v>
      </c>
      <c r="T32" s="13">
        <f>UN_Population_Growth_ScenC!T31*Seafood_Consumption_Rate!$BD$31</f>
        <v>8478.0850000000009</v>
      </c>
      <c r="U32" s="13">
        <f>UN_Population_Growth_ScenC!U31*Seafood_Consumption_Rate!$BD$31</f>
        <v>8643.1912000000011</v>
      </c>
      <c r="V32" s="13">
        <f>UN_Population_Growth_ScenC!V31*Seafood_Consumption_Rate!$BD$31</f>
        <v>8809.7338</v>
      </c>
      <c r="W32" s="13">
        <f>UN_Population_Growth_ScenC!W31*Seafood_Consumption_Rate!$BD$31</f>
        <v>8977.7127999999993</v>
      </c>
      <c r="X32" s="13">
        <f>UN_Population_Growth_ScenC!X31*Seafood_Consumption_Rate!$BD$31</f>
        <v>9146.9686000000002</v>
      </c>
      <c r="Y32" s="13">
        <f>UN_Population_Growth_ScenC!Y31*Seafood_Consumption_Rate!$BD$31</f>
        <v>9317.4480000000003</v>
      </c>
      <c r="Z32" s="13">
        <f>UN_Population_Growth_ScenC!Z31*Seafood_Consumption_Rate!$BD$31</f>
        <v>9488.9914000000008</v>
      </c>
      <c r="AA32" s="13">
        <f>UN_Population_Growth_ScenC!AA31*Seafood_Consumption_Rate!$BD$31</f>
        <v>9661.5988000000016</v>
      </c>
      <c r="AB32" s="13">
        <f>UN_Population_Growth_ScenC!AB31*Seafood_Consumption_Rate!$BD$31</f>
        <v>9835.2435999999998</v>
      </c>
      <c r="AC32" s="13">
        <f>UN_Population_Growth_ScenC!AC31*Seafood_Consumption_Rate!$BD$31</f>
        <v>10009.979000000001</v>
      </c>
      <c r="AD32" s="13">
        <f>UN_Population_Growth_ScenC!AD31*Seafood_Consumption_Rate!$BD$31</f>
        <v>10185.8848</v>
      </c>
      <c r="AE32" s="13">
        <f>UN_Population_Growth_ScenC!AE31*Seafood_Consumption_Rate!$BD$31</f>
        <v>10362.960999999999</v>
      </c>
    </row>
    <row r="33" spans="1:32" ht="16" x14ac:dyDescent="0.2">
      <c r="A33" s="14" t="s">
        <v>149</v>
      </c>
      <c r="B33" s="13">
        <f>UN_Population_Growth_ScenC!B32*Seafood_Consumption_Rate!$BD$32</f>
        <v>5829.1453999999994</v>
      </c>
      <c r="C33" s="13">
        <f>UN_Population_Growth_ScenC!C32*Seafood_Consumption_Rate!$BD$32</f>
        <v>5862.273799999999</v>
      </c>
      <c r="D33" s="13">
        <f>UN_Population_Growth_ScenC!D32*Seafood_Consumption_Rate!$BD$32</f>
        <v>5894.3560399999988</v>
      </c>
      <c r="E33" s="13">
        <f>UN_Population_Growth_ScenC!E32*Seafood_Consumption_Rate!$BD$32</f>
        <v>5925.3921199999986</v>
      </c>
      <c r="F33" s="13">
        <f>UN_Population_Growth_ScenC!F32*Seafood_Consumption_Rate!$BD$32</f>
        <v>5955.6145199999992</v>
      </c>
      <c r="G33" s="13">
        <f>UN_Population_Growth_ScenC!G32*Seafood_Consumption_Rate!$BD$32</f>
        <v>5985.0232399999995</v>
      </c>
      <c r="H33" s="13">
        <f>UN_Population_Growth_ScenC!H32*Seafood_Consumption_Rate!$BD$32</f>
        <v>6013.6763999999994</v>
      </c>
      <c r="I33" s="13">
        <f>UN_Population_Growth_ScenC!I32*Seafood_Consumption_Rate!$BD$32</f>
        <v>6041.4577599999984</v>
      </c>
      <c r="J33" s="13">
        <f>UN_Population_Growth_ScenC!J32*Seafood_Consumption_Rate!$BD$32</f>
        <v>6068.3673199999994</v>
      </c>
      <c r="K33" s="13">
        <f>UN_Population_Growth_ScenC!K32*Seafood_Consumption_Rate!$BD$32</f>
        <v>6094.4050799999986</v>
      </c>
      <c r="L33" s="13">
        <f>UN_Population_Growth_ScenC!L32*Seafood_Consumption_Rate!$BD$32</f>
        <v>6119.5710399999989</v>
      </c>
      <c r="M33" s="13">
        <f>UN_Population_Growth_ScenC!M32*Seafood_Consumption_Rate!$BD$32</f>
        <v>6143.9814399999996</v>
      </c>
      <c r="N33" s="13">
        <f>UN_Population_Growth_ScenC!N32*Seafood_Consumption_Rate!$BD$32</f>
        <v>6167.6943999999994</v>
      </c>
      <c r="O33" s="13">
        <f>UN_Population_Growth_ScenC!O32*Seafood_Consumption_Rate!$BD$32</f>
        <v>6190.942399999999</v>
      </c>
      <c r="P33" s="13">
        <f>UN_Population_Growth_ScenC!P32*Seafood_Consumption_Rate!$BD$32</f>
        <v>6213.8416799999986</v>
      </c>
      <c r="Q33" s="13">
        <f>UN_Population_Growth_ScenC!Q32*Seafood_Consumption_Rate!$BD$32</f>
        <v>6236.5084799999995</v>
      </c>
      <c r="R33" s="13">
        <f>UN_Population_Growth_ScenC!R32*Seafood_Consumption_Rate!$BD$32</f>
        <v>6258.8846799999983</v>
      </c>
      <c r="S33" s="13">
        <f>UN_Population_Growth_ScenC!S32*Seafood_Consumption_Rate!$BD$32</f>
        <v>6280.9121599999989</v>
      </c>
      <c r="T33" s="13">
        <f>UN_Population_Growth_ScenC!T32*Seafood_Consumption_Rate!$BD$32</f>
        <v>6302.5909199999987</v>
      </c>
      <c r="U33" s="13">
        <f>UN_Population_Growth_ScenC!U32*Seafood_Consumption_Rate!$BD$32</f>
        <v>6323.7465999999995</v>
      </c>
      <c r="V33" s="13">
        <f>UN_Population_Growth_ScenC!V32*Seafood_Consumption_Rate!$BD$32</f>
        <v>6344.4954399999997</v>
      </c>
      <c r="W33" s="13">
        <f>UN_Population_Growth_ScenC!W32*Seafood_Consumption_Rate!$BD$32</f>
        <v>6364.7793199999987</v>
      </c>
      <c r="X33" s="13">
        <f>UN_Population_Growth_ScenC!X32*Seafood_Consumption_Rate!$BD$32</f>
        <v>6384.4819999999991</v>
      </c>
      <c r="Y33" s="13">
        <f>UN_Population_Growth_ScenC!Y32*Seafood_Consumption_Rate!$BD$32</f>
        <v>6403.4872399999995</v>
      </c>
      <c r="Z33" s="13">
        <f>UN_Population_Growth_ScenC!Z32*Seafood_Consumption_Rate!$BD$32</f>
        <v>6421.5044399999988</v>
      </c>
      <c r="AA33" s="13">
        <f>UN_Population_Growth_ScenC!AA32*Seafood_Consumption_Rate!$BD$32</f>
        <v>6438.6498399999991</v>
      </c>
      <c r="AB33" s="13">
        <f>UN_Population_Growth_ScenC!AB32*Seafood_Consumption_Rate!$BD$32</f>
        <v>6454.9234399999987</v>
      </c>
      <c r="AC33" s="13">
        <f>UN_Population_Growth_ScenC!AC32*Seafood_Consumption_Rate!$BD$32</f>
        <v>6470.4414799999986</v>
      </c>
      <c r="AD33" s="13">
        <f>UN_Population_Growth_ScenC!AD32*Seafood_Consumption_Rate!$BD$32</f>
        <v>6485.3201999999983</v>
      </c>
      <c r="AE33" s="13">
        <f>UN_Population_Growth_ScenC!AE32*Seafood_Consumption_Rate!$BD$32</f>
        <v>6499.5595999999987</v>
      </c>
    </row>
    <row r="34" spans="1:32" ht="16" x14ac:dyDescent="0.2">
      <c r="A34" s="15" t="s">
        <v>204</v>
      </c>
      <c r="B34" s="13">
        <f>UN_Population_Growth_ScenC!B33*Seafood_Consumption_Rate!$BD$33</f>
        <v>287356.6752</v>
      </c>
      <c r="C34" s="13">
        <f>UN_Population_Growth_ScenC!C33*Seafood_Consumption_Rate!$BD$33</f>
        <v>290308.2329</v>
      </c>
      <c r="D34" s="13">
        <f>UN_Population_Growth_ScenC!D33*Seafood_Consumption_Rate!$BD$33</f>
        <v>293015.76990000001</v>
      </c>
      <c r="E34" s="13">
        <f>UN_Population_Growth_ScenC!E33*Seafood_Consumption_Rate!$BD$33</f>
        <v>295631.85190000001</v>
      </c>
      <c r="F34" s="13">
        <f>UN_Population_Growth_ScenC!F33*Seafood_Consumption_Rate!$BD$33</f>
        <v>298267.67879999999</v>
      </c>
      <c r="G34" s="13">
        <f>UN_Population_Growth_ScenC!G33*Seafood_Consumption_Rate!$BD$33</f>
        <v>300961.42719999998</v>
      </c>
      <c r="H34" s="13">
        <f>UN_Population_Growth_ScenC!H33*Seafood_Consumption_Rate!$BD$33</f>
        <v>303684.11289999995</v>
      </c>
      <c r="I34" s="13">
        <f>UN_Population_Growth_ScenC!I33*Seafood_Consumption_Rate!$BD$33</f>
        <v>306397.7</v>
      </c>
      <c r="J34" s="13">
        <f>UN_Population_Growth_ScenC!J33*Seafood_Consumption_Rate!$BD$33</f>
        <v>309036.90370000002</v>
      </c>
      <c r="K34" s="13">
        <f>UN_Population_Growth_ScenC!K33*Seafood_Consumption_Rate!$BD$33</f>
        <v>311553.5577</v>
      </c>
      <c r="L34" s="13">
        <f>UN_Population_Growth_ScenC!L33*Seafood_Consumption_Rate!$BD$33</f>
        <v>313943.6286</v>
      </c>
      <c r="M34" s="13">
        <f>UN_Population_Growth_ScenC!M33*Seafood_Consumption_Rate!$BD$33</f>
        <v>316225.31359999999</v>
      </c>
      <c r="N34" s="13">
        <f>UN_Population_Growth_ScenC!N33*Seafood_Consumption_Rate!$BD$33</f>
        <v>318398.8003</v>
      </c>
      <c r="O34" s="13">
        <f>UN_Population_Growth_ScenC!O33*Seafood_Consumption_Rate!$BD$33</f>
        <v>320467.51240000001</v>
      </c>
      <c r="P34" s="13">
        <f>UN_Population_Growth_ScenC!P33*Seafood_Consumption_Rate!$BD$33</f>
        <v>322434.68599999999</v>
      </c>
      <c r="Q34" s="13">
        <f>UN_Population_Growth_ScenC!Q33*Seafood_Consumption_Rate!$BD$33</f>
        <v>324300.22729999997</v>
      </c>
      <c r="R34" s="13">
        <f>UN_Population_Growth_ScenC!R33*Seafood_Consumption_Rate!$BD$33</f>
        <v>326063.7611</v>
      </c>
      <c r="S34" s="13">
        <f>UN_Population_Growth_ScenC!S33*Seafood_Consumption_Rate!$BD$33</f>
        <v>327729.1801</v>
      </c>
      <c r="T34" s="13">
        <f>UN_Population_Growth_ScenC!T33*Seafood_Consumption_Rate!$BD$33</f>
        <v>329301.315</v>
      </c>
      <c r="U34" s="13">
        <f>UN_Population_Growth_ScenC!U33*Seafood_Consumption_Rate!$BD$33</f>
        <v>330785.41859999998</v>
      </c>
      <c r="V34" s="13">
        <f>UN_Population_Growth_ScenC!V33*Seafood_Consumption_Rate!$BD$33</f>
        <v>332184.07039999997</v>
      </c>
      <c r="W34" s="13">
        <f>UN_Population_Growth_ScenC!W33*Seafood_Consumption_Rate!$BD$33</f>
        <v>333501.91349999997</v>
      </c>
      <c r="X34" s="13">
        <f>UN_Population_Growth_ScenC!X33*Seafood_Consumption_Rate!$BD$33</f>
        <v>334749.12520000001</v>
      </c>
      <c r="Y34" s="13">
        <f>UN_Population_Growth_ScenC!Y33*Seafood_Consumption_Rate!$BD$33</f>
        <v>335938.32159999997</v>
      </c>
      <c r="Z34" s="13">
        <f>UN_Population_Growth_ScenC!Z33*Seafood_Consumption_Rate!$BD$33</f>
        <v>337079.58620000002</v>
      </c>
      <c r="AA34" s="13">
        <f>UN_Population_Growth_ScenC!AA33*Seafood_Consumption_Rate!$BD$33</f>
        <v>338178.59389999998</v>
      </c>
      <c r="AB34" s="13">
        <f>UN_Population_Growth_ScenC!AB33*Seafood_Consumption_Rate!$BD$33</f>
        <v>339237.549</v>
      </c>
      <c r="AC34" s="13">
        <f>UN_Population_Growth_ScenC!AC33*Seafood_Consumption_Rate!$BD$33</f>
        <v>340258.89029999997</v>
      </c>
      <c r="AD34" s="13">
        <f>UN_Population_Growth_ScenC!AD33*Seafood_Consumption_Rate!$BD$33</f>
        <v>341243.74339999998</v>
      </c>
      <c r="AE34" s="13">
        <f>UN_Population_Growth_ScenC!AE33*Seafood_Consumption_Rate!$BD$33</f>
        <v>342193.4215</v>
      </c>
    </row>
    <row r="35" spans="1:32" ht="16" x14ac:dyDescent="0.2">
      <c r="A35" s="14" t="s">
        <v>153</v>
      </c>
      <c r="B35" s="13">
        <f>UN_Population_Growth_ScenC!B34*Seafood_Consumption_Rate!$BD$34</f>
        <v>21453.604199999998</v>
      </c>
      <c r="C35" s="13">
        <f>UN_Population_Growth_ScenC!C34*Seafood_Consumption_Rate!$BD$34</f>
        <v>21882.976019999998</v>
      </c>
      <c r="D35" s="13">
        <f>UN_Population_Growth_ScenC!D34*Seafood_Consumption_Rate!$BD$34</f>
        <v>22319.450280000001</v>
      </c>
      <c r="E35" s="13">
        <f>UN_Population_Growth_ScenC!E34*Seafood_Consumption_Rate!$BD$34</f>
        <v>22763.613419999998</v>
      </c>
      <c r="F35" s="13">
        <f>UN_Population_Growth_ScenC!F34*Seafood_Consumption_Rate!$BD$34</f>
        <v>23215.921559999999</v>
      </c>
      <c r="G35" s="13">
        <f>UN_Population_Growth_ScenC!G34*Seafood_Consumption_Rate!$BD$34</f>
        <v>23676.472439999998</v>
      </c>
      <c r="H35" s="13">
        <f>UN_Population_Growth_ScenC!H34*Seafood_Consumption_Rate!$BD$34</f>
        <v>24144.744779999997</v>
      </c>
      <c r="I35" s="13">
        <f>UN_Population_Growth_ScenC!I34*Seafood_Consumption_Rate!$BD$34</f>
        <v>24619.66344</v>
      </c>
      <c r="J35" s="13">
        <f>UN_Population_Growth_ScenC!J34*Seafood_Consumption_Rate!$BD$34</f>
        <v>25099.501679999998</v>
      </c>
      <c r="K35" s="13">
        <f>UN_Population_Growth_ScenC!K34*Seafood_Consumption_Rate!$BD$34</f>
        <v>25583.151779999997</v>
      </c>
      <c r="L35" s="13">
        <f>UN_Population_Growth_ScenC!L34*Seafood_Consumption_Rate!$BD$34</f>
        <v>26069.994719999999</v>
      </c>
      <c r="M35" s="13">
        <f>UN_Population_Growth_ScenC!M34*Seafood_Consumption_Rate!$BD$34</f>
        <v>26560.06308</v>
      </c>
      <c r="N35" s="13">
        <f>UN_Population_Growth_ScenC!N34*Seafood_Consumption_Rate!$BD$34</f>
        <v>27053.291699999998</v>
      </c>
      <c r="O35" s="13">
        <f>UN_Population_Growth_ScenC!O34*Seafood_Consumption_Rate!$BD$34</f>
        <v>27549.8109</v>
      </c>
      <c r="P35" s="13">
        <f>UN_Population_Growth_ScenC!P34*Seafood_Consumption_Rate!$BD$34</f>
        <v>28049.685839999998</v>
      </c>
      <c r="Q35" s="13">
        <f>UN_Population_Growth_ScenC!Q34*Seafood_Consumption_Rate!$BD$34</f>
        <v>28552.72104</v>
      </c>
      <c r="R35" s="13">
        <f>UN_Population_Growth_ScenC!R34*Seafood_Consumption_Rate!$BD$34</f>
        <v>29058.590699999997</v>
      </c>
      <c r="S35" s="13">
        <f>UN_Population_Growth_ScenC!S34*Seafood_Consumption_Rate!$BD$34</f>
        <v>29567.0016</v>
      </c>
      <c r="T35" s="13">
        <f>UN_Population_Growth_ScenC!T34*Seafood_Consumption_Rate!$BD$34</f>
        <v>30077.595359999999</v>
      </c>
      <c r="U35" s="13">
        <f>UN_Population_Growth_ScenC!U34*Seafood_Consumption_Rate!$BD$34</f>
        <v>30590.176499999998</v>
      </c>
      <c r="V35" s="13">
        <f>UN_Population_Growth_ScenC!V34*Seafood_Consumption_Rate!$BD$34</f>
        <v>31104.614699999998</v>
      </c>
      <c r="W35" s="13">
        <f>UN_Population_Growth_ScenC!W34*Seafood_Consumption_Rate!$BD$34</f>
        <v>31620.844799999995</v>
      </c>
      <c r="X35" s="13">
        <f>UN_Population_Growth_ScenC!X34*Seafood_Consumption_Rate!$BD$34</f>
        <v>32138.834219999997</v>
      </c>
      <c r="Y35" s="13">
        <f>UN_Population_Growth_ScenC!Y34*Seafood_Consumption_Rate!$BD$34</f>
        <v>32658.517799999998</v>
      </c>
      <c r="Z35" s="13">
        <f>UN_Population_Growth_ScenC!Z34*Seafood_Consumption_Rate!$BD$34</f>
        <v>33179.862959999999</v>
      </c>
      <c r="AA35" s="13">
        <f>UN_Population_Growth_ScenC!AA34*Seafood_Consumption_Rate!$BD$34</f>
        <v>33702.771959999998</v>
      </c>
      <c r="AB35" s="13">
        <f>UN_Population_Growth_ScenC!AB34*Seafood_Consumption_Rate!$BD$34</f>
        <v>34227.440280000003</v>
      </c>
      <c r="AC35" s="13">
        <f>UN_Population_Growth_ScenC!AC34*Seafood_Consumption_Rate!$BD$34</f>
        <v>34754.161139999997</v>
      </c>
      <c r="AD35" s="13">
        <f>UN_Population_Growth_ScenC!AD34*Seafood_Consumption_Rate!$BD$34</f>
        <v>35283.390660000005</v>
      </c>
      <c r="AE35" s="13">
        <f>UN_Population_Growth_ScenC!AE34*Seafood_Consumption_Rate!$BD$34</f>
        <v>35815.650119999998</v>
      </c>
    </row>
    <row r="36" spans="1:32" ht="16" x14ac:dyDescent="0.2">
      <c r="A36" s="14" t="s">
        <v>160</v>
      </c>
      <c r="B36" s="13">
        <f>UN_Population_Growth_ScenC!B35*Seafood_Consumption_Rate!$BD$35</f>
        <v>9514.3208699999996</v>
      </c>
      <c r="C36" s="13">
        <f>UN_Population_Growth_ScenC!C35*Seafood_Consumption_Rate!$BD$35</f>
        <v>9605.2524000000012</v>
      </c>
      <c r="D36" s="13">
        <f>UN_Population_Growth_ScenC!D35*Seafood_Consumption_Rate!$BD$35</f>
        <v>9695.9690399999999</v>
      </c>
      <c r="E36" s="13">
        <f>UN_Population_Growth_ScenC!E35*Seafood_Consumption_Rate!$BD$35</f>
        <v>9786.3385500000004</v>
      </c>
      <c r="F36" s="13">
        <f>UN_Population_Growth_ScenC!F35*Seafood_Consumption_Rate!$BD$35</f>
        <v>9876.2617500000015</v>
      </c>
      <c r="G36" s="13">
        <f>UN_Population_Growth_ScenC!G35*Seafood_Consumption_Rate!$BD$35</f>
        <v>9965.6229299999995</v>
      </c>
      <c r="H36" s="13">
        <f>UN_Population_Growth_ScenC!H35*Seafood_Consumption_Rate!$BD$35</f>
        <v>10054.15761</v>
      </c>
      <c r="I36" s="13">
        <f>UN_Population_Growth_ScenC!I35*Seafood_Consumption_Rate!$BD$35</f>
        <v>10141.369890000002</v>
      </c>
      <c r="J36" s="13">
        <f>UN_Population_Growth_ScenC!J35*Seafood_Consumption_Rate!$BD$35</f>
        <v>10226.714280000002</v>
      </c>
      <c r="K36" s="13">
        <f>UN_Population_Growth_ScenC!K35*Seafood_Consumption_Rate!$BD$35</f>
        <v>10309.694880000001</v>
      </c>
      <c r="L36" s="13">
        <f>UN_Population_Growth_ScenC!L35*Seafood_Consumption_Rate!$BD$35</f>
        <v>10390.14639</v>
      </c>
      <c r="M36" s="13">
        <f>UN_Population_Growth_ScenC!M35*Seafood_Consumption_Rate!$BD$35</f>
        <v>10468.10187</v>
      </c>
      <c r="N36" s="13">
        <f>UN_Population_Growth_ScenC!N35*Seafood_Consumption_Rate!$BD$35</f>
        <v>10543.677030000001</v>
      </c>
      <c r="O36" s="13">
        <f>UN_Population_Growth_ScenC!O35*Seafood_Consumption_Rate!$BD$35</f>
        <v>10617.103290000001</v>
      </c>
      <c r="P36" s="13">
        <f>UN_Population_Growth_ScenC!P35*Seafood_Consumption_Rate!$BD$35</f>
        <v>10688.562480000001</v>
      </c>
      <c r="Q36" s="13">
        <f>UN_Population_Growth_ScenC!Q35*Seafood_Consumption_Rate!$BD$35</f>
        <v>10758.120720000001</v>
      </c>
      <c r="R36" s="13">
        <f>UN_Population_Growth_ScenC!R35*Seafood_Consumption_Rate!$BD$35</f>
        <v>10825.778010000002</v>
      </c>
      <c r="S36" s="13">
        <f>UN_Population_Growth_ScenC!S35*Seafood_Consumption_Rate!$BD$35</f>
        <v>10891.650060000002</v>
      </c>
      <c r="T36" s="13">
        <f>UN_Population_Growth_ScenC!T35*Seafood_Consumption_Rate!$BD$35</f>
        <v>10955.902170000001</v>
      </c>
      <c r="U36" s="13">
        <f>UN_Population_Growth_ScenC!U35*Seafood_Consumption_Rate!$BD$35</f>
        <v>11018.716170000002</v>
      </c>
      <c r="V36" s="13">
        <f>UN_Population_Growth_ScenC!V35*Seafood_Consumption_Rate!$BD$35</f>
        <v>11080.174710000001</v>
      </c>
      <c r="W36" s="13">
        <f>UN_Population_Growth_ScenC!W35*Seafood_Consumption_Rate!$BD$35</f>
        <v>11140.393500000002</v>
      </c>
      <c r="X36" s="13">
        <f>UN_Population_Growth_ScenC!X35*Seafood_Consumption_Rate!$BD$35</f>
        <v>11199.537840000001</v>
      </c>
      <c r="Y36" s="13">
        <f>UN_Population_Growth_ScenC!Y35*Seafood_Consumption_Rate!$BD$35</f>
        <v>11257.7565</v>
      </c>
      <c r="Z36" s="13">
        <f>UN_Population_Growth_ScenC!Z35*Seafood_Consumption_Rate!$BD$35</f>
        <v>11315.231310000001</v>
      </c>
      <c r="AA36" s="13">
        <f>UN_Population_Growth_ScenC!AA35*Seafood_Consumption_Rate!$BD$35</f>
        <v>11372.028389999999</v>
      </c>
      <c r="AB36" s="13">
        <f>UN_Population_Growth_ScenC!AB35*Seafood_Consumption_Rate!$BD$35</f>
        <v>11428.313040000001</v>
      </c>
      <c r="AC36" s="13">
        <f>UN_Population_Growth_ScenC!AC35*Seafood_Consumption_Rate!$BD$35</f>
        <v>11484.200970000002</v>
      </c>
      <c r="AD36" s="13">
        <f>UN_Population_Growth_ScenC!AD35*Seafood_Consumption_Rate!$BD$35</f>
        <v>11539.9236</v>
      </c>
      <c r="AE36" s="13">
        <f>UN_Population_Growth_ScenC!AE35*Seafood_Consumption_Rate!$BD$35</f>
        <v>11595.662760000001</v>
      </c>
    </row>
    <row r="37" spans="1:32" ht="16" x14ac:dyDescent="0.2">
      <c r="A37" s="14" t="s">
        <v>168</v>
      </c>
      <c r="B37" s="13">
        <f>UN_Population_Growth_ScenC!B36*Seafood_Consumption_Rate!$BD$36</f>
        <v>473.73934999999989</v>
      </c>
      <c r="C37" s="13">
        <f>UN_Population_Growth_ScenC!C36*Seafood_Consumption_Rate!$BD$36</f>
        <v>484.04684999999989</v>
      </c>
      <c r="D37" s="13">
        <f>UN_Population_Growth_ScenC!D36*Seafood_Consumption_Rate!$BD$36</f>
        <v>494.4684499999999</v>
      </c>
      <c r="E37" s="13">
        <f>UN_Population_Growth_ScenC!E36*Seafood_Consumption_Rate!$BD$36</f>
        <v>504.99819999999994</v>
      </c>
      <c r="F37" s="13">
        <f>UN_Population_Growth_ScenC!F36*Seafood_Consumption_Rate!$BD$36</f>
        <v>515.63189999999986</v>
      </c>
      <c r="G37" s="13">
        <f>UN_Population_Growth_ScenC!G36*Seafood_Consumption_Rate!$BD$36</f>
        <v>526.37234999999987</v>
      </c>
      <c r="H37" s="13">
        <f>UN_Population_Growth_ScenC!H36*Seafood_Consumption_Rate!$BD$36</f>
        <v>537.22024999999985</v>
      </c>
      <c r="I37" s="13">
        <f>UN_Population_Growth_ScenC!I36*Seafood_Consumption_Rate!$BD$36</f>
        <v>548.16509999999982</v>
      </c>
      <c r="J37" s="13">
        <f>UN_Population_Growth_ScenC!J36*Seafood_Consumption_Rate!$BD$36</f>
        <v>559.19464999999991</v>
      </c>
      <c r="K37" s="13">
        <f>UN_Population_Growth_ScenC!K36*Seafood_Consumption_Rate!$BD$36</f>
        <v>570.30434999999989</v>
      </c>
      <c r="L37" s="13">
        <f>UN_Population_Growth_ScenC!L36*Seafood_Consumption_Rate!$BD$36</f>
        <v>581.4931499999999</v>
      </c>
      <c r="M37" s="13">
        <f>UN_Population_Growth_ScenC!M36*Seafood_Consumption_Rate!$BD$36</f>
        <v>592.77749999999992</v>
      </c>
      <c r="N37" s="13">
        <f>UN_Population_Growth_ScenC!N36*Seafood_Consumption_Rate!$BD$36</f>
        <v>604.19589999999982</v>
      </c>
      <c r="O37" s="13">
        <f>UN_Population_Growth_ScenC!O36*Seafood_Consumption_Rate!$BD$36</f>
        <v>615.79909999999984</v>
      </c>
      <c r="P37" s="13">
        <f>UN_Population_Growth_ScenC!P36*Seafood_Consumption_Rate!$BD$36</f>
        <v>627.62664999999993</v>
      </c>
      <c r="Q37" s="13">
        <f>UN_Population_Growth_ScenC!Q36*Seafood_Consumption_Rate!$BD$36</f>
        <v>639.68904999999984</v>
      </c>
      <c r="R37" s="13">
        <f>UN_Population_Growth_ScenC!R36*Seafood_Consumption_Rate!$BD$36</f>
        <v>651.98734999999988</v>
      </c>
      <c r="S37" s="13">
        <f>UN_Population_Growth_ScenC!S36*Seafood_Consumption_Rate!$BD$36</f>
        <v>664.54044999999985</v>
      </c>
      <c r="T37" s="13">
        <f>UN_Population_Growth_ScenC!T36*Seafood_Consumption_Rate!$BD$36</f>
        <v>677.3689999999998</v>
      </c>
      <c r="U37" s="13">
        <f>UN_Population_Growth_ScenC!U36*Seafood_Consumption_Rate!$BD$36</f>
        <v>690.4845499999999</v>
      </c>
      <c r="V37" s="13">
        <f>UN_Population_Growth_ScenC!V36*Seafood_Consumption_Rate!$BD$36</f>
        <v>703.89374999999984</v>
      </c>
      <c r="W37" s="13">
        <f>UN_Population_Growth_ScenC!W36*Seafood_Consumption_Rate!$BD$36</f>
        <v>717.58539999999994</v>
      </c>
      <c r="X37" s="13">
        <f>UN_Population_Growth_ScenC!X36*Seafood_Consumption_Rate!$BD$36</f>
        <v>731.52974999999981</v>
      </c>
      <c r="Y37" s="13">
        <f>UN_Population_Growth_ScenC!Y36*Seafood_Consumption_Rate!$BD$36</f>
        <v>745.68339999999978</v>
      </c>
      <c r="Z37" s="13">
        <f>UN_Population_Growth_ScenC!Z36*Seafood_Consumption_Rate!$BD$36</f>
        <v>760.00994999999978</v>
      </c>
      <c r="AA37" s="13">
        <f>UN_Population_Growth_ScenC!AA36*Seafood_Consumption_Rate!$BD$36</f>
        <v>774.49469999999985</v>
      </c>
      <c r="AB37" s="13">
        <f>UN_Population_Growth_ScenC!AB36*Seafood_Consumption_Rate!$BD$36</f>
        <v>789.13099999999974</v>
      </c>
      <c r="AC37" s="13">
        <f>UN_Population_Growth_ScenC!AC36*Seafood_Consumption_Rate!$BD$36</f>
        <v>803.89959999999985</v>
      </c>
      <c r="AD37" s="13">
        <f>UN_Population_Growth_ScenC!AD36*Seafood_Consumption_Rate!$BD$36</f>
        <v>818.78159999999991</v>
      </c>
      <c r="AE37" s="13">
        <f>UN_Population_Growth_ScenC!AE36*Seafood_Consumption_Rate!$BD$36</f>
        <v>833.76019999999983</v>
      </c>
    </row>
    <row r="38" spans="1:32" ht="16" x14ac:dyDescent="0.2">
      <c r="A38" s="14" t="s">
        <v>170</v>
      </c>
      <c r="B38" s="13">
        <f>UN_Population_Growth_ScenC!B37*Seafood_Consumption_Rate!$BD$37</f>
        <v>21502.435960000003</v>
      </c>
      <c r="C38" s="13">
        <f>UN_Population_Growth_ScenC!C37*Seafood_Consumption_Rate!$BD$37</f>
        <v>21572.412770000003</v>
      </c>
      <c r="D38" s="13">
        <f>UN_Population_Growth_ScenC!D37*Seafood_Consumption_Rate!$BD$37</f>
        <v>21636.148530000002</v>
      </c>
      <c r="E38" s="13">
        <f>UN_Population_Growth_ScenC!E37*Seafood_Consumption_Rate!$BD$37</f>
        <v>21694.876040000003</v>
      </c>
      <c r="F38" s="13">
        <f>UN_Population_Growth_ScenC!F37*Seafood_Consumption_Rate!$BD$37</f>
        <v>21749.489080000003</v>
      </c>
      <c r="G38" s="13">
        <f>UN_Population_Growth_ScenC!G37*Seafood_Consumption_Rate!$BD$37</f>
        <v>21800.249620000002</v>
      </c>
      <c r="H38" s="13">
        <f>UN_Population_Growth_ScenC!H37*Seafood_Consumption_Rate!$BD$37</f>
        <v>21846.926510000001</v>
      </c>
      <c r="I38" s="13">
        <f>UN_Population_Growth_ScenC!I37*Seafood_Consumption_Rate!$BD$37</f>
        <v>21889.550570000003</v>
      </c>
      <c r="J38" s="13">
        <f>UN_Population_Growth_ScenC!J37*Seafood_Consumption_Rate!$BD$37</f>
        <v>21927.983110000001</v>
      </c>
      <c r="K38" s="13">
        <f>UN_Population_Growth_ScenC!K37*Seafood_Consumption_Rate!$BD$37</f>
        <v>21962.285770000002</v>
      </c>
      <c r="L38" s="13">
        <f>UN_Population_Growth_ScenC!L37*Seafood_Consumption_Rate!$BD$37</f>
        <v>21992.566420000003</v>
      </c>
      <c r="M38" s="13">
        <f>UN_Population_Growth_ScenC!M37*Seafood_Consumption_Rate!$BD$37</f>
        <v>22019.225720000002</v>
      </c>
      <c r="N38" s="13">
        <f>UN_Population_Growth_ScenC!N37*Seafood_Consumption_Rate!$BD$37</f>
        <v>22042.895480000003</v>
      </c>
      <c r="O38" s="13">
        <f>UN_Population_Growth_ScenC!O37*Seafood_Consumption_Rate!$BD$37</f>
        <v>22064.315380000004</v>
      </c>
      <c r="P38" s="13">
        <f>UN_Population_Growth_ScenC!P37*Seafood_Consumption_Rate!$BD$37</f>
        <v>22084.117230000003</v>
      </c>
      <c r="Q38" s="13">
        <f>UN_Population_Growth_ScenC!Q37*Seafood_Consumption_Rate!$BD$37</f>
        <v>22102.624640000005</v>
      </c>
      <c r="R38" s="13">
        <f>UN_Population_Growth_ScenC!R37*Seafood_Consumption_Rate!$BD$37</f>
        <v>22119.914660000002</v>
      </c>
      <c r="S38" s="13">
        <f>UN_Population_Growth_ScenC!S37*Seafood_Consumption_Rate!$BD$37</f>
        <v>22136.233850000001</v>
      </c>
      <c r="T38" s="13">
        <f>UN_Population_Growth_ScenC!T37*Seafood_Consumption_Rate!$BD$37</f>
        <v>22151.690080000004</v>
      </c>
      <c r="U38" s="13">
        <f>UN_Population_Growth_ScenC!U37*Seafood_Consumption_Rate!$BD$37</f>
        <v>22166.437450000001</v>
      </c>
      <c r="V38" s="13">
        <f>UN_Population_Growth_ScenC!V37*Seafood_Consumption_Rate!$BD$37</f>
        <v>22180.645470000003</v>
      </c>
      <c r="W38" s="13">
        <f>UN_Population_Growth_ScenC!W37*Seafood_Consumption_Rate!$BD$37</f>
        <v>22194.452830000002</v>
      </c>
      <c r="X38" s="13">
        <f>UN_Population_Growth_ScenC!X37*Seafood_Consumption_Rate!$BD$37</f>
        <v>22207.751660000002</v>
      </c>
      <c r="Y38" s="13">
        <f>UN_Population_Growth_ScenC!Y37*Seafood_Consumption_Rate!$BD$37</f>
        <v>22220.434090000002</v>
      </c>
      <c r="Z38" s="13">
        <f>UN_Population_Growth_ScenC!Z37*Seafood_Consumption_Rate!$BD$37</f>
        <v>22232.392250000001</v>
      </c>
      <c r="AA38" s="13">
        <f>UN_Population_Growth_ScenC!AA37*Seafood_Consumption_Rate!$BD$37</f>
        <v>22243.62614</v>
      </c>
      <c r="AB38" s="13">
        <f>UN_Population_Growth_ScenC!AB37*Seafood_Consumption_Rate!$BD$37</f>
        <v>22254.259040000004</v>
      </c>
      <c r="AC38" s="13">
        <f>UN_Population_Growth_ScenC!AC37*Seafood_Consumption_Rate!$BD$37</f>
        <v>22264.368000000002</v>
      </c>
      <c r="AD38" s="13">
        <f>UN_Population_Growth_ScenC!AD37*Seafood_Consumption_Rate!$BD$37</f>
        <v>22274.076300000004</v>
      </c>
      <c r="AE38" s="13">
        <f>UN_Population_Growth_ScenC!AE37*Seafood_Consumption_Rate!$BD$37</f>
        <v>22283.507220000003</v>
      </c>
    </row>
    <row r="39" spans="1:32" ht="16" x14ac:dyDescent="0.2">
      <c r="A39" s="15" t="s">
        <v>209</v>
      </c>
      <c r="B39" s="13">
        <f>UN_Population_Growth_ScenC!B38*Seafood_Consumption_Rate!$BD$38</f>
        <v>424.02709999999996</v>
      </c>
      <c r="C39" s="13">
        <f>UN_Population_Growth_ScenC!C38*Seafood_Consumption_Rate!$BD$38</f>
        <v>427.62019999999995</v>
      </c>
      <c r="D39" s="13">
        <f>UN_Population_Growth_ScenC!D38*Seafood_Consumption_Rate!$BD$38</f>
        <v>431.46109999999993</v>
      </c>
      <c r="E39" s="13">
        <f>UN_Population_Growth_ScenC!E38*Seafood_Consumption_Rate!$BD$38</f>
        <v>435.54979999999995</v>
      </c>
      <c r="F39" s="13">
        <f>UN_Population_Growth_ScenC!F38*Seafood_Consumption_Rate!$BD$38</f>
        <v>439.80369999999994</v>
      </c>
      <c r="G39" s="13">
        <f>UN_Population_Growth_ScenC!G38*Seafood_Consumption_Rate!$BD$38</f>
        <v>444.22280000000001</v>
      </c>
      <c r="H39" s="13">
        <f>UN_Population_Growth_ScenC!H38*Seafood_Consumption_Rate!$BD$38</f>
        <v>448.84839999999997</v>
      </c>
      <c r="I39" s="13">
        <f>UN_Population_Growth_ScenC!I38*Seafood_Consumption_Rate!$BD$38</f>
        <v>453.47399999999999</v>
      </c>
      <c r="J39" s="13">
        <f>UN_Population_Growth_ScenC!J38*Seafood_Consumption_Rate!$BD$38</f>
        <v>458.01699999999994</v>
      </c>
      <c r="K39" s="13">
        <f>UN_Population_Growth_ScenC!K38*Seafood_Consumption_Rate!$BD$38</f>
        <v>462.43609999999995</v>
      </c>
      <c r="L39" s="13">
        <f>UN_Population_Growth_ScenC!L38*Seafood_Consumption_Rate!$BD$38</f>
        <v>466.64869999999996</v>
      </c>
      <c r="M39" s="13">
        <f>UN_Population_Growth_ScenC!M38*Seafood_Consumption_Rate!$BD$38</f>
        <v>470.6961</v>
      </c>
      <c r="N39" s="13">
        <f>UN_Population_Growth_ScenC!N38*Seafood_Consumption_Rate!$BD$38</f>
        <v>474.53699999999998</v>
      </c>
      <c r="O39" s="13">
        <f>UN_Population_Growth_ScenC!O38*Seafood_Consumption_Rate!$BD$38</f>
        <v>478.21269999999998</v>
      </c>
      <c r="P39" s="13">
        <f>UN_Population_Growth_ScenC!P38*Seafood_Consumption_Rate!$BD$38</f>
        <v>481.72319999999996</v>
      </c>
      <c r="Q39" s="13">
        <f>UN_Population_Growth_ScenC!Q38*Seafood_Consumption_Rate!$BD$38</f>
        <v>485.06849999999991</v>
      </c>
      <c r="R39" s="13">
        <f>UN_Population_Growth_ScenC!R38*Seafood_Consumption_Rate!$BD$38</f>
        <v>488.33119999999997</v>
      </c>
      <c r="S39" s="13">
        <f>UN_Population_Growth_ScenC!S38*Seafood_Consumption_Rate!$BD$38</f>
        <v>491.38739999999996</v>
      </c>
      <c r="T39" s="13">
        <f>UN_Population_Growth_ScenC!T38*Seafood_Consumption_Rate!$BD$38</f>
        <v>494.2371</v>
      </c>
      <c r="U39" s="13">
        <f>UN_Population_Growth_ScenC!U38*Seafood_Consumption_Rate!$BD$38</f>
        <v>496.83899999999994</v>
      </c>
      <c r="V39" s="13">
        <f>UN_Population_Growth_ScenC!V38*Seafood_Consumption_Rate!$BD$38</f>
        <v>499.27569999999997</v>
      </c>
      <c r="W39" s="13">
        <f>UN_Population_Growth_ScenC!W38*Seafood_Consumption_Rate!$BD$38</f>
        <v>501.54719999999998</v>
      </c>
      <c r="X39" s="13">
        <f>UN_Population_Growth_ScenC!X38*Seafood_Consumption_Rate!$BD$38</f>
        <v>503.69479999999993</v>
      </c>
      <c r="Y39" s="13">
        <f>UN_Population_Growth_ScenC!Y38*Seafood_Consumption_Rate!$BD$38</f>
        <v>505.80109999999996</v>
      </c>
      <c r="Z39" s="13">
        <f>UN_Population_Growth_ScenC!Z38*Seafood_Consumption_Rate!$BD$38</f>
        <v>507.86610000000002</v>
      </c>
      <c r="AA39" s="13">
        <f>UN_Population_Growth_ScenC!AA38*Seafood_Consumption_Rate!$BD$38</f>
        <v>509.93109999999996</v>
      </c>
      <c r="AB39" s="13">
        <f>UN_Population_Growth_ScenC!AB38*Seafood_Consumption_Rate!$BD$38</f>
        <v>512.07869999999991</v>
      </c>
      <c r="AC39" s="13">
        <f>UN_Population_Growth_ScenC!AC38*Seafood_Consumption_Rate!$BD$38</f>
        <v>514.35019999999997</v>
      </c>
      <c r="AD39" s="13">
        <f>UN_Population_Growth_ScenC!AD38*Seafood_Consumption_Rate!$BD$38</f>
        <v>516.86950000000002</v>
      </c>
      <c r="AE39" s="13">
        <f>UN_Population_Growth_ScenC!AE38*Seafood_Consumption_Rate!$BD$38</f>
        <v>519.7192</v>
      </c>
    </row>
    <row r="40" spans="1:32" ht="16" x14ac:dyDescent="0.2">
      <c r="A40" s="14" t="s">
        <v>183</v>
      </c>
      <c r="B40" s="13">
        <f>UN_Population_Growth_ScenC!B39*Seafood_Consumption_Rate!$BD$39</f>
        <v>9782.6752099999994</v>
      </c>
      <c r="C40" s="13">
        <f>UN_Population_Growth_ScenC!C39*Seafood_Consumption_Rate!$BD$39</f>
        <v>10002.967259999999</v>
      </c>
      <c r="D40" s="13">
        <f>UN_Population_Growth_ScenC!D39*Seafood_Consumption_Rate!$BD$39</f>
        <v>10226.063319999999</v>
      </c>
      <c r="E40" s="13">
        <f>UN_Population_Growth_ScenC!E39*Seafood_Consumption_Rate!$BD$39</f>
        <v>10452.221229999999</v>
      </c>
      <c r="F40" s="13">
        <f>UN_Population_Growth_ScenC!F39*Seafood_Consumption_Rate!$BD$39</f>
        <v>10681.440989999999</v>
      </c>
      <c r="G40" s="13">
        <f>UN_Population_Growth_ScenC!G39*Seafood_Consumption_Rate!$BD$39</f>
        <v>10913.722599999999</v>
      </c>
      <c r="H40" s="13">
        <f>UN_Population_Growth_ScenC!H39*Seafood_Consumption_Rate!$BD$39</f>
        <v>11148.77599</v>
      </c>
      <c r="I40" s="13">
        <f>UN_Population_Growth_ScenC!I39*Seafood_Consumption_Rate!$BD$39</f>
        <v>11386.053249999999</v>
      </c>
      <c r="J40" s="13">
        <f>UN_Population_Growth_ScenC!J39*Seafood_Consumption_Rate!$BD$39</f>
        <v>11624.877549999999</v>
      </c>
      <c r="K40" s="13">
        <f>UN_Population_Growth_ScenC!K39*Seafood_Consumption_Rate!$BD$39</f>
        <v>11864.765439999999</v>
      </c>
      <c r="L40" s="13">
        <f>UN_Population_Growth_ScenC!L39*Seafood_Consumption_Rate!$BD$39</f>
        <v>12105.52354</v>
      </c>
      <c r="M40" s="13">
        <f>UN_Population_Growth_ScenC!M39*Seafood_Consumption_Rate!$BD$39</f>
        <v>12347.15185</v>
      </c>
      <c r="N40" s="13">
        <f>UN_Population_Growth_ScenC!N39*Seafood_Consumption_Rate!$BD$39</f>
        <v>12589.940439999998</v>
      </c>
      <c r="O40" s="13">
        <f>UN_Population_Growth_ScenC!O39*Seafood_Consumption_Rate!$BD$39</f>
        <v>12834.17938</v>
      </c>
      <c r="P40" s="13">
        <f>UN_Population_Growth_ScenC!P39*Seafood_Consumption_Rate!$BD$39</f>
        <v>13080.158739999999</v>
      </c>
      <c r="Q40" s="13">
        <f>UN_Population_Growth_ScenC!Q39*Seafood_Consumption_Rate!$BD$39</f>
        <v>13327.910749999997</v>
      </c>
      <c r="R40" s="13">
        <f>UN_Population_Growth_ScenC!R39*Seafood_Consumption_Rate!$BD$39</f>
        <v>13577.33872</v>
      </c>
      <c r="S40" s="13">
        <f>UN_Population_Growth_ScenC!S39*Seafood_Consumption_Rate!$BD$39</f>
        <v>13828.57157</v>
      </c>
      <c r="T40" s="13">
        <f>UN_Population_Growth_ScenC!T39*Seafood_Consumption_Rate!$BD$39</f>
        <v>14081.705989999999</v>
      </c>
      <c r="U40" s="13">
        <f>UN_Population_Growth_ScenC!U39*Seafood_Consumption_Rate!$BD$39</f>
        <v>14336.741979999999</v>
      </c>
      <c r="V40" s="13">
        <f>UN_Population_Growth_ScenC!V39*Seafood_Consumption_Rate!$BD$39</f>
        <v>14593.776229999998</v>
      </c>
      <c r="W40" s="13">
        <f>UN_Population_Growth_ScenC!W39*Seafood_Consumption_Rate!$BD$39</f>
        <v>14852.776509999998</v>
      </c>
      <c r="X40" s="13">
        <f>UN_Population_Growth_ScenC!X39*Seafood_Consumption_Rate!$BD$39</f>
        <v>15113.83951</v>
      </c>
      <c r="Y40" s="13">
        <f>UN_Population_Growth_ScenC!Y39*Seafood_Consumption_Rate!$BD$39</f>
        <v>15376.965229999998</v>
      </c>
      <c r="Z40" s="13">
        <f>UN_Population_Growth_ScenC!Z39*Seafood_Consumption_Rate!$BD$39</f>
        <v>15642.218129999999</v>
      </c>
      <c r="AA40" s="13">
        <f>UN_Population_Growth_ScenC!AA39*Seafood_Consumption_Rate!$BD$39</f>
        <v>15909.533749999999</v>
      </c>
      <c r="AB40" s="13">
        <f>UN_Population_Growth_ScenC!AB39*Seafood_Consumption_Rate!$BD$39</f>
        <v>16178.912089999998</v>
      </c>
      <c r="AC40" s="13">
        <f>UN_Population_Growth_ScenC!AC39*Seafood_Consumption_Rate!$BD$39</f>
        <v>16450.22423</v>
      </c>
      <c r="AD40" s="13">
        <f>UN_Population_Growth_ScenC!AD39*Seafood_Consumption_Rate!$BD$39</f>
        <v>16723.502399999998</v>
      </c>
      <c r="AE40" s="13">
        <f>UN_Population_Growth_ScenC!AE39*Seafood_Consumption_Rate!$BD$39</f>
        <v>16998.64991</v>
      </c>
    </row>
    <row r="41" spans="1:32" x14ac:dyDescent="0.2">
      <c r="B41" s="27">
        <f>SUM(B3:B40)</f>
        <v>1129520.3418099999</v>
      </c>
      <c r="AE41" s="27">
        <f>SUM(AE3:AE40)</f>
        <v>1462447.0298699997</v>
      </c>
      <c r="AF41" s="28">
        <f>(AE41-B41)</f>
        <v>332926.68805999984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StatisticalData</vt:lpstr>
      <vt:lpstr>Seafood_Consumption_Rate</vt:lpstr>
      <vt:lpstr>UN_Population_Growth_ScenA</vt:lpstr>
      <vt:lpstr>UN_Population_Growth_ScenB</vt:lpstr>
      <vt:lpstr>UN_Population_Growth_ScenC</vt:lpstr>
      <vt:lpstr>Consumption_Projections_ScenA</vt:lpstr>
      <vt:lpstr>Consumption_Projections_ScenB</vt:lpstr>
      <vt:lpstr>Consumption_Projections_ScenC</vt:lpstr>
      <vt:lpstr>Final_Consumption_with_Errors</vt:lpstr>
      <vt:lpstr>AIS_Consumption_Model</vt:lpstr>
      <vt:lpstr>Caribbean_Consumption_Model</vt:lpstr>
      <vt:lpstr>Pacific_Consumption_Model</vt:lpstr>
      <vt:lpstr>Seafood_Need_vs_Vulnerability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Reg Watson</dc:creator>
  <cp:lastModifiedBy>Microsoft Office User</cp:lastModifiedBy>
  <dcterms:created xsi:type="dcterms:W3CDTF">2014-02-15T06:49:21Z</dcterms:created>
  <dcterms:modified xsi:type="dcterms:W3CDTF">2020-02-09T19:13:31Z</dcterms:modified>
</cp:coreProperties>
</file>