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sids_climate/data/final_data_from_lida/"/>
    </mc:Choice>
  </mc:AlternateContent>
  <xr:revisionPtr revIDLastSave="0" documentId="13_ncr:1_{6A1DBA9D-31BF-F447-86FD-758A180A81DE}" xr6:coauthVersionLast="47" xr6:coauthVersionMax="47" xr10:uidLastSave="{00000000-0000-0000-0000-000000000000}"/>
  <bookViews>
    <workbookView xWindow="560" yWindow="2140" windowWidth="33600" windowHeight="18560" activeTab="1" xr2:uid="{4D740CD5-0A9C-674B-B41A-B9D28E20694D}"/>
  </bookViews>
  <sheets>
    <sheet name="Figure1" sheetId="1" r:id="rId1"/>
    <sheet name="Figur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5" i="2"/>
  <c r="K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Lida Teneva</author>
  </authors>
  <commentList>
    <comment ref="A1" authorId="0" shapeId="0" xr:uid="{81CA3DBE-1E09-8E46-9F38-5D092A54070B}">
      <text>
        <r>
          <rPr>
            <b/>
            <sz val="10"/>
            <color rgb="FF000000"/>
            <rFont val="Tahoma"/>
            <family val="2"/>
          </rPr>
          <t>Lida Teneva: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Data sourced frommy file MASTER_FAOSEAFOODconsumption_August2021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Lida Teneva</author>
  </authors>
  <commentList>
    <comment ref="A4" authorId="0" shapeId="0" xr:uid="{FED0EF1E-044F-6340-8673-A0E9FFF7F8CF}">
      <text>
        <r>
          <rPr>
            <b/>
            <sz val="10"/>
            <color rgb="FF000000"/>
            <rFont val="Tahoma"/>
            <family val="2"/>
          </rPr>
          <t>Lida Teneva: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Data sourced frommy file MASTER_FAOSEAFOODconsumption_Nov242020
</t>
        </r>
      </text>
    </comment>
  </commentList>
</comments>
</file>

<file path=xl/sharedStrings.xml><?xml version="1.0" encoding="utf-8"?>
<sst xmlns="http://schemas.openxmlformats.org/spreadsheetml/2006/main" count="102" uniqueCount="63">
  <si>
    <t>Pacific</t>
  </si>
  <si>
    <t>Fiji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</si>
  <si>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</si>
  <si>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</si>
  <si>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</si>
  <si>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</si>
  <si>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</si>
  <si>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</si>
  <si>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</si>
  <si>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Timor-Leste</t>
  </si>
  <si>
    <t>Tuvalu</t>
  </si>
  <si>
    <t>Vanuatu</t>
  </si>
  <si>
    <t>Caribbean</t>
  </si>
  <si>
    <t>Antigua and Barbuda</t>
  </si>
  <si>
    <t>Bahamas</t>
  </si>
  <si>
    <t>Barbados</t>
  </si>
  <si>
    <t>Cuba</t>
  </si>
  <si>
    <t>Dominica</t>
  </si>
  <si>
    <t>Dominican Republic</t>
  </si>
  <si>
    <t>Grenada</t>
  </si>
  <si>
    <t>Haiti</t>
  </si>
  <si>
    <t>Jamaica</t>
  </si>
  <si>
    <t>Saint Kitts and Nevis</t>
  </si>
  <si>
    <t>Saint Lucia</t>
  </si>
  <si>
    <t>Saint Vincent and the Grenadines</t>
  </si>
  <si>
    <t>Trinidad and Tobago</t>
  </si>
  <si>
    <t>AIS</t>
  </si>
  <si>
    <t>Bahrain</t>
  </si>
  <si>
    <t>Cabo Verde</t>
  </si>
  <si>
    <t>Comoros</t>
  </si>
  <si>
    <t>Maldives</t>
  </si>
  <si>
    <t>Mauritius</t>
  </si>
  <si>
    <t>Saō Tome and Principe</t>
  </si>
  <si>
    <t>Seychelles</t>
  </si>
  <si>
    <t>Figure 2</t>
  </si>
  <si>
    <t>region, country, scenario, % surplus seafood (2046-2050)</t>
  </si>
  <si>
    <t>2046-2050 Seafood Demand Ave (in 1000kg)</t>
  </si>
  <si>
    <t>% surplus seafood projected for 2046-2050 if Full Adaptation</t>
  </si>
  <si>
    <t>2046-2050 Seafood Demand SD (in 1000kg)</t>
  </si>
  <si>
    <t>% Surplus Seafood (2046-2050) (Full Ad SD)</t>
  </si>
  <si>
    <t>2046-2050 Available Seafood; Full Adaptation AVE (in 1,000kg)</t>
  </si>
  <si>
    <t>2046-2050 Available Seafood; Full Adaptation SD (in 1,000kg)</t>
  </si>
  <si>
    <t>2046-2050 Available Seafood; 20-yr Adaptation AVE (in 1,000kg)</t>
  </si>
  <si>
    <t>2046-2050 Available Seafood; 20-yr Adaptation  SD (in 1,000kg)</t>
  </si>
  <si>
    <t>% surplus seafood projected for 2046-2050 if 20-yr Adaptation</t>
  </si>
  <si>
    <t>% Surplus Seafood (2046-2050) (20-yr Ad SD)</t>
  </si>
  <si>
    <t>2046-2050 Available Seafood; 10-yr Adaptation AVE (in 1,000kg)</t>
  </si>
  <si>
    <t>2046-2050 Available Seafood; 10-yr Adaptation  SD (in 1,000kg)</t>
  </si>
  <si>
    <t>% surplus seafood projected for 2046-2050 if 10-yr Adaptation</t>
  </si>
  <si>
    <t>% Surplus Seafood (2046-2050) (10-yr Ad SD)</t>
  </si>
  <si>
    <t>2046-2050 Available Seafood; 5-yr Adaptation AVE (in 1,000kg)</t>
  </si>
  <si>
    <t>2046-2050 Available Seafood; 5-yr Adaptation  SD (in 1,000kg)</t>
  </si>
  <si>
    <t>% surplus seafood projected for 2046-2050 if 5-yr Adaptation</t>
  </si>
  <si>
    <t>% Surplus Seafood (2046-2050) (5-yr Ad SD)</t>
  </si>
  <si>
    <t>2021 Seafood Demand Ave (in 1,000kg)</t>
  </si>
  <si>
    <t>2046-2050 Seafood Demand Ave (in 1,000kg)</t>
  </si>
  <si>
    <t>2046-2050 Seafood Demand Low (in 1,000kg)</t>
  </si>
  <si>
    <t>2046-2050 Seafood Demand High (in 1,000kg)</t>
  </si>
  <si>
    <t>2021 Seafood Demand SD (in 1,000kg)</t>
  </si>
  <si>
    <t>% 2046-2050 increase in seafood demand Average</t>
  </si>
  <si>
    <t>% 2046-2050 increase in seafood demand Low</t>
  </si>
  <si>
    <t>% 2046-2050 increase in seafood demand High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</si>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</sst>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textRotation="255"/>
    </xf>
    <xf numFmtId="0" fontId="1" fillId="0" borderId="1" xfId="0" applyFont="1" applyBorder="1" applyAlignment="1">
      <alignment textRotation="255"/>
    </xf>
    <xf numFmtId="1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0" fontId="0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1" fontId="0" fillId="0" borderId="1" xfId="0" applyNumberFormat="1" applyFont="1" applyBorder="1"/>
    <xf numFmtId="3" fontId="0" fillId="0" borderId="0" xfId="0" applyNumberFormat="1" applyFont="1" applyBorder="1"/>
    <xf numFmtId="3" fontId="0" fillId="0" borderId="2" xfId="0" applyNumberFormat="1" applyFont="1" applyBorder="1"/>
    <xf numFmtId="0" fontId="0" fillId="0" borderId="1" xfId="0" applyFont="1" applyBorder="1"/>
    <xf numFmtId="0" fontId="0" fillId="0" borderId="0" xfId="0" applyFont="1" applyAlignment="1">
      <alignment horizontal="left"/>
    </xf>
    <xf numFmtId="3" fontId="0" fillId="0" borderId="0" xfId="0" applyNumberFormat="1" applyFont="1" applyAlignment="1"/>
    <xf numFmtId="1" fontId="4" fillId="0" borderId="0" xfId="0" applyNumberFormat="1" applyFont="1"/>
    <xf numFmtId="0" fontId="0" fillId="0" borderId="0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AC68-C23F-B540-AE95-69DBA450F556}">
  <dimension ref="A1:L34"/>
  <sheetViews>
    <sheetView workbookViewId="0">
      <selection activeCell="B11" sqref="B11"/>
    </sheetView>
  </sheetViews>
  <sheetFormatPr baseColWidth="10" defaultRowHeight="16" x14ac:dyDescent="0.2"/>
  <cols>
    <col min="2" max="2" width="29.1640625" customWidth="1"/>
    <col min="3" max="4" width="20.1640625" customWidth="1"/>
    <col min="5" max="7" width="12.6640625" bestFit="1" customWidth="1"/>
    <col min="8" max="8" width="16.33203125" customWidth="1"/>
    <col min="9" max="9" width="16.1640625" customWidth="1"/>
    <col min="10" max="10" width="15.1640625" customWidth="1"/>
  </cols>
  <sheetData>
    <row r="1" spans="1:12" ht="68" x14ac:dyDescent="0.2">
      <c r="A1" s="1"/>
      <c r="B1" s="2"/>
      <c r="C1" s="2" t="s">
        <v>54</v>
      </c>
      <c r="D1" s="2" t="s">
        <v>58</v>
      </c>
      <c r="E1" s="20" t="s">
        <v>55</v>
      </c>
      <c r="F1" s="20" t="s">
        <v>56</v>
      </c>
      <c r="G1" s="20" t="s">
        <v>57</v>
      </c>
      <c r="H1" s="20" t="s">
        <v>59</v>
      </c>
      <c r="I1" s="20" t="s">
        <v>60</v>
      </c>
      <c r="J1" s="20" t="s">
        <v>61</v>
      </c>
    </row>
    <row r="2" spans="1:12" x14ac:dyDescent="0.2">
      <c r="A2" s="1" t="s">
        <v>0</v>
      </c>
      <c r="B2" s="22" t="s">
        <v>1</v>
      </c>
      <c r="C2" s="23">
        <v>32710</v>
      </c>
      <c r="D2" s="23">
        <v>1159</v>
      </c>
      <c r="E2" s="22">
        <v>33786.328456000003</v>
      </c>
      <c r="F2" s="22">
        <v>29217.014628000004</v>
      </c>
      <c r="G2" s="22">
        <v>37027.562240000014</v>
      </c>
      <c r="H2" s="22">
        <f>(E2-C2)/C2*100</f>
        <v>3.2905180556404861</v>
      </c>
      <c r="I2" s="3">
        <f>(F2-C2)/C2*100</f>
        <v>-10.678646811372655</v>
      </c>
      <c r="J2" s="3">
        <f>(G2-C2)/C2*100</f>
        <v>13.199517701008908</v>
      </c>
    </row>
    <row r="3" spans="1:12" x14ac:dyDescent="0.2">
      <c r="A3" s="4"/>
      <c r="B3" s="22" t="s">
        <v>2</v>
      </c>
      <c r="C3" s="23">
        <v>9271</v>
      </c>
      <c r="D3" s="21">
        <v>161</v>
      </c>
      <c r="E3" s="22">
        <v>13422.932603333338</v>
      </c>
      <c r="F3" s="22">
        <v>11754.129952000003</v>
      </c>
      <c r="G3" s="22">
        <v>14195.900184000004</v>
      </c>
      <c r="H3" s="22">
        <f t="shared" ref="H3:H33" si="0">(E3-C3)/C3*100</f>
        <v>44.784085895085084</v>
      </c>
      <c r="I3" s="3">
        <f t="shared" ref="I3:I33" si="1">(F3-C3)/C3*100</f>
        <v>26.783841570488654</v>
      </c>
      <c r="J3" s="3">
        <f t="shared" ref="J3:J33" si="2">(G3-C3)/C3*100</f>
        <v>53.121563844245536</v>
      </c>
    </row>
    <row r="4" spans="1:12" x14ac:dyDescent="0.2">
      <c r="A4" s="4"/>
      <c r="B4" s="22" t="s">
        <v>3</v>
      </c>
      <c r="C4" s="23">
        <v>1018</v>
      </c>
      <c r="D4" s="21">
        <v>12</v>
      </c>
      <c r="E4" s="22">
        <v>1357.8286666666668</v>
      </c>
      <c r="F4" s="22">
        <v>1131.7464000000002</v>
      </c>
      <c r="G4" s="22">
        <v>1378.1802</v>
      </c>
      <c r="H4" s="22">
        <f t="shared" si="0"/>
        <v>33.381990831696143</v>
      </c>
      <c r="I4" s="3">
        <f t="shared" si="1"/>
        <v>11.17351669941063</v>
      </c>
      <c r="J4" s="3">
        <f t="shared" si="2"/>
        <v>35.381159135559926</v>
      </c>
    </row>
    <row r="5" spans="1:12" x14ac:dyDescent="0.2">
      <c r="A5" s="4"/>
      <c r="B5" s="22" t="s">
        <v>4</v>
      </c>
      <c r="C5" s="23">
        <v>4798</v>
      </c>
      <c r="D5" s="21">
        <v>65</v>
      </c>
      <c r="E5" s="22">
        <v>5928.2960000000003</v>
      </c>
      <c r="F5" s="22">
        <v>5043.808</v>
      </c>
      <c r="G5" s="22">
        <v>6264.1392000000005</v>
      </c>
      <c r="H5" s="22">
        <f t="shared" si="0"/>
        <v>23.557649020425185</v>
      </c>
      <c r="I5" s="3">
        <f t="shared" si="1"/>
        <v>5.123134639433097</v>
      </c>
      <c r="J5" s="3">
        <f t="shared" si="2"/>
        <v>30.557298874531064</v>
      </c>
    </row>
    <row r="6" spans="1:12" x14ac:dyDescent="0.2">
      <c r="A6" s="4"/>
      <c r="B6" s="22" t="s">
        <v>5</v>
      </c>
      <c r="C6" s="21">
        <v>251</v>
      </c>
      <c r="D6" s="23">
        <v>3</v>
      </c>
      <c r="E6" s="22">
        <v>253.91840000000002</v>
      </c>
      <c r="F6" s="22">
        <v>229.88640000000001</v>
      </c>
      <c r="G6" s="22">
        <v>280.06560000000002</v>
      </c>
      <c r="H6" s="22">
        <f t="shared" si="0"/>
        <v>1.1627091633466213</v>
      </c>
      <c r="I6" s="3">
        <f t="shared" si="1"/>
        <v>-8.4117928286852557</v>
      </c>
      <c r="J6" s="3">
        <f t="shared" si="2"/>
        <v>11.579920318725106</v>
      </c>
    </row>
    <row r="7" spans="1:12" x14ac:dyDescent="0.2">
      <c r="A7" s="4"/>
      <c r="B7" s="22" t="s">
        <v>6</v>
      </c>
      <c r="C7" s="23">
        <v>1536</v>
      </c>
      <c r="D7" s="21">
        <v>18</v>
      </c>
      <c r="E7" s="22">
        <v>1856.5912599999999</v>
      </c>
      <c r="F7" s="22">
        <v>1685.6352200000001</v>
      </c>
      <c r="G7" s="22">
        <v>2056.5499799999998</v>
      </c>
      <c r="H7" s="22">
        <f t="shared" si="0"/>
        <v>20.87182682291666</v>
      </c>
      <c r="I7" s="3">
        <f t="shared" si="1"/>
        <v>9.741876302083341</v>
      </c>
      <c r="J7" s="3">
        <f t="shared" si="2"/>
        <v>33.889972656249981</v>
      </c>
    </row>
    <row r="8" spans="1:12" x14ac:dyDescent="0.2">
      <c r="A8" s="4"/>
      <c r="B8" s="22" t="s">
        <v>7</v>
      </c>
      <c r="C8" s="23">
        <v>149628</v>
      </c>
      <c r="D8" s="23">
        <v>1808</v>
      </c>
      <c r="E8" s="22">
        <v>235021.18055999995</v>
      </c>
      <c r="F8" s="22">
        <v>203490.42480000001</v>
      </c>
      <c r="G8" s="22">
        <v>247707.01595999993</v>
      </c>
      <c r="H8" s="22">
        <f t="shared" si="0"/>
        <v>57.070321437164125</v>
      </c>
      <c r="I8" s="3">
        <f t="shared" si="1"/>
        <v>35.997557141711454</v>
      </c>
      <c r="J8" s="3">
        <f t="shared" si="2"/>
        <v>65.548571096318824</v>
      </c>
      <c r="L8" s="1"/>
    </row>
    <row r="9" spans="1:12" x14ac:dyDescent="0.2">
      <c r="A9" s="4"/>
      <c r="B9" s="22" t="s">
        <v>8</v>
      </c>
      <c r="C9" s="23">
        <v>9795</v>
      </c>
      <c r="D9" s="21">
        <v>849</v>
      </c>
      <c r="E9" s="22">
        <v>12216.834253333331</v>
      </c>
      <c r="F9" s="22">
        <v>10515.542592000002</v>
      </c>
      <c r="G9" s="22">
        <v>12779.644927999998</v>
      </c>
      <c r="H9" s="22">
        <f t="shared" si="0"/>
        <v>24.725209324485256</v>
      </c>
      <c r="I9" s="3">
        <f t="shared" si="1"/>
        <v>7.3562286064318698</v>
      </c>
      <c r="J9" s="3">
        <f t="shared" si="2"/>
        <v>30.471106972945361</v>
      </c>
    </row>
    <row r="10" spans="1:12" x14ac:dyDescent="0.2">
      <c r="A10" s="4"/>
      <c r="B10" s="22" t="s">
        <v>62</v>
      </c>
      <c r="C10" s="23">
        <v>21308</v>
      </c>
      <c r="D10" s="21">
        <v>977</v>
      </c>
      <c r="E10" s="22">
        <v>33418.46802</v>
      </c>
      <c r="F10" s="22">
        <v>28589.230187999998</v>
      </c>
      <c r="G10" s="22">
        <v>34756.682831999999</v>
      </c>
      <c r="H10" s="22">
        <f t="shared" si="0"/>
        <v>56.835310775295667</v>
      </c>
      <c r="I10" s="3">
        <f t="shared" si="1"/>
        <v>34.171344978411852</v>
      </c>
      <c r="J10" s="3">
        <f t="shared" si="2"/>
        <v>63.115650610099486</v>
      </c>
    </row>
    <row r="11" spans="1:12" x14ac:dyDescent="0.2">
      <c r="A11" s="4"/>
      <c r="B11" s="22" t="s">
        <v>9</v>
      </c>
      <c r="C11" s="21">
        <v>472</v>
      </c>
      <c r="D11" s="21">
        <v>71</v>
      </c>
      <c r="E11" s="22">
        <v>816.45661999999982</v>
      </c>
      <c r="F11" s="22">
        <v>668.73505999999975</v>
      </c>
      <c r="G11" s="22">
        <v>804.01341999999977</v>
      </c>
      <c r="H11" s="22">
        <f t="shared" si="0"/>
        <v>72.978097457627072</v>
      </c>
      <c r="I11" s="3">
        <f t="shared" si="1"/>
        <v>41.681156779660967</v>
      </c>
      <c r="J11" s="3">
        <f t="shared" si="2"/>
        <v>70.341826271186392</v>
      </c>
    </row>
    <row r="12" spans="1:12" x14ac:dyDescent="0.2">
      <c r="A12" s="4"/>
      <c r="B12" s="22" t="s">
        <v>10</v>
      </c>
      <c r="C12" s="21">
        <v>420</v>
      </c>
      <c r="D12" s="21">
        <v>5</v>
      </c>
      <c r="E12" s="22">
        <v>470.71812666666665</v>
      </c>
      <c r="F12" s="22">
        <v>406.03681999999998</v>
      </c>
      <c r="G12" s="22">
        <v>514.58973999999989</v>
      </c>
      <c r="H12" s="22">
        <f t="shared" si="0"/>
        <v>12.075744444444441</v>
      </c>
      <c r="I12" s="3">
        <f t="shared" si="1"/>
        <v>-3.324566666666672</v>
      </c>
      <c r="J12" s="3">
        <f t="shared" si="2"/>
        <v>22.521366666666644</v>
      </c>
    </row>
    <row r="13" spans="1:12" x14ac:dyDescent="0.2">
      <c r="A13" s="5"/>
      <c r="B13" s="24" t="s">
        <v>11</v>
      </c>
      <c r="C13" s="25">
        <v>9691</v>
      </c>
      <c r="D13" s="31">
        <v>517</v>
      </c>
      <c r="E13" s="22">
        <v>15438.133472666665</v>
      </c>
      <c r="F13" s="22">
        <v>13509.971573999999</v>
      </c>
      <c r="G13" s="22">
        <v>16452.164475999998</v>
      </c>
      <c r="H13" s="22">
        <f t="shared" si="0"/>
        <v>59.30382285281874</v>
      </c>
      <c r="I13" s="3">
        <f t="shared" si="1"/>
        <v>39.407404540295111</v>
      </c>
      <c r="J13" s="3">
        <f t="shared" si="2"/>
        <v>69.767459250851289</v>
      </c>
    </row>
    <row r="14" spans="1:12" x14ac:dyDescent="0.2">
      <c r="A14" s="1" t="s">
        <v>12</v>
      </c>
      <c r="B14" s="22" t="s">
        <v>13</v>
      </c>
      <c r="C14" s="26">
        <v>4904</v>
      </c>
      <c r="D14" s="31">
        <v>503</v>
      </c>
      <c r="E14" s="22">
        <v>5748.6273599999995</v>
      </c>
      <c r="F14" s="22">
        <v>5148.5896979999998</v>
      </c>
      <c r="G14" s="22">
        <v>6362.7686219999987</v>
      </c>
      <c r="H14" s="22">
        <f t="shared" si="0"/>
        <v>17.223233278955945</v>
      </c>
      <c r="I14" s="3">
        <f t="shared" si="1"/>
        <v>4.987555016313209</v>
      </c>
      <c r="J14" s="3">
        <f t="shared" si="2"/>
        <v>29.746505342577461</v>
      </c>
    </row>
    <row r="15" spans="1:12" x14ac:dyDescent="0.2">
      <c r="A15" s="21"/>
      <c r="B15" s="22" t="s">
        <v>14</v>
      </c>
      <c r="C15" s="23">
        <v>13496</v>
      </c>
      <c r="D15" s="21">
        <v>653</v>
      </c>
      <c r="E15" s="22">
        <v>15761.442507999998</v>
      </c>
      <c r="F15" s="22">
        <v>14297.228568</v>
      </c>
      <c r="G15" s="22">
        <v>17435.892348000001</v>
      </c>
      <c r="H15" s="22">
        <f t="shared" si="0"/>
        <v>16.786029253112019</v>
      </c>
      <c r="I15" s="3">
        <f t="shared" si="1"/>
        <v>5.936785477178427</v>
      </c>
      <c r="J15" s="3">
        <f t="shared" si="2"/>
        <v>29.193037551867228</v>
      </c>
    </row>
    <row r="16" spans="1:12" x14ac:dyDescent="0.2">
      <c r="A16" s="21"/>
      <c r="B16" s="22" t="s">
        <v>15</v>
      </c>
      <c r="C16" s="23">
        <v>5055</v>
      </c>
      <c r="D16" s="21">
        <v>847</v>
      </c>
      <c r="E16" s="22">
        <v>7437.4457519999996</v>
      </c>
      <c r="F16" s="22">
        <v>6395.7570599999999</v>
      </c>
      <c r="G16" s="22">
        <v>8020.4649579999996</v>
      </c>
      <c r="H16" s="22">
        <f t="shared" si="0"/>
        <v>47.130479762611266</v>
      </c>
      <c r="I16" s="3">
        <f t="shared" si="1"/>
        <v>26.52338397626113</v>
      </c>
      <c r="J16" s="3">
        <f t="shared" si="2"/>
        <v>58.663995212660723</v>
      </c>
    </row>
    <row r="17" spans="1:10" x14ac:dyDescent="0.2">
      <c r="A17" s="21"/>
      <c r="B17" s="22" t="s">
        <v>16</v>
      </c>
      <c r="C17" s="23">
        <v>99891</v>
      </c>
      <c r="D17" s="23">
        <v>17042</v>
      </c>
      <c r="E17" s="22">
        <v>90531.626826666674</v>
      </c>
      <c r="F17" s="22">
        <v>83974.512159999998</v>
      </c>
      <c r="G17" s="22">
        <v>100801.58176</v>
      </c>
      <c r="H17" s="22">
        <f t="shared" si="0"/>
        <v>-9.3695860220974119</v>
      </c>
      <c r="I17" s="3">
        <f t="shared" si="1"/>
        <v>-15.93385574275961</v>
      </c>
      <c r="J17" s="3">
        <f t="shared" si="2"/>
        <v>0.91157537716110659</v>
      </c>
    </row>
    <row r="18" spans="1:10" x14ac:dyDescent="0.2">
      <c r="A18" s="21"/>
      <c r="B18" s="22" t="s">
        <v>17</v>
      </c>
      <c r="C18" s="23">
        <v>2386</v>
      </c>
      <c r="D18" s="21">
        <v>368</v>
      </c>
      <c r="E18" s="22">
        <v>2376.8927720000002</v>
      </c>
      <c r="F18" s="22">
        <v>2138.4349360000001</v>
      </c>
      <c r="G18" s="22">
        <v>2649.2324139999996</v>
      </c>
      <c r="H18" s="22">
        <f t="shared" si="0"/>
        <v>-0.38169438390611277</v>
      </c>
      <c r="I18" s="3">
        <f t="shared" si="1"/>
        <v>-10.375736127409887</v>
      </c>
      <c r="J18" s="3">
        <f t="shared" si="2"/>
        <v>11.032372757753546</v>
      </c>
    </row>
    <row r="19" spans="1:10" x14ac:dyDescent="0.2">
      <c r="A19" s="21"/>
      <c r="B19" s="22" t="s">
        <v>18</v>
      </c>
      <c r="C19" s="23">
        <v>119111</v>
      </c>
      <c r="D19" s="23">
        <v>10373</v>
      </c>
      <c r="E19" s="22">
        <v>143985.12614666668</v>
      </c>
      <c r="F19" s="22">
        <v>123898.72116</v>
      </c>
      <c r="G19" s="22">
        <v>156556.68303999997</v>
      </c>
      <c r="H19" s="22">
        <f t="shared" si="0"/>
        <v>20.883147775324424</v>
      </c>
      <c r="I19" s="3">
        <f t="shared" si="1"/>
        <v>4.0195457682329936</v>
      </c>
      <c r="J19" s="3">
        <f t="shared" si="2"/>
        <v>31.437636356004038</v>
      </c>
    </row>
    <row r="20" spans="1:10" x14ac:dyDescent="0.2">
      <c r="A20" s="21"/>
      <c r="B20" s="22" t="s">
        <v>19</v>
      </c>
      <c r="C20" s="23">
        <v>4130</v>
      </c>
      <c r="D20" s="21">
        <v>812</v>
      </c>
      <c r="E20" s="22">
        <v>4224.7039206666668</v>
      </c>
      <c r="F20" s="22">
        <v>3687.9313119999997</v>
      </c>
      <c r="G20" s="22">
        <v>4667.9147059999996</v>
      </c>
      <c r="H20" s="22">
        <f t="shared" si="0"/>
        <v>2.2930731396287363</v>
      </c>
      <c r="I20" s="3">
        <f t="shared" si="1"/>
        <v>-10.703842324455213</v>
      </c>
      <c r="J20" s="3">
        <f t="shared" si="2"/>
        <v>13.024569152542362</v>
      </c>
    </row>
    <row r="21" spans="1:10" x14ac:dyDescent="0.2">
      <c r="A21" s="21"/>
      <c r="B21" s="22" t="s">
        <v>20</v>
      </c>
      <c r="C21" s="23">
        <v>36238</v>
      </c>
      <c r="D21" s="23">
        <v>9070</v>
      </c>
      <c r="E21" s="22">
        <v>45862.97041466667</v>
      </c>
      <c r="F21" s="22">
        <v>39400.619519999993</v>
      </c>
      <c r="G21" s="22">
        <v>49239.780003999993</v>
      </c>
      <c r="H21" s="22">
        <f t="shared" si="0"/>
        <v>26.560434943061622</v>
      </c>
      <c r="I21" s="3">
        <f t="shared" si="1"/>
        <v>8.7273566973894621</v>
      </c>
      <c r="J21" s="3">
        <f t="shared" si="2"/>
        <v>35.878856460069521</v>
      </c>
    </row>
    <row r="22" spans="1:10" x14ac:dyDescent="0.2">
      <c r="A22" s="21"/>
      <c r="B22" s="22" t="s">
        <v>21</v>
      </c>
      <c r="C22" s="23">
        <v>75383</v>
      </c>
      <c r="D22" s="23">
        <v>10172</v>
      </c>
      <c r="E22" s="22">
        <v>73089.565369999997</v>
      </c>
      <c r="F22" s="22">
        <v>64093.407239999993</v>
      </c>
      <c r="G22" s="22">
        <v>81087.749129999997</v>
      </c>
      <c r="H22" s="22">
        <f t="shared" si="0"/>
        <v>-3.0423764376583624</v>
      </c>
      <c r="I22" s="3">
        <f t="shared" si="1"/>
        <v>-14.976311316875165</v>
      </c>
      <c r="J22" s="3">
        <f t="shared" si="2"/>
        <v>7.5676865208336057</v>
      </c>
    </row>
    <row r="23" spans="1:10" x14ac:dyDescent="0.2">
      <c r="A23" s="21"/>
      <c r="B23" s="22" t="s">
        <v>22</v>
      </c>
      <c r="C23" s="23">
        <v>1928</v>
      </c>
      <c r="D23" s="21">
        <v>120</v>
      </c>
      <c r="E23" s="22">
        <v>2223.623896666667</v>
      </c>
      <c r="F23" s="22">
        <v>1974.6262899999997</v>
      </c>
      <c r="G23" s="22">
        <v>2445.79844</v>
      </c>
      <c r="H23" s="22">
        <f t="shared" si="0"/>
        <v>15.333189661134178</v>
      </c>
      <c r="I23" s="3">
        <f t="shared" si="1"/>
        <v>2.4183760373443826</v>
      </c>
      <c r="J23" s="3">
        <f t="shared" si="2"/>
        <v>26.856765560165975</v>
      </c>
    </row>
    <row r="24" spans="1:10" x14ac:dyDescent="0.2">
      <c r="A24" s="21"/>
      <c r="B24" s="22" t="s">
        <v>23</v>
      </c>
      <c r="C24" s="23">
        <v>6155</v>
      </c>
      <c r="D24" s="21">
        <v>814</v>
      </c>
      <c r="E24" s="22">
        <v>6659.6320799999985</v>
      </c>
      <c r="F24" s="22">
        <v>5912.3748959999994</v>
      </c>
      <c r="G24" s="22">
        <v>7346.3361479999994</v>
      </c>
      <c r="H24" s="22">
        <f t="shared" si="0"/>
        <v>8.1987340373679682</v>
      </c>
      <c r="I24" s="3">
        <f t="shared" si="1"/>
        <v>-3.9419188302193446</v>
      </c>
      <c r="J24" s="3">
        <f t="shared" si="2"/>
        <v>19.355583233143776</v>
      </c>
    </row>
    <row r="25" spans="1:10" x14ac:dyDescent="0.2">
      <c r="A25" s="21"/>
      <c r="B25" s="22" t="s">
        <v>24</v>
      </c>
      <c r="C25" s="23">
        <v>1865</v>
      </c>
      <c r="D25" s="21">
        <v>72</v>
      </c>
      <c r="E25" s="22">
        <v>1870.5011433333336</v>
      </c>
      <c r="F25" s="22">
        <v>1636.9309760000001</v>
      </c>
      <c r="G25" s="22">
        <v>2064.8375580000002</v>
      </c>
      <c r="H25" s="22">
        <f t="shared" si="0"/>
        <v>0.29496747095622683</v>
      </c>
      <c r="I25" s="3">
        <f t="shared" si="1"/>
        <v>-12.228902091152809</v>
      </c>
      <c r="J25" s="3">
        <f t="shared" si="2"/>
        <v>10.715150563002689</v>
      </c>
    </row>
    <row r="26" spans="1:10" x14ac:dyDescent="0.2">
      <c r="A26" s="27"/>
      <c r="B26" s="24" t="s">
        <v>25</v>
      </c>
      <c r="C26" s="25">
        <v>21262</v>
      </c>
      <c r="D26" s="25">
        <v>4238</v>
      </c>
      <c r="E26" s="22">
        <v>20066.098625333336</v>
      </c>
      <c r="F26" s="22">
        <v>17981.386568000002</v>
      </c>
      <c r="G26" s="22">
        <v>22263.967339999999</v>
      </c>
      <c r="H26" s="22">
        <f t="shared" si="0"/>
        <v>-5.6245949330573985</v>
      </c>
      <c r="I26" s="3">
        <f t="shared" si="1"/>
        <v>-15.429467745273248</v>
      </c>
      <c r="J26" s="3">
        <f t="shared" si="2"/>
        <v>4.7124792587715136</v>
      </c>
    </row>
    <row r="27" spans="1:10" x14ac:dyDescent="0.2">
      <c r="A27" s="1" t="s">
        <v>26</v>
      </c>
      <c r="B27" s="28" t="s">
        <v>27</v>
      </c>
      <c r="C27" s="29">
        <v>22006</v>
      </c>
      <c r="D27" s="32">
        <v>227</v>
      </c>
      <c r="E27" s="22">
        <v>26766.875933333336</v>
      </c>
      <c r="F27" s="30">
        <v>24295.106639999998</v>
      </c>
      <c r="G27" s="22">
        <v>28728.122159999999</v>
      </c>
      <c r="H27" s="22">
        <f t="shared" si="0"/>
        <v>21.634444848374702</v>
      </c>
      <c r="I27" s="3">
        <f t="shared" si="1"/>
        <v>10.402193220030892</v>
      </c>
      <c r="J27" s="3">
        <f t="shared" si="2"/>
        <v>30.546769790057255</v>
      </c>
    </row>
    <row r="28" spans="1:10" x14ac:dyDescent="0.2">
      <c r="A28" s="21"/>
      <c r="B28" s="28" t="s">
        <v>28</v>
      </c>
      <c r="C28" s="29">
        <v>8794</v>
      </c>
      <c r="D28" s="29">
        <v>2314</v>
      </c>
      <c r="E28" s="22">
        <v>11271.98365</v>
      </c>
      <c r="F28" s="22">
        <v>9752.4960599999995</v>
      </c>
      <c r="G28" s="22">
        <v>12303.344880000001</v>
      </c>
      <c r="H28" s="22">
        <f t="shared" si="0"/>
        <v>28.178117466454399</v>
      </c>
      <c r="I28" s="3">
        <f t="shared" si="1"/>
        <v>10.899432112804179</v>
      </c>
      <c r="J28" s="3">
        <f t="shared" si="2"/>
        <v>39.90612781441893</v>
      </c>
    </row>
    <row r="29" spans="1:10" x14ac:dyDescent="0.2">
      <c r="A29" s="21"/>
      <c r="B29" s="28" t="s">
        <v>29</v>
      </c>
      <c r="C29" s="29">
        <v>21559</v>
      </c>
      <c r="D29" s="32">
        <v>886</v>
      </c>
      <c r="E29" s="22">
        <v>36757.698973333332</v>
      </c>
      <c r="F29" s="22">
        <v>31500.689919999997</v>
      </c>
      <c r="G29" s="22">
        <v>38110.249799999998</v>
      </c>
      <c r="H29" s="22">
        <f t="shared" si="0"/>
        <v>70.498163056418818</v>
      </c>
      <c r="I29" s="3">
        <f t="shared" si="1"/>
        <v>46.113873185212654</v>
      </c>
      <c r="J29" s="3">
        <f t="shared" si="2"/>
        <v>76.771880885013218</v>
      </c>
    </row>
    <row r="30" spans="1:10" x14ac:dyDescent="0.2">
      <c r="A30" s="21"/>
      <c r="B30" s="28" t="s">
        <v>30</v>
      </c>
      <c r="C30" s="29">
        <v>59774</v>
      </c>
      <c r="D30" s="29">
        <v>12562</v>
      </c>
      <c r="E30" s="22">
        <v>75130.363335999995</v>
      </c>
      <c r="F30" s="22">
        <v>65554.410912000007</v>
      </c>
      <c r="G30" s="22">
        <v>81508.429151999997</v>
      </c>
      <c r="H30" s="22">
        <f t="shared" si="0"/>
        <v>25.69070722387659</v>
      </c>
      <c r="I30" s="3">
        <f t="shared" si="1"/>
        <v>9.670443523940186</v>
      </c>
      <c r="J30" s="3">
        <f t="shared" si="2"/>
        <v>36.361008384916516</v>
      </c>
    </row>
    <row r="31" spans="1:10" x14ac:dyDescent="0.2">
      <c r="A31" s="21"/>
      <c r="B31" s="28" t="s">
        <v>31</v>
      </c>
      <c r="C31" s="29">
        <v>27166</v>
      </c>
      <c r="D31" s="29">
        <v>2624</v>
      </c>
      <c r="E31" s="22">
        <v>26011.625210666669</v>
      </c>
      <c r="F31" s="22">
        <v>23699.976920000005</v>
      </c>
      <c r="G31" s="22">
        <v>29314.789326000006</v>
      </c>
      <c r="H31" s="22">
        <f t="shared" si="0"/>
        <v>-4.2493366315737724</v>
      </c>
      <c r="I31" s="3">
        <f t="shared" si="1"/>
        <v>-12.758680262092303</v>
      </c>
      <c r="J31" s="3">
        <f t="shared" si="2"/>
        <v>7.9098480674372587</v>
      </c>
    </row>
    <row r="32" spans="1:10" x14ac:dyDescent="0.2">
      <c r="A32" s="21"/>
      <c r="B32" s="28" t="s">
        <v>32</v>
      </c>
      <c r="C32" s="29">
        <v>5754</v>
      </c>
      <c r="D32" s="32">
        <v>310</v>
      </c>
      <c r="E32" s="22">
        <v>9782.531266666665</v>
      </c>
      <c r="F32" s="22">
        <v>8300.5565999999999</v>
      </c>
      <c r="G32" s="22">
        <v>10011.13344</v>
      </c>
      <c r="H32" s="22">
        <f t="shared" si="0"/>
        <v>70.012708840227049</v>
      </c>
      <c r="I32" s="3">
        <f t="shared" si="1"/>
        <v>44.257153284671531</v>
      </c>
      <c r="J32" s="3">
        <f t="shared" si="2"/>
        <v>73.985635036496348</v>
      </c>
    </row>
    <row r="33" spans="1:10" x14ac:dyDescent="0.2">
      <c r="A33" s="21"/>
      <c r="B33" s="28" t="s">
        <v>33</v>
      </c>
      <c r="C33" s="29">
        <v>5771</v>
      </c>
      <c r="D33" s="32">
        <v>350</v>
      </c>
      <c r="E33" s="22">
        <v>5896.8513253333322</v>
      </c>
      <c r="F33" s="22">
        <v>5209.9930399999994</v>
      </c>
      <c r="G33" s="22">
        <v>6469.7789119999989</v>
      </c>
      <c r="H33" s="22">
        <f t="shared" si="0"/>
        <v>2.1807542078206925</v>
      </c>
      <c r="I33" s="3">
        <f t="shared" si="1"/>
        <v>-9.72113949055624</v>
      </c>
      <c r="J33" s="3">
        <f t="shared" si="2"/>
        <v>12.108454548605074</v>
      </c>
    </row>
    <row r="34" spans="1:10" x14ac:dyDescent="0.2">
      <c r="A34" s="21"/>
      <c r="B34" s="21"/>
      <c r="C34" s="23"/>
      <c r="D34" s="23"/>
      <c r="E34" s="21"/>
      <c r="F34" s="21"/>
      <c r="G34" s="21"/>
      <c r="H3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8AB0-B332-1C4A-A9BD-B4C7B34B2880}">
  <dimension ref="A1:X40"/>
  <sheetViews>
    <sheetView tabSelected="1" topLeftCell="A2" workbookViewId="0">
      <selection activeCell="W4" sqref="W4"/>
    </sheetView>
  </sheetViews>
  <sheetFormatPr baseColWidth="10" defaultRowHeight="16" x14ac:dyDescent="0.2"/>
  <cols>
    <col min="2" max="2" width="29.5" customWidth="1"/>
    <col min="3" max="5" width="17.5" customWidth="1"/>
    <col min="6" max="6" width="18.5" customWidth="1"/>
    <col min="7" max="7" width="17.33203125" customWidth="1"/>
    <col min="9" max="9" width="16" customWidth="1"/>
    <col min="10" max="10" width="17" customWidth="1"/>
    <col min="11" max="11" width="16.6640625" customWidth="1"/>
    <col min="13" max="13" width="16" customWidth="1"/>
    <col min="14" max="14" width="15.1640625" customWidth="1"/>
    <col min="15" max="15" width="16.5" customWidth="1"/>
    <col min="16" max="16" width="14.83203125" customWidth="1"/>
    <col min="17" max="17" width="17.5" customWidth="1"/>
    <col min="18" max="18" width="15.6640625" customWidth="1"/>
    <col min="19" max="19" width="16.5" customWidth="1"/>
    <col min="20" max="20" width="16.83203125" customWidth="1"/>
    <col min="21" max="21" width="20" customWidth="1"/>
    <col min="22" max="22" width="17.5" customWidth="1"/>
    <col min="23" max="23" width="16.1640625" customWidth="1"/>
    <col min="24" max="24" width="16" customWidth="1"/>
  </cols>
  <sheetData>
    <row r="1" spans="1:24" x14ac:dyDescent="0.2">
      <c r="A1" t="s">
        <v>34</v>
      </c>
    </row>
    <row r="2" spans="1:24" x14ac:dyDescent="0.2">
      <c r="A2" t="s">
        <v>35</v>
      </c>
    </row>
    <row r="4" spans="1:24" ht="119" x14ac:dyDescent="0.2">
      <c r="A4" s="1"/>
      <c r="B4" s="2"/>
      <c r="C4" s="9" t="s">
        <v>36</v>
      </c>
      <c r="D4" s="9" t="s">
        <v>38</v>
      </c>
      <c r="E4" s="9" t="s">
        <v>40</v>
      </c>
      <c r="F4" s="9" t="s">
        <v>41</v>
      </c>
      <c r="G4" s="9" t="s">
        <v>37</v>
      </c>
      <c r="H4" s="9" t="s">
        <v>39</v>
      </c>
      <c r="I4" s="9" t="s">
        <v>42</v>
      </c>
      <c r="J4" s="9" t="s">
        <v>43</v>
      </c>
      <c r="K4" s="9" t="s">
        <v>44</v>
      </c>
      <c r="L4" s="9" t="s">
        <v>45</v>
      </c>
      <c r="M4" s="9" t="s">
        <v>46</v>
      </c>
      <c r="N4" s="9" t="s">
        <v>47</v>
      </c>
      <c r="O4" s="9" t="s">
        <v>48</v>
      </c>
      <c r="P4" s="9" t="s">
        <v>49</v>
      </c>
      <c r="Q4" s="9" t="s">
        <v>50</v>
      </c>
      <c r="R4" s="9" t="s">
        <v>51</v>
      </c>
      <c r="S4" s="9" t="s">
        <v>52</v>
      </c>
      <c r="T4" s="9" t="s">
        <v>53</v>
      </c>
      <c r="U4" s="9" t="s">
        <v>50</v>
      </c>
      <c r="V4" s="9" t="s">
        <v>51</v>
      </c>
      <c r="W4" s="9" t="s">
        <v>52</v>
      </c>
      <c r="X4" s="9" t="s">
        <v>53</v>
      </c>
    </row>
    <row r="5" spans="1:24" x14ac:dyDescent="0.2">
      <c r="A5" s="1" t="s">
        <v>0</v>
      </c>
      <c r="B5" s="3" t="s">
        <v>1</v>
      </c>
      <c r="C5" s="3">
        <v>33786.328456000003</v>
      </c>
      <c r="D5" s="3">
        <v>4225.0495121498025</v>
      </c>
      <c r="E5" s="10">
        <v>60552.825007676503</v>
      </c>
      <c r="F5" s="3">
        <v>1892.456967132478</v>
      </c>
      <c r="G5" s="11">
        <f>(E5-C5)/C5*100</f>
        <v>79.222862544933108</v>
      </c>
      <c r="H5" s="3">
        <f>SQRT(($D5/$C5)^2+($F5/$E5)^2)*100</f>
        <v>12.889826925829794</v>
      </c>
      <c r="I5" s="12">
        <v>28829.207189777597</v>
      </c>
      <c r="J5" s="3">
        <v>747.34859622603767</v>
      </c>
      <c r="K5" s="13">
        <f>(I5-$C5)/$C5*100</f>
        <v>-14.671973821239778</v>
      </c>
      <c r="L5" s="3">
        <f>SQRT(($D5/$C5)^2+($J5/$I5)^2)*100</f>
        <v>12.771073766984401</v>
      </c>
      <c r="M5" s="14">
        <v>49263.486967920166</v>
      </c>
      <c r="N5" s="3">
        <v>2118.0701056930066</v>
      </c>
      <c r="O5" s="15">
        <f>(M5-$C5)/$C5*100</f>
        <v>45.808938760765599</v>
      </c>
      <c r="P5" s="3">
        <f>SQRT(($D5/$C5)^2+($N5/$M5)^2)*100</f>
        <v>13.223676012647068</v>
      </c>
      <c r="Q5" s="17">
        <v>57979.0512512321</v>
      </c>
      <c r="R5" s="3">
        <v>1987.9728821105202</v>
      </c>
      <c r="S5" s="16">
        <f>(Q5-$C5)/$C5*100</f>
        <v>71.60506601579489</v>
      </c>
      <c r="T5" s="3">
        <f>SQRT(($D5/$C5)^2+($R5/$Q5)^2)*100</f>
        <v>12.966752125830888</v>
      </c>
      <c r="U5" s="19">
        <v>42377.209756286524</v>
      </c>
      <c r="V5" s="3">
        <v>9320.2892992101224</v>
      </c>
      <c r="W5" s="18">
        <f>(U5-$C5)/$C5*100</f>
        <v>25.427093421750286</v>
      </c>
      <c r="X5" s="3">
        <f>SQRT(($D5/$C5)^2+($V5/$U5)^2)*100</f>
        <v>25.300201016215023</v>
      </c>
    </row>
    <row r="6" spans="1:24" x14ac:dyDescent="0.2">
      <c r="A6" s="4"/>
      <c r="B6" s="3" t="s">
        <v>2</v>
      </c>
      <c r="C6" s="3">
        <v>13422.932603333338</v>
      </c>
      <c r="D6" s="3">
        <v>1456.4250529407705</v>
      </c>
      <c r="E6" s="10">
        <v>20095.956161500475</v>
      </c>
      <c r="F6" s="3">
        <v>16.431661532433342</v>
      </c>
      <c r="G6" s="11">
        <f t="shared" ref="G6:G36" si="0">(E6-C6)/C6*100</f>
        <v>49.713603989265465</v>
      </c>
      <c r="H6" s="3">
        <f t="shared" ref="H6:H36" si="1">SQRT(($D6/$C6)^2+($F6/$E6)^2)*100</f>
        <v>10.850582729188979</v>
      </c>
      <c r="I6" s="12">
        <v>5863.2311163199038</v>
      </c>
      <c r="J6" s="3">
        <v>5.9790361228634268</v>
      </c>
      <c r="K6" s="13">
        <f t="shared" ref="K6:K36" si="2">(I6-C6)/C6*100</f>
        <v>-56.319298549827494</v>
      </c>
      <c r="L6" s="3">
        <f t="shared" ref="L6:L36" si="3">SQRT(($D6/$C6)^2+($J6/$I6)^2)*100</f>
        <v>10.850753835782106</v>
      </c>
      <c r="M6" s="14">
        <v>14252.197792093699</v>
      </c>
      <c r="N6" s="3">
        <v>21.756463125221611</v>
      </c>
      <c r="O6" s="15">
        <f t="shared" ref="O6:O36" si="4">(M6-$C6)/$C6*100</f>
        <v>6.1779732735484938</v>
      </c>
      <c r="P6" s="3">
        <f t="shared" ref="P6:P36" si="5">SQRT(($D6/$C6)^2+($N6/$M6)^2)*100</f>
        <v>10.851348438795691</v>
      </c>
      <c r="Q6" s="17">
        <v>18343.46406862768</v>
      </c>
      <c r="R6" s="3">
        <v>27.387470523964925</v>
      </c>
      <c r="S6" s="16">
        <f t="shared" ref="S6:S36" si="6">(Q6-$C6)/$C6*100</f>
        <v>36.657648598134344</v>
      </c>
      <c r="T6" s="3">
        <f t="shared" ref="T6:T36" si="7">SQRT(($D6/$C6)^2+($R6/$Q6)^2)*100</f>
        <v>10.851301833298493</v>
      </c>
      <c r="U6" s="19">
        <v>15259.53415075233</v>
      </c>
      <c r="V6" s="3">
        <v>3126.0902266379708</v>
      </c>
      <c r="W6" s="18">
        <f t="shared" ref="W6:W36" si="8">(U6-$C6)/$C6*100</f>
        <v>13.682565514505418</v>
      </c>
      <c r="X6" s="3">
        <f t="shared" ref="X6:X36" si="9">SQRT(($D6/$C6)^2+($V6/$U6)^2)*100</f>
        <v>23.18211765938382</v>
      </c>
    </row>
    <row r="7" spans="1:24" x14ac:dyDescent="0.2">
      <c r="A7" s="4"/>
      <c r="B7" s="3" t="s">
        <v>3</v>
      </c>
      <c r="C7" s="3">
        <v>1357.8286666666668</v>
      </c>
      <c r="D7" s="3">
        <v>216.640803759036</v>
      </c>
      <c r="E7" s="10">
        <v>11901.264646944008</v>
      </c>
      <c r="F7" s="3">
        <v>11.993518181864264</v>
      </c>
      <c r="G7" s="11">
        <f t="shared" si="0"/>
        <v>776.49236896437162</v>
      </c>
      <c r="H7" s="3">
        <f t="shared" si="1"/>
        <v>15.955262284278056</v>
      </c>
      <c r="I7" s="12">
        <v>3957.2234679746484</v>
      </c>
      <c r="J7" s="3">
        <v>8.5846736124990564</v>
      </c>
      <c r="K7" s="13">
        <f t="shared" si="2"/>
        <v>191.43761397299374</v>
      </c>
      <c r="L7" s="3">
        <f t="shared" si="3"/>
        <v>15.956418786780944</v>
      </c>
      <c r="M7" s="14">
        <v>9006.034694990416</v>
      </c>
      <c r="N7" s="3">
        <v>12.634394574465533</v>
      </c>
      <c r="O7" s="15">
        <f t="shared" si="4"/>
        <v>563.26738535424568</v>
      </c>
      <c r="P7" s="3">
        <f t="shared" si="5"/>
        <v>15.955560776029104</v>
      </c>
      <c r="Q7" s="17">
        <v>11421.233936769038</v>
      </c>
      <c r="R7" s="3">
        <v>18.561983668718558</v>
      </c>
      <c r="S7" s="16">
        <f t="shared" si="6"/>
        <v>741.13955001458487</v>
      </c>
      <c r="T7" s="3">
        <f t="shared" si="7"/>
        <v>15.955771752912772</v>
      </c>
      <c r="U7" s="19">
        <v>9073.4452348389641</v>
      </c>
      <c r="V7" s="3">
        <v>1885.1351175889151</v>
      </c>
      <c r="W7" s="18">
        <f t="shared" si="8"/>
        <v>568.2319689945391</v>
      </c>
      <c r="X7" s="3">
        <f t="shared" si="9"/>
        <v>26.195781405534834</v>
      </c>
    </row>
    <row r="8" spans="1:24" x14ac:dyDescent="0.2">
      <c r="A8" s="4"/>
      <c r="B8" s="3" t="s">
        <v>4</v>
      </c>
      <c r="C8" s="3">
        <v>5928.2960000000003</v>
      </c>
      <c r="D8" s="3">
        <v>773.37383715847102</v>
      </c>
      <c r="E8" s="10">
        <v>20512.073317038594</v>
      </c>
      <c r="F8" s="3">
        <v>18.661502921096194</v>
      </c>
      <c r="G8" s="11">
        <f t="shared" si="0"/>
        <v>246.00285338381539</v>
      </c>
      <c r="H8" s="3">
        <f t="shared" si="1"/>
        <v>13.045783201580591</v>
      </c>
      <c r="I8" s="12">
        <v>7141.7918945711426</v>
      </c>
      <c r="J8" s="3">
        <v>21.373825962326599</v>
      </c>
      <c r="K8" s="13">
        <f t="shared" si="2"/>
        <v>20.469556421797126</v>
      </c>
      <c r="L8" s="3">
        <f t="shared" si="3"/>
        <v>13.048898411717062</v>
      </c>
      <c r="M8" s="14">
        <v>15080.587992641082</v>
      </c>
      <c r="N8" s="3">
        <v>27.935712888223669</v>
      </c>
      <c r="O8" s="15">
        <f t="shared" si="4"/>
        <v>154.38318182224845</v>
      </c>
      <c r="P8" s="3">
        <f t="shared" si="5"/>
        <v>13.046781106414237</v>
      </c>
      <c r="Q8" s="17">
        <v>19378.37024475235</v>
      </c>
      <c r="R8" s="3">
        <v>27.749333045703644</v>
      </c>
      <c r="S8" s="16">
        <f t="shared" si="6"/>
        <v>226.87926251915135</v>
      </c>
      <c r="T8" s="3">
        <f t="shared" si="7"/>
        <v>13.046251869089776</v>
      </c>
      <c r="U8" s="19">
        <v>15968.348032250631</v>
      </c>
      <c r="V8" s="3">
        <v>3195.8232482259746</v>
      </c>
      <c r="W8" s="18">
        <f t="shared" si="8"/>
        <v>169.35814325483463</v>
      </c>
      <c r="X8" s="3">
        <f t="shared" si="9"/>
        <v>23.889827163098467</v>
      </c>
    </row>
    <row r="9" spans="1:24" x14ac:dyDescent="0.2">
      <c r="A9" s="4"/>
      <c r="B9" s="3" t="s">
        <v>5</v>
      </c>
      <c r="C9" s="3">
        <v>253.91840000000002</v>
      </c>
      <c r="D9" s="3">
        <v>25.156393325172541</v>
      </c>
      <c r="E9" s="10">
        <v>170.681434744744</v>
      </c>
      <c r="F9" s="3">
        <v>0.15407963948802403</v>
      </c>
      <c r="G9" s="11">
        <f t="shared" si="0"/>
        <v>-32.780989977589655</v>
      </c>
      <c r="H9" s="3">
        <f t="shared" si="1"/>
        <v>9.9076859376197586</v>
      </c>
      <c r="I9" s="12">
        <v>44.409035485804218</v>
      </c>
      <c r="J9" s="3">
        <v>7.3720215691746388E-2</v>
      </c>
      <c r="K9" s="13">
        <f t="shared" si="2"/>
        <v>-82.510509090399026</v>
      </c>
      <c r="L9" s="3">
        <f t="shared" si="3"/>
        <v>9.9086653133819258</v>
      </c>
      <c r="M9" s="14">
        <v>73.301724563290207</v>
      </c>
      <c r="N9" s="3">
        <v>0.11282126314531779</v>
      </c>
      <c r="O9" s="15">
        <f t="shared" si="4"/>
        <v>-71.13177912144603</v>
      </c>
      <c r="P9" s="3">
        <f t="shared" si="5"/>
        <v>9.9084701520476326</v>
      </c>
      <c r="Q9" s="17">
        <v>95.699377962253038</v>
      </c>
      <c r="R9" s="3">
        <v>9.123936643544904E-2</v>
      </c>
      <c r="S9" s="16">
        <f t="shared" si="6"/>
        <v>-62.310971571082277</v>
      </c>
      <c r="T9" s="3">
        <f t="shared" si="7"/>
        <v>9.9077333944126966</v>
      </c>
      <c r="U9" s="19">
        <v>142.71299512289505</v>
      </c>
      <c r="V9" s="3">
        <v>14.275836015113883</v>
      </c>
      <c r="W9" s="18">
        <f t="shared" si="8"/>
        <v>-43.795725271230815</v>
      </c>
      <c r="X9" s="3">
        <f t="shared" si="9"/>
        <v>14.078979958666624</v>
      </c>
    </row>
    <row r="10" spans="1:24" x14ac:dyDescent="0.2">
      <c r="A10" s="4"/>
      <c r="B10" s="3" t="s">
        <v>6</v>
      </c>
      <c r="C10" s="3">
        <v>1856.5912599999999</v>
      </c>
      <c r="D10" s="3">
        <v>187.15427053093345</v>
      </c>
      <c r="E10" s="10">
        <v>628.25802977560238</v>
      </c>
      <c r="F10" s="3">
        <v>18.456660776209212</v>
      </c>
      <c r="G10" s="11">
        <f t="shared" si="0"/>
        <v>-66.160670724281957</v>
      </c>
      <c r="H10" s="3">
        <f t="shared" si="1"/>
        <v>10.499881155158732</v>
      </c>
      <c r="I10" s="12">
        <v>193.38319642488815</v>
      </c>
      <c r="J10" s="3">
        <v>22.792126758991248</v>
      </c>
      <c r="K10" s="13">
        <f t="shared" si="2"/>
        <v>-89.583964947411843</v>
      </c>
      <c r="L10" s="3">
        <f t="shared" si="3"/>
        <v>15.508923590958808</v>
      </c>
      <c r="M10" s="14">
        <v>485.37614098214556</v>
      </c>
      <c r="N10" s="3">
        <v>18.606441633392301</v>
      </c>
      <c r="O10" s="15">
        <f t="shared" si="4"/>
        <v>-73.856596686653276</v>
      </c>
      <c r="P10" s="3">
        <f t="shared" si="5"/>
        <v>10.784809989469023</v>
      </c>
      <c r="Q10" s="17">
        <v>584.45324886072945</v>
      </c>
      <c r="R10" s="3">
        <v>18.767893311744622</v>
      </c>
      <c r="S10" s="16">
        <f t="shared" si="6"/>
        <v>-68.52009047695671</v>
      </c>
      <c r="T10" s="3">
        <f t="shared" si="7"/>
        <v>10.57964311994351</v>
      </c>
      <c r="U10" s="19">
        <v>512.14856712910819</v>
      </c>
      <c r="V10" s="3">
        <v>109.35934103177301</v>
      </c>
      <c r="W10" s="18">
        <f t="shared" si="8"/>
        <v>-72.414576209460975</v>
      </c>
      <c r="X10" s="3">
        <f t="shared" si="9"/>
        <v>23.612917556166799</v>
      </c>
    </row>
    <row r="11" spans="1:24" x14ac:dyDescent="0.2">
      <c r="A11" s="4"/>
      <c r="B11" s="3" t="s">
        <v>7</v>
      </c>
      <c r="C11" s="3">
        <v>235021.18055999995</v>
      </c>
      <c r="D11" s="3">
        <v>27480.839551658508</v>
      </c>
      <c r="E11" s="10">
        <v>356032.52250843938</v>
      </c>
      <c r="F11" s="3">
        <v>1015.5409618734067</v>
      </c>
      <c r="G11" s="11">
        <f t="shared" si="0"/>
        <v>51.489547308075799</v>
      </c>
      <c r="H11" s="3">
        <f t="shared" si="1"/>
        <v>11.696398941602853</v>
      </c>
      <c r="I11" s="12">
        <v>164966.65699043576</v>
      </c>
      <c r="J11" s="3">
        <v>1153.7588950857273</v>
      </c>
      <c r="K11" s="13">
        <f t="shared" si="2"/>
        <v>-29.807748987831996</v>
      </c>
      <c r="L11" s="3">
        <f t="shared" si="3"/>
        <v>11.713818016202049</v>
      </c>
      <c r="M11" s="14">
        <v>299077.83402334951</v>
      </c>
      <c r="N11" s="3">
        <v>1168.6135090137941</v>
      </c>
      <c r="O11" s="15">
        <f t="shared" si="4"/>
        <v>27.255693853089191</v>
      </c>
      <c r="P11" s="3">
        <f t="shared" si="5"/>
        <v>11.699447176860076</v>
      </c>
      <c r="Q11" s="17">
        <v>360126.62681632565</v>
      </c>
      <c r="R11" s="3">
        <v>1123.2415901423292</v>
      </c>
      <c r="S11" s="16">
        <f t="shared" si="6"/>
        <v>53.231562346095352</v>
      </c>
      <c r="T11" s="3">
        <f t="shared" si="7"/>
        <v>11.697079554238115</v>
      </c>
      <c r="U11" s="19">
        <v>263791.27867416712</v>
      </c>
      <c r="V11" s="3">
        <v>53165.402342854781</v>
      </c>
      <c r="W11" s="18">
        <f t="shared" si="8"/>
        <v>12.241491616038529</v>
      </c>
      <c r="X11" s="3">
        <f t="shared" si="9"/>
        <v>23.300686224413202</v>
      </c>
    </row>
    <row r="12" spans="1:24" x14ac:dyDescent="0.2">
      <c r="A12" s="4"/>
      <c r="B12" s="3" t="s">
        <v>8</v>
      </c>
      <c r="C12" s="3">
        <v>12216.834253333331</v>
      </c>
      <c r="D12" s="3">
        <v>1833.3621230267515</v>
      </c>
      <c r="E12" s="10">
        <v>7407.5690369539398</v>
      </c>
      <c r="F12" s="3">
        <v>5.5744868916600341</v>
      </c>
      <c r="G12" s="11">
        <f t="shared" si="0"/>
        <v>-39.365887403008649</v>
      </c>
      <c r="H12" s="3">
        <f t="shared" si="1"/>
        <v>15.007039763935474</v>
      </c>
      <c r="I12" s="12">
        <v>4051.4114317309231</v>
      </c>
      <c r="J12" s="3">
        <v>3.1158722166658932</v>
      </c>
      <c r="K12" s="13">
        <f t="shared" si="2"/>
        <v>-66.837469120729807</v>
      </c>
      <c r="L12" s="3">
        <f t="shared" si="3"/>
        <v>15.007048151150155</v>
      </c>
      <c r="M12" s="14">
        <v>2649.2417095478049</v>
      </c>
      <c r="N12" s="3">
        <v>12.287677134856224</v>
      </c>
      <c r="O12" s="15">
        <f t="shared" si="4"/>
        <v>-78.314826454938881</v>
      </c>
      <c r="P12" s="3">
        <f t="shared" si="5"/>
        <v>15.01401701951818</v>
      </c>
      <c r="Q12" s="17">
        <v>4369.1947362294131</v>
      </c>
      <c r="R12" s="3">
        <v>1.5239475422806654</v>
      </c>
      <c r="S12" s="16">
        <f t="shared" si="6"/>
        <v>-64.236277208743417</v>
      </c>
      <c r="T12" s="3">
        <f t="shared" si="7"/>
        <v>15.006891613274631</v>
      </c>
      <c r="U12" s="19">
        <v>5432.3059029382302</v>
      </c>
      <c r="V12" s="3">
        <v>441.18101042748742</v>
      </c>
      <c r="W12" s="18">
        <f t="shared" si="8"/>
        <v>-55.534258791666588</v>
      </c>
      <c r="X12" s="3">
        <f t="shared" si="9"/>
        <v>17.063505830243702</v>
      </c>
    </row>
    <row r="13" spans="1:24" x14ac:dyDescent="0.2">
      <c r="A13" s="4"/>
      <c r="B13" s="3" t="s">
        <v>62</v>
      </c>
      <c r="C13" s="3">
        <v>33418.46802</v>
      </c>
      <c r="D13" s="3">
        <v>4563.5905892758674</v>
      </c>
      <c r="E13" s="10">
        <v>23828.749305320576</v>
      </c>
      <c r="F13" s="3">
        <v>27.146298705876198</v>
      </c>
      <c r="G13" s="11">
        <f t="shared" si="0"/>
        <v>-28.695865737891545</v>
      </c>
      <c r="H13" s="3">
        <f t="shared" si="1"/>
        <v>13.656369243149715</v>
      </c>
      <c r="I13" s="12">
        <v>10518.834204795021</v>
      </c>
      <c r="J13" s="3">
        <v>59.337864398816656</v>
      </c>
      <c r="K13" s="13">
        <f t="shared" si="2"/>
        <v>-68.523888651928033</v>
      </c>
      <c r="L13" s="3">
        <f t="shared" si="3"/>
        <v>13.66754050320565</v>
      </c>
      <c r="M13" s="14">
        <v>19105.748985867271</v>
      </c>
      <c r="N13" s="3">
        <v>31.212327796380439</v>
      </c>
      <c r="O13" s="15">
        <f t="shared" si="4"/>
        <v>-42.828770683225144</v>
      </c>
      <c r="P13" s="3">
        <f t="shared" si="5"/>
        <v>13.656871203837397</v>
      </c>
      <c r="Q13" s="17">
        <v>23798.464181442021</v>
      </c>
      <c r="R13" s="3">
        <v>41.252209275374206</v>
      </c>
      <c r="S13" s="16">
        <f t="shared" si="6"/>
        <v>-28.786489652370307</v>
      </c>
      <c r="T13" s="3">
        <f t="shared" si="7"/>
        <v>13.656994151788876</v>
      </c>
      <c r="U13" s="19">
        <v>18033.88433930825</v>
      </c>
      <c r="V13" s="3">
        <v>3999.4725055609138</v>
      </c>
      <c r="W13" s="18">
        <f t="shared" si="8"/>
        <v>-46.036172787706832</v>
      </c>
      <c r="X13" s="3">
        <f t="shared" si="9"/>
        <v>26.044709036484925</v>
      </c>
    </row>
    <row r="14" spans="1:24" x14ac:dyDescent="0.2">
      <c r="A14" s="4"/>
      <c r="B14" s="3" t="s">
        <v>9</v>
      </c>
      <c r="C14" s="3">
        <v>816.45661999999982</v>
      </c>
      <c r="D14" s="3">
        <v>197.44026338227482</v>
      </c>
      <c r="E14" s="10">
        <v>4039.0412536431281</v>
      </c>
      <c r="F14" s="3">
        <v>61.684319772236549</v>
      </c>
      <c r="G14" s="11">
        <f t="shared" si="0"/>
        <v>394.70371783416113</v>
      </c>
      <c r="H14" s="3">
        <f t="shared" si="1"/>
        <v>24.230754237108293</v>
      </c>
      <c r="I14" s="12">
        <v>2194.6758602437494</v>
      </c>
      <c r="J14" s="3">
        <v>14.347796671181548</v>
      </c>
      <c r="K14" s="13">
        <f t="shared" si="2"/>
        <v>168.8049562564328</v>
      </c>
      <c r="L14" s="3">
        <f t="shared" si="3"/>
        <v>24.191413767908323</v>
      </c>
      <c r="M14" s="14">
        <v>3520.2442919193072</v>
      </c>
      <c r="N14" s="3">
        <v>82.044184075368122</v>
      </c>
      <c r="O14" s="15">
        <f t="shared" si="4"/>
        <v>331.1612161242943</v>
      </c>
      <c r="P14" s="3">
        <f t="shared" si="5"/>
        <v>24.294628680487076</v>
      </c>
      <c r="Q14" s="17">
        <v>4314.209307654216</v>
      </c>
      <c r="R14" s="3">
        <v>61.42807375550148</v>
      </c>
      <c r="S14" s="16">
        <f t="shared" si="6"/>
        <v>428.40643360258588</v>
      </c>
      <c r="T14" s="3">
        <f t="shared" si="7"/>
        <v>24.224460101315589</v>
      </c>
      <c r="U14" s="19">
        <v>3160.9771961269116</v>
      </c>
      <c r="V14" s="3">
        <v>673.73394632516045</v>
      </c>
      <c r="W14" s="18">
        <f t="shared" si="8"/>
        <v>287.15800921877667</v>
      </c>
      <c r="X14" s="3">
        <f t="shared" si="9"/>
        <v>32.23488958132419</v>
      </c>
    </row>
    <row r="15" spans="1:24" x14ac:dyDescent="0.2">
      <c r="A15" s="4"/>
      <c r="B15" s="3" t="s">
        <v>10</v>
      </c>
      <c r="C15" s="3">
        <v>470.71812666666665</v>
      </c>
      <c r="D15" s="3">
        <v>57.190924187389065</v>
      </c>
      <c r="E15" s="10">
        <v>2035.1614944155829</v>
      </c>
      <c r="F15" s="3">
        <v>1.615457513939814</v>
      </c>
      <c r="G15" s="11">
        <f t="shared" si="0"/>
        <v>332.35247999207769</v>
      </c>
      <c r="H15" s="3">
        <f t="shared" si="1"/>
        <v>12.149977128850747</v>
      </c>
      <c r="I15" s="12">
        <v>681.05923490332316</v>
      </c>
      <c r="J15" s="3">
        <v>0.58686236915200851</v>
      </c>
      <c r="K15" s="13">
        <f t="shared" si="2"/>
        <v>44.685151541998515</v>
      </c>
      <c r="L15" s="3">
        <f t="shared" si="3"/>
        <v>12.150023398066422</v>
      </c>
      <c r="M15" s="14">
        <v>1286.205578967832</v>
      </c>
      <c r="N15" s="3">
        <v>2.2261973363218215</v>
      </c>
      <c r="O15" s="15">
        <f t="shared" si="4"/>
        <v>173.24326515231968</v>
      </c>
      <c r="P15" s="3">
        <f t="shared" si="5"/>
        <v>12.150950622603856</v>
      </c>
      <c r="Q15" s="17">
        <v>1657.7317989119117</v>
      </c>
      <c r="R15" s="3">
        <v>1.3483109317851396</v>
      </c>
      <c r="S15" s="16">
        <f t="shared" si="6"/>
        <v>252.17080137766064</v>
      </c>
      <c r="T15" s="3">
        <f t="shared" si="7"/>
        <v>12.149990073941488</v>
      </c>
      <c r="U15" s="19">
        <v>1577.6995035313657</v>
      </c>
      <c r="V15" s="3">
        <v>246.73912765214124</v>
      </c>
      <c r="W15" s="18">
        <f t="shared" si="8"/>
        <v>235.1686315340464</v>
      </c>
      <c r="X15" s="3">
        <f t="shared" si="9"/>
        <v>19.80402286943858</v>
      </c>
    </row>
    <row r="16" spans="1:24" x14ac:dyDescent="0.2">
      <c r="A16" s="5"/>
      <c r="B16" s="6" t="s">
        <v>11</v>
      </c>
      <c r="C16" s="3">
        <v>15438.133472666665</v>
      </c>
      <c r="D16" s="3">
        <v>1853.4655930804051</v>
      </c>
      <c r="E16" s="10">
        <v>16880.761439697832</v>
      </c>
      <c r="F16" s="3">
        <v>18.394917753050709</v>
      </c>
      <c r="G16" s="11">
        <f t="shared" si="0"/>
        <v>9.3445750393682694</v>
      </c>
      <c r="H16" s="3">
        <f t="shared" si="1"/>
        <v>12.006256720485464</v>
      </c>
      <c r="I16" s="12">
        <v>7593.121763209414</v>
      </c>
      <c r="J16" s="3">
        <v>42.262208920709945</v>
      </c>
      <c r="K16" s="13">
        <f t="shared" si="2"/>
        <v>-50.815804406322208</v>
      </c>
      <c r="L16" s="3">
        <f t="shared" si="3"/>
        <v>12.018656887226697</v>
      </c>
      <c r="M16" s="14">
        <v>13861.270417568496</v>
      </c>
      <c r="N16" s="3">
        <v>22.610577912701849</v>
      </c>
      <c r="O16" s="15">
        <f t="shared" si="4"/>
        <v>-10.214078391601014</v>
      </c>
      <c r="P16" s="3">
        <f t="shared" si="5"/>
        <v>12.006870297746238</v>
      </c>
      <c r="Q16" s="17">
        <v>17055.197467444377</v>
      </c>
      <c r="R16" s="3">
        <v>29.15776416904092</v>
      </c>
      <c r="S16" s="16">
        <f t="shared" si="6"/>
        <v>10.474478651455742</v>
      </c>
      <c r="T16" s="3">
        <f t="shared" si="7"/>
        <v>12.0069793769693</v>
      </c>
      <c r="U16" s="19">
        <v>12765.897533693111</v>
      </c>
      <c r="V16" s="3">
        <v>2866.5183822939084</v>
      </c>
      <c r="W16" s="18">
        <f t="shared" si="8"/>
        <v>-17.309320091737568</v>
      </c>
      <c r="X16" s="3">
        <f t="shared" si="9"/>
        <v>25.46257780261034</v>
      </c>
    </row>
    <row r="17" spans="1:24" x14ac:dyDescent="0.2">
      <c r="A17" s="1" t="s">
        <v>12</v>
      </c>
      <c r="B17" s="3" t="s">
        <v>13</v>
      </c>
      <c r="C17" s="3">
        <v>5748.6273599999995</v>
      </c>
      <c r="D17" s="3">
        <v>843.58755373480722</v>
      </c>
      <c r="E17" s="10">
        <v>14554.153184408049</v>
      </c>
      <c r="F17" s="3">
        <v>118.10260584015373</v>
      </c>
      <c r="G17" s="11">
        <f t="shared" si="0"/>
        <v>153.17614576443953</v>
      </c>
      <c r="H17" s="3">
        <f t="shared" si="1"/>
        <v>14.697010072325812</v>
      </c>
      <c r="I17" s="12">
        <v>7126.0684146607373</v>
      </c>
      <c r="J17" s="3">
        <v>189.775620851208</v>
      </c>
      <c r="K17" s="13">
        <f t="shared" si="2"/>
        <v>23.961216624428026</v>
      </c>
      <c r="L17" s="3">
        <f t="shared" si="3"/>
        <v>14.91428240104905</v>
      </c>
      <c r="M17" s="14">
        <v>11713.466357432555</v>
      </c>
      <c r="N17" s="3">
        <v>130.48011615691973</v>
      </c>
      <c r="O17" s="15">
        <f t="shared" si="4"/>
        <v>103.76110023998071</v>
      </c>
      <c r="P17" s="3">
        <f t="shared" si="5"/>
        <v>14.716808996892434</v>
      </c>
      <c r="Q17" s="17">
        <v>13625.157443492721</v>
      </c>
      <c r="R17" s="3">
        <v>173.63017687636184</v>
      </c>
      <c r="S17" s="16">
        <f t="shared" si="6"/>
        <v>137.01584030822832</v>
      </c>
      <c r="T17" s="3">
        <f t="shared" si="7"/>
        <v>14.72981844715979</v>
      </c>
      <c r="U17" s="19">
        <v>12059.00841140643</v>
      </c>
      <c r="V17" s="3">
        <v>2519.1660698998871</v>
      </c>
      <c r="W17" s="18">
        <f t="shared" si="8"/>
        <v>109.77196217857529</v>
      </c>
      <c r="X17" s="3">
        <f t="shared" si="9"/>
        <v>25.529381253132243</v>
      </c>
    </row>
    <row r="18" spans="1:24" x14ac:dyDescent="0.2">
      <c r="B18" s="3" t="s">
        <v>14</v>
      </c>
      <c r="C18" s="3">
        <v>15761.442507999998</v>
      </c>
      <c r="D18" s="3">
        <v>1744.3292966403394</v>
      </c>
      <c r="E18" s="10">
        <v>25438.457486252584</v>
      </c>
      <c r="F18" s="3">
        <v>290.19545990865959</v>
      </c>
      <c r="G18" s="11">
        <f t="shared" si="0"/>
        <v>61.396759676919451</v>
      </c>
      <c r="H18" s="3">
        <f t="shared" si="1"/>
        <v>11.125705541004653</v>
      </c>
      <c r="I18" s="12">
        <v>13760.443685836448</v>
      </c>
      <c r="J18" s="3">
        <v>697.81990757023959</v>
      </c>
      <c r="K18" s="13">
        <f t="shared" si="2"/>
        <v>-12.695531015945452</v>
      </c>
      <c r="L18" s="3">
        <f t="shared" si="3"/>
        <v>12.173620978742743</v>
      </c>
      <c r="M18" s="14">
        <v>25385.553405192455</v>
      </c>
      <c r="N18" s="3">
        <v>459.01316071896719</v>
      </c>
      <c r="O18" s="15">
        <f t="shared" si="4"/>
        <v>61.061104605797148</v>
      </c>
      <c r="P18" s="3">
        <f t="shared" si="5"/>
        <v>11.213805083953519</v>
      </c>
      <c r="Q18" s="17">
        <v>28254.624887467002</v>
      </c>
      <c r="R18" s="3">
        <v>204.49241573264246</v>
      </c>
      <c r="S18" s="16">
        <f t="shared" si="6"/>
        <v>79.264206769944238</v>
      </c>
      <c r="T18" s="3">
        <f t="shared" si="7"/>
        <v>11.090706423060865</v>
      </c>
      <c r="U18" s="19">
        <v>20602.38523355683</v>
      </c>
      <c r="V18" s="3">
        <v>4401.9021915774074</v>
      </c>
      <c r="W18" s="18">
        <f t="shared" si="8"/>
        <v>30.713830432079586</v>
      </c>
      <c r="X18" s="3">
        <f t="shared" si="9"/>
        <v>24.062111298612685</v>
      </c>
    </row>
    <row r="19" spans="1:24" x14ac:dyDescent="0.2">
      <c r="B19" s="3" t="s">
        <v>15</v>
      </c>
      <c r="C19" s="3">
        <v>7437.4457519999996</v>
      </c>
      <c r="D19" s="3">
        <v>1536.1345186972435</v>
      </c>
      <c r="E19" s="10">
        <v>342.2120151639304</v>
      </c>
      <c r="F19" s="3">
        <v>1.826666859232261</v>
      </c>
      <c r="G19" s="11">
        <f t="shared" si="0"/>
        <v>-95.398796487733634</v>
      </c>
      <c r="H19" s="3">
        <f t="shared" si="1"/>
        <v>20.660956508005587</v>
      </c>
      <c r="I19" s="12">
        <v>128.0306398930633</v>
      </c>
      <c r="J19" s="3">
        <v>2.7565397528838571</v>
      </c>
      <c r="K19" s="13">
        <f t="shared" si="2"/>
        <v>-98.278567075818529</v>
      </c>
      <c r="L19" s="3">
        <f t="shared" si="3"/>
        <v>20.765975637187406</v>
      </c>
      <c r="M19" s="14">
        <v>251.16200343718185</v>
      </c>
      <c r="N19" s="3">
        <v>2.0276584988581843</v>
      </c>
      <c r="O19" s="15">
        <f t="shared" si="4"/>
        <v>-96.623007255284634</v>
      </c>
      <c r="P19" s="3">
        <f t="shared" si="5"/>
        <v>20.669831916086274</v>
      </c>
      <c r="Q19" s="17">
        <v>299.27395782850607</v>
      </c>
      <c r="R19" s="3">
        <v>3.0199574175421486</v>
      </c>
      <c r="S19" s="16">
        <f t="shared" si="6"/>
        <v>-95.976119116592827</v>
      </c>
      <c r="T19" s="3">
        <f t="shared" si="7"/>
        <v>20.678696098552788</v>
      </c>
      <c r="U19" s="19">
        <v>278.93175181149547</v>
      </c>
      <c r="V19" s="3">
        <v>56.801597691386462</v>
      </c>
      <c r="W19" s="18">
        <f t="shared" si="8"/>
        <v>-96.249629763867674</v>
      </c>
      <c r="X19" s="3">
        <f t="shared" si="9"/>
        <v>29.004857494444774</v>
      </c>
    </row>
    <row r="20" spans="1:24" x14ac:dyDescent="0.2">
      <c r="B20" s="3" t="s">
        <v>16</v>
      </c>
      <c r="C20" s="3">
        <v>90531.626826666674</v>
      </c>
      <c r="D20" s="3">
        <v>17866.152627948679</v>
      </c>
      <c r="E20" s="10">
        <v>25583.787736432721</v>
      </c>
      <c r="F20" s="3">
        <v>6326.1124869221876</v>
      </c>
      <c r="G20" s="11">
        <f t="shared" si="0"/>
        <v>-71.740497069144851</v>
      </c>
      <c r="H20" s="3">
        <f t="shared" si="1"/>
        <v>31.636767278636896</v>
      </c>
      <c r="I20" s="12">
        <v>13409.671892197921</v>
      </c>
      <c r="J20" s="3">
        <v>2734.3542212248772</v>
      </c>
      <c r="K20" s="13">
        <f t="shared" si="2"/>
        <v>-85.187859356739168</v>
      </c>
      <c r="L20" s="3">
        <f t="shared" si="3"/>
        <v>28.376891263048481</v>
      </c>
      <c r="M20" s="14">
        <v>30610.495858301703</v>
      </c>
      <c r="N20" s="3">
        <v>6371.5715330149769</v>
      </c>
      <c r="O20" s="15">
        <f t="shared" si="4"/>
        <v>-66.188063849875306</v>
      </c>
      <c r="P20" s="3">
        <f t="shared" si="5"/>
        <v>28.683139837856857</v>
      </c>
      <c r="Q20" s="17">
        <v>28191.887189123168</v>
      </c>
      <c r="R20" s="3">
        <v>6270.1570353291136</v>
      </c>
      <c r="S20" s="16">
        <f t="shared" si="6"/>
        <v>-68.859625992251509</v>
      </c>
      <c r="T20" s="3">
        <f t="shared" si="7"/>
        <v>29.734167310241087</v>
      </c>
      <c r="U20" s="19">
        <v>21961.254274705359</v>
      </c>
      <c r="V20" s="3">
        <v>3851.7368556569295</v>
      </c>
      <c r="W20" s="18">
        <f t="shared" si="8"/>
        <v>-75.741898113956637</v>
      </c>
      <c r="X20" s="3">
        <f t="shared" si="9"/>
        <v>26.402038697819808</v>
      </c>
    </row>
    <row r="21" spans="1:24" x14ac:dyDescent="0.2">
      <c r="B21" s="3" t="s">
        <v>17</v>
      </c>
      <c r="C21" s="3">
        <v>2376.8927720000002</v>
      </c>
      <c r="D21" s="3">
        <v>447.13791149944257</v>
      </c>
      <c r="E21" s="10">
        <v>786.93583225639827</v>
      </c>
      <c r="F21" s="3">
        <v>6.0734824135085033</v>
      </c>
      <c r="G21" s="11">
        <f t="shared" si="0"/>
        <v>-66.892245139260396</v>
      </c>
      <c r="H21" s="3">
        <f t="shared" si="1"/>
        <v>18.82769250486724</v>
      </c>
      <c r="I21" s="12">
        <v>411.4602792116504</v>
      </c>
      <c r="J21" s="3">
        <v>9.7269217528529346</v>
      </c>
      <c r="K21" s="13">
        <f t="shared" si="2"/>
        <v>-82.689152659358996</v>
      </c>
      <c r="L21" s="3">
        <f t="shared" si="3"/>
        <v>18.959821834877381</v>
      </c>
      <c r="M21" s="14">
        <v>737.83008683299886</v>
      </c>
      <c r="N21" s="3">
        <v>6.935244547306243</v>
      </c>
      <c r="O21" s="15">
        <f t="shared" si="4"/>
        <v>-68.958208989286334</v>
      </c>
      <c r="P21" s="3">
        <f t="shared" si="5"/>
        <v>18.835335299931764</v>
      </c>
      <c r="Q21" s="17">
        <v>863.20622234945768</v>
      </c>
      <c r="R21" s="3">
        <v>9.9029463995518299</v>
      </c>
      <c r="S21" s="16">
        <f t="shared" si="6"/>
        <v>-63.683417589632121</v>
      </c>
      <c r="T21" s="3">
        <f t="shared" si="7"/>
        <v>18.846816176896581</v>
      </c>
      <c r="U21" s="19">
        <v>634.09322935397086</v>
      </c>
      <c r="V21" s="3">
        <v>167.79689918010703</v>
      </c>
      <c r="W21" s="18">
        <f t="shared" si="8"/>
        <v>-73.322598443495508</v>
      </c>
      <c r="X21" s="3">
        <f t="shared" si="9"/>
        <v>32.467677354493837</v>
      </c>
    </row>
    <row r="22" spans="1:24" x14ac:dyDescent="0.2">
      <c r="B22" s="3" t="s">
        <v>18</v>
      </c>
      <c r="C22" s="3">
        <v>143985.12614666668</v>
      </c>
      <c r="D22" s="3">
        <v>21520.326131374193</v>
      </c>
      <c r="E22" s="10">
        <v>35085.005430065445</v>
      </c>
      <c r="F22" s="3">
        <v>265.89584875163837</v>
      </c>
      <c r="G22" s="11">
        <f t="shared" si="0"/>
        <v>-75.632896001822431</v>
      </c>
      <c r="H22" s="3">
        <f t="shared" si="1"/>
        <v>14.965416439416643</v>
      </c>
      <c r="I22" s="12">
        <v>17329.855925113101</v>
      </c>
      <c r="J22" s="3">
        <v>428.77356979655787</v>
      </c>
      <c r="K22" s="13">
        <f t="shared" si="2"/>
        <v>-87.96413463744824</v>
      </c>
      <c r="L22" s="3">
        <f t="shared" si="3"/>
        <v>15.149618843005076</v>
      </c>
      <c r="M22" s="14">
        <v>31655.104157476719</v>
      </c>
      <c r="N22" s="3">
        <v>321.67162856475159</v>
      </c>
      <c r="O22" s="15">
        <f t="shared" si="4"/>
        <v>-78.015017936483204</v>
      </c>
      <c r="P22" s="3">
        <f t="shared" si="5"/>
        <v>14.980719233390952</v>
      </c>
      <c r="Q22" s="17">
        <v>36961.524320536861</v>
      </c>
      <c r="R22" s="3">
        <v>429.2117930765715</v>
      </c>
      <c r="S22" s="16">
        <f t="shared" si="6"/>
        <v>-74.329623267554055</v>
      </c>
      <c r="T22" s="3">
        <f t="shared" si="7"/>
        <v>14.991257843303801</v>
      </c>
      <c r="U22" s="19">
        <v>28415.273277894652</v>
      </c>
      <c r="V22" s="3">
        <v>7020.8889692855555</v>
      </c>
      <c r="W22" s="18">
        <f t="shared" si="8"/>
        <v>-80.265132907582299</v>
      </c>
      <c r="X22" s="3">
        <f t="shared" si="9"/>
        <v>28.877017155711631</v>
      </c>
    </row>
    <row r="23" spans="1:24" x14ac:dyDescent="0.2">
      <c r="B23" s="3" t="s">
        <v>19</v>
      </c>
      <c r="C23" s="3">
        <v>4224.7039206666668</v>
      </c>
      <c r="D23" s="3">
        <v>966.65809846802608</v>
      </c>
      <c r="E23" s="10">
        <v>1631.323940824381</v>
      </c>
      <c r="F23" s="3">
        <v>13.452396299503667</v>
      </c>
      <c r="G23" s="11">
        <f t="shared" si="0"/>
        <v>-61.386076481142979</v>
      </c>
      <c r="H23" s="3">
        <f t="shared" si="1"/>
        <v>22.895940034354339</v>
      </c>
      <c r="I23" s="12">
        <v>886.84495181177908</v>
      </c>
      <c r="J23" s="3">
        <v>23.387226029308156</v>
      </c>
      <c r="K23" s="13">
        <f t="shared" si="2"/>
        <v>-79.008115871186703</v>
      </c>
      <c r="L23" s="3">
        <f t="shared" si="3"/>
        <v>23.032552882334588</v>
      </c>
      <c r="M23" s="14">
        <v>1567.0602594747725</v>
      </c>
      <c r="N23" s="3">
        <v>15.774193976286266</v>
      </c>
      <c r="O23" s="15">
        <f t="shared" si="4"/>
        <v>-62.907216957644522</v>
      </c>
      <c r="P23" s="3">
        <f t="shared" si="5"/>
        <v>22.903216351642911</v>
      </c>
      <c r="Q23" s="17">
        <v>1842.0552267203809</v>
      </c>
      <c r="R23" s="3">
        <v>21.577337711058931</v>
      </c>
      <c r="S23" s="16">
        <f t="shared" si="6"/>
        <v>-56.398004184167746</v>
      </c>
      <c r="T23" s="3">
        <f t="shared" si="7"/>
        <v>22.911049062919989</v>
      </c>
      <c r="U23" s="19">
        <v>1305.2145827409915</v>
      </c>
      <c r="V23" s="3">
        <v>352.53872098132638</v>
      </c>
      <c r="W23" s="18">
        <f t="shared" si="8"/>
        <v>-69.105182108595528</v>
      </c>
      <c r="X23" s="3">
        <f t="shared" si="9"/>
        <v>35.398944045825274</v>
      </c>
    </row>
    <row r="24" spans="1:24" x14ac:dyDescent="0.2">
      <c r="B24" s="3" t="s">
        <v>20</v>
      </c>
      <c r="C24" s="3">
        <v>45862.97041466667</v>
      </c>
      <c r="D24" s="3">
        <v>12761.209086788182</v>
      </c>
      <c r="E24" s="10">
        <v>34112.715994461527</v>
      </c>
      <c r="F24" s="3">
        <v>47.768507201336242</v>
      </c>
      <c r="G24" s="11">
        <f t="shared" si="0"/>
        <v>-25.620351917824081</v>
      </c>
      <c r="H24" s="3">
        <f t="shared" si="1"/>
        <v>27.824998195321619</v>
      </c>
      <c r="I24" s="12">
        <v>15294.476453993528</v>
      </c>
      <c r="J24" s="3">
        <v>203.40768654255629</v>
      </c>
      <c r="K24" s="13">
        <f t="shared" si="2"/>
        <v>-66.651797047357277</v>
      </c>
      <c r="L24" s="3">
        <f t="shared" si="3"/>
        <v>27.856411503673023</v>
      </c>
      <c r="M24" s="14">
        <v>31863.704637848514</v>
      </c>
      <c r="N24" s="3">
        <v>132.80314600893621</v>
      </c>
      <c r="O24" s="15">
        <f t="shared" si="4"/>
        <v>-30.524114880141482</v>
      </c>
      <c r="P24" s="3">
        <f t="shared" si="5"/>
        <v>27.827767167532841</v>
      </c>
      <c r="Q24" s="17">
        <v>37821.432733997048</v>
      </c>
      <c r="R24" s="3">
        <v>202.46192026218418</v>
      </c>
      <c r="S24" s="16">
        <f t="shared" si="6"/>
        <v>-17.533835266147506</v>
      </c>
      <c r="T24" s="3">
        <f t="shared" si="7"/>
        <v>27.829794692070237</v>
      </c>
      <c r="U24" s="19">
        <v>27021.164537800709</v>
      </c>
      <c r="V24" s="3">
        <v>7034.1159252015477</v>
      </c>
      <c r="W24" s="18">
        <f t="shared" si="8"/>
        <v>-41.082829364319757</v>
      </c>
      <c r="X24" s="3">
        <f t="shared" si="9"/>
        <v>38.103404841834823</v>
      </c>
    </row>
    <row r="25" spans="1:24" x14ac:dyDescent="0.2">
      <c r="B25" s="3" t="s">
        <v>21</v>
      </c>
      <c r="C25" s="3">
        <v>73089.565369999997</v>
      </c>
      <c r="D25" s="3">
        <v>13018.251958158118</v>
      </c>
      <c r="E25" s="10">
        <v>28954.434086834768</v>
      </c>
      <c r="F25" s="3">
        <v>316.64635162923298</v>
      </c>
      <c r="G25" s="11">
        <f t="shared" si="0"/>
        <v>-60.384996216273478</v>
      </c>
      <c r="H25" s="3">
        <f t="shared" si="1"/>
        <v>17.844910209199959</v>
      </c>
      <c r="I25" s="12">
        <v>13335.870177553805</v>
      </c>
      <c r="J25" s="3">
        <v>469.90562337041905</v>
      </c>
      <c r="K25" s="13">
        <f t="shared" si="2"/>
        <v>-81.75407103593534</v>
      </c>
      <c r="L25" s="3">
        <f t="shared" si="3"/>
        <v>18.156562580182634</v>
      </c>
      <c r="M25" s="14">
        <v>27295.751448603041</v>
      </c>
      <c r="N25" s="3">
        <v>472.75987748142853</v>
      </c>
      <c r="O25" s="15">
        <f t="shared" si="4"/>
        <v>-62.654379855148612</v>
      </c>
      <c r="P25" s="3">
        <f t="shared" si="5"/>
        <v>17.895380583313301</v>
      </c>
      <c r="Q25" s="17">
        <v>32329.190780177152</v>
      </c>
      <c r="R25" s="3">
        <v>212.26098281661072</v>
      </c>
      <c r="S25" s="16">
        <f t="shared" si="6"/>
        <v>-55.767706899722732</v>
      </c>
      <c r="T25" s="3">
        <f t="shared" si="7"/>
        <v>17.823465636007057</v>
      </c>
      <c r="U25" s="19">
        <v>22800.924632760056</v>
      </c>
      <c r="V25" s="3">
        <v>5843.4827252942187</v>
      </c>
      <c r="W25" s="18">
        <f t="shared" si="8"/>
        <v>-68.804131592060585</v>
      </c>
      <c r="X25" s="3">
        <f t="shared" si="9"/>
        <v>31.20982412813914</v>
      </c>
    </row>
    <row r="26" spans="1:24" x14ac:dyDescent="0.2">
      <c r="B26" s="3" t="s">
        <v>22</v>
      </c>
      <c r="C26" s="3">
        <v>2223.623896666667</v>
      </c>
      <c r="D26" s="3">
        <v>272.93006143463396</v>
      </c>
      <c r="E26" s="10">
        <v>2695.3944363880319</v>
      </c>
      <c r="F26" s="3">
        <v>21.219945630368066</v>
      </c>
      <c r="G26" s="11">
        <f t="shared" si="0"/>
        <v>21.216292037002056</v>
      </c>
      <c r="H26" s="3">
        <f t="shared" si="1"/>
        <v>12.299332729630754</v>
      </c>
      <c r="I26" s="12">
        <v>1313.1906330734566</v>
      </c>
      <c r="J26" s="3">
        <v>35.117347180373564</v>
      </c>
      <c r="K26" s="13">
        <f t="shared" si="2"/>
        <v>-40.943671497594501</v>
      </c>
      <c r="L26" s="3">
        <f t="shared" si="3"/>
        <v>12.562051725169715</v>
      </c>
      <c r="M26" s="14">
        <v>2724.2569766452689</v>
      </c>
      <c r="N26" s="3">
        <v>24.774819949558459</v>
      </c>
      <c r="O26" s="15">
        <f t="shared" si="4"/>
        <v>22.514287633312367</v>
      </c>
      <c r="P26" s="3">
        <f t="shared" si="5"/>
        <v>12.307755012272048</v>
      </c>
      <c r="Q26" s="17">
        <v>3229.5035785534956</v>
      </c>
      <c r="R26" s="3">
        <v>36.451401096285565</v>
      </c>
      <c r="S26" s="16">
        <f t="shared" si="6"/>
        <v>45.236052886223113</v>
      </c>
      <c r="T26" s="3">
        <f t="shared" si="7"/>
        <v>12.325897933159849</v>
      </c>
      <c r="U26" s="19">
        <v>2092.6389501898511</v>
      </c>
      <c r="V26" s="3">
        <v>645.4003899831016</v>
      </c>
      <c r="W26" s="18">
        <f t="shared" si="8"/>
        <v>-5.8906070704299127</v>
      </c>
      <c r="X26" s="3">
        <f t="shared" si="9"/>
        <v>33.194117068050573</v>
      </c>
    </row>
    <row r="27" spans="1:24" x14ac:dyDescent="0.2">
      <c r="B27" s="3" t="s">
        <v>23</v>
      </c>
      <c r="C27" s="3">
        <v>6659.6320799999985</v>
      </c>
      <c r="D27" s="3">
        <v>1134.3754457308621</v>
      </c>
      <c r="E27" s="10">
        <v>3700.0086192784474</v>
      </c>
      <c r="F27" s="3">
        <v>32.355284027742428</v>
      </c>
      <c r="G27" s="11">
        <f t="shared" si="0"/>
        <v>-44.441245780075462</v>
      </c>
      <c r="H27" s="3">
        <f t="shared" si="1"/>
        <v>17.056037058858763</v>
      </c>
      <c r="I27" s="12">
        <v>2085.7767037837507</v>
      </c>
      <c r="J27" s="3">
        <v>55.886509458873199</v>
      </c>
      <c r="K27" s="13">
        <f t="shared" si="2"/>
        <v>-68.680301272983385</v>
      </c>
      <c r="L27" s="3">
        <f t="shared" si="3"/>
        <v>17.24305509071521</v>
      </c>
      <c r="M27" s="14">
        <v>3668.7601409156614</v>
      </c>
      <c r="N27" s="3">
        <v>38.61081649320127</v>
      </c>
      <c r="O27" s="15">
        <f t="shared" si="4"/>
        <v>-44.910468073250343</v>
      </c>
      <c r="P27" s="3">
        <f t="shared" si="5"/>
        <v>17.066086303765733</v>
      </c>
      <c r="Q27" s="17">
        <v>4272.9258081402022</v>
      </c>
      <c r="R27" s="3">
        <v>51.705168473302194</v>
      </c>
      <c r="S27" s="16">
        <f t="shared" si="6"/>
        <v>-35.838410338425135</v>
      </c>
      <c r="T27" s="3">
        <f t="shared" si="7"/>
        <v>17.076532657821428</v>
      </c>
      <c r="U27" s="19">
        <v>2964.5923670248667</v>
      </c>
      <c r="V27" s="3">
        <v>822.42632383861405</v>
      </c>
      <c r="W27" s="18">
        <f t="shared" si="8"/>
        <v>-55.484141895345253</v>
      </c>
      <c r="X27" s="3">
        <f t="shared" si="9"/>
        <v>32.553677099116882</v>
      </c>
    </row>
    <row r="28" spans="1:24" x14ac:dyDescent="0.2">
      <c r="B28" s="3" t="s">
        <v>24</v>
      </c>
      <c r="C28" s="3">
        <v>1870.5011433333336</v>
      </c>
      <c r="D28" s="3">
        <v>227.32449813573575</v>
      </c>
      <c r="E28" s="10">
        <v>1169.8529981506604</v>
      </c>
      <c r="F28" s="3">
        <v>9.416112031851215</v>
      </c>
      <c r="G28" s="11">
        <f t="shared" si="0"/>
        <v>-37.457776900049396</v>
      </c>
      <c r="H28" s="3">
        <f t="shared" si="1"/>
        <v>12.17975817847749</v>
      </c>
      <c r="I28" s="12">
        <v>615.40066156327566</v>
      </c>
      <c r="J28" s="3">
        <v>16.135650145486348</v>
      </c>
      <c r="K28" s="13">
        <f t="shared" si="2"/>
        <v>-67.099690702856321</v>
      </c>
      <c r="L28" s="3">
        <f t="shared" si="3"/>
        <v>12.432755197777633</v>
      </c>
      <c r="M28" s="14">
        <v>1108.6043916133747</v>
      </c>
      <c r="N28" s="3">
        <v>11.250303142424762</v>
      </c>
      <c r="O28" s="15">
        <f t="shared" si="4"/>
        <v>-40.732225929689513</v>
      </c>
      <c r="P28" s="3">
        <f t="shared" si="5"/>
        <v>12.195429599227785</v>
      </c>
      <c r="Q28" s="17">
        <v>1293.4422961508244</v>
      </c>
      <c r="R28" s="3">
        <v>15.151711451467232</v>
      </c>
      <c r="S28" s="16">
        <f t="shared" si="6"/>
        <v>-30.850494223925431</v>
      </c>
      <c r="T28" s="3">
        <f t="shared" si="7"/>
        <v>12.209458935615045</v>
      </c>
      <c r="U28" s="19">
        <v>939.01860961161242</v>
      </c>
      <c r="V28" s="3">
        <v>249.00130189286401</v>
      </c>
      <c r="W28" s="18">
        <f t="shared" si="8"/>
        <v>-49.798554630219002</v>
      </c>
      <c r="X28" s="3">
        <f t="shared" si="9"/>
        <v>29.169500344871128</v>
      </c>
    </row>
    <row r="29" spans="1:24" x14ac:dyDescent="0.2">
      <c r="A29" s="7"/>
      <c r="B29" s="6" t="s">
        <v>25</v>
      </c>
      <c r="C29" s="3">
        <v>20066.098625333336</v>
      </c>
      <c r="D29" s="3">
        <v>4533.6459936937354</v>
      </c>
      <c r="E29" s="10">
        <v>14368.78260365381</v>
      </c>
      <c r="F29" s="3">
        <v>111.01322763816687</v>
      </c>
      <c r="G29" s="11">
        <f t="shared" si="0"/>
        <v>-28.39274404087049</v>
      </c>
      <c r="H29" s="3">
        <f t="shared" si="1"/>
        <v>22.606765704552647</v>
      </c>
      <c r="I29" s="12">
        <v>7091.7735588567584</v>
      </c>
      <c r="J29" s="3">
        <v>185.57673550178492</v>
      </c>
      <c r="K29" s="13">
        <f t="shared" si="2"/>
        <v>-64.657935300370568</v>
      </c>
      <c r="L29" s="3">
        <f t="shared" si="3"/>
        <v>22.74459338589519</v>
      </c>
      <c r="M29" s="14">
        <v>13803.792396930843</v>
      </c>
      <c r="N29" s="3">
        <v>127.39485287220475</v>
      </c>
      <c r="O29" s="15">
        <f t="shared" si="4"/>
        <v>-31.208389559574705</v>
      </c>
      <c r="P29" s="3">
        <f t="shared" si="5"/>
        <v>22.612401121641973</v>
      </c>
      <c r="Q29" s="17">
        <v>16436.119047501721</v>
      </c>
      <c r="R29" s="3">
        <v>185.77387563561848</v>
      </c>
      <c r="S29" s="16">
        <f t="shared" si="6"/>
        <v>-18.090111314656781</v>
      </c>
      <c r="T29" s="3">
        <f t="shared" si="7"/>
        <v>22.62181410934776</v>
      </c>
      <c r="U29" s="19">
        <v>11304.3020378363</v>
      </c>
      <c r="V29" s="3">
        <v>3195.4115833723613</v>
      </c>
      <c r="W29" s="18">
        <f t="shared" si="8"/>
        <v>-43.664674190504165</v>
      </c>
      <c r="X29" s="3">
        <f t="shared" si="9"/>
        <v>36.187076417467594</v>
      </c>
    </row>
    <row r="30" spans="1:24" x14ac:dyDescent="0.2">
      <c r="A30" s="1" t="s">
        <v>26</v>
      </c>
      <c r="B30" s="8" t="s">
        <v>27</v>
      </c>
      <c r="C30" s="3">
        <v>26766.875933333336</v>
      </c>
      <c r="D30" s="3">
        <v>2260.2102519176779</v>
      </c>
      <c r="E30" s="10">
        <v>27766.860381850573</v>
      </c>
      <c r="F30" s="3">
        <v>4051.1119150630975</v>
      </c>
      <c r="G30" s="11">
        <f t="shared" si="0"/>
        <v>3.7359027292084361</v>
      </c>
      <c r="H30" s="3">
        <f t="shared" si="1"/>
        <v>16.857120900712243</v>
      </c>
      <c r="I30" s="12">
        <v>3997.3411064365978</v>
      </c>
      <c r="J30" s="3">
        <v>1355.2748055702298</v>
      </c>
      <c r="K30" s="13">
        <f t="shared" si="2"/>
        <v>-85.066090206445693</v>
      </c>
      <c r="L30" s="3">
        <f t="shared" si="3"/>
        <v>34.940104823482066</v>
      </c>
      <c r="M30" s="14">
        <v>32454.075933022621</v>
      </c>
      <c r="N30" s="3">
        <v>4565.8494143615471</v>
      </c>
      <c r="O30" s="15">
        <f t="shared" si="4"/>
        <v>21.247156425180343</v>
      </c>
      <c r="P30" s="3">
        <f t="shared" si="5"/>
        <v>16.408197019452576</v>
      </c>
      <c r="Q30" s="17">
        <v>29675.747076572585</v>
      </c>
      <c r="R30" s="3">
        <v>4324.0908693593656</v>
      </c>
      <c r="S30" s="16">
        <f t="shared" si="6"/>
        <v>10.867428647572472</v>
      </c>
      <c r="T30" s="3">
        <f t="shared" si="7"/>
        <v>16.841016816983213</v>
      </c>
      <c r="U30" s="19">
        <v>21388.419493815738</v>
      </c>
      <c r="V30" s="3">
        <v>4685.7327319461447</v>
      </c>
      <c r="W30" s="18">
        <f t="shared" si="8"/>
        <v>-20.093702578191792</v>
      </c>
      <c r="X30" s="3">
        <f t="shared" si="9"/>
        <v>23.478797133922576</v>
      </c>
    </row>
    <row r="31" spans="1:24" x14ac:dyDescent="0.2">
      <c r="B31" s="8" t="s">
        <v>28</v>
      </c>
      <c r="C31" s="3">
        <v>11271.98365</v>
      </c>
      <c r="D31" s="3">
        <v>3252.8565361432434</v>
      </c>
      <c r="E31" s="10">
        <v>15235.3751155262</v>
      </c>
      <c r="F31" s="3">
        <v>502.74175024570144</v>
      </c>
      <c r="G31" s="11">
        <f t="shared" si="0"/>
        <v>35.161437317434356</v>
      </c>
      <c r="H31" s="3">
        <f t="shared" si="1"/>
        <v>29.045940345757515</v>
      </c>
      <c r="I31" s="12">
        <v>13120.798381093962</v>
      </c>
      <c r="J31" s="3">
        <v>267.95877174460719</v>
      </c>
      <c r="K31" s="13">
        <f t="shared" si="2"/>
        <v>16.401857814032244</v>
      </c>
      <c r="L31" s="3">
        <f t="shared" si="3"/>
        <v>28.930062616847824</v>
      </c>
      <c r="M31" s="14">
        <v>14817.506838931151</v>
      </c>
      <c r="N31" s="3">
        <v>335.55963622279324</v>
      </c>
      <c r="O31" s="15">
        <f t="shared" si="4"/>
        <v>31.454296768174878</v>
      </c>
      <c r="P31" s="3">
        <f t="shared" si="5"/>
        <v>28.94661027777699</v>
      </c>
      <c r="Q31" s="17">
        <v>22416.599446388806</v>
      </c>
      <c r="R31" s="3">
        <v>158.54376955597439</v>
      </c>
      <c r="S31" s="16">
        <f t="shared" si="6"/>
        <v>98.87004934032889</v>
      </c>
      <c r="T31" s="3">
        <f t="shared" si="7"/>
        <v>28.866554666148687</v>
      </c>
      <c r="U31" s="19">
        <v>13601.433018992431</v>
      </c>
      <c r="V31" s="3">
        <v>797.02713471195568</v>
      </c>
      <c r="W31" s="18">
        <f t="shared" si="8"/>
        <v>20.665833462173548</v>
      </c>
      <c r="X31" s="3">
        <f t="shared" si="9"/>
        <v>29.44683191305354</v>
      </c>
    </row>
    <row r="32" spans="1:24" x14ac:dyDescent="0.2">
      <c r="B32" s="8" t="s">
        <v>29</v>
      </c>
      <c r="C32" s="3">
        <v>36757.698973333332</v>
      </c>
      <c r="D32" s="3">
        <v>4943.4770849328552</v>
      </c>
      <c r="E32" s="10">
        <v>3153.4546710636637</v>
      </c>
      <c r="F32" s="3">
        <v>14.430556366580738</v>
      </c>
      <c r="G32" s="11">
        <f t="shared" si="0"/>
        <v>-91.420968234841339</v>
      </c>
      <c r="H32" s="3">
        <f t="shared" si="1"/>
        <v>13.456603962872549</v>
      </c>
      <c r="I32" s="12">
        <v>1192.1294766583924</v>
      </c>
      <c r="J32" s="3">
        <v>15.17518123322068</v>
      </c>
      <c r="K32" s="13">
        <f t="shared" si="2"/>
        <v>-96.756789706767975</v>
      </c>
      <c r="L32" s="3">
        <f t="shared" si="3"/>
        <v>13.508929545112942</v>
      </c>
      <c r="M32" s="14">
        <v>2148.2566520277196</v>
      </c>
      <c r="N32" s="3">
        <v>11.144080031381147</v>
      </c>
      <c r="O32" s="15">
        <f t="shared" si="4"/>
        <v>-94.155628039757829</v>
      </c>
      <c r="P32" s="3">
        <f t="shared" si="5"/>
        <v>13.45882178561952</v>
      </c>
      <c r="Q32" s="17">
        <v>2959.8053185306853</v>
      </c>
      <c r="R32" s="3">
        <v>15.684499267678436</v>
      </c>
      <c r="S32" s="16">
        <f t="shared" si="6"/>
        <v>-91.947794880528448</v>
      </c>
      <c r="T32" s="3">
        <f t="shared" si="7"/>
        <v>13.459256812577364</v>
      </c>
      <c r="U32" s="19">
        <v>2313.6913006003874</v>
      </c>
      <c r="V32" s="3">
        <v>488.71684280857471</v>
      </c>
      <c r="W32" s="18">
        <f t="shared" si="8"/>
        <v>-93.705560018109651</v>
      </c>
      <c r="X32" s="3">
        <f t="shared" si="9"/>
        <v>25.040852545516518</v>
      </c>
    </row>
    <row r="33" spans="2:24" x14ac:dyDescent="0.2">
      <c r="B33" s="8" t="s">
        <v>30</v>
      </c>
      <c r="C33" s="3">
        <v>75130.363335999995</v>
      </c>
      <c r="D33" s="3">
        <v>17873.544107908365</v>
      </c>
      <c r="E33" s="10">
        <v>159891.83228645008</v>
      </c>
      <c r="F33" s="3">
        <v>315.17092154780812</v>
      </c>
      <c r="G33" s="11">
        <f t="shared" si="0"/>
        <v>112.81919211727703</v>
      </c>
      <c r="H33" s="3">
        <f t="shared" si="1"/>
        <v>23.790857418440055</v>
      </c>
      <c r="I33" s="12">
        <v>68049.596461894107</v>
      </c>
      <c r="J33" s="3">
        <v>580.60231594793618</v>
      </c>
      <c r="K33" s="13">
        <f t="shared" si="2"/>
        <v>-9.4246407972753907</v>
      </c>
      <c r="L33" s="3">
        <f t="shared" si="3"/>
        <v>23.805335547078872</v>
      </c>
      <c r="M33" s="14">
        <v>141335.13858863898</v>
      </c>
      <c r="N33" s="3">
        <v>227.88633862209915</v>
      </c>
      <c r="O33" s="15">
        <f t="shared" si="4"/>
        <v>88.119865674755545</v>
      </c>
      <c r="P33" s="3">
        <f t="shared" si="5"/>
        <v>23.79058721698237</v>
      </c>
      <c r="Q33" s="17">
        <v>158102.5953858539</v>
      </c>
      <c r="R33" s="3">
        <v>440.82619317190358</v>
      </c>
      <c r="S33" s="16">
        <f t="shared" si="6"/>
        <v>110.43768240382825</v>
      </c>
      <c r="T33" s="3">
        <f t="shared" si="7"/>
        <v>23.791674689694446</v>
      </c>
      <c r="U33" s="19">
        <v>123609.93894951454</v>
      </c>
      <c r="V33" s="3">
        <v>23118.363717808708</v>
      </c>
      <c r="W33" s="18">
        <f t="shared" si="8"/>
        <v>64.527274274853312</v>
      </c>
      <c r="X33" s="3">
        <f t="shared" si="9"/>
        <v>30.261461484559032</v>
      </c>
    </row>
    <row r="34" spans="2:24" x14ac:dyDescent="0.2">
      <c r="B34" s="8" t="s">
        <v>31</v>
      </c>
      <c r="C34" s="3">
        <v>26011.625210666669</v>
      </c>
      <c r="D34" s="3">
        <v>3854.0111137304762</v>
      </c>
      <c r="E34" s="10">
        <v>12868.94212190273</v>
      </c>
      <c r="F34" s="3">
        <v>30.799316469257427</v>
      </c>
      <c r="G34" s="11">
        <f t="shared" si="0"/>
        <v>-50.526189664513844</v>
      </c>
      <c r="H34" s="3">
        <f t="shared" si="1"/>
        <v>14.818427690922109</v>
      </c>
      <c r="I34" s="12">
        <v>6553.0214225593309</v>
      </c>
      <c r="J34" s="3">
        <v>58.516421650142576</v>
      </c>
      <c r="K34" s="13">
        <f t="shared" si="2"/>
        <v>-74.807335683615378</v>
      </c>
      <c r="L34" s="3">
        <f t="shared" si="3"/>
        <v>14.843379431944218</v>
      </c>
      <c r="M34" s="14">
        <v>9755.8584412408491</v>
      </c>
      <c r="N34" s="3">
        <v>8.4352379468130838</v>
      </c>
      <c r="O34" s="15">
        <f t="shared" si="4"/>
        <v>-62.494237241123116</v>
      </c>
      <c r="P34" s="3">
        <f t="shared" si="5"/>
        <v>14.816747146333006</v>
      </c>
      <c r="Q34" s="17">
        <v>12418.603628378602</v>
      </c>
      <c r="R34" s="3">
        <v>39.541553911301818</v>
      </c>
      <c r="S34" s="16">
        <f t="shared" si="6"/>
        <v>-52.257486689889468</v>
      </c>
      <c r="T34" s="3">
        <f t="shared" si="7"/>
        <v>14.819915733449404</v>
      </c>
      <c r="U34" s="19">
        <v>9628.1125642980351</v>
      </c>
      <c r="V34" s="3">
        <v>2179.4860019473749</v>
      </c>
      <c r="W34" s="18">
        <f t="shared" si="8"/>
        <v>-62.985347949924311</v>
      </c>
      <c r="X34" s="3">
        <f t="shared" si="9"/>
        <v>27.054542279867938</v>
      </c>
    </row>
    <row r="35" spans="2:24" x14ac:dyDescent="0.2">
      <c r="B35" s="8" t="s">
        <v>32</v>
      </c>
      <c r="C35" s="3">
        <v>9782.531266666665</v>
      </c>
      <c r="D35" s="3">
        <v>1473.805717286652</v>
      </c>
      <c r="E35" s="10">
        <v>3403.0916359325838</v>
      </c>
      <c r="F35" s="3">
        <v>140.9990751466342</v>
      </c>
      <c r="G35" s="11">
        <f t="shared" si="0"/>
        <v>-65.212565713657412</v>
      </c>
      <c r="H35" s="3">
        <f t="shared" si="1"/>
        <v>15.62503173293849</v>
      </c>
      <c r="I35" s="12">
        <v>498.03653816363885</v>
      </c>
      <c r="J35" s="3">
        <v>84.446747966362224</v>
      </c>
      <c r="K35" s="13">
        <f t="shared" si="2"/>
        <v>-94.908919536391721</v>
      </c>
      <c r="L35" s="3">
        <f t="shared" si="3"/>
        <v>22.682122594061436</v>
      </c>
      <c r="M35" s="14">
        <v>2399.5271818658521</v>
      </c>
      <c r="N35" s="3">
        <v>155.04043532066265</v>
      </c>
      <c r="O35" s="15">
        <f t="shared" si="4"/>
        <v>-75.471305774998299</v>
      </c>
      <c r="P35" s="3">
        <f t="shared" si="5"/>
        <v>16.392780763666178</v>
      </c>
      <c r="Q35" s="17">
        <v>3225.7327673881164</v>
      </c>
      <c r="R35" s="3">
        <v>140.89967333257849</v>
      </c>
      <c r="S35" s="16">
        <f t="shared" si="6"/>
        <v>-67.02558183095627</v>
      </c>
      <c r="T35" s="3">
        <f t="shared" si="7"/>
        <v>15.686118466459517</v>
      </c>
      <c r="U35" s="19">
        <v>2524.9495214257354</v>
      </c>
      <c r="V35" s="3">
        <v>675.12557809731618</v>
      </c>
      <c r="W35" s="18">
        <f t="shared" si="8"/>
        <v>-74.189200600571198</v>
      </c>
      <c r="X35" s="3">
        <f t="shared" si="9"/>
        <v>30.69047592576916</v>
      </c>
    </row>
    <row r="36" spans="2:24" x14ac:dyDescent="0.2">
      <c r="B36" s="8" t="s">
        <v>33</v>
      </c>
      <c r="C36" s="3">
        <v>5896.8513253333322</v>
      </c>
      <c r="D36" s="3">
        <v>728.53132379797694</v>
      </c>
      <c r="E36" s="10">
        <v>10315.784930215415</v>
      </c>
      <c r="F36" s="3">
        <v>68.960369224606296</v>
      </c>
      <c r="G36" s="11">
        <f t="shared" si="0"/>
        <v>74.937171739399304</v>
      </c>
      <c r="H36" s="3">
        <f t="shared" si="1"/>
        <v>12.372654386745403</v>
      </c>
      <c r="I36" s="12">
        <v>5019.5998212206632</v>
      </c>
      <c r="J36" s="3">
        <v>61.940779132062616</v>
      </c>
      <c r="K36" s="13">
        <f t="shared" si="2"/>
        <v>-14.876608815689963</v>
      </c>
      <c r="L36" s="3">
        <f t="shared" si="3"/>
        <v>12.416053944653425</v>
      </c>
      <c r="M36" s="14">
        <v>7954.6792661399395</v>
      </c>
      <c r="N36" s="3">
        <v>61.358965525980373</v>
      </c>
      <c r="O36" s="15">
        <f t="shared" si="4"/>
        <v>34.897063318622571</v>
      </c>
      <c r="P36" s="3">
        <f t="shared" si="5"/>
        <v>12.378638221492025</v>
      </c>
      <c r="Q36" s="17">
        <v>10188.033719533472</v>
      </c>
      <c r="R36" s="3">
        <v>72.298333977336668</v>
      </c>
      <c r="S36" s="16">
        <f t="shared" si="6"/>
        <v>72.77074081493096</v>
      </c>
      <c r="T36" s="3">
        <f t="shared" si="7"/>
        <v>12.374945709781175</v>
      </c>
      <c r="U36" s="19">
        <v>7826.6964683667247</v>
      </c>
      <c r="V36" s="3">
        <v>1772.9896131798125</v>
      </c>
      <c r="W36" s="18">
        <f t="shared" si="8"/>
        <v>32.726705093320355</v>
      </c>
      <c r="X36" s="3">
        <f t="shared" si="9"/>
        <v>25.803076729788383</v>
      </c>
    </row>
    <row r="37" spans="2:24" x14ac:dyDescent="0.2">
      <c r="E37" s="3"/>
      <c r="F37" s="3"/>
    </row>
    <row r="38" spans="2:24" x14ac:dyDescent="0.2">
      <c r="E38" s="3"/>
      <c r="F38" s="3"/>
    </row>
    <row r="39" spans="2:24" x14ac:dyDescent="0.2">
      <c r="E39" s="3"/>
      <c r="F39" s="3"/>
    </row>
    <row r="40" spans="2:24" x14ac:dyDescent="0.2">
      <c r="E40" s="3"/>
      <c r="F40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Teneva</dc:creator>
  <cp:lastModifiedBy>Microsoft Office User</cp:lastModifiedBy>
  <dcterms:created xsi:type="dcterms:W3CDTF">2021-07-22T00:41:58Z</dcterms:created>
  <dcterms:modified xsi:type="dcterms:W3CDTF">2022-03-14T22:52:24Z</dcterms:modified>
</cp:coreProperties>
</file>