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49/raw/"/>
    </mc:Choice>
  </mc:AlternateContent>
  <xr:revisionPtr revIDLastSave="0" documentId="13_ncr:1_{21B636EC-F222-4C47-9E32-F1B047F071E1}" xr6:coauthVersionLast="36" xr6:coauthVersionMax="45" xr10:uidLastSave="{00000000-0000-0000-0000-000000000000}"/>
  <bookViews>
    <workbookView xWindow="19780" yWindow="520" windowWidth="33020" windowHeight="22040" xr2:uid="{00000000-000D-0000-FFFF-FFFF00000000}"/>
  </bookViews>
  <sheets>
    <sheet name="Sheet1" sheetId="1" r:id="rId1"/>
    <sheet name="Fig114" sheetId="2" r:id="rId2"/>
  </sheets>
  <calcPr calcId="181029"/>
</workbook>
</file>

<file path=xl/calcChain.xml><?xml version="1.0" encoding="utf-8"?>
<calcChain xmlns="http://schemas.openxmlformats.org/spreadsheetml/2006/main">
  <c r="D36" i="1" l="1"/>
  <c r="D37" i="1"/>
  <c r="H3" i="1"/>
  <c r="I3" i="1" s="1"/>
  <c r="H4" i="1"/>
  <c r="I4" i="1"/>
  <c r="H5" i="1"/>
  <c r="I5" i="1" s="1"/>
  <c r="H6" i="1"/>
  <c r="I6" i="1"/>
  <c r="H7" i="1"/>
  <c r="I7" i="1" s="1"/>
  <c r="H8" i="1"/>
  <c r="I8" i="1"/>
  <c r="H9" i="1"/>
  <c r="I9" i="1" s="1"/>
  <c r="H10" i="1"/>
  <c r="I10" i="1" s="1"/>
  <c r="H11" i="1"/>
  <c r="I11" i="1" s="1"/>
  <c r="H12" i="1"/>
  <c r="I12" i="1"/>
  <c r="H13" i="1"/>
  <c r="I13" i="1" s="1"/>
  <c r="H14" i="1"/>
  <c r="I14" i="1"/>
  <c r="H15" i="1"/>
  <c r="I15" i="1" s="1"/>
  <c r="H16" i="1"/>
  <c r="I16" i="1" s="1"/>
  <c r="H17" i="1"/>
  <c r="I17" i="1" s="1"/>
  <c r="H18" i="1"/>
  <c r="I18" i="1" s="1"/>
  <c r="H19" i="1"/>
  <c r="I19" i="1" s="1"/>
  <c r="H2" i="1"/>
  <c r="I2" i="1" s="1"/>
  <c r="D30" i="1"/>
  <c r="B20" i="2"/>
</calcChain>
</file>

<file path=xl/sharedStrings.xml><?xml version="1.0" encoding="utf-8"?>
<sst xmlns="http://schemas.openxmlformats.org/spreadsheetml/2006/main" count="115" uniqueCount="41">
  <si>
    <r>
      <rPr>
        <i/>
        <sz val="12"/>
        <rFont val="Calibri"/>
        <family val="2"/>
        <scheme val="minor"/>
      </rPr>
      <t>Region</t>
    </r>
  </si>
  <si>
    <r>
      <rPr>
        <i/>
        <sz val="12"/>
        <rFont val="Calibri"/>
        <family val="2"/>
        <scheme val="minor"/>
      </rPr>
      <t>Nativity</t>
    </r>
  </si>
  <si>
    <r>
      <rPr>
        <i/>
        <sz val="12"/>
        <rFont val="Calibri"/>
        <family val="2"/>
        <scheme val="minor"/>
      </rPr>
      <t>Number</t>
    </r>
  </si>
  <si>
    <t>Region 10, Del Norte</t>
  </si>
  <si>
    <t>United States</t>
  </si>
  <si>
    <t>Region 20, Eureka</t>
  </si>
  <si>
    <t>Finland</t>
  </si>
  <si>
    <t>Region 30, Sacramento</t>
  </si>
  <si>
    <t>Italy</t>
  </si>
  <si>
    <t>Greece</t>
  </si>
  <si>
    <t>Region 40, San Francisco</t>
  </si>
  <si>
    <t>Norway</t>
  </si>
  <si>
    <t>China</t>
  </si>
  <si>
    <t>Region 50, Monterey</t>
  </si>
  <si>
    <t>Japan</t>
  </si>
  <si>
    <t>Spain</t>
  </si>
  <si>
    <t>Region 60, Santa Barbara</t>
  </si>
  <si>
    <t>Region 70, Los Angeles</t>
  </si>
  <si>
    <t>Jugoslavia</t>
  </si>
  <si>
    <t>Russia</t>
  </si>
  <si>
    <t>Region 80, San Diego</t>
  </si>
  <si>
    <t>Portugal</t>
  </si>
  <si>
    <t>Sweden</t>
  </si>
  <si>
    <t>Oregon, Washington and Alaska</t>
  </si>
  <si>
    <t>Austria</t>
  </si>
  <si>
    <t>Total</t>
  </si>
  <si>
    <t>Missing</t>
  </si>
  <si>
    <t>Others</t>
  </si>
  <si>
    <t>Other</t>
  </si>
  <si>
    <t>USA</t>
  </si>
  <si>
    <t>Yugoslavia</t>
  </si>
  <si>
    <t>British Empire</t>
  </si>
  <si>
    <t>Denmark</t>
  </si>
  <si>
    <t>Germany</t>
  </si>
  <si>
    <t>Country</t>
  </si>
  <si>
    <t>Number</t>
  </si>
  <si>
    <t>Mexico</t>
  </si>
  <si>
    <t>Must sum to 209</t>
  </si>
  <si>
    <t>Should sum to 6007</t>
  </si>
  <si>
    <t>Total (reported)</t>
  </si>
  <si>
    <t>Total (observed)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</si>
</sst>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7" xfId="0" applyFont="1" applyBorder="1" applyAlignment="1">
      <alignment horizontal="left"/>
    </xf>
    <xf numFmtId="0" fontId="1" fillId="0" borderId="14" xfId="0" applyFont="1" applyFill="1" applyBorder="1" applyAlignment="1">
      <alignment horizontal="left" vertical="top"/>
    </xf>
    <xf numFmtId="0" fontId="3" fillId="0" borderId="0" xfId="0" applyFont="1"/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3" fillId="0" borderId="0" xfId="0" applyFont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6" xfId="0" applyNumberFormat="1" applyFont="1" applyBorder="1" applyAlignment="1">
      <alignment horizontal="left" vertical="top"/>
    </xf>
    <xf numFmtId="0" fontId="0" fillId="0" borderId="0" xfId="0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NumberFormat="1" applyFont="1" applyBorder="1" applyAlignment="1">
      <alignment horizontal="left"/>
    </xf>
    <xf numFmtId="0" fontId="1" fillId="0" borderId="10" xfId="0" applyFont="1" applyBorder="1" applyAlignment="1">
      <alignment horizontal="left" vertical="top"/>
    </xf>
    <xf numFmtId="0" fontId="1" fillId="0" borderId="11" xfId="0" applyNumberFormat="1" applyFont="1" applyBorder="1" applyAlignment="1">
      <alignment horizontal="left" vertical="top"/>
    </xf>
    <xf numFmtId="0" fontId="1" fillId="0" borderId="12" xfId="0" applyFont="1" applyBorder="1" applyAlignment="1">
      <alignment horizontal="left"/>
    </xf>
    <xf numFmtId="0" fontId="1" fillId="0" borderId="13" xfId="0" applyNumberFormat="1" applyFont="1" applyBorder="1" applyAlignment="1">
      <alignment horizontal="left"/>
    </xf>
    <xf numFmtId="0" fontId="1" fillId="0" borderId="12" xfId="0" applyNumberFormat="1" applyFont="1" applyBorder="1" applyAlignment="1">
      <alignment horizontal="left"/>
    </xf>
    <xf numFmtId="0" fontId="1" fillId="0" borderId="14" xfId="0" applyNumberFormat="1" applyFont="1" applyBorder="1" applyAlignment="1">
      <alignment horizontal="left" vertical="center"/>
    </xf>
    <xf numFmtId="0" fontId="1" fillId="0" borderId="14" xfId="0" applyNumberFormat="1" applyFont="1" applyFill="1" applyBorder="1" applyAlignment="1">
      <alignment horizontal="left" vertical="top"/>
    </xf>
    <xf numFmtId="0" fontId="4" fillId="0" borderId="0" xfId="0" applyFont="1"/>
    <xf numFmtId="0" fontId="3" fillId="0" borderId="15" xfId="0" applyFont="1" applyBorder="1"/>
    <xf numFmtId="0" fontId="0" fillId="0" borderId="15" xfId="0" applyBorder="1"/>
    <xf numFmtId="0" fontId="4" fillId="0" borderId="15" xfId="0" applyFont="1" applyBorder="1"/>
    <xf numFmtId="0" fontId="1" fillId="2" borderId="14" xfId="0" applyFont="1" applyFill="1" applyBorder="1" applyAlignment="1">
      <alignment horizontal="left" vertical="top"/>
    </xf>
    <xf numFmtId="0" fontId="1" fillId="2" borderId="14" xfId="0" applyNumberFormat="1" applyFont="1" applyFill="1" applyBorder="1" applyAlignment="1">
      <alignment horizontal="left" vertical="top"/>
    </xf>
    <xf numFmtId="0" fontId="0" fillId="2" borderId="0" xfId="0" applyFill="1" applyAlignment="1">
      <alignment horizontal="left"/>
    </xf>
    <xf numFmtId="0" fontId="3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zoomScale="120" zoomScaleNormal="120" workbookViewId="0">
      <selection activeCell="B18" sqref="B18"/>
    </sheetView>
  </sheetViews>
  <sheetFormatPr baseColWidth="10" defaultRowHeight="13" x14ac:dyDescent="0.15"/>
  <cols>
    <col min="1" max="1" width="30"/>
    <col min="2" max="2" width="55"/>
    <col min="3" max="3" width="31"/>
    <col min="6" max="6" width="11.6640625" bestFit="1" customWidth="1"/>
    <col min="7" max="7" width="14.1640625" bestFit="1" customWidth="1"/>
    <col min="8" max="8" width="13.6640625" bestFit="1" customWidth="1"/>
    <col min="9" max="9" width="6.83203125" bestFit="1" customWidth="1"/>
  </cols>
  <sheetData>
    <row r="1" spans="1:9" ht="16" x14ac:dyDescent="0.15">
      <c r="A1" s="1" t="s">
        <v>0</v>
      </c>
      <c r="B1" s="6" t="s">
        <v>1</v>
      </c>
      <c r="C1" s="7" t="s">
        <v>2</v>
      </c>
      <c r="D1" s="8" t="s">
        <v>25</v>
      </c>
      <c r="F1" s="4" t="s">
        <v>34</v>
      </c>
      <c r="G1" s="4" t="s">
        <v>39</v>
      </c>
      <c r="H1" s="5" t="s">
        <v>40</v>
      </c>
      <c r="I1" s="5" t="s">
        <v>26</v>
      </c>
    </row>
    <row r="2" spans="1:9" ht="16" x14ac:dyDescent="0.15">
      <c r="A2" s="2" t="s">
        <v>3</v>
      </c>
      <c r="B2" s="9" t="s">
        <v>4</v>
      </c>
      <c r="C2" s="10">
        <v>15</v>
      </c>
      <c r="D2" s="11"/>
      <c r="F2" s="5" t="s">
        <v>4</v>
      </c>
      <c r="G2">
        <v>1947</v>
      </c>
      <c r="H2">
        <f>SUMIF(B:B,F2,C:C)</f>
        <v>1920</v>
      </c>
      <c r="I2">
        <f>G2-H2</f>
        <v>27</v>
      </c>
    </row>
    <row r="3" spans="1:9" ht="16" x14ac:dyDescent="0.2">
      <c r="A3" s="3" t="s">
        <v>5</v>
      </c>
      <c r="B3" s="12" t="s">
        <v>4</v>
      </c>
      <c r="C3" s="13">
        <v>75</v>
      </c>
      <c r="D3" s="11"/>
      <c r="F3" s="5" t="s">
        <v>8</v>
      </c>
      <c r="G3">
        <v>1383</v>
      </c>
      <c r="H3">
        <f t="shared" ref="H3:H19" si="0">SUMIF(B:B,F3,C:C)</f>
        <v>1374</v>
      </c>
      <c r="I3">
        <f t="shared" ref="I3:I19" si="1">G3-H3</f>
        <v>9</v>
      </c>
    </row>
    <row r="4" spans="1:9" ht="16" x14ac:dyDescent="0.2">
      <c r="A4" s="3" t="s">
        <v>5</v>
      </c>
      <c r="B4" s="14" t="s">
        <v>6</v>
      </c>
      <c r="C4" s="15">
        <v>34</v>
      </c>
      <c r="D4" s="11"/>
      <c r="F4" s="5" t="s">
        <v>14</v>
      </c>
      <c r="G4">
        <v>860</v>
      </c>
      <c r="H4">
        <f t="shared" si="0"/>
        <v>840</v>
      </c>
      <c r="I4">
        <f t="shared" si="1"/>
        <v>20</v>
      </c>
    </row>
    <row r="5" spans="1:9" ht="16" x14ac:dyDescent="0.2">
      <c r="A5" s="3" t="s">
        <v>7</v>
      </c>
      <c r="B5" s="12" t="s">
        <v>4</v>
      </c>
      <c r="C5" s="13">
        <v>170</v>
      </c>
      <c r="D5" s="11"/>
      <c r="F5" s="5" t="s">
        <v>18</v>
      </c>
      <c r="G5">
        <v>582</v>
      </c>
      <c r="H5">
        <f t="shared" si="0"/>
        <v>556</v>
      </c>
      <c r="I5">
        <f t="shared" si="1"/>
        <v>26</v>
      </c>
    </row>
    <row r="6" spans="1:9" ht="16" x14ac:dyDescent="0.2">
      <c r="A6" s="3" t="s">
        <v>7</v>
      </c>
      <c r="B6" s="14" t="s">
        <v>8</v>
      </c>
      <c r="C6" s="15">
        <v>153</v>
      </c>
      <c r="D6" s="11"/>
      <c r="F6" s="5" t="s">
        <v>21</v>
      </c>
      <c r="G6">
        <v>285</v>
      </c>
      <c r="H6">
        <f t="shared" si="0"/>
        <v>223</v>
      </c>
      <c r="I6">
        <f t="shared" si="1"/>
        <v>62</v>
      </c>
    </row>
    <row r="7" spans="1:9" ht="16" x14ac:dyDescent="0.2">
      <c r="A7" s="3" t="s">
        <v>7</v>
      </c>
      <c r="B7" s="14" t="s">
        <v>9</v>
      </c>
      <c r="C7" s="15">
        <v>31</v>
      </c>
      <c r="D7" s="11"/>
      <c r="F7" s="5" t="s">
        <v>11</v>
      </c>
      <c r="G7">
        <v>281</v>
      </c>
      <c r="H7">
        <f t="shared" si="0"/>
        <v>208</v>
      </c>
      <c r="I7">
        <f t="shared" si="1"/>
        <v>73</v>
      </c>
    </row>
    <row r="8" spans="1:9" ht="16" x14ac:dyDescent="0.2">
      <c r="A8" s="3" t="s">
        <v>10</v>
      </c>
      <c r="B8" s="12" t="s">
        <v>8</v>
      </c>
      <c r="C8" s="13">
        <v>391</v>
      </c>
      <c r="D8" s="11"/>
      <c r="F8" s="5" t="s">
        <v>24</v>
      </c>
      <c r="G8">
        <v>76</v>
      </c>
      <c r="H8">
        <f t="shared" si="0"/>
        <v>17</v>
      </c>
      <c r="I8">
        <f t="shared" si="1"/>
        <v>59</v>
      </c>
    </row>
    <row r="9" spans="1:9" ht="16" x14ac:dyDescent="0.2">
      <c r="A9" s="3" t="s">
        <v>10</v>
      </c>
      <c r="B9" s="14" t="s">
        <v>4</v>
      </c>
      <c r="C9" s="15">
        <v>245</v>
      </c>
      <c r="D9" s="11"/>
      <c r="F9" s="5" t="s">
        <v>22</v>
      </c>
      <c r="G9">
        <v>63</v>
      </c>
      <c r="H9">
        <f t="shared" si="0"/>
        <v>23</v>
      </c>
      <c r="I9">
        <f t="shared" si="1"/>
        <v>40</v>
      </c>
    </row>
    <row r="10" spans="1:9" ht="16" x14ac:dyDescent="0.2">
      <c r="A10" s="3" t="s">
        <v>10</v>
      </c>
      <c r="B10" s="16" t="s">
        <v>11</v>
      </c>
      <c r="C10" s="17">
        <v>59</v>
      </c>
      <c r="D10" s="11"/>
      <c r="F10" s="5" t="s">
        <v>6</v>
      </c>
      <c r="G10">
        <v>62</v>
      </c>
      <c r="H10">
        <f t="shared" si="0"/>
        <v>46</v>
      </c>
      <c r="I10">
        <f t="shared" si="1"/>
        <v>16</v>
      </c>
    </row>
    <row r="11" spans="1:9" ht="16" x14ac:dyDescent="0.2">
      <c r="A11" s="3" t="s">
        <v>10</v>
      </c>
      <c r="B11" s="14" t="s">
        <v>12</v>
      </c>
      <c r="C11" s="15">
        <v>51</v>
      </c>
      <c r="D11" s="11"/>
      <c r="F11" s="5" t="s">
        <v>15</v>
      </c>
      <c r="G11">
        <v>58</v>
      </c>
      <c r="H11">
        <f t="shared" si="0"/>
        <v>45</v>
      </c>
      <c r="I11">
        <f t="shared" si="1"/>
        <v>13</v>
      </c>
    </row>
    <row r="12" spans="1:9" ht="16" x14ac:dyDescent="0.2">
      <c r="A12" s="3" t="s">
        <v>13</v>
      </c>
      <c r="B12" s="12" t="s">
        <v>8</v>
      </c>
      <c r="C12" s="18">
        <v>449</v>
      </c>
      <c r="D12" s="11"/>
      <c r="F12" s="5" t="s">
        <v>31</v>
      </c>
      <c r="G12">
        <v>56</v>
      </c>
      <c r="H12">
        <f t="shared" si="0"/>
        <v>0</v>
      </c>
      <c r="I12">
        <f t="shared" si="1"/>
        <v>56</v>
      </c>
    </row>
    <row r="13" spans="1:9" ht="16" x14ac:dyDescent="0.2">
      <c r="A13" s="3" t="s">
        <v>13</v>
      </c>
      <c r="B13" s="14" t="s">
        <v>4</v>
      </c>
      <c r="C13" s="15">
        <v>335</v>
      </c>
      <c r="D13" s="11"/>
      <c r="F13" s="5" t="s">
        <v>12</v>
      </c>
      <c r="G13">
        <v>56</v>
      </c>
      <c r="H13">
        <f t="shared" si="0"/>
        <v>51</v>
      </c>
      <c r="I13">
        <f t="shared" si="1"/>
        <v>5</v>
      </c>
    </row>
    <row r="14" spans="1:9" ht="16" x14ac:dyDescent="0.2">
      <c r="A14" s="3" t="s">
        <v>13</v>
      </c>
      <c r="B14" s="16" t="s">
        <v>14</v>
      </c>
      <c r="C14" s="17">
        <v>117</v>
      </c>
      <c r="D14" s="11"/>
      <c r="F14" s="5" t="s">
        <v>19</v>
      </c>
      <c r="G14">
        <v>52</v>
      </c>
      <c r="H14">
        <f t="shared" si="0"/>
        <v>35</v>
      </c>
      <c r="I14">
        <f t="shared" si="1"/>
        <v>17</v>
      </c>
    </row>
    <row r="15" spans="1:9" ht="16" x14ac:dyDescent="0.2">
      <c r="A15" s="3" t="s">
        <v>13</v>
      </c>
      <c r="B15" s="14" t="s">
        <v>15</v>
      </c>
      <c r="C15" s="15">
        <v>45</v>
      </c>
      <c r="D15" s="11"/>
      <c r="F15" s="5" t="s">
        <v>9</v>
      </c>
      <c r="G15">
        <v>51</v>
      </c>
      <c r="H15">
        <f t="shared" si="0"/>
        <v>31</v>
      </c>
      <c r="I15">
        <f t="shared" si="1"/>
        <v>20</v>
      </c>
    </row>
    <row r="16" spans="1:9" ht="16" x14ac:dyDescent="0.15">
      <c r="A16" s="2" t="s">
        <v>16</v>
      </c>
      <c r="B16" s="9" t="s">
        <v>4</v>
      </c>
      <c r="C16" s="10">
        <v>132</v>
      </c>
      <c r="D16" s="11"/>
      <c r="F16" s="5" t="s">
        <v>32</v>
      </c>
      <c r="G16">
        <v>49</v>
      </c>
      <c r="H16">
        <f t="shared" si="0"/>
        <v>0</v>
      </c>
      <c r="I16">
        <f t="shared" si="1"/>
        <v>49</v>
      </c>
    </row>
    <row r="17" spans="1:9" ht="16" x14ac:dyDescent="0.15">
      <c r="A17" s="2" t="s">
        <v>16</v>
      </c>
      <c r="B17" s="14" t="s">
        <v>8</v>
      </c>
      <c r="C17" s="15">
        <v>13</v>
      </c>
      <c r="D17" s="11"/>
      <c r="F17" s="5" t="s">
        <v>33</v>
      </c>
      <c r="G17">
        <v>33</v>
      </c>
      <c r="H17">
        <f t="shared" si="0"/>
        <v>0</v>
      </c>
      <c r="I17">
        <f t="shared" si="1"/>
        <v>33</v>
      </c>
    </row>
    <row r="18" spans="1:9" ht="16" x14ac:dyDescent="0.15">
      <c r="A18" s="2" t="s">
        <v>17</v>
      </c>
      <c r="B18" s="9" t="s">
        <v>14</v>
      </c>
      <c r="C18" s="10">
        <v>592</v>
      </c>
      <c r="D18" s="11"/>
      <c r="F18" s="5" t="s">
        <v>36</v>
      </c>
      <c r="G18">
        <v>24</v>
      </c>
      <c r="H18">
        <f t="shared" si="0"/>
        <v>0</v>
      </c>
      <c r="I18">
        <f t="shared" si="1"/>
        <v>24</v>
      </c>
    </row>
    <row r="19" spans="1:9" ht="16" x14ac:dyDescent="0.15">
      <c r="A19" s="2" t="s">
        <v>17</v>
      </c>
      <c r="B19" s="14" t="s">
        <v>4</v>
      </c>
      <c r="C19" s="15">
        <v>576</v>
      </c>
      <c r="D19" s="11"/>
      <c r="F19" s="22" t="s">
        <v>28</v>
      </c>
      <c r="G19" s="23">
        <v>89</v>
      </c>
      <c r="H19">
        <f t="shared" si="0"/>
        <v>0</v>
      </c>
      <c r="I19">
        <f t="shared" si="1"/>
        <v>89</v>
      </c>
    </row>
    <row r="20" spans="1:9" ht="16" x14ac:dyDescent="0.2">
      <c r="A20" s="2" t="s">
        <v>17</v>
      </c>
      <c r="B20" s="16" t="s">
        <v>18</v>
      </c>
      <c r="C20" s="17">
        <v>526</v>
      </c>
      <c r="D20" s="11"/>
    </row>
    <row r="21" spans="1:9" ht="16" x14ac:dyDescent="0.15">
      <c r="A21" s="2" t="s">
        <v>17</v>
      </c>
      <c r="B21" s="14" t="s">
        <v>8</v>
      </c>
      <c r="C21" s="15">
        <v>167</v>
      </c>
      <c r="D21" s="11"/>
    </row>
    <row r="22" spans="1:9" ht="16" x14ac:dyDescent="0.15">
      <c r="A22" s="2" t="s">
        <v>17</v>
      </c>
      <c r="B22" s="14" t="s">
        <v>11</v>
      </c>
      <c r="C22" s="15">
        <v>55</v>
      </c>
      <c r="D22" s="11"/>
    </row>
    <row r="23" spans="1:9" ht="16" x14ac:dyDescent="0.15">
      <c r="A23" s="2" t="s">
        <v>17</v>
      </c>
      <c r="B23" s="14" t="s">
        <v>19</v>
      </c>
      <c r="C23" s="15">
        <v>35</v>
      </c>
      <c r="D23" s="11"/>
    </row>
    <row r="24" spans="1:9" ht="16" x14ac:dyDescent="0.15">
      <c r="A24" s="2" t="s">
        <v>20</v>
      </c>
      <c r="B24" s="9" t="s">
        <v>4</v>
      </c>
      <c r="C24" s="10">
        <v>323</v>
      </c>
      <c r="D24" s="11"/>
    </row>
    <row r="25" spans="1:9" ht="16" x14ac:dyDescent="0.15">
      <c r="A25" s="2" t="s">
        <v>20</v>
      </c>
      <c r="B25" s="14" t="s">
        <v>21</v>
      </c>
      <c r="C25" s="15">
        <v>223</v>
      </c>
      <c r="D25" s="11"/>
    </row>
    <row r="26" spans="1:9" ht="16" x14ac:dyDescent="0.15">
      <c r="A26" s="2" t="s">
        <v>20</v>
      </c>
      <c r="B26" s="14" t="s">
        <v>8</v>
      </c>
      <c r="C26" s="19">
        <v>201</v>
      </c>
      <c r="D26" s="11"/>
    </row>
    <row r="27" spans="1:9" ht="16" x14ac:dyDescent="0.15">
      <c r="A27" s="2" t="s">
        <v>20</v>
      </c>
      <c r="B27" s="14" t="s">
        <v>14</v>
      </c>
      <c r="C27" s="15">
        <v>131</v>
      </c>
      <c r="D27" s="11"/>
    </row>
    <row r="28" spans="1:9" ht="16" x14ac:dyDescent="0.15">
      <c r="A28" s="2" t="s">
        <v>20</v>
      </c>
      <c r="B28" s="14" t="s">
        <v>22</v>
      </c>
      <c r="C28" s="15">
        <v>23</v>
      </c>
      <c r="D28" s="11"/>
    </row>
    <row r="29" spans="1:9" ht="16" x14ac:dyDescent="0.15">
      <c r="A29" s="25" t="s">
        <v>23</v>
      </c>
      <c r="B29" s="25" t="s">
        <v>11</v>
      </c>
      <c r="C29" s="26">
        <v>94</v>
      </c>
      <c r="D29" s="28" t="s">
        <v>37</v>
      </c>
    </row>
    <row r="30" spans="1:9" ht="16" x14ac:dyDescent="0.15">
      <c r="A30" s="25" t="s">
        <v>23</v>
      </c>
      <c r="B30" s="25" t="s">
        <v>4</v>
      </c>
      <c r="C30" s="26">
        <v>49</v>
      </c>
      <c r="D30" s="27">
        <f>SUM(C29:C34)</f>
        <v>209</v>
      </c>
    </row>
    <row r="31" spans="1:9" ht="16" x14ac:dyDescent="0.15">
      <c r="A31" s="25" t="s">
        <v>23</v>
      </c>
      <c r="B31" s="25" t="s">
        <v>18</v>
      </c>
      <c r="C31" s="26">
        <v>30</v>
      </c>
      <c r="D31" s="11"/>
    </row>
    <row r="32" spans="1:9" ht="16" x14ac:dyDescent="0.15">
      <c r="A32" s="25" t="s">
        <v>23</v>
      </c>
      <c r="B32" s="25" t="s">
        <v>24</v>
      </c>
      <c r="C32" s="26">
        <v>17</v>
      </c>
      <c r="D32" s="11"/>
    </row>
    <row r="33" spans="1:4" ht="16" x14ac:dyDescent="0.15">
      <c r="A33" s="25" t="s">
        <v>23</v>
      </c>
      <c r="B33" s="25" t="s">
        <v>6</v>
      </c>
      <c r="C33" s="26">
        <v>12</v>
      </c>
      <c r="D33" s="11"/>
    </row>
    <row r="34" spans="1:4" ht="16" x14ac:dyDescent="0.15">
      <c r="A34" s="25" t="s">
        <v>23</v>
      </c>
      <c r="B34" s="25" t="s">
        <v>27</v>
      </c>
      <c r="C34" s="27">
        <v>7</v>
      </c>
    </row>
    <row r="35" spans="1:4" ht="16" x14ac:dyDescent="0.15">
      <c r="A35" s="4"/>
      <c r="B35" s="4"/>
      <c r="C35" s="20"/>
      <c r="D35" s="5" t="s">
        <v>38</v>
      </c>
    </row>
    <row r="36" spans="1:4" x14ac:dyDescent="0.15">
      <c r="D36">
        <f>SUM(C:C)</f>
        <v>5376</v>
      </c>
    </row>
    <row r="37" spans="1:4" x14ac:dyDescent="0.15">
      <c r="D37" s="5">
        <f>6007-D36</f>
        <v>631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B5E0F-B499-DB4D-B14E-021A00D7A796}">
  <dimension ref="A1:B20"/>
  <sheetViews>
    <sheetView workbookViewId="0">
      <selection activeCell="B2" sqref="B2:B19"/>
    </sheetView>
  </sheetViews>
  <sheetFormatPr baseColWidth="10" defaultRowHeight="13" x14ac:dyDescent="0.15"/>
  <cols>
    <col min="1" max="1" width="11.6640625" bestFit="1" customWidth="1"/>
    <col min="2" max="2" width="7.5" bestFit="1" customWidth="1"/>
  </cols>
  <sheetData>
    <row r="1" spans="1:2" x14ac:dyDescent="0.15">
      <c r="A1" s="24" t="s">
        <v>34</v>
      </c>
      <c r="B1" s="24" t="s">
        <v>35</v>
      </c>
    </row>
    <row r="2" spans="1:2" x14ac:dyDescent="0.15">
      <c r="A2" s="5" t="s">
        <v>29</v>
      </c>
      <c r="B2">
        <v>1947</v>
      </c>
    </row>
    <row r="3" spans="1:2" x14ac:dyDescent="0.15">
      <c r="A3" s="5" t="s">
        <v>8</v>
      </c>
      <c r="B3">
        <v>1383</v>
      </c>
    </row>
    <row r="4" spans="1:2" x14ac:dyDescent="0.15">
      <c r="A4" s="5" t="s">
        <v>14</v>
      </c>
      <c r="B4">
        <v>860</v>
      </c>
    </row>
    <row r="5" spans="1:2" x14ac:dyDescent="0.15">
      <c r="A5" s="5" t="s">
        <v>30</v>
      </c>
      <c r="B5">
        <v>582</v>
      </c>
    </row>
    <row r="6" spans="1:2" x14ac:dyDescent="0.15">
      <c r="A6" s="5" t="s">
        <v>21</v>
      </c>
      <c r="B6">
        <v>285</v>
      </c>
    </row>
    <row r="7" spans="1:2" x14ac:dyDescent="0.15">
      <c r="A7" s="5" t="s">
        <v>11</v>
      </c>
      <c r="B7">
        <v>281</v>
      </c>
    </row>
    <row r="8" spans="1:2" x14ac:dyDescent="0.15">
      <c r="A8" s="5" t="s">
        <v>24</v>
      </c>
      <c r="B8">
        <v>76</v>
      </c>
    </row>
    <row r="9" spans="1:2" x14ac:dyDescent="0.15">
      <c r="A9" s="5" t="s">
        <v>22</v>
      </c>
      <c r="B9">
        <v>63</v>
      </c>
    </row>
    <row r="10" spans="1:2" x14ac:dyDescent="0.15">
      <c r="A10" s="5" t="s">
        <v>6</v>
      </c>
      <c r="B10">
        <v>62</v>
      </c>
    </row>
    <row r="11" spans="1:2" x14ac:dyDescent="0.15">
      <c r="A11" s="5" t="s">
        <v>15</v>
      </c>
      <c r="B11">
        <v>58</v>
      </c>
    </row>
    <row r="12" spans="1:2" x14ac:dyDescent="0.15">
      <c r="A12" s="5" t="s">
        <v>31</v>
      </c>
      <c r="B12">
        <v>56</v>
      </c>
    </row>
    <row r="13" spans="1:2" x14ac:dyDescent="0.15">
      <c r="A13" s="5" t="s">
        <v>12</v>
      </c>
      <c r="B13">
        <v>56</v>
      </c>
    </row>
    <row r="14" spans="1:2" x14ac:dyDescent="0.15">
      <c r="A14" s="5" t="s">
        <v>19</v>
      </c>
      <c r="B14">
        <v>52</v>
      </c>
    </row>
    <row r="15" spans="1:2" x14ac:dyDescent="0.15">
      <c r="A15" s="5" t="s">
        <v>9</v>
      </c>
      <c r="B15">
        <v>51</v>
      </c>
    </row>
    <row r="16" spans="1:2" x14ac:dyDescent="0.15">
      <c r="A16" s="5" t="s">
        <v>32</v>
      </c>
      <c r="B16">
        <v>49</v>
      </c>
    </row>
    <row r="17" spans="1:2" x14ac:dyDescent="0.15">
      <c r="A17" s="5" t="s">
        <v>33</v>
      </c>
      <c r="B17">
        <v>33</v>
      </c>
    </row>
    <row r="18" spans="1:2" x14ac:dyDescent="0.15">
      <c r="A18" s="5" t="s">
        <v>36</v>
      </c>
      <c r="B18">
        <v>24</v>
      </c>
    </row>
    <row r="19" spans="1:2" x14ac:dyDescent="0.15">
      <c r="A19" s="22" t="s">
        <v>28</v>
      </c>
      <c r="B19" s="23">
        <v>89</v>
      </c>
    </row>
    <row r="20" spans="1:2" x14ac:dyDescent="0.15">
      <c r="A20" s="21" t="s">
        <v>25</v>
      </c>
      <c r="B20" s="21">
        <f>SUM(B2:B19)</f>
        <v>6007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Fig114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FB49</dc:title>
  <dc:subject/>
  <dc:creator>Camila Vargas Poulsen</dc:creator>
  <cp:keywords/>
  <cp:lastModifiedBy>Chris Free</cp:lastModifiedBy>
  <dcterms:modified xsi:type="dcterms:W3CDTF">2021-02-04T23:26:35Z</dcterms:modified>
</cp:coreProperties>
</file>