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nia.quiros\Desktop\Regional\Día 3\"/>
    </mc:Choice>
  </mc:AlternateContent>
  <bookViews>
    <workbookView xWindow="0" yWindow="0" windowWidth="20490" windowHeight="7320" tabRatio="434" firstSheet="1" activeTab="4"/>
  </bookViews>
  <sheets>
    <sheet name="Base politicas" sheetId="13" r:id="rId1"/>
    <sheet name="Criterios" sheetId="1" r:id="rId2"/>
    <sheet name="Procesos" sheetId="2" r:id="rId3"/>
    <sheet name="Alertas" sheetId="7" r:id="rId4"/>
    <sheet name="Aproximacion territorial" sheetId="8" r:id="rId5"/>
    <sheet name="ejemplos de interpretaciones" sheetId="5" state="hidden" r:id="rId6"/>
  </sheets>
  <definedNames>
    <definedName name="_xlnm._FilterDatabase" localSheetId="1" hidden="1">Criterios!$F$76:$G$95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0" i="1" l="1"/>
  <c r="L110" i="1" s="1"/>
  <c r="D25" i="2" s="1"/>
  <c r="C32" i="7" s="1"/>
  <c r="K106" i="1"/>
  <c r="L106" i="1" s="1"/>
  <c r="K103" i="1"/>
  <c r="D24" i="2" l="1"/>
  <c r="I34" i="7" l="1"/>
  <c r="F10" i="8"/>
  <c r="B35" i="2"/>
  <c r="D35" i="2"/>
  <c r="B36" i="2"/>
  <c r="D36" i="2"/>
  <c r="B38" i="2"/>
  <c r="D38" i="2"/>
  <c r="D39" i="2"/>
  <c r="B40" i="2"/>
  <c r="D40" i="2"/>
  <c r="B42" i="2"/>
  <c r="D42" i="2"/>
  <c r="B51" i="2"/>
  <c r="B46" i="2"/>
  <c r="B47" i="2"/>
  <c r="B37" i="2"/>
  <c r="D49" i="2"/>
  <c r="D54" i="2"/>
  <c r="D43" i="2"/>
  <c r="D34" i="2"/>
  <c r="D50" i="2"/>
  <c r="D44" i="2"/>
  <c r="D45" i="2"/>
  <c r="D55" i="2"/>
  <c r="D56" i="2"/>
  <c r="D51" i="2"/>
  <c r="D46" i="2"/>
  <c r="D47" i="2"/>
  <c r="D52" i="2"/>
  <c r="D37" i="2"/>
  <c r="D57" i="2"/>
  <c r="B50" i="2"/>
  <c r="B55" i="2"/>
  <c r="L103" i="1"/>
  <c r="D23" i="2" s="1"/>
  <c r="C36" i="2" s="1"/>
  <c r="K96" i="1"/>
  <c r="K99" i="1"/>
  <c r="L99" i="1" l="1"/>
  <c r="D22" i="2" s="1"/>
  <c r="L96" i="1"/>
  <c r="D21" i="2" s="1"/>
  <c r="C42" i="2" s="1"/>
  <c r="K87" i="1"/>
  <c r="L87" i="1" s="1"/>
  <c r="D20" i="2" s="1"/>
  <c r="L32" i="7" s="1"/>
  <c r="K83" i="1"/>
  <c r="L83" i="1" s="1"/>
  <c r="D19" i="2" s="1"/>
  <c r="K80" i="1"/>
  <c r="L80" i="1" s="1"/>
  <c r="D18" i="2" s="1"/>
  <c r="F18" i="8" s="1"/>
  <c r="K76" i="1"/>
  <c r="L76" i="1" s="1"/>
  <c r="D17" i="2" s="1"/>
  <c r="K73" i="1"/>
  <c r="L73" i="1" s="1"/>
  <c r="D16" i="2" s="1"/>
  <c r="F13" i="8" s="1"/>
  <c r="K68" i="1"/>
  <c r="L68" i="1" s="1"/>
  <c r="D15" i="2" s="1"/>
  <c r="C47" i="2" s="1"/>
  <c r="K65" i="1"/>
  <c r="L65" i="1" s="1"/>
  <c r="D14" i="2" s="1"/>
  <c r="L30" i="7" s="1"/>
  <c r="K62" i="1"/>
  <c r="L62" i="1" s="1"/>
  <c r="D13" i="2" s="1"/>
  <c r="U30" i="7" s="1"/>
  <c r="K59" i="1"/>
  <c r="L59" i="1" s="1"/>
  <c r="D12" i="2" s="1"/>
  <c r="F32" i="7" s="1"/>
  <c r="K54" i="1"/>
  <c r="L54" i="1" s="1"/>
  <c r="D11" i="2" s="1"/>
  <c r="K43" i="1"/>
  <c r="L43" i="1" s="1"/>
  <c r="D10" i="2" s="1"/>
  <c r="K30" i="1"/>
  <c r="L30" i="1" s="1"/>
  <c r="D9" i="2" s="1"/>
  <c r="K25" i="1"/>
  <c r="L25" i="1" s="1"/>
  <c r="D8" i="2" s="1"/>
  <c r="K18" i="1"/>
  <c r="L18" i="1" s="1"/>
  <c r="D7" i="2" s="1"/>
  <c r="K15" i="1"/>
  <c r="L15" i="1" s="1"/>
  <c r="D6" i="2" s="1"/>
  <c r="K9" i="1"/>
  <c r="L9" i="1" s="1"/>
  <c r="D5" i="2" s="1"/>
  <c r="K5" i="1"/>
  <c r="L5" i="1" s="1"/>
  <c r="D4" i="2" s="1"/>
  <c r="K2" i="1"/>
  <c r="L2" i="1" s="1"/>
  <c r="D3" i="2" s="1"/>
  <c r="F9" i="8" l="1"/>
  <c r="G9" i="8" s="1"/>
  <c r="D26" i="8" s="1"/>
  <c r="F12" i="8"/>
  <c r="F15" i="8"/>
  <c r="G12" i="8"/>
  <c r="D27" i="8" s="1"/>
  <c r="C28" i="7"/>
  <c r="F6" i="8"/>
  <c r="C55" i="2"/>
  <c r="F21" i="8"/>
  <c r="C29" i="7"/>
  <c r="F17" i="8"/>
  <c r="F7" i="8"/>
  <c r="F16" i="8"/>
  <c r="F20" i="8"/>
  <c r="C30" i="7"/>
  <c r="O30" i="7"/>
  <c r="F30" i="7"/>
  <c r="U29" i="7"/>
  <c r="L28" i="7"/>
  <c r="I28" i="7"/>
  <c r="F29" i="7"/>
  <c r="O29" i="7"/>
  <c r="U31" i="7"/>
  <c r="I30" i="7"/>
  <c r="I32" i="7"/>
  <c r="U33" i="7"/>
  <c r="R30" i="7"/>
  <c r="F28" i="7"/>
  <c r="U28" i="7"/>
  <c r="O28" i="7"/>
  <c r="O31" i="7"/>
  <c r="C31" i="7"/>
  <c r="F31" i="7"/>
  <c r="L31" i="7"/>
  <c r="O32" i="7"/>
  <c r="I33" i="7"/>
  <c r="I31" i="7"/>
  <c r="R29" i="7"/>
  <c r="U32" i="7"/>
  <c r="R28" i="7"/>
  <c r="I29" i="7"/>
  <c r="L29" i="7"/>
  <c r="O33" i="7"/>
  <c r="F33" i="7"/>
  <c r="C54" i="2"/>
  <c r="C38" i="2"/>
  <c r="C35" i="2"/>
  <c r="C40" i="2"/>
  <c r="C39" i="2"/>
  <c r="C51" i="2"/>
  <c r="C46" i="2"/>
  <c r="C37" i="2"/>
  <c r="C52" i="2"/>
  <c r="C56" i="2"/>
  <c r="C44" i="2"/>
  <c r="C45" i="2"/>
  <c r="C50" i="2"/>
  <c r="D29" i="2"/>
  <c r="D27" i="2"/>
  <c r="C57" i="2"/>
  <c r="D28" i="2"/>
  <c r="C34" i="2"/>
  <c r="C49" i="2"/>
  <c r="D26" i="2"/>
  <c r="C43" i="2"/>
  <c r="G15" i="8" l="1"/>
  <c r="D28" i="8" s="1"/>
  <c r="G20" i="8"/>
  <c r="D29" i="8" s="1"/>
  <c r="G6" i="8"/>
  <c r="D25" i="8" s="1"/>
  <c r="U26" i="7"/>
  <c r="C26" i="7"/>
  <c r="O26" i="7"/>
  <c r="F26" i="7"/>
  <c r="L26" i="7"/>
  <c r="R26" i="7"/>
  <c r="L38" i="7" s="1"/>
  <c r="I26" i="7"/>
  <c r="C27" i="7" l="1"/>
  <c r="G38" i="7"/>
  <c r="U27" i="7"/>
  <c r="M38" i="7"/>
  <c r="F27" i="7"/>
  <c r="H38" i="7"/>
  <c r="I38" i="7"/>
  <c r="J38" i="7"/>
  <c r="O27" i="7"/>
  <c r="K38" i="7"/>
  <c r="R27" i="7"/>
  <c r="I27" i="7"/>
  <c r="L27" i="7"/>
</calcChain>
</file>

<file path=xl/sharedStrings.xml><?xml version="1.0" encoding="utf-8"?>
<sst xmlns="http://schemas.openxmlformats.org/spreadsheetml/2006/main" count="451" uniqueCount="224">
  <si>
    <t>Id</t>
  </si>
  <si>
    <t>Criterio</t>
  </si>
  <si>
    <t>4 Permita desarrollar una visión compartida de largo plazo/ Superar ciclos políticos</t>
  </si>
  <si>
    <t>7 Usa información territorial para el monitoreo y seguimiento</t>
  </si>
  <si>
    <t>8 Incluye mecanismos de financiamiento del desarrollo territorial</t>
  </si>
  <si>
    <t>12 Incorpora mecanismos para evaluar sus resultados</t>
  </si>
  <si>
    <t>13 Considera mecanismos para su actualización</t>
  </si>
  <si>
    <t>3 Considera mecanismos para la coordinación sectorial / interinstitucional</t>
  </si>
  <si>
    <t>9 Se articula con el plan nacional de desarrollo</t>
  </si>
  <si>
    <t>10 Considera una variedad de instrumentos de política (leyes, incentivos, planes, proyectos, etc.)</t>
  </si>
  <si>
    <t>6 Considera la diversidad territorial en su implementación</t>
  </si>
  <si>
    <t>11 Territorializa las políticas sectoriales nacionales</t>
  </si>
  <si>
    <t>14 Considera la subsidiaridad entre niveles del Estado para su implementación</t>
  </si>
  <si>
    <t>5 Incluye instrumentos de participación en su implementación</t>
  </si>
  <si>
    <t>15 Promueva los liderazgos territoriales</t>
  </si>
  <si>
    <t>16 Promueve las identidades territoriales</t>
  </si>
  <si>
    <t>18 Considera mecanismos de rendición de cuentas</t>
  </si>
  <si>
    <t xml:space="preserve">2 Considera mecanismos de coordinación multinivel/escalar (vertical) </t>
  </si>
  <si>
    <t xml:space="preserve">1 Declara explícitamente como objetivo la reducción de las desigualdades entre territorios </t>
  </si>
  <si>
    <t>Dimensión</t>
  </si>
  <si>
    <t>Intertemporalidad</t>
  </si>
  <si>
    <t>Intersectorialidad</t>
  </si>
  <si>
    <t>Multi-escalaridad</t>
  </si>
  <si>
    <t>Actores y poder</t>
  </si>
  <si>
    <t>Elementos</t>
  </si>
  <si>
    <t>Definido como objetivo único</t>
  </si>
  <si>
    <t>Existen mecanismos de control ciudadano de los procesos de planificación</t>
  </si>
  <si>
    <t>La transparencia está regulada por una ley</t>
  </si>
  <si>
    <t>Las fuentes de datos son conocidas y disponibles para la comunidad de acuerdo a los principios del gobierno abierto (establecidos por la OGP)</t>
  </si>
  <si>
    <t>Existen funciones superpuestas entre instituciones produciéndose duplicidad de ellas</t>
  </si>
  <si>
    <t xml:space="preserve">Existen mecanismos explícitos de coordinación entre instituciones </t>
  </si>
  <si>
    <t>Existen grupos de decisión específicos entre instituciones públicas</t>
  </si>
  <si>
    <t>Existen mecanismos de sincronización de tiempos (prioridades) entre instituciones públicas</t>
  </si>
  <si>
    <t>Existen mecanismos de articulación de los recursos disponibles entre instituciones (personal, financieros, infraestructura, etc.)</t>
  </si>
  <si>
    <t>Evalúan resultados</t>
  </si>
  <si>
    <t>Evalúan impactos de las políticas</t>
  </si>
  <si>
    <t>Existen y se aplican mecanismos de consulta a la sociedad</t>
  </si>
  <si>
    <t>Existen y se aplican mecanismos formales para incorporar las iniciativas que surgen de la sociedad</t>
  </si>
  <si>
    <t>Existen mecanismos de control ciudadano por parte de la sociedad</t>
  </si>
  <si>
    <t>Se incorporan variedad de sectores, grupos o tipo de actores</t>
  </si>
  <si>
    <t>Existen estrategias o proyectos de acuerdo a las características territoriales</t>
  </si>
  <si>
    <t xml:space="preserve">17 Considera mecanismos para evitar o enfrentar la corrupción y faltas a la probidad </t>
  </si>
  <si>
    <t>Existen mecanismos de denuncia específicos y diferentes a los mecanismos normales</t>
  </si>
  <si>
    <t>Existen variedad de mecanismos de denuncia</t>
  </si>
  <si>
    <t>Valor</t>
  </si>
  <si>
    <t>Se define un horizonte temporal</t>
  </si>
  <si>
    <t>Se define un horizonte temporal significativo</t>
  </si>
  <si>
    <t>El horizonte temporal es coherente con otras políticas o instrumentos de planificación</t>
  </si>
  <si>
    <t>Se define como objetivo único y se detalla en las estrategias</t>
  </si>
  <si>
    <t>Se construyen líneas de tiempo respecto a la evolución de los indicadores</t>
  </si>
  <si>
    <t>Se indentifican carencias de información necesaria para realizar análisis</t>
  </si>
  <si>
    <t>Se utilizan informaciones de variadas fuentes</t>
  </si>
  <si>
    <t>Se realiza el seguimiento de indicadores de planes y políticas de diferentes periodos.</t>
  </si>
  <si>
    <t>Se utilizan instrumentos normativos</t>
  </si>
  <si>
    <t>Se utilizan instrumentos de planificación</t>
  </si>
  <si>
    <t>Solo se identifican indicadores cuantitativos y no se incorporan elementos cualitativos al análisis</t>
  </si>
  <si>
    <t>Se diseñan los indicadores en base a los objetivos</t>
  </si>
  <si>
    <t>Se diseñan las fórmulas de cálculo de los indicadores</t>
  </si>
  <si>
    <t>Se establecen metas para los objetivos</t>
  </si>
  <si>
    <t>Se establecen los mecanismos de recolección de datos para el cálculo de los indicadores</t>
  </si>
  <si>
    <t>La información provista por el sistema de seguimiento y monitoreo del instrumento de planificación es utilizada para realizar correcciones, actualizaciones o ajustes necesarios para cumplir con los objetivos de los instrumentos de planificación o los cambios producidos en este.</t>
  </si>
  <si>
    <t>Políticas definen territorios específicos</t>
  </si>
  <si>
    <t>Se articula en plazos</t>
  </si>
  <si>
    <t>En objetivos</t>
  </si>
  <si>
    <t>En priorización de territorios</t>
  </si>
  <si>
    <t>En prioridades de corto plazo</t>
  </si>
  <si>
    <t>Las recomendaciones o sugerencias que se producen posteriormente a la evaluación del instrumento de planificación no son consideradas en la toma de decisiones que afectan el proceso de planificación</t>
  </si>
  <si>
    <t>Están establecidos los responsables para actualizar la política</t>
  </si>
  <si>
    <t>La actualización está definida por periodos determinados</t>
  </si>
  <si>
    <t>Están establecidos los mecanismos para actualizar la política</t>
  </si>
  <si>
    <t>Son reconocidos los actores territoriales</t>
  </si>
  <si>
    <t>Se definen estrategias para enfrentar el conflicto entre actores territoriales</t>
  </si>
  <si>
    <t>Se identifican los responsables de recoger y sistematizar los datos para construir los indicadores</t>
  </si>
  <si>
    <t>Se identifican indicadores cuantitativos y no se incorporan elementos cualitativos al análisis</t>
  </si>
  <si>
    <t>Se establecen líneas de base para los indicadores</t>
  </si>
  <si>
    <t>Se generan instrumentos para adaptar las políticas a la realidad del territorio</t>
  </si>
  <si>
    <t>Identifica objetivos de políticas sectoriales nacionales</t>
  </si>
  <si>
    <t>Define requisitos o etapas previas que deben cumplirse para el cumplimiento de los objetivos de las políticas sectoriales en territorios específicos</t>
  </si>
  <si>
    <t>Política incorpora una clasificación de tipología de territorios</t>
  </si>
  <si>
    <t>Se reconoce la vocación territorial</t>
  </si>
  <si>
    <t>Existe la posibilidad de crear o ampliar la generación de recursos desde el nivel central</t>
  </si>
  <si>
    <t>Existe la posibilidad de crear o ampliar la generación de recursos propios</t>
  </si>
  <si>
    <t>Existe la posibilidad de modificar la gestión de instrumentos de financiamiento ya existentes</t>
  </si>
  <si>
    <t>Incluye apoyo técnico para la formulación de proyectos a ser financiados</t>
  </si>
  <si>
    <t>Los recursos o fuentes de financiamiento generados requiere co-financiamiento (de otras fuentes de recursos o  recursos propios)</t>
  </si>
  <si>
    <t>Los recursos financian proyectos a nivel de pre inversión</t>
  </si>
  <si>
    <t>Las convocatorias a financiamiento son regulares en el tiempo</t>
  </si>
  <si>
    <t>Las convocatorias a financiamiento son conocidas</t>
  </si>
  <si>
    <t>Las convocatorias al financiamiento son claras y sencillas</t>
  </si>
  <si>
    <t>Se incorporan mínimos de recursos destinados a fondos de desarrollo regional</t>
  </si>
  <si>
    <t>Se definen fondos de reequilibrio territorial</t>
  </si>
  <si>
    <t>Existen mecanismos de desconcentración a niveles subnacionales de competencias o responsabilidades</t>
  </si>
  <si>
    <t>Programas o proyectos son ejecutados mediante asociaciones o instituciones privadas (ONG's)</t>
  </si>
  <si>
    <t>A nivel de principios y/o valores</t>
  </si>
  <si>
    <t>Convocatoria de participantes mediante criterios previamente conocidos y validados</t>
  </si>
  <si>
    <t>19 Estabilidad</t>
  </si>
  <si>
    <t>Fines y objetivos se mantienen en más de un periodo de gobierno</t>
  </si>
  <si>
    <t xml:space="preserve">Existen objetivos acordados entre las instituciones </t>
  </si>
  <si>
    <t>Partidos políticos y congreso tienen cuadros técnicos especializados que analizan la evolución de las PDT</t>
  </si>
  <si>
    <t>Existen mecanismos formales para la formulación de cambios a la PDT</t>
  </si>
  <si>
    <t>Min</t>
  </si>
  <si>
    <t>Max</t>
  </si>
  <si>
    <t>Cuenta</t>
  </si>
  <si>
    <t>Porcentaje</t>
  </si>
  <si>
    <t>Ponderación</t>
  </si>
  <si>
    <t>La PDT considera las diferentes realidades de cada territorio para establecer sus objetivos y estrategias</t>
  </si>
  <si>
    <t>Se utilizan alianzas público privadas para la implementación de la política *</t>
  </si>
  <si>
    <t>Se reconocen características territoriales específicas</t>
  </si>
  <si>
    <t>El lenguaje es acorde a la realidad local</t>
  </si>
  <si>
    <t>Se consideran mecanismos de fortalecimiento de los actores territoriales</t>
  </si>
  <si>
    <t>20 Eficiencia</t>
  </si>
  <si>
    <t>Se reasignan recursos de otras fuentes para el financiamiento de la PDT</t>
  </si>
  <si>
    <t>Existen mecanismos de evaluación de impactos</t>
  </si>
  <si>
    <t>La PDT es gestionada por instituciones existentes</t>
  </si>
  <si>
    <t>Inter - temporalidad</t>
  </si>
  <si>
    <t>Inter - sectorialidad</t>
  </si>
  <si>
    <t>La reducción de desigualdades territoriales se define a nivel intermedio y local</t>
  </si>
  <si>
    <t>Se definen reglamentos o directrices internas</t>
  </si>
  <si>
    <t>Define características puntuales de los objetivos de las políticas sectoriales en territorios específicos</t>
  </si>
  <si>
    <t>Existe un sistema de gestión del conocimiento que sistematiza información y experiencia recogida del proceso de planificación y la dispone en forma clara para la toma de decisiones</t>
  </si>
  <si>
    <t>Se definen mecanismos explícitos de coordinación entre niveles del Estado para la implementación de la PDT</t>
  </si>
  <si>
    <t>Existen programas o recursos destinados al fortalecimiento institucional a nivel subnacional en el marco de la implementación de la PDT</t>
  </si>
  <si>
    <t>El nivel subnacional puede adaptar los objetivos de la PDT a su realidad local</t>
  </si>
  <si>
    <t>Existen y se aplican mecanismos de aprobación por parte de la sociedad de la PDT</t>
  </si>
  <si>
    <t>Se identifican efectos cruzados o impactos entre territorios</t>
  </si>
  <si>
    <t xml:space="preserve">A nivel del  cumplimiento de metas </t>
  </si>
  <si>
    <t>Existe un diagnóstico de las capacidades institucionales de los niveles subnacionales del Estado para la implementación de PDT</t>
  </si>
  <si>
    <t>Se definen estrategias para involucrar a los actores territoriales en la implementación de la PDT</t>
  </si>
  <si>
    <t>Existen mecanismos de transparencia específicos a la PDT</t>
  </si>
  <si>
    <t>Mecanismos de control ciudadano de la PDT</t>
  </si>
  <si>
    <t>Se define la responsabilidad de cada actor sobre los objetivos del instrumento de la PDT</t>
  </si>
  <si>
    <t>Están claras las responsabilidades y competencias de los diferentes actores involucrados en la implementación de la PDT en cada una de las instituciones</t>
  </si>
  <si>
    <t>Los avances en la implementación de la PDT se disponen de fácil acceso a la sociedad</t>
  </si>
  <si>
    <t>Los participantes son convocados de forma equilibrada, representativa, abierta y con criterios conocidos</t>
  </si>
  <si>
    <t>Existe declaración explícita de las responsabilidades de los órganos públicos en relación a los impactos de los instrumentos de la PDT</t>
  </si>
  <si>
    <t>Existen mecanismos grupales para incentivar el logro de los objetivos de los instrumentos de la PDT</t>
  </si>
  <si>
    <t>21 Formalidad</t>
  </si>
  <si>
    <t>Existe un reconocimiento general de la existencia de la política</t>
  </si>
  <si>
    <t>La PDT es identificada o reconocida por otras políticas</t>
  </si>
  <si>
    <t>Existe un documento explícito que la describe</t>
  </si>
  <si>
    <t>Servicio civil especializado y capacitado regularmente</t>
  </si>
  <si>
    <t>5 Participación</t>
  </si>
  <si>
    <t>10 Variedad de instrumentos</t>
  </si>
  <si>
    <t>1 Declara obj. Reducción desigualdades</t>
  </si>
  <si>
    <t>4 Visión compartida de LP</t>
  </si>
  <si>
    <t>14 Subsidiaridad</t>
  </si>
  <si>
    <t>17 Mecanismos enfrentar corrupción</t>
  </si>
  <si>
    <t>3 Coordinación sectorial</t>
  </si>
  <si>
    <t>2 Coordinacion multiescalar</t>
  </si>
  <si>
    <t>7 Info para monitoreo</t>
  </si>
  <si>
    <t>8 Financiamiento</t>
  </si>
  <si>
    <t>22 Credibilidad</t>
  </si>
  <si>
    <t>Política</t>
  </si>
  <si>
    <t>23 Conformación ecosistema de PDT</t>
  </si>
  <si>
    <t>Ecosistema</t>
  </si>
  <si>
    <t>19 Estabilidad (Ecosistema)</t>
  </si>
  <si>
    <t>4 Visión compartida de LP (Ecosistema)</t>
  </si>
  <si>
    <t>7 Info para monitoreo (Política)</t>
  </si>
  <si>
    <t>8 Financiamiento (Política)</t>
  </si>
  <si>
    <t>12 Incorpora mecanismos para evaluar sus resultados (Política)</t>
  </si>
  <si>
    <t>13 Considera mecanismos para su actualización (Política)</t>
  </si>
  <si>
    <t>equilibrado</t>
  </si>
  <si>
    <t>heterogeneidad</t>
  </si>
  <si>
    <t>Sesgo</t>
  </si>
  <si>
    <t>Las PDT se vinculan entre si (existe reconocimiento o identificación entre ellas)</t>
  </si>
  <si>
    <t>Las PDT fueron diseñadas e implementadas considerando principalmente el desarrollo territorial y no intereses de grupos de presión</t>
  </si>
  <si>
    <t>Existen mecanismos de implementación claros y eficientes para las PDT</t>
  </si>
  <si>
    <t>Las PDT son reconocidas como referencias válidas en los instrumentos de planificación de los niveles intermedios y locales</t>
  </si>
  <si>
    <t>23. Conformación ecosistema de políticas de desarrollo territorial</t>
  </si>
  <si>
    <t>Las Políticas tienen roles definidos en el marco del ecosistema</t>
  </si>
  <si>
    <t>Existen relaciones entre políticas (densidad alta)</t>
  </si>
  <si>
    <t>Existen políticas en cada nivel del ecosistema</t>
  </si>
  <si>
    <t>Alerta 1</t>
  </si>
  <si>
    <t>Alerta 2</t>
  </si>
  <si>
    <t>Alerta 3</t>
  </si>
  <si>
    <t>Alerta 4</t>
  </si>
  <si>
    <t>Alerta 5</t>
  </si>
  <si>
    <t>Alerta 6</t>
  </si>
  <si>
    <t>Alerta 7</t>
  </si>
  <si>
    <t>Tipo de Aproximación territorial</t>
  </si>
  <si>
    <t>Políticas de abordaje multisectorial focalizada a un territorio</t>
  </si>
  <si>
    <t>1. Declara explícitamente como objetivo la reducción de las desigualdades entre territorios</t>
  </si>
  <si>
    <t>3. Considera mecanismos para la coordinación sectorial / interinstitucional</t>
  </si>
  <si>
    <t>Políticas de abordaje bilateral</t>
  </si>
  <si>
    <t xml:space="preserve">2. Considera mecanismos de coordinación multinivel/escalar (vertical) </t>
  </si>
  <si>
    <t>22. Credibilidad</t>
  </si>
  <si>
    <t>Políticas de abordaje multiescalar</t>
  </si>
  <si>
    <t>2. Considera mecanismos de coordinación multinivel/escalar (vertical)</t>
  </si>
  <si>
    <t>14. Considera la subsidiaridad entre niveles del Estado para su implementación</t>
  </si>
  <si>
    <t>Políticas de abordaje multisectorial por áreas urbano y/o rurales</t>
  </si>
  <si>
    <t>6. Considera la diversidad territorial en su implementación</t>
  </si>
  <si>
    <t>16. Promueve las identidades territoriales</t>
  </si>
  <si>
    <t>Políticas sectoriales de abordaje territorial</t>
  </si>
  <si>
    <t>11. Territorializa las políticas sectoriales nacionales</t>
  </si>
  <si>
    <t>Pluri-escalaridad</t>
  </si>
  <si>
    <t>t1</t>
  </si>
  <si>
    <t>t2</t>
  </si>
  <si>
    <t>t3</t>
  </si>
  <si>
    <t>v</t>
  </si>
  <si>
    <t xml:space="preserve">Política de Estado para el Desarrollo Rural Territorial 2015-2030
</t>
  </si>
  <si>
    <t xml:space="preserve">Plan Nacional de Desarrollo Rural Territorial 2017-2022 (PNDRT)
</t>
  </si>
  <si>
    <t>Política Nacional de Desarrollo Urbano y su Plan de Acción 2018-2030</t>
  </si>
  <si>
    <t>Política Nacional de Ordenamiento Territorial 2012 a 2040</t>
  </si>
  <si>
    <t>base</t>
  </si>
  <si>
    <t>Ley Orgánica del Ambiente, núm. 7554, 1995</t>
  </si>
  <si>
    <t>Política de Estado para el Desarrollo Rural Territorial Costarricense (PEDRT), 2015-2030</t>
  </si>
  <si>
    <t>Estrategia Nacional de Cambio Climático, 2008</t>
  </si>
  <si>
    <t>Plan Sectorial de Desarrollo Agropecuario y Rural, 2015-2018</t>
  </si>
  <si>
    <t>Política de Estado para el Sector Agroalimentario y el Desarrollo Rural Costarricense, 2010-2021</t>
  </si>
  <si>
    <t>Politicas o instrumentos</t>
  </si>
  <si>
    <t>Costa Rica</t>
  </si>
  <si>
    <t>Pais</t>
  </si>
  <si>
    <t>Política Nacional de Biodiversidad 2015-2030</t>
  </si>
  <si>
    <t>Plan Nacional de Transporte 2011-2035</t>
  </si>
  <si>
    <t>Política Nacional de vivienda</t>
  </si>
  <si>
    <t>Plan nacional de desarrollo turístico 2017-2021</t>
  </si>
  <si>
    <t xml:space="preserve">Plan Nacional para la Seguridad Alimentaria, Nutrición y Erradicación del Hambre 2025 </t>
  </si>
  <si>
    <t>Política Nacional de Empresariedad 2030</t>
  </si>
  <si>
    <t>Nivel de impacto en PNDR</t>
  </si>
  <si>
    <t>Alto</t>
  </si>
  <si>
    <t>Medio</t>
  </si>
  <si>
    <t>Bajo</t>
  </si>
  <si>
    <t>Plan Nacional de Desarrollo Urbano para la Gran Área Metropolitana 2013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</si>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</sst>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0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/>
    </xf>
    <xf numFmtId="9" fontId="0" fillId="0" borderId="0" xfId="1" applyFont="1"/>
    <xf numFmtId="164" fontId="0" fillId="0" borderId="0" xfId="1" applyNumberFormat="1" applyFont="1"/>
    <xf numFmtId="9" fontId="1" fillId="0" borderId="3" xfId="1" applyFont="1" applyFill="1" applyBorder="1" applyAlignment="1">
      <alignment horizontal="left"/>
    </xf>
    <xf numFmtId="0" fontId="4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1" xfId="0" applyBorder="1"/>
    <xf numFmtId="164" fontId="0" fillId="0" borderId="1" xfId="1" applyNumberFormat="1" applyFont="1" applyBorder="1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9" fontId="0" fillId="0" borderId="0" xfId="0" applyNumberFormat="1" applyFont="1"/>
    <xf numFmtId="43" fontId="0" fillId="0" borderId="0" xfId="2" applyFont="1"/>
    <xf numFmtId="164" fontId="0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9" fontId="2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/>
              <a:t>Dimensiones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9778526193912796"/>
          <c:y val="0.18945945827123367"/>
          <c:w val="0.62034601859566363"/>
          <c:h val="0.70635944376299697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Procesos!$C$26:$C$29</c:f>
              <c:strCache>
                <c:ptCount val="4"/>
                <c:pt idx="0">
                  <c:v>Multi-escalaridad</c:v>
                </c:pt>
                <c:pt idx="1">
                  <c:v>Inter - temporalidad</c:v>
                </c:pt>
                <c:pt idx="2">
                  <c:v>Inter - sectorialidad</c:v>
                </c:pt>
                <c:pt idx="3">
                  <c:v>Actores y poder</c:v>
                </c:pt>
              </c:strCache>
            </c:strRef>
          </c:cat>
          <c:val>
            <c:numRef>
              <c:f>Procesos!$D$26:$D$29</c:f>
              <c:numCache>
                <c:formatCode>0.0%</c:formatCode>
                <c:ptCount val="4"/>
                <c:pt idx="0">
                  <c:v>0.6875</c:v>
                </c:pt>
                <c:pt idx="1">
                  <c:v>0.76822066822066815</c:v>
                </c:pt>
                <c:pt idx="2">
                  <c:v>0.91666666666666663</c:v>
                </c:pt>
                <c:pt idx="3">
                  <c:v>0.91269841269841279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9-4113-8681-D2DF7685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41856"/>
        <c:axId val="438670560"/>
      </c:radarChart>
      <c:catAx>
        <c:axId val="6251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38670560"/>
        <c:crosses val="autoZero"/>
        <c:auto val="1"/>
        <c:lblAlgn val="ctr"/>
        <c:lblOffset val="100"/>
        <c:noMultiLvlLbl val="0"/>
      </c:catAx>
      <c:valAx>
        <c:axId val="43867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2514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1"/>
          <c:tx>
            <c:v>rangos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Alertas!#REF!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4"/>
      </c:doughnutChart>
      <c:pieChart>
        <c:varyColors val="1"/>
        <c:ser>
          <c:idx val="1"/>
          <c:order val="0"/>
          <c:explosion val="2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1"/>
          <c:tx>
            <c:v>rangos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Alertas!#REF!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4"/>
      </c:doughnutChart>
      <c:pieChart>
        <c:varyColors val="1"/>
        <c:ser>
          <c:idx val="1"/>
          <c:order val="0"/>
          <c:tx>
            <c:v>puntero</c:v>
          </c:tx>
          <c:explosion val="2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1"/>
          <c:tx>
            <c:v>rangos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39-4068-AD99-DF45EB612234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Alertas!#REF!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8B39-4068-AD99-DF45EB612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4"/>
      </c:doughnutChart>
      <c:pieChart>
        <c:varyColors val="1"/>
        <c:ser>
          <c:idx val="1"/>
          <c:order val="0"/>
          <c:explosion val="2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B39-4068-AD99-DF45EB612234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39-4068-AD99-DF45EB612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Alertas!$E$39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Alertas!$F$36:$N$36</c:f>
              <c:strCache>
                <c:ptCount val="8"/>
                <c:pt idx="1">
                  <c:v>Alerta 1</c:v>
                </c:pt>
                <c:pt idx="2">
                  <c:v>Alerta 2</c:v>
                </c:pt>
                <c:pt idx="3">
                  <c:v>Alerta 3</c:v>
                </c:pt>
                <c:pt idx="4">
                  <c:v>Alerta 4</c:v>
                </c:pt>
                <c:pt idx="5">
                  <c:v>Alerta 5</c:v>
                </c:pt>
                <c:pt idx="6">
                  <c:v>Alerta 6</c:v>
                </c:pt>
                <c:pt idx="7">
                  <c:v>Alerta 7</c:v>
                </c:pt>
              </c:strCache>
            </c:strRef>
          </c:cat>
          <c:val>
            <c:numRef>
              <c:f>Alertas!$F$39:$N$39</c:f>
              <c:numCache>
                <c:formatCode>0%</c:formatCode>
                <c:ptCount val="9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2-42F8-9F78-9C0CEF8856E5}"/>
            </c:ext>
          </c:extLst>
        </c:ser>
        <c:ser>
          <c:idx val="3"/>
          <c:order val="3"/>
          <c:tx>
            <c:strRef>
              <c:f>Alertas!$E$40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Alertas!$F$36:$N$36</c:f>
              <c:strCache>
                <c:ptCount val="8"/>
                <c:pt idx="1">
                  <c:v>Alerta 1</c:v>
                </c:pt>
                <c:pt idx="2">
                  <c:v>Alerta 2</c:v>
                </c:pt>
                <c:pt idx="3">
                  <c:v>Alerta 3</c:v>
                </c:pt>
                <c:pt idx="4">
                  <c:v>Alerta 4</c:v>
                </c:pt>
                <c:pt idx="5">
                  <c:v>Alerta 5</c:v>
                </c:pt>
                <c:pt idx="6">
                  <c:v>Alerta 6</c:v>
                </c:pt>
                <c:pt idx="7">
                  <c:v>Alerta 7</c:v>
                </c:pt>
              </c:strCache>
            </c:strRef>
          </c:cat>
          <c:val>
            <c:numRef>
              <c:f>Alertas!$F$40:$N$40</c:f>
              <c:numCache>
                <c:formatCode>0%</c:formatCode>
                <c:ptCount val="9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  <c:pt idx="6">
                  <c:v>0.66</c:v>
                </c:pt>
                <c:pt idx="7">
                  <c:v>0.66</c:v>
                </c:pt>
                <c:pt idx="8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2-42F8-9F78-9C0CEF8856E5}"/>
            </c:ext>
          </c:extLst>
        </c:ser>
        <c:ser>
          <c:idx val="4"/>
          <c:order val="4"/>
          <c:tx>
            <c:strRef>
              <c:f>Alertas!$E$41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Alertas!$F$36:$N$36</c:f>
              <c:strCache>
                <c:ptCount val="8"/>
                <c:pt idx="1">
                  <c:v>Alerta 1</c:v>
                </c:pt>
                <c:pt idx="2">
                  <c:v>Alerta 2</c:v>
                </c:pt>
                <c:pt idx="3">
                  <c:v>Alerta 3</c:v>
                </c:pt>
                <c:pt idx="4">
                  <c:v>Alerta 4</c:v>
                </c:pt>
                <c:pt idx="5">
                  <c:v>Alerta 5</c:v>
                </c:pt>
                <c:pt idx="6">
                  <c:v>Alerta 6</c:v>
                </c:pt>
                <c:pt idx="7">
                  <c:v>Alerta 7</c:v>
                </c:pt>
              </c:strCache>
            </c:strRef>
          </c:cat>
          <c:val>
            <c:numRef>
              <c:f>Alertas!$F$41:$N$41</c:f>
              <c:numCache>
                <c:formatCode>0%</c:formatCode>
                <c:ptCount val="9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D-417C-A664-6CBC36E66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65503"/>
        <c:axId val="2088427679"/>
      </c:areaChart>
      <c:barChart>
        <c:barDir val="col"/>
        <c:grouping val="stacked"/>
        <c:varyColors val="0"/>
        <c:ser>
          <c:idx val="1"/>
          <c:order val="0"/>
          <c:tx>
            <c:strRef>
              <c:f>Alertas!$E$38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4000"/>
              </a:schemeClr>
            </a:solidFill>
            <a:ln>
              <a:noFill/>
            </a:ln>
            <a:effectLst/>
          </c:spPr>
          <c:invertIfNegative val="0"/>
          <c:cat>
            <c:strRef>
              <c:f>Alertas!$F$36:$N$36</c:f>
              <c:strCache>
                <c:ptCount val="8"/>
                <c:pt idx="1">
                  <c:v>Alerta 1</c:v>
                </c:pt>
                <c:pt idx="2">
                  <c:v>Alerta 2</c:v>
                </c:pt>
                <c:pt idx="3">
                  <c:v>Alerta 3</c:v>
                </c:pt>
                <c:pt idx="4">
                  <c:v>Alerta 4</c:v>
                </c:pt>
                <c:pt idx="5">
                  <c:v>Alerta 5</c:v>
                </c:pt>
                <c:pt idx="6">
                  <c:v>Alerta 6</c:v>
                </c:pt>
                <c:pt idx="7">
                  <c:v>Alerta 7</c:v>
                </c:pt>
              </c:strCache>
            </c:strRef>
          </c:cat>
          <c:val>
            <c:numRef>
              <c:f>Alertas!$F$38:$N$38</c:f>
              <c:numCache>
                <c:formatCode>0%</c:formatCode>
                <c:ptCount val="9"/>
                <c:pt idx="1">
                  <c:v>0.80186480186480191</c:v>
                </c:pt>
                <c:pt idx="2">
                  <c:v>0.79322066822066828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0.70988733488733491</c:v>
                </c:pt>
                <c:pt idx="6">
                  <c:v>1</c:v>
                </c:pt>
                <c:pt idx="7">
                  <c:v>0.79166666666666663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2-42F8-9F78-9C0CEF8856E5}"/>
            </c:ext>
          </c:extLst>
        </c:ser>
        <c:ser>
          <c:idx val="0"/>
          <c:order val="1"/>
          <c:tx>
            <c:strRef>
              <c:f>Alertas!$E$37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Alertas!$F$36:$N$36</c:f>
              <c:strCache>
                <c:ptCount val="8"/>
                <c:pt idx="1">
                  <c:v>Alerta 1</c:v>
                </c:pt>
                <c:pt idx="2">
                  <c:v>Alerta 2</c:v>
                </c:pt>
                <c:pt idx="3">
                  <c:v>Alerta 3</c:v>
                </c:pt>
                <c:pt idx="4">
                  <c:v>Alerta 4</c:v>
                </c:pt>
                <c:pt idx="5">
                  <c:v>Alerta 5</c:v>
                </c:pt>
                <c:pt idx="6">
                  <c:v>Alerta 6</c:v>
                </c:pt>
                <c:pt idx="7">
                  <c:v>Alerta 7</c:v>
                </c:pt>
              </c:strCache>
            </c:strRef>
          </c:cat>
          <c:val>
            <c:numRef>
              <c:f>Alertas!$F$37:$N$37</c:f>
              <c:numCache>
                <c:formatCode>0%</c:formatCode>
                <c:ptCount val="9"/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2-42F8-9F78-9C0CEF885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265503"/>
        <c:axId val="2088427679"/>
      </c:barChart>
      <c:catAx>
        <c:axId val="208426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88427679"/>
        <c:crosses val="autoZero"/>
        <c:auto val="1"/>
        <c:lblAlgn val="ctr"/>
        <c:lblOffset val="100"/>
        <c:noMultiLvlLbl val="0"/>
      </c:catAx>
      <c:valAx>
        <c:axId val="20884276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8426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Tipo de aproximación territorial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24847534903207522"/>
          <c:y val="0.22339353253953045"/>
          <c:w val="0.51684152157036711"/>
          <c:h val="0.55962849971661122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'Aproximacion territorial'!$C$25:$C$29</c:f>
              <c:strCache>
                <c:ptCount val="5"/>
                <c:pt idx="0">
                  <c:v>Políticas de abordaje multisectorial focalizada a un territorio</c:v>
                </c:pt>
                <c:pt idx="1">
                  <c:v>Políticas de abordaje bilateral</c:v>
                </c:pt>
                <c:pt idx="2">
                  <c:v>Políticas de abordaje multiescalar</c:v>
                </c:pt>
                <c:pt idx="3">
                  <c:v>Políticas de abordaje multisectorial por áreas urbano y/o rurales</c:v>
                </c:pt>
                <c:pt idx="4">
                  <c:v>Políticas sectoriales de abordaje territorial</c:v>
                </c:pt>
              </c:strCache>
            </c:strRef>
          </c:cat>
          <c:val>
            <c:numRef>
              <c:f>'Aproximacion territorial'!$D$25:$D$29</c:f>
              <c:numCache>
                <c:formatCode>0%</c:formatCode>
                <c:ptCount val="5"/>
                <c:pt idx="0">
                  <c:v>0.38500000000000001</c:v>
                </c:pt>
                <c:pt idx="1">
                  <c:v>0.45374999999999999</c:v>
                </c:pt>
                <c:pt idx="2">
                  <c:v>0.23375000000000001</c:v>
                </c:pt>
                <c:pt idx="3">
                  <c:v>0.20624999999999996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510-8005-AD9250A3C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193007"/>
        <c:axId val="2001423215"/>
      </c:radarChart>
      <c:catAx>
        <c:axId val="200419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01423215"/>
        <c:crosses val="autoZero"/>
        <c:auto val="1"/>
        <c:lblAlgn val="ctr"/>
        <c:lblOffset val="100"/>
        <c:noMultiLvlLbl val="0"/>
      </c:catAx>
      <c:valAx>
        <c:axId val="200142321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0419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'ejemplos de interpretaciones'!$B$1:$B$3</c:f>
              <c:numCache>
                <c:formatCode>General</c:formatCode>
                <c:ptCount val="3"/>
              </c:numCache>
            </c:numRef>
          </c:cat>
          <c:val>
            <c:numRef>
              <c:f>'ejemplos de interpretaciones'!$C$1:$C$3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E04-4D12-A584-963598F46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5807"/>
        <c:axId val="533492655"/>
      </c:radarChart>
      <c:catAx>
        <c:axId val="980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33492655"/>
        <c:crosses val="autoZero"/>
        <c:auto val="1"/>
        <c:lblAlgn val="ctr"/>
        <c:lblOffset val="100"/>
        <c:noMultiLvlLbl val="0"/>
      </c:catAx>
      <c:valAx>
        <c:axId val="53349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809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'ejemplos de interpretaciones'!$B$17:$B$20</c:f>
              <c:strCache>
                <c:ptCount val="3"/>
                <c:pt idx="0">
                  <c:v>8 Financiamiento (Política)</c:v>
                </c:pt>
                <c:pt idx="1">
                  <c:v>12 Incorpora mecanismos para evaluar sus resultados (Política)</c:v>
                </c:pt>
                <c:pt idx="2">
                  <c:v>13 Considera mecanismos para su actualización (Política)</c:v>
                </c:pt>
              </c:strCache>
            </c:strRef>
          </c:cat>
          <c:val>
            <c:numRef>
              <c:f>'ejemplos de interpretaciones'!$C$17:$C$20</c:f>
              <c:numCache>
                <c:formatCode>0%</c:formatCode>
                <c:ptCount val="4"/>
                <c:pt idx="0">
                  <c:v>0.8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4-4095-9EDF-8C181210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5807"/>
        <c:axId val="533492655"/>
      </c:radarChart>
      <c:catAx>
        <c:axId val="980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33492655"/>
        <c:crosses val="autoZero"/>
        <c:auto val="1"/>
        <c:lblAlgn val="ctr"/>
        <c:lblOffset val="100"/>
        <c:noMultiLvlLbl val="0"/>
      </c:catAx>
      <c:valAx>
        <c:axId val="53349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809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'ejemplos de interpretaciones'!$B$14:$B$19</c:f>
              <c:strCache>
                <c:ptCount val="6"/>
                <c:pt idx="0">
                  <c:v>19 Estabilidad (Ecosistema)</c:v>
                </c:pt>
                <c:pt idx="1">
                  <c:v>4 Visión compartida de LP (Ecosistema)</c:v>
                </c:pt>
                <c:pt idx="2">
                  <c:v>7 Info para monitoreo (Política)</c:v>
                </c:pt>
                <c:pt idx="3">
                  <c:v>8 Financiamiento (Política)</c:v>
                </c:pt>
                <c:pt idx="4">
                  <c:v>12 Incorpora mecanismos para evaluar sus resultados (Política)</c:v>
                </c:pt>
                <c:pt idx="5">
                  <c:v>13 Considera mecanismos para su actualización (Política)</c:v>
                </c:pt>
              </c:strCache>
            </c:strRef>
          </c:cat>
          <c:val>
            <c:numRef>
              <c:f>'ejemplos de interpretaciones'!$C$14:$C$19</c:f>
              <c:numCache>
                <c:formatCode>0%</c:formatCode>
                <c:ptCount val="6"/>
                <c:pt idx="0">
                  <c:v>0.15</c:v>
                </c:pt>
                <c:pt idx="1">
                  <c:v>0.7</c:v>
                </c:pt>
                <c:pt idx="2">
                  <c:v>0.33</c:v>
                </c:pt>
                <c:pt idx="3">
                  <c:v>0.8</c:v>
                </c:pt>
                <c:pt idx="4">
                  <c:v>0.1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010-A168-0B8E9BA2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89648"/>
        <c:axId val="1311284960"/>
      </c:radarChart>
      <c:catAx>
        <c:axId val="12785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11284960"/>
        <c:crosses val="autoZero"/>
        <c:auto val="1"/>
        <c:lblAlgn val="ctr"/>
        <c:lblOffset val="100"/>
        <c:noMultiLvlLbl val="0"/>
      </c:catAx>
      <c:valAx>
        <c:axId val="1311284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785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'ejemplos de interpretaciones'!$B$23:$B$28</c:f>
              <c:strCache>
                <c:ptCount val="6"/>
                <c:pt idx="0">
                  <c:v>19 Estabilidad (Ecosistema)</c:v>
                </c:pt>
                <c:pt idx="1">
                  <c:v>4 Visión compartida de LP (Ecosistema)</c:v>
                </c:pt>
                <c:pt idx="2">
                  <c:v>7 Info para monitoreo (Política)</c:v>
                </c:pt>
                <c:pt idx="3">
                  <c:v>8 Financiamiento (Política)</c:v>
                </c:pt>
                <c:pt idx="4">
                  <c:v>12 Incorpora mecanismos para evaluar sus resultados (Política)</c:v>
                </c:pt>
                <c:pt idx="5">
                  <c:v>13 Considera mecanismos para su actualización (Política)</c:v>
                </c:pt>
              </c:strCache>
            </c:strRef>
          </c:cat>
          <c:val>
            <c:numRef>
              <c:f>'ejemplos de interpretaciones'!$C$23:$C$28</c:f>
              <c:numCache>
                <c:formatCode>0%</c:formatCode>
                <c:ptCount val="6"/>
                <c:pt idx="0">
                  <c:v>0.8</c:v>
                </c:pt>
                <c:pt idx="1">
                  <c:v>0.85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5-418F-A54A-CC61EB13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89648"/>
        <c:axId val="1311284960"/>
      </c:radarChart>
      <c:catAx>
        <c:axId val="12785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11284960"/>
        <c:crosses val="autoZero"/>
        <c:auto val="1"/>
        <c:lblAlgn val="ctr"/>
        <c:lblOffset val="100"/>
        <c:noMultiLvlLbl val="0"/>
      </c:catAx>
      <c:valAx>
        <c:axId val="1311284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785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'ejemplos de interpretaciones'!$B$5:$B$10</c:f>
              <c:strCache>
                <c:ptCount val="6"/>
                <c:pt idx="0">
                  <c:v>19 Estabilidad (Ecosistema)</c:v>
                </c:pt>
                <c:pt idx="1">
                  <c:v>4 Visión compartida de LP (Ecosistema)</c:v>
                </c:pt>
                <c:pt idx="2">
                  <c:v>7 Info para monitoreo (Política)</c:v>
                </c:pt>
                <c:pt idx="3">
                  <c:v>8 Financiamiento (Política)</c:v>
                </c:pt>
                <c:pt idx="4">
                  <c:v>12 Incorpora mecanismos para evaluar sus resultados (Política)</c:v>
                </c:pt>
                <c:pt idx="5">
                  <c:v>13 Considera mecanismos para su actualización (Política)</c:v>
                </c:pt>
              </c:strCache>
            </c:strRef>
          </c:cat>
          <c:val>
            <c:numRef>
              <c:f>'ejemplos de interpretaciones'!$C$5:$C$10</c:f>
              <c:numCache>
                <c:formatCode>0%</c:formatCode>
                <c:ptCount val="6"/>
                <c:pt idx="0">
                  <c:v>0.66</c:v>
                </c:pt>
                <c:pt idx="1">
                  <c:v>0.61</c:v>
                </c:pt>
                <c:pt idx="2">
                  <c:v>0.66</c:v>
                </c:pt>
                <c:pt idx="3">
                  <c:v>0.62</c:v>
                </c:pt>
                <c:pt idx="4">
                  <c:v>0.55000000000000004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3-4FA6-86E2-92712611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89648"/>
        <c:axId val="1311284960"/>
      </c:radarChart>
      <c:catAx>
        <c:axId val="12785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11284960"/>
        <c:crosses val="autoZero"/>
        <c:auto val="1"/>
        <c:lblAlgn val="ctr"/>
        <c:lblOffset val="100"/>
        <c:noMultiLvlLbl val="0"/>
      </c:catAx>
      <c:valAx>
        <c:axId val="1311284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785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Actores y poder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Procesos!$B$34:$B$40</c:f>
              <c:strCache>
                <c:ptCount val="7"/>
                <c:pt idx="0">
                  <c:v>5 Participación</c:v>
                </c:pt>
                <c:pt idx="1">
                  <c:v>20 Eficiencia</c:v>
                </c:pt>
                <c:pt idx="2">
                  <c:v>21 Formalidad</c:v>
                </c:pt>
                <c:pt idx="3">
                  <c:v>15 Promueva los liderazgos territoriales</c:v>
                </c:pt>
                <c:pt idx="4">
                  <c:v>16 Promueve las identidades territoriales</c:v>
                </c:pt>
                <c:pt idx="5">
                  <c:v>17 Mecanismos enfrentar corrupción</c:v>
                </c:pt>
                <c:pt idx="6">
                  <c:v>18 Considera mecanismos de rendición de cuentas</c:v>
                </c:pt>
              </c:strCache>
            </c:strRef>
          </c:cat>
          <c:val>
            <c:numRef>
              <c:f>Procesos!$C$34:$C$40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A-4FC0-9DFF-95902AA8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5807"/>
        <c:axId val="533492655"/>
      </c:radarChart>
      <c:catAx>
        <c:axId val="980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33492655"/>
        <c:crosses val="autoZero"/>
        <c:auto val="1"/>
        <c:lblAlgn val="ctr"/>
        <c:lblOffset val="100"/>
        <c:noMultiLvlLbl val="0"/>
      </c:catAx>
      <c:valAx>
        <c:axId val="53349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809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Intertemporalidad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Procesos!$B$42:$B$47</c:f>
              <c:strCache>
                <c:ptCount val="6"/>
                <c:pt idx="0">
                  <c:v>19 Estabilidad</c:v>
                </c:pt>
                <c:pt idx="1">
                  <c:v>4 Visión compartida de LP</c:v>
                </c:pt>
                <c:pt idx="2">
                  <c:v>7 Info para monitoreo</c:v>
                </c:pt>
                <c:pt idx="3">
                  <c:v>8 Financiamiento</c:v>
                </c:pt>
                <c:pt idx="4">
                  <c:v>12 Incorpora mecanismos para evaluar sus resultados</c:v>
                </c:pt>
                <c:pt idx="5">
                  <c:v>13 Considera mecanismos para su actualización</c:v>
                </c:pt>
              </c:strCache>
            </c:strRef>
          </c:cat>
          <c:val>
            <c:numRef>
              <c:f>Procesos!$C$42:$C$47</c:f>
              <c:numCache>
                <c:formatCode>0%</c:formatCode>
                <c:ptCount val="6"/>
                <c:pt idx="0">
                  <c:v>0.66666666666666663</c:v>
                </c:pt>
                <c:pt idx="1">
                  <c:v>1</c:v>
                </c:pt>
                <c:pt idx="2">
                  <c:v>0.61538461538461542</c:v>
                </c:pt>
                <c:pt idx="3">
                  <c:v>0.72727272727272729</c:v>
                </c:pt>
                <c:pt idx="4">
                  <c:v>1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8-4FDC-8A85-6B9269ADC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5807"/>
        <c:axId val="533492655"/>
      </c:radarChart>
      <c:catAx>
        <c:axId val="980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33492655"/>
        <c:crosses val="autoZero"/>
        <c:auto val="1"/>
        <c:lblAlgn val="ctr"/>
        <c:lblOffset val="100"/>
        <c:noMultiLvlLbl val="0"/>
      </c:catAx>
      <c:valAx>
        <c:axId val="53349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809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Pluri-escalaridad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24560846846199022"/>
          <c:y val="0.12820785272355775"/>
          <c:w val="0.54951761166840452"/>
          <c:h val="0.77568477017295911"/>
        </c:manualLayout>
      </c:layout>
      <c:radarChart>
        <c:radarStyle val="marker"/>
        <c:varyColors val="0"/>
        <c:ser>
          <c:idx val="0"/>
          <c:order val="0"/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Procesos!$B$49:$B$52</c:f>
              <c:strCache>
                <c:ptCount val="4"/>
                <c:pt idx="0">
                  <c:v>2 Coordinacion multiescalar</c:v>
                </c:pt>
                <c:pt idx="1">
                  <c:v>6 Considera la diversidad territorial en su implementación</c:v>
                </c:pt>
                <c:pt idx="2">
                  <c:v>11 Territorializa las políticas sectoriales nacionales</c:v>
                </c:pt>
                <c:pt idx="3">
                  <c:v>14 Subsidiaridad</c:v>
                </c:pt>
              </c:strCache>
            </c:strRef>
          </c:cat>
          <c:val>
            <c:numRef>
              <c:f>Procesos!$C$49:$C$52</c:f>
              <c:numCache>
                <c:formatCode>0%</c:formatCode>
                <c:ptCount val="4"/>
                <c:pt idx="0">
                  <c:v>0.75</c:v>
                </c:pt>
                <c:pt idx="1">
                  <c:v>1</c:v>
                </c:pt>
                <c:pt idx="2">
                  <c:v>0.66666666666666663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C-4DB6-B3EE-4A424F7C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5807"/>
        <c:axId val="533492655"/>
      </c:radarChart>
      <c:catAx>
        <c:axId val="980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33492655"/>
        <c:crosses val="autoZero"/>
        <c:auto val="1"/>
        <c:lblAlgn val="ctr"/>
        <c:lblOffset val="100"/>
        <c:noMultiLvlLbl val="0"/>
      </c:catAx>
      <c:valAx>
        <c:axId val="53349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809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Intersectorialidad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Procesos!$B$54:$B$57</c:f>
              <c:strCache>
                <c:ptCount val="4"/>
                <c:pt idx="0">
                  <c:v>3 Coordinación sectorial</c:v>
                </c:pt>
                <c:pt idx="1">
                  <c:v>9 Se articula con el plan nacional de desarrollo</c:v>
                </c:pt>
                <c:pt idx="2">
                  <c:v>10 Variedad de instrumentos</c:v>
                </c:pt>
                <c:pt idx="3">
                  <c:v>1 Declara obj. Reducción desigualdades</c:v>
                </c:pt>
              </c:strCache>
            </c:strRef>
          </c:cat>
          <c:val>
            <c:numRef>
              <c:f>Procesos!$C$54:$C$57</c:f>
              <c:numCache>
                <c:formatCode>0%</c:formatCode>
                <c:ptCount val="4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1-4B84-B983-1FF78904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5807"/>
        <c:axId val="533492655"/>
      </c:radarChart>
      <c:catAx>
        <c:axId val="980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33492655"/>
        <c:crosses val="autoZero"/>
        <c:auto val="1"/>
        <c:lblAlgn val="ctr"/>
        <c:lblOffset val="100"/>
        <c:noMultiLvlLbl val="0"/>
      </c:catAx>
      <c:valAx>
        <c:axId val="53349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809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1"/>
          <c:tx>
            <c:v>rangos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Alertas!#REF!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4"/>
      </c:doughnutChart>
      <c:pieChart>
        <c:varyColors val="1"/>
        <c:ser>
          <c:idx val="1"/>
          <c:order val="0"/>
          <c:tx>
            <c:v>puntero</c:v>
          </c:tx>
          <c:explosion val="2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1"/>
          <c:tx>
            <c:v>rangos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Alertas!#REF!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4"/>
      </c:doughnutChart>
      <c:pieChart>
        <c:varyColors val="1"/>
        <c:ser>
          <c:idx val="1"/>
          <c:order val="0"/>
          <c:explosion val="2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1"/>
          <c:tx>
            <c:v>rangos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Alertas!#REF!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4"/>
      </c:doughnutChart>
      <c:pieChart>
        <c:varyColors val="1"/>
        <c:ser>
          <c:idx val="1"/>
          <c:order val="0"/>
          <c:explosion val="2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1"/>
          <c:tx>
            <c:v>rangos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Alertas!#REF!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4"/>
      </c:doughnutChart>
      <c:pieChart>
        <c:varyColors val="1"/>
        <c:ser>
          <c:idx val="1"/>
          <c:order val="0"/>
          <c:explosion val="2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885824</xdr:colOff>
      <xdr:row>1</xdr:row>
      <xdr:rowOff>95249</xdr:rowOff>
    </xdr:from>
    <xdr:to>
      <xdr:col>5</xdr:col>
      <xdr:colOff>7277099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E5945-83A1-4365-8985-20B9C2782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767715</xdr:colOff>
      <xdr:row>33</xdr:row>
      <xdr:rowOff>125730</xdr:rowOff>
    </xdr:from>
    <xdr:to>
      <xdr:col>6</xdr:col>
      <xdr:colOff>146685</xdr:colOff>
      <xdr:row>58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81CF4A-D079-4549-96D6-C914F053F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876300</xdr:colOff>
      <xdr:row>62</xdr:row>
      <xdr:rowOff>123825</xdr:rowOff>
    </xdr:from>
    <xdr:to>
      <xdr:col>6</xdr:col>
      <xdr:colOff>255270</xdr:colOff>
      <xdr:row>87</xdr:row>
      <xdr:rowOff>108585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756B31-0464-4145-86C4-982D8AFF2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952500</xdr:colOff>
      <xdr:row>90</xdr:row>
      <xdr:rowOff>85725</xdr:rowOff>
    </xdr:from>
    <xdr:to>
      <xdr:col>6</xdr:col>
      <xdr:colOff>331470</xdr:colOff>
      <xdr:row>116</xdr:row>
      <xdr:rowOff>17145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1E22DB-3093-4C0F-8EAD-893451E3D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944880</xdr:colOff>
      <xdr:row>119</xdr:row>
      <xdr:rowOff>135255</xdr:rowOff>
    </xdr:from>
    <xdr:to>
      <xdr:col>6</xdr:col>
      <xdr:colOff>323850</xdr:colOff>
      <xdr:row>144</xdr:row>
      <xdr:rowOff>127635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06250-D5E6-47E7-AFB6-C6E40E3F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5</xdr:col>
      <xdr:colOff>586425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1B9BD-8361-48DE-B25B-838504D32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586425</xdr:colOff>
      <xdr:row>35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CAB293-5502-4E2F-A881-834F6C478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586425</xdr:colOff>
      <xdr:row>35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9CDA22-D4B1-4221-9671-8BB836DB1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586425</xdr:colOff>
      <xdr:row>35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89E120-EEC3-428A-B773-23459D26B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586425</xdr:colOff>
      <xdr:row>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C3DCEF-9263-4C4C-9940-AA67880E8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586425</xdr:colOff>
      <xdr:row>35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40812B-F43F-43F2-B231-4B378B74D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586425</xdr:colOff>
      <xdr:row>35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70FEA6-E2BE-4EC2-BA15-E6DF789C3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7620</xdr:colOff>
      <xdr:row>1</xdr:row>
      <xdr:rowOff>60960</xdr:rowOff>
    </xdr:from>
    <xdr:to>
      <xdr:col>17</xdr:col>
      <xdr:colOff>83820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B6B2AE-DCAB-4851-80DA-33257402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550545</xdr:colOff>
      <xdr:row>0</xdr:row>
      <xdr:rowOff>115252</xdr:rowOff>
    </xdr:from>
    <xdr:to>
      <xdr:col>17</xdr:col>
      <xdr:colOff>541020</xdr:colOff>
      <xdr:row>31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3D277-5596-4623-A645-1D5AECAAA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7244715</xdr:colOff>
      <xdr:row>0</xdr:row>
      <xdr:rowOff>0</xdr:rowOff>
    </xdr:from>
    <xdr:to>
      <xdr:col>16</xdr:col>
      <xdr:colOff>527685</xdr:colOff>
      <xdr:row>24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1ADFF-100A-4764-9B59-01111BDF0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</xdr:colOff>
      <xdr:row>83</xdr:row>
      <xdr:rowOff>68580</xdr:rowOff>
    </xdr:from>
    <xdr:to>
      <xdr:col>5</xdr:col>
      <xdr:colOff>6715125</xdr:colOff>
      <xdr:row>108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FD20A3-B96F-480C-82DB-374F5539C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180974</xdr:colOff>
      <xdr:row>23</xdr:row>
      <xdr:rowOff>14287</xdr:rowOff>
    </xdr:from>
    <xdr:to>
      <xdr:col>5</xdr:col>
      <xdr:colOff>6857999</xdr:colOff>
      <xdr:row>43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55939E-73A2-4A89-81C5-517AE5E36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219075</xdr:colOff>
      <xdr:row>44</xdr:row>
      <xdr:rowOff>0</xdr:rowOff>
    </xdr:from>
    <xdr:to>
      <xdr:col>5</xdr:col>
      <xdr:colOff>6896100</xdr:colOff>
      <xdr:row>64</xdr:row>
      <xdr:rowOff>33338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0D8E82-0A6C-47E3-981E-C13F00539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5</xdr:col>
      <xdr:colOff>6677025</xdr:colOff>
      <xdr:row>21</xdr:row>
      <xdr:rowOff>33338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BC8385-244A-4384-9DC3-6CEB4CF39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12.28515625" customWidth="1"/>
    <col min="2" max="2" width="80.42578125" bestFit="1" customWidth="1"/>
    <col min="3" max="3" width="9" customWidth="1"/>
  </cols>
  <sheetData>
    <row r="1" spans="1:5" x14ac:dyDescent="0.25">
      <c r="A1" s="34" t="s">
        <v>211</v>
      </c>
      <c r="B1" s="34" t="s">
        <v>209</v>
      </c>
      <c r="C1" s="34" t="s">
        <v>218</v>
      </c>
      <c r="D1" s="34"/>
      <c r="E1" s="34"/>
    </row>
    <row r="2" spans="1:5" x14ac:dyDescent="0.25">
      <c r="A2" s="34"/>
      <c r="B2" s="34"/>
      <c r="C2" s="32" t="s">
        <v>219</v>
      </c>
      <c r="D2" s="32" t="s">
        <v>220</v>
      </c>
      <c r="E2" s="32" t="s">
        <v>221</v>
      </c>
    </row>
    <row r="3" spans="1:5" x14ac:dyDescent="0.25">
      <c r="A3" s="20" t="s">
        <v>210</v>
      </c>
      <c r="B3" s="20" t="s">
        <v>199</v>
      </c>
      <c r="C3" s="20"/>
      <c r="D3" s="20"/>
      <c r="E3" s="20"/>
    </row>
    <row r="4" spans="1:5" x14ac:dyDescent="0.25">
      <c r="A4" s="20" t="s">
        <v>210</v>
      </c>
      <c r="B4" s="20" t="s">
        <v>200</v>
      </c>
      <c r="C4" s="20"/>
      <c r="D4" s="20"/>
      <c r="E4" s="20"/>
    </row>
    <row r="5" spans="1:5" x14ac:dyDescent="0.25">
      <c r="A5" s="20" t="s">
        <v>210</v>
      </c>
      <c r="B5" s="20" t="s">
        <v>201</v>
      </c>
      <c r="C5" s="20"/>
      <c r="D5" s="20"/>
      <c r="E5" s="20"/>
    </row>
    <row r="6" spans="1:5" x14ac:dyDescent="0.25">
      <c r="A6" s="20" t="s">
        <v>210</v>
      </c>
      <c r="B6" s="20" t="s">
        <v>202</v>
      </c>
      <c r="C6" s="20"/>
      <c r="D6" s="20"/>
      <c r="E6" s="20"/>
    </row>
    <row r="7" spans="1:5" x14ac:dyDescent="0.25">
      <c r="A7" s="20" t="s">
        <v>210</v>
      </c>
      <c r="B7" s="20" t="s">
        <v>214</v>
      </c>
      <c r="C7" s="20"/>
      <c r="D7" s="20"/>
      <c r="E7" s="20"/>
    </row>
    <row r="8" spans="1:5" x14ac:dyDescent="0.25">
      <c r="A8" s="20" t="s">
        <v>210</v>
      </c>
      <c r="B8" s="20" t="s">
        <v>204</v>
      </c>
      <c r="C8" s="20"/>
      <c r="D8" s="20"/>
      <c r="E8" s="20"/>
    </row>
    <row r="9" spans="1:5" x14ac:dyDescent="0.25">
      <c r="A9" s="20" t="s">
        <v>210</v>
      </c>
      <c r="B9" s="20" t="s">
        <v>205</v>
      </c>
      <c r="C9" s="20"/>
      <c r="D9" s="20"/>
      <c r="E9" s="20"/>
    </row>
    <row r="10" spans="1:5" x14ac:dyDescent="0.25">
      <c r="A10" s="20" t="s">
        <v>210</v>
      </c>
      <c r="B10" s="33" t="s">
        <v>206</v>
      </c>
      <c r="C10" s="20"/>
      <c r="D10" s="20"/>
      <c r="E10" s="20"/>
    </row>
    <row r="11" spans="1:5" x14ac:dyDescent="0.25">
      <c r="A11" s="20" t="s">
        <v>210</v>
      </c>
      <c r="B11" s="33" t="s">
        <v>207</v>
      </c>
      <c r="C11" s="20"/>
      <c r="D11" s="20"/>
      <c r="E11" s="20"/>
    </row>
    <row r="12" spans="1:5" ht="30" x14ac:dyDescent="0.25">
      <c r="A12" s="20" t="s">
        <v>210</v>
      </c>
      <c r="B12" s="33" t="s">
        <v>208</v>
      </c>
      <c r="C12" s="20"/>
      <c r="D12" s="20"/>
      <c r="E12" s="20"/>
    </row>
    <row r="13" spans="1:5" x14ac:dyDescent="0.25">
      <c r="A13" s="20" t="s">
        <v>210</v>
      </c>
      <c r="B13" s="33" t="s">
        <v>212</v>
      </c>
      <c r="C13" s="20"/>
      <c r="D13" s="20"/>
      <c r="E13" s="20"/>
    </row>
    <row r="14" spans="1:5" x14ac:dyDescent="0.25">
      <c r="A14" s="20" t="s">
        <v>210</v>
      </c>
      <c r="B14" s="33" t="s">
        <v>213</v>
      </c>
      <c r="C14" s="20"/>
      <c r="D14" s="20"/>
      <c r="E14" s="20"/>
    </row>
    <row r="15" spans="1:5" x14ac:dyDescent="0.25">
      <c r="A15" s="20" t="s">
        <v>210</v>
      </c>
      <c r="B15" s="33" t="s">
        <v>215</v>
      </c>
      <c r="C15" s="20"/>
      <c r="D15" s="20"/>
      <c r="E15" s="20"/>
    </row>
    <row r="16" spans="1:5" x14ac:dyDescent="0.25">
      <c r="A16" s="20" t="s">
        <v>210</v>
      </c>
      <c r="B16" s="33" t="s">
        <v>216</v>
      </c>
      <c r="C16" s="20"/>
      <c r="D16" s="20"/>
      <c r="E16" s="20"/>
    </row>
    <row r="17" spans="1:5" x14ac:dyDescent="0.25">
      <c r="A17" s="20" t="s">
        <v>210</v>
      </c>
      <c r="B17" s="33" t="s">
        <v>217</v>
      </c>
      <c r="C17" s="20"/>
      <c r="D17" s="20"/>
      <c r="E17" s="20"/>
    </row>
    <row r="18" spans="1:5" x14ac:dyDescent="0.25">
      <c r="A18" s="20" t="s">
        <v>210</v>
      </c>
      <c r="B18" s="33" t="s">
        <v>222</v>
      </c>
      <c r="C18" s="20"/>
      <c r="D18" s="20"/>
      <c r="E18" s="20"/>
    </row>
  </sheetData>
  <mergeCells count="3">
    <mergeCell ref="C1:E1"/>
    <mergeCell ref="B1:B2"/>
    <mergeCell ref="A1:A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opLeftCell="C94" zoomScaleNormal="100" workbookViewId="0">
      <selection activeCell="F114" sqref="F114"/>
    </sheetView>
  </sheetViews>
  <sheetFormatPr baseColWidth="10" defaultColWidth="9.140625" defaultRowHeight="15" x14ac:dyDescent="0.25"/>
  <cols>
    <col min="1" max="1" width="2.140625" customWidth="1"/>
    <col min="2" max="2" width="43.42578125" customWidth="1"/>
    <col min="3" max="3" width="17.5703125" bestFit="1" customWidth="1"/>
    <col min="4" max="4" width="0.7109375" style="4" customWidth="1"/>
    <col min="5" max="5" width="3.5703125" style="28" bestFit="1" customWidth="1"/>
    <col min="6" max="6" width="5.7109375" style="8" bestFit="1" customWidth="1"/>
    <col min="7" max="7" width="129.28515625" style="19" customWidth="1"/>
    <col min="8" max="8" width="4.85546875" customWidth="1"/>
    <col min="12" max="12" width="9.140625" style="10"/>
  </cols>
  <sheetData>
    <row r="1" spans="1:12" x14ac:dyDescent="0.25">
      <c r="A1" t="s">
        <v>0</v>
      </c>
      <c r="B1" s="1" t="s">
        <v>1</v>
      </c>
      <c r="C1" s="1" t="s">
        <v>19</v>
      </c>
      <c r="D1" s="3"/>
      <c r="E1" s="26"/>
      <c r="F1" s="7" t="s">
        <v>44</v>
      </c>
      <c r="G1" s="9" t="s">
        <v>24</v>
      </c>
      <c r="H1" s="6" t="s">
        <v>104</v>
      </c>
      <c r="I1" s="5" t="s">
        <v>100</v>
      </c>
      <c r="J1" s="5" t="s">
        <v>101</v>
      </c>
      <c r="K1" s="5" t="s">
        <v>102</v>
      </c>
      <c r="L1" s="12" t="s">
        <v>103</v>
      </c>
    </row>
    <row r="2" spans="1:12" x14ac:dyDescent="0.25">
      <c r="B2" s="64" t="s">
        <v>18</v>
      </c>
      <c r="C2" s="67" t="s">
        <v>21</v>
      </c>
      <c r="D2" s="55"/>
      <c r="E2" s="27">
        <v>1</v>
      </c>
      <c r="F2" s="2" t="s">
        <v>223</v>
      </c>
      <c r="G2" s="14" t="s">
        <v>25</v>
      </c>
      <c r="H2" s="61"/>
      <c r="I2" s="42">
        <v>0</v>
      </c>
      <c r="J2" s="42">
        <v>3</v>
      </c>
      <c r="K2" s="42">
        <f>COUNTIF(F2:F4,"x")</f>
        <v>3</v>
      </c>
      <c r="L2" s="45">
        <f>+K2/J2</f>
        <v>1</v>
      </c>
    </row>
    <row r="3" spans="1:12" x14ac:dyDescent="0.25">
      <c r="B3" s="65"/>
      <c r="C3" s="68"/>
      <c r="D3" s="56"/>
      <c r="E3" s="27">
        <v>2</v>
      </c>
      <c r="F3" s="2" t="s">
        <v>223</v>
      </c>
      <c r="G3" s="14" t="s">
        <v>48</v>
      </c>
      <c r="H3" s="61"/>
      <c r="I3" s="42"/>
      <c r="J3" s="42"/>
      <c r="K3" s="42"/>
      <c r="L3" s="45"/>
    </row>
    <row r="4" spans="1:12" x14ac:dyDescent="0.25">
      <c r="B4" s="66"/>
      <c r="C4" s="69"/>
      <c r="D4" s="57"/>
      <c r="E4" s="27">
        <v>3</v>
      </c>
      <c r="F4" s="23" t="s">
        <v>223</v>
      </c>
      <c r="G4" s="14" t="s">
        <v>116</v>
      </c>
      <c r="H4" s="61"/>
      <c r="I4" s="42"/>
      <c r="J4" s="42"/>
      <c r="K4" s="42"/>
      <c r="L4" s="45"/>
    </row>
    <row r="5" spans="1:12" x14ac:dyDescent="0.25">
      <c r="B5" s="63" t="s">
        <v>17</v>
      </c>
      <c r="C5" s="43" t="s">
        <v>22</v>
      </c>
      <c r="D5" s="62"/>
      <c r="E5" s="27">
        <v>4</v>
      </c>
      <c r="F5" s="23" t="s">
        <v>223</v>
      </c>
      <c r="G5" s="13" t="s">
        <v>105</v>
      </c>
      <c r="H5" s="61"/>
      <c r="I5" s="42">
        <v>0</v>
      </c>
      <c r="J5" s="42">
        <v>4</v>
      </c>
      <c r="K5" s="42">
        <f>COUNTIF(F5:F8,"x")</f>
        <v>3</v>
      </c>
      <c r="L5" s="45">
        <f>+K5/J5</f>
        <v>0.75</v>
      </c>
    </row>
    <row r="6" spans="1:12" x14ac:dyDescent="0.25">
      <c r="B6" s="63"/>
      <c r="C6" s="43"/>
      <c r="D6" s="62"/>
      <c r="E6" s="27">
        <v>5</v>
      </c>
      <c r="F6" s="23" t="s">
        <v>223</v>
      </c>
      <c r="G6" s="13" t="s">
        <v>120</v>
      </c>
      <c r="H6" s="61"/>
      <c r="I6" s="42"/>
      <c r="J6" s="42"/>
      <c r="K6" s="42"/>
      <c r="L6" s="45"/>
    </row>
    <row r="7" spans="1:12" x14ac:dyDescent="0.25">
      <c r="B7" s="63"/>
      <c r="C7" s="43"/>
      <c r="D7" s="62"/>
      <c r="E7" s="27">
        <v>6</v>
      </c>
      <c r="F7" s="23"/>
      <c r="G7" s="13" t="s">
        <v>121</v>
      </c>
      <c r="H7" s="61"/>
      <c r="I7" s="42"/>
      <c r="J7" s="42"/>
      <c r="K7" s="42"/>
      <c r="L7" s="45"/>
    </row>
    <row r="8" spans="1:12" x14ac:dyDescent="0.25">
      <c r="B8" s="63"/>
      <c r="C8" s="43"/>
      <c r="D8" s="62"/>
      <c r="E8" s="27">
        <v>7</v>
      </c>
      <c r="F8" s="23" t="s">
        <v>223</v>
      </c>
      <c r="G8" s="13" t="s">
        <v>122</v>
      </c>
      <c r="H8" s="61"/>
      <c r="I8" s="42"/>
      <c r="J8" s="42"/>
      <c r="K8" s="42"/>
      <c r="L8" s="45"/>
    </row>
    <row r="9" spans="1:12" x14ac:dyDescent="0.25">
      <c r="B9" s="63" t="s">
        <v>7</v>
      </c>
      <c r="C9" s="43" t="s">
        <v>21</v>
      </c>
      <c r="D9" s="62"/>
      <c r="E9" s="27">
        <v>8</v>
      </c>
      <c r="F9" s="23" t="s">
        <v>223</v>
      </c>
      <c r="G9" s="14" t="s">
        <v>29</v>
      </c>
      <c r="H9" s="61"/>
      <c r="I9" s="42">
        <v>0</v>
      </c>
      <c r="J9" s="42">
        <v>6</v>
      </c>
      <c r="K9" s="42">
        <f>COUNTIF(F9:F14,"x")</f>
        <v>4</v>
      </c>
      <c r="L9" s="45">
        <f>+K9/J9</f>
        <v>0.66666666666666663</v>
      </c>
    </row>
    <row r="10" spans="1:12" x14ac:dyDescent="0.25">
      <c r="B10" s="63"/>
      <c r="C10" s="43"/>
      <c r="D10" s="62"/>
      <c r="E10" s="27">
        <v>9</v>
      </c>
      <c r="F10" s="23"/>
      <c r="G10" s="14" t="s">
        <v>97</v>
      </c>
      <c r="H10" s="61"/>
      <c r="I10" s="42"/>
      <c r="J10" s="42"/>
      <c r="K10" s="42"/>
      <c r="L10" s="45"/>
    </row>
    <row r="11" spans="1:12" x14ac:dyDescent="0.25">
      <c r="B11" s="63"/>
      <c r="C11" s="43"/>
      <c r="D11" s="62"/>
      <c r="E11" s="27">
        <v>10</v>
      </c>
      <c r="F11" s="23" t="s">
        <v>223</v>
      </c>
      <c r="G11" s="14" t="s">
        <v>30</v>
      </c>
      <c r="H11" s="61"/>
      <c r="I11" s="42"/>
      <c r="J11" s="42"/>
      <c r="K11" s="42"/>
      <c r="L11" s="45"/>
    </row>
    <row r="12" spans="1:12" x14ac:dyDescent="0.25">
      <c r="B12" s="63"/>
      <c r="C12" s="43"/>
      <c r="D12" s="62"/>
      <c r="E12" s="27">
        <v>11</v>
      </c>
      <c r="F12" s="23" t="s">
        <v>223</v>
      </c>
      <c r="G12" s="14" t="s">
        <v>31</v>
      </c>
      <c r="H12" s="42"/>
      <c r="I12" s="42"/>
      <c r="J12" s="42"/>
      <c r="K12" s="42"/>
      <c r="L12" s="45"/>
    </row>
    <row r="13" spans="1:12" x14ac:dyDescent="0.25">
      <c r="B13" s="63"/>
      <c r="C13" s="43"/>
      <c r="D13" s="62"/>
      <c r="E13" s="27">
        <v>12</v>
      </c>
      <c r="F13" s="23"/>
      <c r="G13" s="14" t="s">
        <v>32</v>
      </c>
      <c r="H13" s="42"/>
      <c r="I13" s="42"/>
      <c r="J13" s="42"/>
      <c r="K13" s="42"/>
      <c r="L13" s="45"/>
    </row>
    <row r="14" spans="1:12" x14ac:dyDescent="0.25">
      <c r="B14" s="63"/>
      <c r="C14" s="43"/>
      <c r="D14" s="62"/>
      <c r="E14" s="27">
        <v>13</v>
      </c>
      <c r="F14" s="23" t="s">
        <v>223</v>
      </c>
      <c r="G14" s="14" t="s">
        <v>33</v>
      </c>
      <c r="H14" s="42"/>
      <c r="I14" s="42"/>
      <c r="J14" s="42"/>
      <c r="K14" s="42"/>
      <c r="L14" s="45"/>
    </row>
    <row r="15" spans="1:12" x14ac:dyDescent="0.25">
      <c r="B15" s="63" t="s">
        <v>2</v>
      </c>
      <c r="C15" s="43" t="s">
        <v>20</v>
      </c>
      <c r="D15" s="47"/>
      <c r="E15" s="27">
        <v>14</v>
      </c>
      <c r="F15" s="23" t="s">
        <v>223</v>
      </c>
      <c r="G15" s="15" t="s">
        <v>45</v>
      </c>
      <c r="H15" s="53"/>
      <c r="I15" s="42">
        <v>0</v>
      </c>
      <c r="J15" s="42">
        <v>3</v>
      </c>
      <c r="K15" s="42">
        <f>COUNTIF(F15:F17,"x")</f>
        <v>3</v>
      </c>
      <c r="L15" s="45">
        <f>+K15/J15</f>
        <v>1</v>
      </c>
    </row>
    <row r="16" spans="1:12" x14ac:dyDescent="0.25">
      <c r="B16" s="63"/>
      <c r="C16" s="43"/>
      <c r="D16" s="48"/>
      <c r="E16" s="27">
        <v>15</v>
      </c>
      <c r="F16" s="23" t="s">
        <v>223</v>
      </c>
      <c r="G16" s="15" t="s">
        <v>46</v>
      </c>
      <c r="H16" s="53"/>
      <c r="I16" s="42"/>
      <c r="J16" s="42"/>
      <c r="K16" s="42"/>
      <c r="L16" s="45"/>
    </row>
    <row r="17" spans="2:12" x14ac:dyDescent="0.25">
      <c r="B17" s="63"/>
      <c r="C17" s="43"/>
      <c r="D17" s="49"/>
      <c r="E17" s="27">
        <v>16</v>
      </c>
      <c r="F17" s="24" t="s">
        <v>223</v>
      </c>
      <c r="G17" s="15" t="s">
        <v>47</v>
      </c>
      <c r="H17" s="53"/>
      <c r="I17" s="42"/>
      <c r="J17" s="42"/>
      <c r="K17" s="42"/>
      <c r="L17" s="45"/>
    </row>
    <row r="18" spans="2:12" x14ac:dyDescent="0.25">
      <c r="B18" s="63" t="s">
        <v>13</v>
      </c>
      <c r="C18" s="43" t="s">
        <v>23</v>
      </c>
      <c r="D18" s="47"/>
      <c r="E18" s="27">
        <v>17</v>
      </c>
      <c r="F18" s="24" t="s">
        <v>223</v>
      </c>
      <c r="G18" s="16" t="s">
        <v>94</v>
      </c>
      <c r="H18" s="42"/>
      <c r="I18" s="42">
        <v>0</v>
      </c>
      <c r="J18" s="42">
        <v>7</v>
      </c>
      <c r="K18" s="42">
        <f>COUNTIF(F18:F24,"x")</f>
        <v>7</v>
      </c>
      <c r="L18" s="45">
        <f>+K18/J18</f>
        <v>1</v>
      </c>
    </row>
    <row r="19" spans="2:12" x14ac:dyDescent="0.25">
      <c r="B19" s="63"/>
      <c r="C19" s="43"/>
      <c r="D19" s="48"/>
      <c r="E19" s="27">
        <v>18</v>
      </c>
      <c r="F19" s="24" t="s">
        <v>223</v>
      </c>
      <c r="G19" s="16" t="s">
        <v>39</v>
      </c>
      <c r="H19" s="42"/>
      <c r="I19" s="42"/>
      <c r="J19" s="42"/>
      <c r="K19" s="42"/>
      <c r="L19" s="45"/>
    </row>
    <row r="20" spans="2:12" x14ac:dyDescent="0.25">
      <c r="B20" s="63"/>
      <c r="C20" s="43"/>
      <c r="D20" s="48"/>
      <c r="E20" s="27">
        <v>19</v>
      </c>
      <c r="F20" s="24" t="s">
        <v>223</v>
      </c>
      <c r="G20" s="16" t="s">
        <v>36</v>
      </c>
      <c r="H20" s="42"/>
      <c r="I20" s="42"/>
      <c r="J20" s="42"/>
      <c r="K20" s="42"/>
      <c r="L20" s="45"/>
    </row>
    <row r="21" spans="2:12" x14ac:dyDescent="0.25">
      <c r="B21" s="63"/>
      <c r="C21" s="43"/>
      <c r="D21" s="48"/>
      <c r="E21" s="27">
        <v>20</v>
      </c>
      <c r="F21" s="23" t="s">
        <v>223</v>
      </c>
      <c r="G21" s="16" t="s">
        <v>106</v>
      </c>
      <c r="H21" s="42"/>
      <c r="I21" s="42"/>
      <c r="J21" s="42"/>
      <c r="K21" s="42"/>
      <c r="L21" s="45"/>
    </row>
    <row r="22" spans="2:12" x14ac:dyDescent="0.25">
      <c r="B22" s="63"/>
      <c r="C22" s="43"/>
      <c r="D22" s="48"/>
      <c r="E22" s="27">
        <v>21</v>
      </c>
      <c r="F22" s="23" t="s">
        <v>223</v>
      </c>
      <c r="G22" s="16" t="s">
        <v>37</v>
      </c>
      <c r="H22" s="42"/>
      <c r="I22" s="42"/>
      <c r="J22" s="42"/>
      <c r="K22" s="42"/>
      <c r="L22" s="45"/>
    </row>
    <row r="23" spans="2:12" x14ac:dyDescent="0.25">
      <c r="B23" s="63"/>
      <c r="C23" s="43"/>
      <c r="D23" s="48"/>
      <c r="E23" s="27">
        <v>22</v>
      </c>
      <c r="F23" s="23" t="s">
        <v>223</v>
      </c>
      <c r="G23" s="16" t="s">
        <v>38</v>
      </c>
      <c r="H23" s="42"/>
      <c r="I23" s="42"/>
      <c r="J23" s="42"/>
      <c r="K23" s="42"/>
      <c r="L23" s="45"/>
    </row>
    <row r="24" spans="2:12" x14ac:dyDescent="0.25">
      <c r="B24" s="63"/>
      <c r="C24" s="43"/>
      <c r="D24" s="49"/>
      <c r="E24" s="27">
        <v>23</v>
      </c>
      <c r="F24" s="23" t="s">
        <v>223</v>
      </c>
      <c r="G24" s="16" t="s">
        <v>123</v>
      </c>
      <c r="H24" s="42"/>
      <c r="I24" s="42"/>
      <c r="J24" s="42"/>
      <c r="K24" s="42"/>
      <c r="L24" s="45"/>
    </row>
    <row r="25" spans="2:12" x14ac:dyDescent="0.25">
      <c r="B25" s="63" t="s">
        <v>10</v>
      </c>
      <c r="C25" s="43" t="s">
        <v>22</v>
      </c>
      <c r="D25" s="62"/>
      <c r="E25" s="27">
        <v>24</v>
      </c>
      <c r="F25" s="23" t="s">
        <v>223</v>
      </c>
      <c r="G25" s="17" t="s">
        <v>61</v>
      </c>
      <c r="H25" s="51"/>
      <c r="I25" s="44">
        <v>0</v>
      </c>
      <c r="J25" s="42">
        <v>5</v>
      </c>
      <c r="K25" s="42">
        <f>COUNTIF(F25:F29,"x")</f>
        <v>5</v>
      </c>
      <c r="L25" s="45">
        <f>+K25/J25</f>
        <v>1</v>
      </c>
    </row>
    <row r="26" spans="2:12" x14ac:dyDescent="0.25">
      <c r="B26" s="63"/>
      <c r="C26" s="43"/>
      <c r="D26" s="62"/>
      <c r="E26" s="27">
        <v>25</v>
      </c>
      <c r="F26" s="23" t="s">
        <v>223</v>
      </c>
      <c r="G26" s="17" t="s">
        <v>79</v>
      </c>
      <c r="H26" s="51"/>
      <c r="I26" s="44"/>
      <c r="J26" s="42"/>
      <c r="K26" s="42"/>
      <c r="L26" s="45"/>
    </row>
    <row r="27" spans="2:12" x14ac:dyDescent="0.25">
      <c r="B27" s="63"/>
      <c r="C27" s="43"/>
      <c r="D27" s="62"/>
      <c r="E27" s="27">
        <v>26</v>
      </c>
      <c r="F27" s="23" t="s">
        <v>223</v>
      </c>
      <c r="G27" s="17" t="s">
        <v>78</v>
      </c>
      <c r="H27" s="51"/>
      <c r="I27" s="44"/>
      <c r="J27" s="42"/>
      <c r="K27" s="42"/>
      <c r="L27" s="45"/>
    </row>
    <row r="28" spans="2:12" x14ac:dyDescent="0.25">
      <c r="B28" s="63"/>
      <c r="C28" s="43"/>
      <c r="D28" s="62"/>
      <c r="E28" s="27">
        <v>27</v>
      </c>
      <c r="F28" s="23" t="s">
        <v>223</v>
      </c>
      <c r="G28" s="17" t="s">
        <v>124</v>
      </c>
      <c r="H28" s="51"/>
      <c r="I28" s="44"/>
      <c r="J28" s="42"/>
      <c r="K28" s="42"/>
      <c r="L28" s="45"/>
    </row>
    <row r="29" spans="2:12" x14ac:dyDescent="0.25">
      <c r="B29" s="63"/>
      <c r="C29" s="43"/>
      <c r="D29" s="62"/>
      <c r="E29" s="27">
        <v>28</v>
      </c>
      <c r="F29" s="23" t="s">
        <v>223</v>
      </c>
      <c r="G29" s="17" t="s">
        <v>75</v>
      </c>
      <c r="H29" s="51"/>
      <c r="I29" s="44"/>
      <c r="J29" s="42"/>
      <c r="K29" s="42"/>
      <c r="L29" s="45"/>
    </row>
    <row r="30" spans="2:12" x14ac:dyDescent="0.25">
      <c r="B30" s="63" t="s">
        <v>3</v>
      </c>
      <c r="C30" s="43" t="s">
        <v>20</v>
      </c>
      <c r="D30" s="62"/>
      <c r="E30" s="27">
        <v>29</v>
      </c>
      <c r="F30" s="23" t="s">
        <v>223</v>
      </c>
      <c r="G30" s="17" t="s">
        <v>49</v>
      </c>
      <c r="H30" s="51"/>
      <c r="I30" s="39">
        <v>0</v>
      </c>
      <c r="J30" s="55">
        <v>13</v>
      </c>
      <c r="K30" s="55">
        <f>COUNTIF(F30:F42,"x")</f>
        <v>8</v>
      </c>
      <c r="L30" s="58">
        <f>+K30/J30</f>
        <v>0.61538461538461542</v>
      </c>
    </row>
    <row r="31" spans="2:12" x14ac:dyDescent="0.25">
      <c r="B31" s="63"/>
      <c r="C31" s="43"/>
      <c r="D31" s="62"/>
      <c r="E31" s="27">
        <v>30</v>
      </c>
      <c r="F31" s="23" t="s">
        <v>223</v>
      </c>
      <c r="G31" s="17" t="s">
        <v>50</v>
      </c>
      <c r="H31" s="51"/>
      <c r="I31" s="40"/>
      <c r="J31" s="56"/>
      <c r="K31" s="56"/>
      <c r="L31" s="59"/>
    </row>
    <row r="32" spans="2:12" x14ac:dyDescent="0.25">
      <c r="B32" s="63"/>
      <c r="C32" s="43"/>
      <c r="D32" s="62"/>
      <c r="E32" s="27">
        <v>31</v>
      </c>
      <c r="F32" s="23" t="s">
        <v>223</v>
      </c>
      <c r="G32" s="17" t="s">
        <v>51</v>
      </c>
      <c r="H32" s="51"/>
      <c r="I32" s="40"/>
      <c r="J32" s="56"/>
      <c r="K32" s="56"/>
      <c r="L32" s="59"/>
    </row>
    <row r="33" spans="2:12" x14ac:dyDescent="0.25">
      <c r="B33" s="63"/>
      <c r="C33" s="43"/>
      <c r="D33" s="62"/>
      <c r="E33" s="27">
        <v>32</v>
      </c>
      <c r="F33" s="23"/>
      <c r="G33" s="17" t="s">
        <v>52</v>
      </c>
      <c r="H33" s="51"/>
      <c r="I33" s="40"/>
      <c r="J33" s="56"/>
      <c r="K33" s="56"/>
      <c r="L33" s="59"/>
    </row>
    <row r="34" spans="2:12" x14ac:dyDescent="0.25">
      <c r="B34" s="63"/>
      <c r="C34" s="43"/>
      <c r="D34" s="62"/>
      <c r="E34" s="27">
        <v>33</v>
      </c>
      <c r="F34" s="23"/>
      <c r="G34" s="14" t="s">
        <v>55</v>
      </c>
      <c r="H34" s="51"/>
      <c r="I34" s="40"/>
      <c r="J34" s="56"/>
      <c r="K34" s="56"/>
      <c r="L34" s="59"/>
    </row>
    <row r="35" spans="2:12" x14ac:dyDescent="0.25">
      <c r="B35" s="63"/>
      <c r="C35" s="43"/>
      <c r="D35" s="62"/>
      <c r="E35" s="27">
        <v>34</v>
      </c>
      <c r="F35" s="23"/>
      <c r="G35" s="14" t="s">
        <v>72</v>
      </c>
      <c r="H35" s="51"/>
      <c r="I35" s="40"/>
      <c r="J35" s="56"/>
      <c r="K35" s="56"/>
      <c r="L35" s="59"/>
    </row>
    <row r="36" spans="2:12" x14ac:dyDescent="0.25">
      <c r="B36" s="63"/>
      <c r="C36" s="43"/>
      <c r="D36" s="62"/>
      <c r="E36" s="27">
        <v>35</v>
      </c>
      <c r="F36" s="23"/>
      <c r="G36" s="14" t="s">
        <v>73</v>
      </c>
      <c r="H36" s="51"/>
      <c r="I36" s="40"/>
      <c r="J36" s="56"/>
      <c r="K36" s="56"/>
      <c r="L36" s="59"/>
    </row>
    <row r="37" spans="2:12" x14ac:dyDescent="0.25">
      <c r="B37" s="63"/>
      <c r="C37" s="43"/>
      <c r="D37" s="62"/>
      <c r="E37" s="27">
        <v>36</v>
      </c>
      <c r="F37" s="23" t="s">
        <v>223</v>
      </c>
      <c r="G37" s="14" t="s">
        <v>74</v>
      </c>
      <c r="H37" s="51"/>
      <c r="I37" s="40"/>
      <c r="J37" s="56"/>
      <c r="K37" s="56"/>
      <c r="L37" s="59"/>
    </row>
    <row r="38" spans="2:12" x14ac:dyDescent="0.25">
      <c r="B38" s="63"/>
      <c r="C38" s="43"/>
      <c r="D38" s="62"/>
      <c r="E38" s="27">
        <v>37</v>
      </c>
      <c r="F38" s="23" t="s">
        <v>223</v>
      </c>
      <c r="G38" s="14" t="s">
        <v>56</v>
      </c>
      <c r="H38" s="51"/>
      <c r="I38" s="40"/>
      <c r="J38" s="56"/>
      <c r="K38" s="56"/>
      <c r="L38" s="59"/>
    </row>
    <row r="39" spans="2:12" x14ac:dyDescent="0.25">
      <c r="B39" s="63"/>
      <c r="C39" s="43"/>
      <c r="D39" s="62"/>
      <c r="E39" s="27">
        <v>38</v>
      </c>
      <c r="F39" s="23" t="s">
        <v>223</v>
      </c>
      <c r="G39" s="14" t="s">
        <v>57</v>
      </c>
      <c r="H39" s="51"/>
      <c r="I39" s="40"/>
      <c r="J39" s="56"/>
      <c r="K39" s="56"/>
      <c r="L39" s="59"/>
    </row>
    <row r="40" spans="2:12" x14ac:dyDescent="0.25">
      <c r="B40" s="63"/>
      <c r="C40" s="43"/>
      <c r="D40" s="62"/>
      <c r="E40" s="27">
        <v>39</v>
      </c>
      <c r="F40" s="24" t="s">
        <v>223</v>
      </c>
      <c r="G40" s="14" t="s">
        <v>58</v>
      </c>
      <c r="H40" s="51"/>
      <c r="I40" s="40"/>
      <c r="J40" s="56"/>
      <c r="K40" s="56"/>
      <c r="L40" s="59"/>
    </row>
    <row r="41" spans="2:12" x14ac:dyDescent="0.25">
      <c r="B41" s="63"/>
      <c r="C41" s="43"/>
      <c r="D41" s="62"/>
      <c r="E41" s="27">
        <v>40</v>
      </c>
      <c r="F41" s="24"/>
      <c r="G41" s="14" t="s">
        <v>59</v>
      </c>
      <c r="H41" s="51"/>
      <c r="I41" s="40"/>
      <c r="J41" s="56"/>
      <c r="K41" s="56"/>
      <c r="L41" s="59"/>
    </row>
    <row r="42" spans="2:12" x14ac:dyDescent="0.25">
      <c r="B42" s="63"/>
      <c r="C42" s="43"/>
      <c r="D42" s="62"/>
      <c r="E42" s="27">
        <v>41</v>
      </c>
      <c r="F42" s="24" t="s">
        <v>223</v>
      </c>
      <c r="G42" s="14" t="s">
        <v>60</v>
      </c>
      <c r="H42" s="51"/>
      <c r="I42" s="41"/>
      <c r="J42" s="57"/>
      <c r="K42" s="57"/>
      <c r="L42" s="60"/>
    </row>
    <row r="43" spans="2:12" x14ac:dyDescent="0.25">
      <c r="B43" s="63" t="s">
        <v>4</v>
      </c>
      <c r="C43" s="43" t="s">
        <v>20</v>
      </c>
      <c r="D43" s="62"/>
      <c r="E43" s="27">
        <v>42</v>
      </c>
      <c r="F43" s="24" t="s">
        <v>223</v>
      </c>
      <c r="G43" s="15" t="s">
        <v>80</v>
      </c>
      <c r="H43" s="53"/>
      <c r="I43" s="44"/>
      <c r="J43" s="42">
        <v>11</v>
      </c>
      <c r="K43" s="42">
        <f>COUNTIF(F43:F53,"x")</f>
        <v>8</v>
      </c>
      <c r="L43" s="45">
        <f>+K43/J43</f>
        <v>0.72727272727272729</v>
      </c>
    </row>
    <row r="44" spans="2:12" x14ac:dyDescent="0.25">
      <c r="B44" s="63"/>
      <c r="C44" s="43"/>
      <c r="D44" s="62"/>
      <c r="E44" s="27">
        <v>43</v>
      </c>
      <c r="F44" s="23"/>
      <c r="G44" s="15" t="s">
        <v>81</v>
      </c>
      <c r="H44" s="53"/>
      <c r="I44" s="44"/>
      <c r="J44" s="42"/>
      <c r="K44" s="42"/>
      <c r="L44" s="45"/>
    </row>
    <row r="45" spans="2:12" x14ac:dyDescent="0.25">
      <c r="B45" s="63"/>
      <c r="C45" s="43"/>
      <c r="D45" s="62"/>
      <c r="E45" s="27">
        <v>44</v>
      </c>
      <c r="F45" s="23" t="s">
        <v>223</v>
      </c>
      <c r="G45" s="15" t="s">
        <v>82</v>
      </c>
      <c r="H45" s="53"/>
      <c r="I45" s="44"/>
      <c r="J45" s="42"/>
      <c r="K45" s="42"/>
      <c r="L45" s="45"/>
    </row>
    <row r="46" spans="2:12" x14ac:dyDescent="0.25">
      <c r="B46" s="63"/>
      <c r="C46" s="43"/>
      <c r="D46" s="62"/>
      <c r="E46" s="27">
        <v>45</v>
      </c>
      <c r="F46" s="23" t="s">
        <v>223</v>
      </c>
      <c r="G46" s="14" t="s">
        <v>83</v>
      </c>
      <c r="H46" s="53"/>
      <c r="I46" s="44"/>
      <c r="J46" s="42"/>
      <c r="K46" s="42"/>
      <c r="L46" s="45"/>
    </row>
    <row r="47" spans="2:12" x14ac:dyDescent="0.25">
      <c r="B47" s="63"/>
      <c r="C47" s="43"/>
      <c r="D47" s="62"/>
      <c r="E47" s="27">
        <v>46</v>
      </c>
      <c r="F47" s="23" t="s">
        <v>223</v>
      </c>
      <c r="G47" s="14" t="s">
        <v>84</v>
      </c>
      <c r="H47" s="53"/>
      <c r="I47" s="44"/>
      <c r="J47" s="42"/>
      <c r="K47" s="42"/>
      <c r="L47" s="45"/>
    </row>
    <row r="48" spans="2:12" x14ac:dyDescent="0.25">
      <c r="B48" s="63"/>
      <c r="C48" s="43"/>
      <c r="D48" s="62"/>
      <c r="E48" s="27">
        <v>47</v>
      </c>
      <c r="F48" s="23" t="s">
        <v>223</v>
      </c>
      <c r="G48" s="14" t="s">
        <v>85</v>
      </c>
      <c r="H48" s="53"/>
      <c r="I48" s="44"/>
      <c r="J48" s="42"/>
      <c r="K48" s="42"/>
      <c r="L48" s="45"/>
    </row>
    <row r="49" spans="2:12" x14ac:dyDescent="0.25">
      <c r="B49" s="63"/>
      <c r="C49" s="43"/>
      <c r="D49" s="62"/>
      <c r="E49" s="27">
        <v>48</v>
      </c>
      <c r="F49" s="23" t="s">
        <v>223</v>
      </c>
      <c r="G49" s="14" t="s">
        <v>88</v>
      </c>
      <c r="H49" s="53"/>
      <c r="I49" s="44"/>
      <c r="J49" s="42"/>
      <c r="K49" s="42"/>
      <c r="L49" s="45"/>
    </row>
    <row r="50" spans="2:12" x14ac:dyDescent="0.25">
      <c r="B50" s="63"/>
      <c r="C50" s="43"/>
      <c r="D50" s="62"/>
      <c r="E50" s="27">
        <v>49</v>
      </c>
      <c r="F50" s="24" t="s">
        <v>223</v>
      </c>
      <c r="G50" s="14" t="s">
        <v>87</v>
      </c>
      <c r="H50" s="53"/>
      <c r="I50" s="44"/>
      <c r="J50" s="42"/>
      <c r="K50" s="42"/>
      <c r="L50" s="45"/>
    </row>
    <row r="51" spans="2:12" x14ac:dyDescent="0.25">
      <c r="B51" s="63"/>
      <c r="C51" s="43"/>
      <c r="D51" s="62"/>
      <c r="E51" s="27">
        <v>50</v>
      </c>
      <c r="F51" s="24" t="s">
        <v>223</v>
      </c>
      <c r="G51" s="14" t="s">
        <v>86</v>
      </c>
      <c r="H51" s="53"/>
      <c r="I51" s="44"/>
      <c r="J51" s="42"/>
      <c r="K51" s="42"/>
      <c r="L51" s="45"/>
    </row>
    <row r="52" spans="2:12" x14ac:dyDescent="0.25">
      <c r="B52" s="63"/>
      <c r="C52" s="43"/>
      <c r="D52" s="62"/>
      <c r="E52" s="27">
        <v>51</v>
      </c>
      <c r="F52" s="24"/>
      <c r="G52" s="15" t="s">
        <v>89</v>
      </c>
      <c r="H52" s="53"/>
      <c r="I52" s="44"/>
      <c r="J52" s="42"/>
      <c r="K52" s="42"/>
      <c r="L52" s="45"/>
    </row>
    <row r="53" spans="2:12" x14ac:dyDescent="0.25">
      <c r="B53" s="63"/>
      <c r="C53" s="43"/>
      <c r="D53" s="62"/>
      <c r="E53" s="27">
        <v>52</v>
      </c>
      <c r="F53" s="24"/>
      <c r="G53" s="15" t="s">
        <v>90</v>
      </c>
      <c r="H53" s="53"/>
      <c r="I53" s="44"/>
      <c r="J53" s="42"/>
      <c r="K53" s="42"/>
      <c r="L53" s="45"/>
    </row>
    <row r="54" spans="2:12" x14ac:dyDescent="0.25">
      <c r="B54" s="63" t="s">
        <v>8</v>
      </c>
      <c r="C54" s="43" t="s">
        <v>21</v>
      </c>
      <c r="D54" s="47"/>
      <c r="E54" s="27">
        <v>53</v>
      </c>
      <c r="F54" s="23" t="s">
        <v>223</v>
      </c>
      <c r="G54" s="14" t="s">
        <v>62</v>
      </c>
      <c r="H54" s="44"/>
      <c r="I54" s="44"/>
      <c r="J54" s="42">
        <v>5</v>
      </c>
      <c r="K54" s="42">
        <f>COUNTIF(F54:F58,"x")</f>
        <v>5</v>
      </c>
      <c r="L54" s="45">
        <f>+K54/J54</f>
        <v>1</v>
      </c>
    </row>
    <row r="55" spans="2:12" x14ac:dyDescent="0.25">
      <c r="B55" s="63"/>
      <c r="C55" s="43"/>
      <c r="D55" s="48"/>
      <c r="E55" s="27">
        <v>54</v>
      </c>
      <c r="F55" s="23" t="s">
        <v>223</v>
      </c>
      <c r="G55" s="14" t="s">
        <v>63</v>
      </c>
      <c r="H55" s="44"/>
      <c r="I55" s="44"/>
      <c r="J55" s="42"/>
      <c r="K55" s="42"/>
      <c r="L55" s="45"/>
    </row>
    <row r="56" spans="2:12" x14ac:dyDescent="0.25">
      <c r="B56" s="63"/>
      <c r="C56" s="43"/>
      <c r="D56" s="48"/>
      <c r="E56" s="27">
        <v>55</v>
      </c>
      <c r="F56" s="23" t="s">
        <v>223</v>
      </c>
      <c r="G56" s="14" t="s">
        <v>64</v>
      </c>
      <c r="H56" s="44"/>
      <c r="I56" s="44"/>
      <c r="J56" s="42"/>
      <c r="K56" s="42"/>
      <c r="L56" s="45"/>
    </row>
    <row r="57" spans="2:12" x14ac:dyDescent="0.25">
      <c r="B57" s="63"/>
      <c r="C57" s="43"/>
      <c r="D57" s="48"/>
      <c r="E57" s="27">
        <v>56</v>
      </c>
      <c r="F57" s="23" t="s">
        <v>223</v>
      </c>
      <c r="G57" s="14" t="s">
        <v>93</v>
      </c>
      <c r="H57" s="44"/>
      <c r="I57" s="44"/>
      <c r="J57" s="42"/>
      <c r="K57" s="42"/>
      <c r="L57" s="45"/>
    </row>
    <row r="58" spans="2:12" x14ac:dyDescent="0.25">
      <c r="B58" s="63"/>
      <c r="C58" s="43"/>
      <c r="D58" s="49"/>
      <c r="E58" s="27">
        <v>57</v>
      </c>
      <c r="F58" s="23" t="s">
        <v>223</v>
      </c>
      <c r="G58" s="14" t="s">
        <v>65</v>
      </c>
      <c r="H58" s="44"/>
      <c r="I58" s="44"/>
      <c r="J58" s="42"/>
      <c r="K58" s="42"/>
      <c r="L58" s="45"/>
    </row>
    <row r="59" spans="2:12" x14ac:dyDescent="0.25">
      <c r="B59" s="63" t="s">
        <v>9</v>
      </c>
      <c r="C59" s="43" t="s">
        <v>21</v>
      </c>
      <c r="D59" s="62"/>
      <c r="E59" s="27">
        <v>58</v>
      </c>
      <c r="F59" s="23" t="s">
        <v>223</v>
      </c>
      <c r="G59" s="17" t="s">
        <v>53</v>
      </c>
      <c r="H59" s="51"/>
      <c r="I59" s="51"/>
      <c r="J59" s="51">
        <v>3</v>
      </c>
      <c r="K59" s="51">
        <f>COUNTIF(F59:F61,"x")</f>
        <v>3</v>
      </c>
      <c r="L59" s="52">
        <f>+K59/J59</f>
        <v>1</v>
      </c>
    </row>
    <row r="60" spans="2:12" x14ac:dyDescent="0.25">
      <c r="B60" s="63"/>
      <c r="C60" s="43"/>
      <c r="D60" s="62"/>
      <c r="E60" s="27">
        <v>59</v>
      </c>
      <c r="F60" s="23" t="s">
        <v>223</v>
      </c>
      <c r="G60" s="17" t="s">
        <v>54</v>
      </c>
      <c r="H60" s="51"/>
      <c r="I60" s="51"/>
      <c r="J60" s="51"/>
      <c r="K60" s="51"/>
      <c r="L60" s="52"/>
    </row>
    <row r="61" spans="2:12" x14ac:dyDescent="0.25">
      <c r="B61" s="63"/>
      <c r="C61" s="43"/>
      <c r="D61" s="62"/>
      <c r="E61" s="27">
        <v>60</v>
      </c>
      <c r="F61" s="23" t="s">
        <v>223</v>
      </c>
      <c r="G61" s="17" t="s">
        <v>117</v>
      </c>
      <c r="H61" s="51"/>
      <c r="I61" s="51"/>
      <c r="J61" s="51"/>
      <c r="K61" s="51"/>
      <c r="L61" s="52"/>
    </row>
    <row r="62" spans="2:12" x14ac:dyDescent="0.25">
      <c r="B62" s="63" t="s">
        <v>11</v>
      </c>
      <c r="C62" s="43" t="s">
        <v>22</v>
      </c>
      <c r="D62" s="62"/>
      <c r="E62" s="27">
        <v>61</v>
      </c>
      <c r="F62" s="23" t="s">
        <v>223</v>
      </c>
      <c r="G62" s="17" t="s">
        <v>76</v>
      </c>
      <c r="H62" s="51"/>
      <c r="I62" s="51"/>
      <c r="J62" s="51">
        <v>3</v>
      </c>
      <c r="K62" s="51">
        <f>COUNTIF(F62:F64,"x")</f>
        <v>2</v>
      </c>
      <c r="L62" s="52">
        <f>+K62/J62</f>
        <v>0.66666666666666663</v>
      </c>
    </row>
    <row r="63" spans="2:12" x14ac:dyDescent="0.25">
      <c r="B63" s="63"/>
      <c r="C63" s="43"/>
      <c r="D63" s="62"/>
      <c r="E63" s="27">
        <v>62</v>
      </c>
      <c r="F63" s="23" t="s">
        <v>223</v>
      </c>
      <c r="G63" s="17" t="s">
        <v>118</v>
      </c>
      <c r="H63" s="51"/>
      <c r="I63" s="51"/>
      <c r="J63" s="51"/>
      <c r="K63" s="51"/>
      <c r="L63" s="52"/>
    </row>
    <row r="64" spans="2:12" x14ac:dyDescent="0.25">
      <c r="B64" s="63"/>
      <c r="C64" s="43"/>
      <c r="D64" s="62"/>
      <c r="E64" s="27">
        <v>63</v>
      </c>
      <c r="F64" s="23"/>
      <c r="G64" s="17" t="s">
        <v>77</v>
      </c>
      <c r="H64" s="51"/>
      <c r="I64" s="51"/>
      <c r="J64" s="51"/>
      <c r="K64" s="51"/>
      <c r="L64" s="52"/>
    </row>
    <row r="65" spans="2:12" x14ac:dyDescent="0.25">
      <c r="B65" s="63" t="s">
        <v>5</v>
      </c>
      <c r="C65" s="43" t="s">
        <v>20</v>
      </c>
      <c r="D65" s="47"/>
      <c r="E65" s="27">
        <v>64</v>
      </c>
      <c r="F65" s="23" t="s">
        <v>223</v>
      </c>
      <c r="G65" s="16" t="s">
        <v>125</v>
      </c>
      <c r="H65" s="42"/>
      <c r="I65" s="42"/>
      <c r="J65" s="42">
        <v>3</v>
      </c>
      <c r="K65" s="42">
        <f>COUNTIF(F65:F67,"x")</f>
        <v>3</v>
      </c>
      <c r="L65" s="45">
        <f>+K65/J65</f>
        <v>1</v>
      </c>
    </row>
    <row r="66" spans="2:12" x14ac:dyDescent="0.25">
      <c r="B66" s="63"/>
      <c r="C66" s="43"/>
      <c r="D66" s="48"/>
      <c r="E66" s="27">
        <v>65</v>
      </c>
      <c r="F66" s="23" t="s">
        <v>223</v>
      </c>
      <c r="G66" s="16" t="s">
        <v>34</v>
      </c>
      <c r="H66" s="42"/>
      <c r="I66" s="42"/>
      <c r="J66" s="42"/>
      <c r="K66" s="42"/>
      <c r="L66" s="45"/>
    </row>
    <row r="67" spans="2:12" x14ac:dyDescent="0.25">
      <c r="B67" s="63"/>
      <c r="C67" s="43"/>
      <c r="D67" s="49"/>
      <c r="E67" s="27">
        <v>66</v>
      </c>
      <c r="F67" s="24" t="s">
        <v>223</v>
      </c>
      <c r="G67" s="16" t="s">
        <v>35</v>
      </c>
      <c r="H67" s="42"/>
      <c r="I67" s="42"/>
      <c r="J67" s="42"/>
      <c r="K67" s="42"/>
      <c r="L67" s="45"/>
    </row>
    <row r="68" spans="2:12" x14ac:dyDescent="0.25">
      <c r="B68" s="63" t="s">
        <v>6</v>
      </c>
      <c r="C68" s="43" t="s">
        <v>20</v>
      </c>
      <c r="D68" s="62"/>
      <c r="E68" s="27">
        <v>67</v>
      </c>
      <c r="F68" s="24"/>
      <c r="G68" s="14" t="s">
        <v>66</v>
      </c>
      <c r="H68" s="39"/>
      <c r="I68" s="39"/>
      <c r="J68" s="39">
        <v>5</v>
      </c>
      <c r="K68" s="39">
        <f>COUNTIF(F68:F72,"x")</f>
        <v>3</v>
      </c>
      <c r="L68" s="35">
        <f>+K68/J68</f>
        <v>0.6</v>
      </c>
    </row>
    <row r="69" spans="2:12" x14ac:dyDescent="0.25">
      <c r="B69" s="63"/>
      <c r="C69" s="43"/>
      <c r="D69" s="62"/>
      <c r="E69" s="27">
        <v>68</v>
      </c>
      <c r="F69" s="24" t="s">
        <v>223</v>
      </c>
      <c r="G69" s="14" t="s">
        <v>67</v>
      </c>
      <c r="H69" s="40"/>
      <c r="I69" s="40"/>
      <c r="J69" s="40"/>
      <c r="K69" s="40"/>
      <c r="L69" s="36"/>
    </row>
    <row r="70" spans="2:12" x14ac:dyDescent="0.25">
      <c r="B70" s="63"/>
      <c r="C70" s="43"/>
      <c r="D70" s="62"/>
      <c r="E70" s="27">
        <v>69</v>
      </c>
      <c r="F70" s="24" t="s">
        <v>223</v>
      </c>
      <c r="G70" s="14" t="s">
        <v>68</v>
      </c>
      <c r="H70" s="40"/>
      <c r="I70" s="40"/>
      <c r="J70" s="40"/>
      <c r="K70" s="40"/>
      <c r="L70" s="36"/>
    </row>
    <row r="71" spans="2:12" x14ac:dyDescent="0.25">
      <c r="B71" s="63"/>
      <c r="C71" s="43"/>
      <c r="D71" s="62"/>
      <c r="E71" s="27">
        <v>70</v>
      </c>
      <c r="F71" s="23"/>
      <c r="G71" s="14" t="s">
        <v>69</v>
      </c>
      <c r="H71" s="40"/>
      <c r="I71" s="40"/>
      <c r="J71" s="40"/>
      <c r="K71" s="40"/>
      <c r="L71" s="36"/>
    </row>
    <row r="72" spans="2:12" x14ac:dyDescent="0.25">
      <c r="B72" s="63"/>
      <c r="C72" s="43"/>
      <c r="D72" s="62"/>
      <c r="E72" s="27">
        <v>71</v>
      </c>
      <c r="F72" s="23" t="s">
        <v>223</v>
      </c>
      <c r="G72" s="14" t="s">
        <v>119</v>
      </c>
      <c r="H72" s="41"/>
      <c r="I72" s="41"/>
      <c r="J72" s="41"/>
      <c r="K72" s="41"/>
      <c r="L72" s="37"/>
    </row>
    <row r="73" spans="2:12" x14ac:dyDescent="0.25">
      <c r="B73" s="63" t="s">
        <v>12</v>
      </c>
      <c r="C73" s="43" t="s">
        <v>22</v>
      </c>
      <c r="D73" s="62"/>
      <c r="E73" s="27">
        <v>72</v>
      </c>
      <c r="F73" s="23"/>
      <c r="G73" s="15" t="s">
        <v>91</v>
      </c>
      <c r="H73" s="53"/>
      <c r="I73" s="53"/>
      <c r="J73" s="53">
        <v>3</v>
      </c>
      <c r="K73" s="53">
        <f>COUNTIF(F73:F75,"x")</f>
        <v>1</v>
      </c>
      <c r="L73" s="54">
        <f>+K73/J73</f>
        <v>0.33333333333333331</v>
      </c>
    </row>
    <row r="74" spans="2:12" x14ac:dyDescent="0.25">
      <c r="B74" s="63"/>
      <c r="C74" s="43"/>
      <c r="D74" s="62"/>
      <c r="E74" s="27">
        <v>73</v>
      </c>
      <c r="F74" s="24"/>
      <c r="G74" s="15" t="s">
        <v>126</v>
      </c>
      <c r="H74" s="53"/>
      <c r="I74" s="53"/>
      <c r="J74" s="53"/>
      <c r="K74" s="53"/>
      <c r="L74" s="54"/>
    </row>
    <row r="75" spans="2:12" x14ac:dyDescent="0.25">
      <c r="B75" s="63"/>
      <c r="C75" s="43"/>
      <c r="D75" s="62"/>
      <c r="E75" s="27">
        <v>74</v>
      </c>
      <c r="F75" s="24" t="s">
        <v>223</v>
      </c>
      <c r="G75" s="15" t="s">
        <v>92</v>
      </c>
      <c r="H75" s="53"/>
      <c r="I75" s="53"/>
      <c r="J75" s="53"/>
      <c r="K75" s="53"/>
      <c r="L75" s="54"/>
    </row>
    <row r="76" spans="2:12" x14ac:dyDescent="0.25">
      <c r="B76" s="64" t="s">
        <v>14</v>
      </c>
      <c r="C76" s="67" t="s">
        <v>23</v>
      </c>
      <c r="D76" s="47"/>
      <c r="E76" s="27">
        <v>75</v>
      </c>
      <c r="F76" s="24" t="s">
        <v>223</v>
      </c>
      <c r="G76" s="14" t="s">
        <v>70</v>
      </c>
      <c r="H76" s="39"/>
      <c r="I76" s="39"/>
      <c r="J76" s="39">
        <v>4</v>
      </c>
      <c r="K76" s="39">
        <f>COUNTIF(F76:F79,"x")</f>
        <v>4</v>
      </c>
      <c r="L76" s="35">
        <f>+K76/J76</f>
        <v>1</v>
      </c>
    </row>
    <row r="77" spans="2:12" x14ac:dyDescent="0.25">
      <c r="B77" s="65"/>
      <c r="C77" s="68"/>
      <c r="D77" s="48"/>
      <c r="E77" s="27">
        <v>76</v>
      </c>
      <c r="F77" s="24" t="s">
        <v>223</v>
      </c>
      <c r="G77" s="14" t="s">
        <v>127</v>
      </c>
      <c r="H77" s="40"/>
      <c r="I77" s="40"/>
      <c r="J77" s="40"/>
      <c r="K77" s="40"/>
      <c r="L77" s="36"/>
    </row>
    <row r="78" spans="2:12" x14ac:dyDescent="0.25">
      <c r="B78" s="65"/>
      <c r="C78" s="68"/>
      <c r="D78" s="48"/>
      <c r="E78" s="27">
        <v>77</v>
      </c>
      <c r="F78" s="23" t="s">
        <v>223</v>
      </c>
      <c r="G78" s="14" t="s">
        <v>109</v>
      </c>
      <c r="H78" s="40"/>
      <c r="I78" s="40"/>
      <c r="J78" s="40"/>
      <c r="K78" s="40"/>
      <c r="L78" s="36"/>
    </row>
    <row r="79" spans="2:12" x14ac:dyDescent="0.25">
      <c r="B79" s="66"/>
      <c r="C79" s="69"/>
      <c r="D79" s="49"/>
      <c r="E79" s="27">
        <v>78</v>
      </c>
      <c r="F79" s="23" t="s">
        <v>223</v>
      </c>
      <c r="G79" s="14" t="s">
        <v>71</v>
      </c>
      <c r="H79" s="41"/>
      <c r="I79" s="41"/>
      <c r="J79" s="41"/>
      <c r="K79" s="41"/>
      <c r="L79" s="37"/>
    </row>
    <row r="80" spans="2:12" x14ac:dyDescent="0.25">
      <c r="B80" s="63" t="s">
        <v>15</v>
      </c>
      <c r="C80" s="43" t="s">
        <v>23</v>
      </c>
      <c r="D80" s="47"/>
      <c r="E80" s="27">
        <v>79</v>
      </c>
      <c r="F80" s="24" t="s">
        <v>223</v>
      </c>
      <c r="G80" s="14" t="s">
        <v>107</v>
      </c>
      <c r="H80" s="44"/>
      <c r="I80" s="44"/>
      <c r="J80" s="44">
        <v>3</v>
      </c>
      <c r="K80" s="44">
        <f>COUNTIF(F80:F82,"x")</f>
        <v>3</v>
      </c>
      <c r="L80" s="38">
        <f>+K80/J80</f>
        <v>1</v>
      </c>
    </row>
    <row r="81" spans="2:12" x14ac:dyDescent="0.25">
      <c r="B81" s="63"/>
      <c r="C81" s="43"/>
      <c r="D81" s="48"/>
      <c r="E81" s="27">
        <v>80</v>
      </c>
      <c r="F81" s="24" t="s">
        <v>223</v>
      </c>
      <c r="G81" s="14" t="s">
        <v>108</v>
      </c>
      <c r="H81" s="44"/>
      <c r="I81" s="44"/>
      <c r="J81" s="44"/>
      <c r="K81" s="44"/>
      <c r="L81" s="38"/>
    </row>
    <row r="82" spans="2:12" x14ac:dyDescent="0.25">
      <c r="B82" s="63"/>
      <c r="C82" s="43"/>
      <c r="D82" s="49"/>
      <c r="E82" s="27">
        <v>81</v>
      </c>
      <c r="F82" s="24" t="s">
        <v>223</v>
      </c>
      <c r="G82" s="14" t="s">
        <v>40</v>
      </c>
      <c r="H82" s="44"/>
      <c r="I82" s="44"/>
      <c r="J82" s="44"/>
      <c r="K82" s="44"/>
      <c r="L82" s="38"/>
    </row>
    <row r="83" spans="2:12" x14ac:dyDescent="0.25">
      <c r="B83" s="67" t="s">
        <v>41</v>
      </c>
      <c r="C83" s="67" t="s">
        <v>23</v>
      </c>
      <c r="D83" s="47"/>
      <c r="E83" s="27">
        <v>82</v>
      </c>
      <c r="F83" s="24" t="s">
        <v>223</v>
      </c>
      <c r="G83" s="14" t="s">
        <v>128</v>
      </c>
      <c r="H83" s="44"/>
      <c r="I83" s="44"/>
      <c r="J83" s="44">
        <v>4</v>
      </c>
      <c r="K83" s="44">
        <f>COUNTIF(F83:F86,"x")</f>
        <v>2</v>
      </c>
      <c r="L83" s="38">
        <f>+K83/J83</f>
        <v>0.5</v>
      </c>
    </row>
    <row r="84" spans="2:12" x14ac:dyDescent="0.25">
      <c r="B84" s="68"/>
      <c r="C84" s="68"/>
      <c r="D84" s="48"/>
      <c r="E84" s="27">
        <v>83</v>
      </c>
      <c r="F84" s="23"/>
      <c r="G84" s="14" t="s">
        <v>42</v>
      </c>
      <c r="H84" s="44"/>
      <c r="I84" s="44"/>
      <c r="J84" s="44"/>
      <c r="K84" s="44"/>
      <c r="L84" s="38"/>
    </row>
    <row r="85" spans="2:12" x14ac:dyDescent="0.25">
      <c r="B85" s="68"/>
      <c r="C85" s="68"/>
      <c r="D85" s="48"/>
      <c r="E85" s="27">
        <v>84</v>
      </c>
      <c r="F85" s="23"/>
      <c r="G85" s="14" t="s">
        <v>43</v>
      </c>
      <c r="H85" s="44"/>
      <c r="I85" s="44"/>
      <c r="J85" s="44"/>
      <c r="K85" s="44"/>
      <c r="L85" s="38"/>
    </row>
    <row r="86" spans="2:12" x14ac:dyDescent="0.25">
      <c r="B86" s="69"/>
      <c r="C86" s="69"/>
      <c r="D86" s="49"/>
      <c r="E86" s="27">
        <v>85</v>
      </c>
      <c r="F86" s="23" t="s">
        <v>223</v>
      </c>
      <c r="G86" s="14" t="s">
        <v>129</v>
      </c>
      <c r="H86" s="44"/>
      <c r="I86" s="44"/>
      <c r="J86" s="44"/>
      <c r="K86" s="44"/>
      <c r="L86" s="38"/>
    </row>
    <row r="87" spans="2:12" x14ac:dyDescent="0.25">
      <c r="B87" s="43" t="s">
        <v>16</v>
      </c>
      <c r="C87" s="43" t="s">
        <v>23</v>
      </c>
      <c r="D87" s="47"/>
      <c r="E87" s="27">
        <v>86</v>
      </c>
      <c r="F87" s="23" t="s">
        <v>223</v>
      </c>
      <c r="G87" s="16" t="s">
        <v>134</v>
      </c>
      <c r="H87" s="42"/>
      <c r="I87" s="42"/>
      <c r="J87" s="42">
        <v>9</v>
      </c>
      <c r="K87" s="42">
        <f>COUNTIF(F87:F95,"x")</f>
        <v>8</v>
      </c>
      <c r="L87" s="45">
        <f>+K87/J87</f>
        <v>0.88888888888888884</v>
      </c>
    </row>
    <row r="88" spans="2:12" x14ac:dyDescent="0.25">
      <c r="B88" s="43"/>
      <c r="C88" s="43"/>
      <c r="D88" s="48"/>
      <c r="E88" s="27">
        <v>87</v>
      </c>
      <c r="F88" s="23" t="s">
        <v>223</v>
      </c>
      <c r="G88" s="16" t="s">
        <v>133</v>
      </c>
      <c r="H88" s="42"/>
      <c r="I88" s="42"/>
      <c r="J88" s="42"/>
      <c r="K88" s="42"/>
      <c r="L88" s="45"/>
    </row>
    <row r="89" spans="2:12" x14ac:dyDescent="0.25">
      <c r="B89" s="43"/>
      <c r="C89" s="43"/>
      <c r="D89" s="48"/>
      <c r="E89" s="27">
        <v>88</v>
      </c>
      <c r="F89" s="23" t="s">
        <v>223</v>
      </c>
      <c r="G89" s="16" t="s">
        <v>132</v>
      </c>
      <c r="H89" s="42"/>
      <c r="I89" s="42"/>
      <c r="J89" s="42"/>
      <c r="K89" s="42"/>
      <c r="L89" s="45"/>
    </row>
    <row r="90" spans="2:12" x14ac:dyDescent="0.25">
      <c r="B90" s="43"/>
      <c r="C90" s="43"/>
      <c r="D90" s="48"/>
      <c r="E90" s="27">
        <v>89</v>
      </c>
      <c r="F90" s="23" t="s">
        <v>223</v>
      </c>
      <c r="G90" s="16" t="s">
        <v>26</v>
      </c>
      <c r="H90" s="42"/>
      <c r="I90" s="42"/>
      <c r="J90" s="42"/>
      <c r="K90" s="42"/>
      <c r="L90" s="45"/>
    </row>
    <row r="91" spans="2:12" x14ac:dyDescent="0.25">
      <c r="B91" s="43"/>
      <c r="C91" s="43"/>
      <c r="D91" s="48"/>
      <c r="E91" s="27">
        <v>90</v>
      </c>
      <c r="F91" s="23" t="s">
        <v>223</v>
      </c>
      <c r="G91" s="16" t="s">
        <v>27</v>
      </c>
      <c r="H91" s="42"/>
      <c r="I91" s="42"/>
      <c r="J91" s="42"/>
      <c r="K91" s="42"/>
      <c r="L91" s="45"/>
    </row>
    <row r="92" spans="2:12" x14ac:dyDescent="0.25">
      <c r="B92" s="43"/>
      <c r="C92" s="43"/>
      <c r="D92" s="48"/>
      <c r="E92" s="27">
        <v>91</v>
      </c>
      <c r="F92" s="23" t="s">
        <v>223</v>
      </c>
      <c r="G92" s="16" t="s">
        <v>28</v>
      </c>
      <c r="H92" s="42"/>
      <c r="I92" s="42"/>
      <c r="J92" s="42"/>
      <c r="K92" s="42"/>
      <c r="L92" s="45"/>
    </row>
    <row r="93" spans="2:12" ht="30" x14ac:dyDescent="0.25">
      <c r="B93" s="43"/>
      <c r="C93" s="43"/>
      <c r="D93" s="48"/>
      <c r="E93" s="27">
        <v>92</v>
      </c>
      <c r="F93" s="23" t="s">
        <v>223</v>
      </c>
      <c r="G93" s="18" t="s">
        <v>131</v>
      </c>
      <c r="H93" s="42"/>
      <c r="I93" s="42"/>
      <c r="J93" s="42"/>
      <c r="K93" s="42"/>
      <c r="L93" s="45"/>
    </row>
    <row r="94" spans="2:12" x14ac:dyDescent="0.25">
      <c r="B94" s="43"/>
      <c r="C94" s="43"/>
      <c r="D94" s="48"/>
      <c r="E94" s="27">
        <v>93</v>
      </c>
      <c r="F94" s="23" t="s">
        <v>223</v>
      </c>
      <c r="G94" s="18" t="s">
        <v>130</v>
      </c>
      <c r="H94" s="42"/>
      <c r="I94" s="42"/>
      <c r="J94" s="42"/>
      <c r="K94" s="42"/>
      <c r="L94" s="45"/>
    </row>
    <row r="95" spans="2:12" x14ac:dyDescent="0.25">
      <c r="B95" s="43"/>
      <c r="C95" s="43"/>
      <c r="D95" s="48"/>
      <c r="E95" s="27">
        <v>94</v>
      </c>
      <c r="F95" s="23"/>
      <c r="G95" s="18" t="s">
        <v>135</v>
      </c>
      <c r="H95" s="42"/>
      <c r="I95" s="42"/>
      <c r="J95" s="42"/>
      <c r="K95" s="42"/>
      <c r="L95" s="45"/>
    </row>
    <row r="96" spans="2:12" x14ac:dyDescent="0.25">
      <c r="B96" s="43" t="s">
        <v>95</v>
      </c>
      <c r="C96" s="43" t="s">
        <v>20</v>
      </c>
      <c r="D96" s="47"/>
      <c r="E96" s="27">
        <v>95</v>
      </c>
      <c r="F96" s="23" t="s">
        <v>223</v>
      </c>
      <c r="G96" s="18" t="s">
        <v>96</v>
      </c>
      <c r="H96" s="46"/>
      <c r="I96" s="46"/>
      <c r="J96" s="46">
        <v>3</v>
      </c>
      <c r="K96" s="46">
        <f>COUNTIF(F96:F98,"x")</f>
        <v>2</v>
      </c>
      <c r="L96" s="50">
        <f>+K96/J96</f>
        <v>0.66666666666666663</v>
      </c>
    </row>
    <row r="97" spans="2:12" x14ac:dyDescent="0.25">
      <c r="B97" s="43"/>
      <c r="C97" s="43"/>
      <c r="D97" s="48"/>
      <c r="E97" s="27">
        <v>96</v>
      </c>
      <c r="F97" s="23"/>
      <c r="G97" s="18" t="s">
        <v>98</v>
      </c>
      <c r="H97" s="46"/>
      <c r="I97" s="46"/>
      <c r="J97" s="46"/>
      <c r="K97" s="46"/>
      <c r="L97" s="50"/>
    </row>
    <row r="98" spans="2:12" x14ac:dyDescent="0.25">
      <c r="B98" s="43"/>
      <c r="C98" s="43"/>
      <c r="D98" s="49"/>
      <c r="E98" s="27">
        <v>97</v>
      </c>
      <c r="F98" s="23" t="s">
        <v>223</v>
      </c>
      <c r="G98" s="14" t="s">
        <v>99</v>
      </c>
      <c r="H98" s="46"/>
      <c r="I98" s="46"/>
      <c r="J98" s="46"/>
      <c r="K98" s="46"/>
      <c r="L98" s="50"/>
    </row>
    <row r="99" spans="2:12" x14ac:dyDescent="0.25">
      <c r="B99" s="43" t="s">
        <v>110</v>
      </c>
      <c r="C99" s="43" t="s">
        <v>23</v>
      </c>
      <c r="D99" s="42"/>
      <c r="E99" s="27">
        <v>98</v>
      </c>
      <c r="F99" s="23" t="s">
        <v>223</v>
      </c>
      <c r="G99" s="18" t="s">
        <v>111</v>
      </c>
      <c r="H99" s="44"/>
      <c r="I99" s="44"/>
      <c r="J99" s="42">
        <v>4</v>
      </c>
      <c r="K99" s="42">
        <f>COUNTIF(F99:F102,"x")</f>
        <v>4</v>
      </c>
      <c r="L99" s="45">
        <f>+K99/J99</f>
        <v>1</v>
      </c>
    </row>
    <row r="100" spans="2:12" x14ac:dyDescent="0.25">
      <c r="B100" s="43"/>
      <c r="C100" s="43"/>
      <c r="D100" s="42"/>
      <c r="E100" s="27">
        <v>99</v>
      </c>
      <c r="F100" s="23" t="s">
        <v>223</v>
      </c>
      <c r="G100" s="18" t="s">
        <v>112</v>
      </c>
      <c r="H100" s="44"/>
      <c r="I100" s="44"/>
      <c r="J100" s="42"/>
      <c r="K100" s="42"/>
      <c r="L100" s="45"/>
    </row>
    <row r="101" spans="2:12" x14ac:dyDescent="0.25">
      <c r="B101" s="43"/>
      <c r="C101" s="43"/>
      <c r="D101" s="42"/>
      <c r="E101" s="27">
        <v>100</v>
      </c>
      <c r="F101" s="23" t="s">
        <v>223</v>
      </c>
      <c r="G101" s="18" t="s">
        <v>113</v>
      </c>
      <c r="H101" s="44"/>
      <c r="I101" s="44"/>
      <c r="J101" s="42"/>
      <c r="K101" s="42"/>
      <c r="L101" s="45"/>
    </row>
    <row r="102" spans="2:12" x14ac:dyDescent="0.25">
      <c r="B102" s="43"/>
      <c r="C102" s="43"/>
      <c r="D102" s="42"/>
      <c r="E102" s="27">
        <v>101</v>
      </c>
      <c r="F102" s="23" t="s">
        <v>223</v>
      </c>
      <c r="G102" s="18" t="s">
        <v>140</v>
      </c>
      <c r="H102" s="44"/>
      <c r="I102" s="44"/>
      <c r="J102" s="42"/>
      <c r="K102" s="42"/>
      <c r="L102" s="45"/>
    </row>
    <row r="103" spans="2:12" x14ac:dyDescent="0.25">
      <c r="B103" s="43" t="s">
        <v>136</v>
      </c>
      <c r="C103" s="43" t="s">
        <v>23</v>
      </c>
      <c r="D103" s="42"/>
      <c r="E103" s="27">
        <v>102</v>
      </c>
      <c r="F103" s="23" t="s">
        <v>223</v>
      </c>
      <c r="G103" s="18" t="s">
        <v>139</v>
      </c>
      <c r="H103" s="44"/>
      <c r="I103" s="44"/>
      <c r="J103" s="44">
        <v>3</v>
      </c>
      <c r="K103" s="44">
        <f>COUNTIF(F103:F105,"x")</f>
        <v>3</v>
      </c>
      <c r="L103" s="38">
        <f>+K103/J103</f>
        <v>1</v>
      </c>
    </row>
    <row r="104" spans="2:12" x14ac:dyDescent="0.25">
      <c r="B104" s="43"/>
      <c r="C104" s="43"/>
      <c r="D104" s="42"/>
      <c r="E104" s="27">
        <v>103</v>
      </c>
      <c r="F104" s="23" t="s">
        <v>223</v>
      </c>
      <c r="G104" s="18" t="s">
        <v>137</v>
      </c>
      <c r="H104" s="44"/>
      <c r="I104" s="44"/>
      <c r="J104" s="44"/>
      <c r="K104" s="44"/>
      <c r="L104" s="38"/>
    </row>
    <row r="105" spans="2:12" x14ac:dyDescent="0.25">
      <c r="B105" s="43"/>
      <c r="C105" s="43"/>
      <c r="D105" s="42"/>
      <c r="E105" s="27">
        <v>104</v>
      </c>
      <c r="F105" s="23" t="s">
        <v>223</v>
      </c>
      <c r="G105" s="18" t="s">
        <v>138</v>
      </c>
      <c r="H105" s="44"/>
      <c r="I105" s="44"/>
      <c r="J105" s="44"/>
      <c r="K105" s="44"/>
      <c r="L105" s="38"/>
    </row>
    <row r="106" spans="2:12" x14ac:dyDescent="0.25">
      <c r="B106" s="43" t="s">
        <v>151</v>
      </c>
      <c r="C106" s="43" t="s">
        <v>23</v>
      </c>
      <c r="D106" s="55"/>
      <c r="E106" s="27">
        <v>105</v>
      </c>
      <c r="F106" s="23" t="s">
        <v>223</v>
      </c>
      <c r="G106" s="14" t="s">
        <v>164</v>
      </c>
      <c r="H106" s="20"/>
      <c r="I106" s="20"/>
      <c r="J106" s="39">
        <v>4</v>
      </c>
      <c r="K106" s="39">
        <f>COUNTIF(F106:F109,"x")</f>
        <v>4</v>
      </c>
      <c r="L106" s="35">
        <f>+K106/J106</f>
        <v>1</v>
      </c>
    </row>
    <row r="107" spans="2:12" x14ac:dyDescent="0.25">
      <c r="B107" s="43"/>
      <c r="C107" s="43"/>
      <c r="D107" s="56"/>
      <c r="E107" s="27">
        <v>106</v>
      </c>
      <c r="F107" s="23" t="s">
        <v>223</v>
      </c>
      <c r="G107" s="14" t="s">
        <v>165</v>
      </c>
      <c r="H107" s="20"/>
      <c r="I107" s="20"/>
      <c r="J107" s="40"/>
      <c r="K107" s="40"/>
      <c r="L107" s="36"/>
    </row>
    <row r="108" spans="2:12" x14ac:dyDescent="0.25">
      <c r="B108" s="43"/>
      <c r="C108" s="43"/>
      <c r="D108" s="56"/>
      <c r="E108" s="27">
        <v>107</v>
      </c>
      <c r="F108" s="23" t="s">
        <v>223</v>
      </c>
      <c r="G108" s="14" t="s">
        <v>166</v>
      </c>
      <c r="H108" s="20"/>
      <c r="I108" s="20"/>
      <c r="J108" s="40"/>
      <c r="K108" s="40"/>
      <c r="L108" s="36"/>
    </row>
    <row r="109" spans="2:12" x14ac:dyDescent="0.25">
      <c r="B109" s="43"/>
      <c r="C109" s="43"/>
      <c r="D109" s="57"/>
      <c r="E109" s="27">
        <v>108</v>
      </c>
      <c r="F109" s="23" t="s">
        <v>223</v>
      </c>
      <c r="G109" s="14" t="s">
        <v>167</v>
      </c>
      <c r="H109" s="20"/>
      <c r="I109" s="20"/>
      <c r="J109" s="41"/>
      <c r="K109" s="41"/>
      <c r="L109" s="37"/>
    </row>
    <row r="110" spans="2:12" x14ac:dyDescent="0.25">
      <c r="B110" s="43" t="s">
        <v>168</v>
      </c>
      <c r="C110" s="43" t="s">
        <v>21</v>
      </c>
      <c r="D110" s="55"/>
      <c r="E110" s="27">
        <v>109</v>
      </c>
      <c r="F110" s="23" t="s">
        <v>223</v>
      </c>
      <c r="G110" s="14" t="s">
        <v>169</v>
      </c>
      <c r="H110" s="20"/>
      <c r="I110" s="20"/>
      <c r="J110" s="39">
        <v>3</v>
      </c>
      <c r="K110" s="39">
        <f>COUNTIF(F110:F112,"x")</f>
        <v>2</v>
      </c>
      <c r="L110" s="38">
        <f>+K110/J110</f>
        <v>0.66666666666666663</v>
      </c>
    </row>
    <row r="111" spans="2:12" x14ac:dyDescent="0.25">
      <c r="B111" s="43"/>
      <c r="C111" s="43"/>
      <c r="D111" s="56"/>
      <c r="E111" s="27">
        <v>110</v>
      </c>
      <c r="F111" s="23" t="s">
        <v>223</v>
      </c>
      <c r="G111" s="14" t="s">
        <v>170</v>
      </c>
      <c r="H111" s="20"/>
      <c r="I111" s="20"/>
      <c r="J111" s="40"/>
      <c r="K111" s="40"/>
      <c r="L111" s="38"/>
    </row>
    <row r="112" spans="2:12" x14ac:dyDescent="0.25">
      <c r="B112" s="43"/>
      <c r="C112" s="43"/>
      <c r="D112" s="57"/>
      <c r="E112" s="27">
        <v>111</v>
      </c>
      <c r="F112" s="23"/>
      <c r="G112" s="14" t="s">
        <v>171</v>
      </c>
      <c r="H112" s="20"/>
      <c r="I112" s="20"/>
      <c r="J112" s="41"/>
      <c r="K112" s="41"/>
      <c r="L112" s="38"/>
    </row>
  </sheetData>
  <sortState ref="B2:B54">
    <sortCondition ref="B2"/>
  </sortState>
  <mergeCells count="180">
    <mergeCell ref="I65:I67"/>
    <mergeCell ref="I68:I72"/>
    <mergeCell ref="I73:I75"/>
    <mergeCell ref="I76:I79"/>
    <mergeCell ref="I80:I82"/>
    <mergeCell ref="L87:L95"/>
    <mergeCell ref="B106:B109"/>
    <mergeCell ref="C106:C109"/>
    <mergeCell ref="C110:C112"/>
    <mergeCell ref="B110:B112"/>
    <mergeCell ref="D106:D109"/>
    <mergeCell ref="D110:D112"/>
    <mergeCell ref="H103:H105"/>
    <mergeCell ref="J103:J105"/>
    <mergeCell ref="K103:K105"/>
    <mergeCell ref="J106:J109"/>
    <mergeCell ref="J110:J112"/>
    <mergeCell ref="C87:C95"/>
    <mergeCell ref="B87:B95"/>
    <mergeCell ref="D87:D95"/>
    <mergeCell ref="C65:C67"/>
    <mergeCell ref="B65:B67"/>
    <mergeCell ref="B103:B105"/>
    <mergeCell ref="C103:C105"/>
    <mergeCell ref="B76:B79"/>
    <mergeCell ref="B83:B86"/>
    <mergeCell ref="C83:C86"/>
    <mergeCell ref="B80:B82"/>
    <mergeCell ref="C80:C82"/>
    <mergeCell ref="B68:B72"/>
    <mergeCell ref="C68:C72"/>
    <mergeCell ref="C76:C79"/>
    <mergeCell ref="B99:B102"/>
    <mergeCell ref="B9:B14"/>
    <mergeCell ref="C9:C14"/>
    <mergeCell ref="D9:D14"/>
    <mergeCell ref="C5:C8"/>
    <mergeCell ref="B5:B8"/>
    <mergeCell ref="D5:D8"/>
    <mergeCell ref="B2:B4"/>
    <mergeCell ref="C2:C4"/>
    <mergeCell ref="B25:B29"/>
    <mergeCell ref="C25:C29"/>
    <mergeCell ref="D25:D29"/>
    <mergeCell ref="D18:D24"/>
    <mergeCell ref="B15:B17"/>
    <mergeCell ref="C15:C17"/>
    <mergeCell ref="D15:D17"/>
    <mergeCell ref="C18:C24"/>
    <mergeCell ref="B18:B24"/>
    <mergeCell ref="D2:D4"/>
    <mergeCell ref="B54:B58"/>
    <mergeCell ref="C54:C58"/>
    <mergeCell ref="B59:B61"/>
    <mergeCell ref="C59:C61"/>
    <mergeCell ref="C30:C42"/>
    <mergeCell ref="B30:B42"/>
    <mergeCell ref="B43:B53"/>
    <mergeCell ref="C43:C53"/>
    <mergeCell ref="B73:B75"/>
    <mergeCell ref="C73:C75"/>
    <mergeCell ref="B62:B64"/>
    <mergeCell ref="C62:C64"/>
    <mergeCell ref="K2:K4"/>
    <mergeCell ref="J2:J4"/>
    <mergeCell ref="I2:I4"/>
    <mergeCell ref="H2:H4"/>
    <mergeCell ref="L2:L4"/>
    <mergeCell ref="D65:D67"/>
    <mergeCell ref="D68:D72"/>
    <mergeCell ref="D83:D86"/>
    <mergeCell ref="D80:D82"/>
    <mergeCell ref="D30:D42"/>
    <mergeCell ref="D54:D58"/>
    <mergeCell ref="D59:D61"/>
    <mergeCell ref="D43:D53"/>
    <mergeCell ref="D62:D64"/>
    <mergeCell ref="D73:D75"/>
    <mergeCell ref="D76:D79"/>
    <mergeCell ref="H9:H14"/>
    <mergeCell ref="I9:I14"/>
    <mergeCell ref="J9:J14"/>
    <mergeCell ref="L9:L14"/>
    <mergeCell ref="K9:K14"/>
    <mergeCell ref="I5:I8"/>
    <mergeCell ref="J5:J8"/>
    <mergeCell ref="K5:K8"/>
    <mergeCell ref="L5:L8"/>
    <mergeCell ref="H5:H8"/>
    <mergeCell ref="H18:H24"/>
    <mergeCell ref="I18:I24"/>
    <mergeCell ref="J18:J24"/>
    <mergeCell ref="K18:K24"/>
    <mergeCell ref="L18:L24"/>
    <mergeCell ref="H15:H17"/>
    <mergeCell ref="I15:I17"/>
    <mergeCell ref="J15:J17"/>
    <mergeCell ref="K15:K17"/>
    <mergeCell ref="L15:L17"/>
    <mergeCell ref="L25:L29"/>
    <mergeCell ref="I30:I42"/>
    <mergeCell ref="J30:J42"/>
    <mergeCell ref="K30:K42"/>
    <mergeCell ref="L30:L42"/>
    <mergeCell ref="H25:H29"/>
    <mergeCell ref="H30:H42"/>
    <mergeCell ref="I25:I29"/>
    <mergeCell ref="J25:J29"/>
    <mergeCell ref="K25:K29"/>
    <mergeCell ref="J43:J53"/>
    <mergeCell ref="K43:K53"/>
    <mergeCell ref="L43:L53"/>
    <mergeCell ref="H96:H98"/>
    <mergeCell ref="H87:H95"/>
    <mergeCell ref="H65:H67"/>
    <mergeCell ref="H73:H75"/>
    <mergeCell ref="H80:H82"/>
    <mergeCell ref="H83:H86"/>
    <mergeCell ref="H76:H79"/>
    <mergeCell ref="H68:H72"/>
    <mergeCell ref="I54:I58"/>
    <mergeCell ref="H43:H53"/>
    <mergeCell ref="H54:H58"/>
    <mergeCell ref="H59:H61"/>
    <mergeCell ref="H62:H64"/>
    <mergeCell ref="I43:I53"/>
    <mergeCell ref="I59:I61"/>
    <mergeCell ref="I62:I64"/>
    <mergeCell ref="I83:I86"/>
    <mergeCell ref="I87:I95"/>
    <mergeCell ref="I96:I98"/>
    <mergeCell ref="J54:J58"/>
    <mergeCell ref="J59:J61"/>
    <mergeCell ref="J62:J64"/>
    <mergeCell ref="J65:J67"/>
    <mergeCell ref="J68:J72"/>
    <mergeCell ref="J73:J75"/>
    <mergeCell ref="J76:J79"/>
    <mergeCell ref="J80:J82"/>
    <mergeCell ref="J83:J86"/>
    <mergeCell ref="J87:J95"/>
    <mergeCell ref="J96:J98"/>
    <mergeCell ref="K96:K98"/>
    <mergeCell ref="C96:C98"/>
    <mergeCell ref="B96:B98"/>
    <mergeCell ref="D96:D98"/>
    <mergeCell ref="L96:L98"/>
    <mergeCell ref="K54:K58"/>
    <mergeCell ref="K59:K61"/>
    <mergeCell ref="K62:K64"/>
    <mergeCell ref="K65:K67"/>
    <mergeCell ref="K68:K72"/>
    <mergeCell ref="L54:L58"/>
    <mergeCell ref="L59:L61"/>
    <mergeCell ref="L62:L64"/>
    <mergeCell ref="L65:L67"/>
    <mergeCell ref="L68:L72"/>
    <mergeCell ref="K73:K75"/>
    <mergeCell ref="K76:K79"/>
    <mergeCell ref="K80:K82"/>
    <mergeCell ref="K83:K86"/>
    <mergeCell ref="K87:K95"/>
    <mergeCell ref="L73:L75"/>
    <mergeCell ref="L76:L79"/>
    <mergeCell ref="L80:L82"/>
    <mergeCell ref="L83:L86"/>
    <mergeCell ref="L106:L109"/>
    <mergeCell ref="L110:L112"/>
    <mergeCell ref="K106:K109"/>
    <mergeCell ref="K110:K112"/>
    <mergeCell ref="D99:D102"/>
    <mergeCell ref="C99:C102"/>
    <mergeCell ref="H99:H102"/>
    <mergeCell ref="I99:I102"/>
    <mergeCell ref="J99:J102"/>
    <mergeCell ref="K99:K102"/>
    <mergeCell ref="L99:L102"/>
    <mergeCell ref="L103:L105"/>
    <mergeCell ref="I103:I105"/>
    <mergeCell ref="D103:D10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8"/>
  <sheetViews>
    <sheetView workbookViewId="0">
      <selection activeCell="F8" sqref="F8"/>
    </sheetView>
  </sheetViews>
  <sheetFormatPr baseColWidth="10" defaultColWidth="9.140625" defaultRowHeight="15" x14ac:dyDescent="0.25"/>
  <cols>
    <col min="1" max="1" width="3.7109375" customWidth="1"/>
    <col min="2" max="2" width="43.85546875" customWidth="1"/>
    <col min="3" max="3" width="17.5703125" bestFit="1" customWidth="1"/>
    <col min="4" max="4" width="10.7109375" style="11" customWidth="1"/>
    <col min="6" max="6" width="109.42578125" bestFit="1" customWidth="1"/>
  </cols>
  <sheetData>
    <row r="2" spans="2:5" x14ac:dyDescent="0.25">
      <c r="B2" s="20" t="s">
        <v>1</v>
      </c>
      <c r="C2" s="20" t="s">
        <v>19</v>
      </c>
      <c r="D2" s="21" t="s">
        <v>103</v>
      </c>
    </row>
    <row r="3" spans="2:5" x14ac:dyDescent="0.25">
      <c r="B3" s="20" t="s">
        <v>18</v>
      </c>
      <c r="C3" s="20" t="s">
        <v>21</v>
      </c>
      <c r="D3" s="21">
        <f>+Criterios!L2</f>
        <v>1</v>
      </c>
      <c r="E3">
        <v>1</v>
      </c>
    </row>
    <row r="4" spans="2:5" x14ac:dyDescent="0.25">
      <c r="B4" s="20" t="s">
        <v>17</v>
      </c>
      <c r="C4" s="20" t="s">
        <v>22</v>
      </c>
      <c r="D4" s="21">
        <f>+Criterios!L5</f>
        <v>0.75</v>
      </c>
      <c r="E4">
        <v>2</v>
      </c>
    </row>
    <row r="5" spans="2:5" x14ac:dyDescent="0.25">
      <c r="B5" s="20" t="s">
        <v>7</v>
      </c>
      <c r="C5" s="20" t="s">
        <v>21</v>
      </c>
      <c r="D5" s="21">
        <f>+Criterios!L9</f>
        <v>0.66666666666666663</v>
      </c>
      <c r="E5">
        <v>3</v>
      </c>
    </row>
    <row r="6" spans="2:5" x14ac:dyDescent="0.25">
      <c r="B6" s="20" t="s">
        <v>2</v>
      </c>
      <c r="C6" s="20" t="s">
        <v>20</v>
      </c>
      <c r="D6" s="21">
        <f>+Criterios!L15</f>
        <v>1</v>
      </c>
      <c r="E6">
        <v>4</v>
      </c>
    </row>
    <row r="7" spans="2:5" x14ac:dyDescent="0.25">
      <c r="B7" s="20" t="s">
        <v>13</v>
      </c>
      <c r="C7" s="20" t="s">
        <v>23</v>
      </c>
      <c r="D7" s="21">
        <f>+Criterios!L18</f>
        <v>1</v>
      </c>
      <c r="E7">
        <v>5</v>
      </c>
    </row>
    <row r="8" spans="2:5" x14ac:dyDescent="0.25">
      <c r="B8" s="20" t="s">
        <v>10</v>
      </c>
      <c r="C8" s="20" t="s">
        <v>22</v>
      </c>
      <c r="D8" s="21">
        <f>+Criterios!L25</f>
        <v>1</v>
      </c>
      <c r="E8">
        <v>6</v>
      </c>
    </row>
    <row r="9" spans="2:5" x14ac:dyDescent="0.25">
      <c r="B9" s="20" t="s">
        <v>3</v>
      </c>
      <c r="C9" s="20" t="s">
        <v>20</v>
      </c>
      <c r="D9" s="21">
        <f>+Criterios!L30</f>
        <v>0.61538461538461542</v>
      </c>
      <c r="E9">
        <v>7</v>
      </c>
    </row>
    <row r="10" spans="2:5" x14ac:dyDescent="0.25">
      <c r="B10" s="20" t="s">
        <v>4</v>
      </c>
      <c r="C10" s="20" t="s">
        <v>20</v>
      </c>
      <c r="D10" s="21">
        <f>+Criterios!L43</f>
        <v>0.72727272727272729</v>
      </c>
      <c r="E10">
        <v>8</v>
      </c>
    </row>
    <row r="11" spans="2:5" x14ac:dyDescent="0.25">
      <c r="B11" s="20" t="s">
        <v>8</v>
      </c>
      <c r="C11" s="20" t="s">
        <v>21</v>
      </c>
      <c r="D11" s="21">
        <f>+Criterios!L54</f>
        <v>1</v>
      </c>
      <c r="E11">
        <v>9</v>
      </c>
    </row>
    <row r="12" spans="2:5" x14ac:dyDescent="0.25">
      <c r="B12" s="20" t="s">
        <v>9</v>
      </c>
      <c r="C12" s="20" t="s">
        <v>21</v>
      </c>
      <c r="D12" s="21">
        <f>+Criterios!L59</f>
        <v>1</v>
      </c>
      <c r="E12">
        <v>10</v>
      </c>
    </row>
    <row r="13" spans="2:5" x14ac:dyDescent="0.25">
      <c r="B13" s="20" t="s">
        <v>11</v>
      </c>
      <c r="C13" s="20" t="s">
        <v>22</v>
      </c>
      <c r="D13" s="21">
        <f>+Criterios!L62</f>
        <v>0.66666666666666663</v>
      </c>
      <c r="E13">
        <v>11</v>
      </c>
    </row>
    <row r="14" spans="2:5" x14ac:dyDescent="0.25">
      <c r="B14" s="20" t="s">
        <v>5</v>
      </c>
      <c r="C14" s="20" t="s">
        <v>20</v>
      </c>
      <c r="D14" s="21">
        <f>+Criterios!L65</f>
        <v>1</v>
      </c>
      <c r="E14">
        <v>12</v>
      </c>
    </row>
    <row r="15" spans="2:5" x14ac:dyDescent="0.25">
      <c r="B15" s="20" t="s">
        <v>6</v>
      </c>
      <c r="C15" s="20" t="s">
        <v>20</v>
      </c>
      <c r="D15" s="21">
        <f>+Criterios!L68</f>
        <v>0.6</v>
      </c>
      <c r="E15">
        <v>13</v>
      </c>
    </row>
    <row r="16" spans="2:5" x14ac:dyDescent="0.25">
      <c r="B16" s="20" t="s">
        <v>12</v>
      </c>
      <c r="C16" s="20" t="s">
        <v>22</v>
      </c>
      <c r="D16" s="21">
        <f>+Criterios!L73</f>
        <v>0.33333333333333331</v>
      </c>
      <c r="E16">
        <v>14</v>
      </c>
    </row>
    <row r="17" spans="2:5" x14ac:dyDescent="0.25">
      <c r="B17" s="20" t="s">
        <v>14</v>
      </c>
      <c r="C17" s="20" t="s">
        <v>23</v>
      </c>
      <c r="D17" s="21">
        <f>+Criterios!L76</f>
        <v>1</v>
      </c>
      <c r="E17">
        <v>15</v>
      </c>
    </row>
    <row r="18" spans="2:5" x14ac:dyDescent="0.25">
      <c r="B18" s="20" t="s">
        <v>15</v>
      </c>
      <c r="C18" s="20" t="s">
        <v>23</v>
      </c>
      <c r="D18" s="21">
        <f>+Criterios!L80</f>
        <v>1</v>
      </c>
      <c r="E18">
        <v>16</v>
      </c>
    </row>
    <row r="19" spans="2:5" x14ac:dyDescent="0.25">
      <c r="B19" s="20" t="s">
        <v>41</v>
      </c>
      <c r="C19" s="20" t="s">
        <v>23</v>
      </c>
      <c r="D19" s="21">
        <f>+Criterios!L83</f>
        <v>0.5</v>
      </c>
      <c r="E19">
        <v>17</v>
      </c>
    </row>
    <row r="20" spans="2:5" x14ac:dyDescent="0.25">
      <c r="B20" s="20" t="s">
        <v>16</v>
      </c>
      <c r="C20" s="20" t="s">
        <v>23</v>
      </c>
      <c r="D20" s="21">
        <f>+Criterios!L87</f>
        <v>0.88888888888888884</v>
      </c>
      <c r="E20">
        <v>18</v>
      </c>
    </row>
    <row r="21" spans="2:5" x14ac:dyDescent="0.25">
      <c r="B21" s="20" t="s">
        <v>95</v>
      </c>
      <c r="C21" s="20" t="s">
        <v>20</v>
      </c>
      <c r="D21" s="21">
        <f>+Criterios!L96</f>
        <v>0.66666666666666663</v>
      </c>
      <c r="E21">
        <v>19</v>
      </c>
    </row>
    <row r="22" spans="2:5" x14ac:dyDescent="0.25">
      <c r="B22" s="20" t="s">
        <v>110</v>
      </c>
      <c r="C22" s="20" t="s">
        <v>23</v>
      </c>
      <c r="D22" s="21">
        <f>+Criterios!L99</f>
        <v>1</v>
      </c>
      <c r="E22">
        <v>20</v>
      </c>
    </row>
    <row r="23" spans="2:5" x14ac:dyDescent="0.25">
      <c r="B23" s="20" t="s">
        <v>136</v>
      </c>
      <c r="C23" s="20" t="s">
        <v>23</v>
      </c>
      <c r="D23" s="21">
        <f>+Criterios!L103</f>
        <v>1</v>
      </c>
      <c r="E23">
        <v>21</v>
      </c>
    </row>
    <row r="24" spans="2:5" x14ac:dyDescent="0.25">
      <c r="B24" s="20" t="s">
        <v>151</v>
      </c>
      <c r="C24" s="20" t="s">
        <v>23</v>
      </c>
      <c r="D24" s="21">
        <f>+Criterios!L106</f>
        <v>1</v>
      </c>
      <c r="E24">
        <v>22</v>
      </c>
    </row>
    <row r="25" spans="2:5" x14ac:dyDescent="0.25">
      <c r="B25" t="s">
        <v>153</v>
      </c>
      <c r="D25" s="21">
        <f>+Criterios!L110</f>
        <v>0.66666666666666663</v>
      </c>
      <c r="E25">
        <v>23</v>
      </c>
    </row>
    <row r="26" spans="2:5" x14ac:dyDescent="0.25">
      <c r="C26" t="s">
        <v>22</v>
      </c>
      <c r="D26" s="11">
        <f>+(D4+D8+D13+D16)/4</f>
        <v>0.6875</v>
      </c>
    </row>
    <row r="27" spans="2:5" x14ac:dyDescent="0.25">
      <c r="C27" t="s">
        <v>114</v>
      </c>
      <c r="D27" s="11">
        <f>+(D6+D9+D10+D14+D15+D21)/6</f>
        <v>0.76822066822066815</v>
      </c>
    </row>
    <row r="28" spans="2:5" x14ac:dyDescent="0.25">
      <c r="C28" t="s">
        <v>115</v>
      </c>
      <c r="D28" s="11">
        <f>+(D3+D5+D11+D12)/4</f>
        <v>0.91666666666666663</v>
      </c>
    </row>
    <row r="29" spans="2:5" x14ac:dyDescent="0.25">
      <c r="C29" t="s">
        <v>23</v>
      </c>
      <c r="D29" s="11">
        <f>+(D7+D17+D18+D19+D20+D22+D23)/7</f>
        <v>0.91269841269841279</v>
      </c>
    </row>
    <row r="33" spans="1:6" x14ac:dyDescent="0.25">
      <c r="A33" t="s">
        <v>23</v>
      </c>
      <c r="F33" t="s">
        <v>23</v>
      </c>
    </row>
    <row r="34" spans="1:6" x14ac:dyDescent="0.25">
      <c r="B34" t="s">
        <v>141</v>
      </c>
      <c r="C34" s="10">
        <f>D7</f>
        <v>1</v>
      </c>
      <c r="D34" t="str">
        <f>C7</f>
        <v>Actores y poder</v>
      </c>
    </row>
    <row r="35" spans="1:6" x14ac:dyDescent="0.25">
      <c r="B35" t="str">
        <f>B22</f>
        <v>20 Eficiencia</v>
      </c>
      <c r="C35" s="10">
        <f>D22</f>
        <v>1</v>
      </c>
      <c r="D35" t="str">
        <f>C22</f>
        <v>Actores y poder</v>
      </c>
    </row>
    <row r="36" spans="1:6" x14ac:dyDescent="0.25">
      <c r="B36" t="str">
        <f>B23</f>
        <v>21 Formalidad</v>
      </c>
      <c r="C36" s="10">
        <f>D23</f>
        <v>1</v>
      </c>
      <c r="D36" t="str">
        <f>C23</f>
        <v>Actores y poder</v>
      </c>
    </row>
    <row r="37" spans="1:6" x14ac:dyDescent="0.25">
      <c r="B37" t="str">
        <f>B17</f>
        <v>15 Promueva los liderazgos territoriales</v>
      </c>
      <c r="C37" s="10">
        <f>D17</f>
        <v>1</v>
      </c>
      <c r="D37" t="str">
        <f>C17</f>
        <v>Actores y poder</v>
      </c>
    </row>
    <row r="38" spans="1:6" x14ac:dyDescent="0.25">
      <c r="B38" t="str">
        <f>B18</f>
        <v>16 Promueve las identidades territoriales</v>
      </c>
      <c r="C38" s="10">
        <f>D18</f>
        <v>1</v>
      </c>
      <c r="D38" t="str">
        <f>C18</f>
        <v>Actores y poder</v>
      </c>
    </row>
    <row r="39" spans="1:6" x14ac:dyDescent="0.25">
      <c r="B39" t="s">
        <v>146</v>
      </c>
      <c r="C39" s="10">
        <f>D19</f>
        <v>0.5</v>
      </c>
      <c r="D39" t="str">
        <f>C19</f>
        <v>Actores y poder</v>
      </c>
    </row>
    <row r="40" spans="1:6" x14ac:dyDescent="0.25">
      <c r="B40" t="str">
        <f>B20</f>
        <v>18 Considera mecanismos de rendición de cuentas</v>
      </c>
      <c r="C40" s="10">
        <f>D20</f>
        <v>0.88888888888888884</v>
      </c>
      <c r="D40" t="str">
        <f>C20</f>
        <v>Actores y poder</v>
      </c>
    </row>
    <row r="41" spans="1:6" x14ac:dyDescent="0.25">
      <c r="C41" s="11"/>
      <c r="D41"/>
    </row>
    <row r="42" spans="1:6" x14ac:dyDescent="0.25">
      <c r="B42" t="str">
        <f>B21</f>
        <v>19 Estabilidad</v>
      </c>
      <c r="C42" s="10">
        <f>D21</f>
        <v>0.66666666666666663</v>
      </c>
      <c r="D42" t="str">
        <f>C21</f>
        <v>Intertemporalidad</v>
      </c>
    </row>
    <row r="43" spans="1:6" x14ac:dyDescent="0.25">
      <c r="B43" t="s">
        <v>144</v>
      </c>
      <c r="C43" s="10">
        <f>D6</f>
        <v>1</v>
      </c>
      <c r="D43" t="str">
        <f>C6</f>
        <v>Intertemporalidad</v>
      </c>
    </row>
    <row r="44" spans="1:6" x14ac:dyDescent="0.25">
      <c r="B44" t="s">
        <v>149</v>
      </c>
      <c r="C44" s="10">
        <f>D9</f>
        <v>0.61538461538461542</v>
      </c>
      <c r="D44" t="str">
        <f>C9</f>
        <v>Intertemporalidad</v>
      </c>
    </row>
    <row r="45" spans="1:6" x14ac:dyDescent="0.25">
      <c r="B45" t="s">
        <v>150</v>
      </c>
      <c r="C45" s="10">
        <f>D10</f>
        <v>0.72727272727272729</v>
      </c>
      <c r="D45" t="str">
        <f>C10</f>
        <v>Intertemporalidad</v>
      </c>
    </row>
    <row r="46" spans="1:6" x14ac:dyDescent="0.25">
      <c r="B46" t="str">
        <f>B14</f>
        <v>12 Incorpora mecanismos para evaluar sus resultados</v>
      </c>
      <c r="C46" s="10">
        <f>D14</f>
        <v>1</v>
      </c>
      <c r="D46" t="str">
        <f>C14</f>
        <v>Intertemporalidad</v>
      </c>
    </row>
    <row r="47" spans="1:6" x14ac:dyDescent="0.25">
      <c r="B47" t="str">
        <f>B15</f>
        <v>13 Considera mecanismos para su actualización</v>
      </c>
      <c r="C47" s="10">
        <f>D15</f>
        <v>0.6</v>
      </c>
      <c r="D47" t="str">
        <f>C15</f>
        <v>Intertemporalidad</v>
      </c>
    </row>
    <row r="48" spans="1:6" x14ac:dyDescent="0.25">
      <c r="C48" s="11"/>
      <c r="D48"/>
    </row>
    <row r="49" spans="2:6" x14ac:dyDescent="0.25">
      <c r="B49" t="s">
        <v>148</v>
      </c>
      <c r="C49" s="10">
        <f>D4</f>
        <v>0.75</v>
      </c>
      <c r="D49" t="str">
        <f>C4</f>
        <v>Multi-escalaridad</v>
      </c>
    </row>
    <row r="50" spans="2:6" x14ac:dyDescent="0.25">
      <c r="B50" t="str">
        <f>B8</f>
        <v>6 Considera la diversidad territorial en su implementación</v>
      </c>
      <c r="C50" s="10">
        <f>D8</f>
        <v>1</v>
      </c>
      <c r="D50" t="str">
        <f>C8</f>
        <v>Multi-escalaridad</v>
      </c>
    </row>
    <row r="51" spans="2:6" x14ac:dyDescent="0.25">
      <c r="B51" t="str">
        <f>B13</f>
        <v>11 Territorializa las políticas sectoriales nacionales</v>
      </c>
      <c r="C51" s="10">
        <f>D13</f>
        <v>0.66666666666666663</v>
      </c>
      <c r="D51" t="str">
        <f>C13</f>
        <v>Multi-escalaridad</v>
      </c>
    </row>
    <row r="52" spans="2:6" x14ac:dyDescent="0.25">
      <c r="B52" t="s">
        <v>145</v>
      </c>
      <c r="C52" s="10">
        <f>D16</f>
        <v>0.33333333333333331</v>
      </c>
      <c r="D52" t="str">
        <f>C16</f>
        <v>Multi-escalaridad</v>
      </c>
    </row>
    <row r="53" spans="2:6" x14ac:dyDescent="0.25">
      <c r="C53" s="11"/>
      <c r="D53"/>
    </row>
    <row r="54" spans="2:6" x14ac:dyDescent="0.25">
      <c r="B54" t="s">
        <v>147</v>
      </c>
      <c r="C54" s="10">
        <f>D5</f>
        <v>0.66666666666666663</v>
      </c>
      <c r="D54" t="str">
        <f>C5</f>
        <v>Intersectorialidad</v>
      </c>
    </row>
    <row r="55" spans="2:6" x14ac:dyDescent="0.25">
      <c r="B55" t="str">
        <f>B11</f>
        <v>9 Se articula con el plan nacional de desarrollo</v>
      </c>
      <c r="C55" s="10">
        <f>D11</f>
        <v>1</v>
      </c>
      <c r="D55" t="str">
        <f>C11</f>
        <v>Intersectorialidad</v>
      </c>
    </row>
    <row r="56" spans="2:6" x14ac:dyDescent="0.25">
      <c r="B56" t="s">
        <v>142</v>
      </c>
      <c r="C56" s="10">
        <f>D12</f>
        <v>1</v>
      </c>
      <c r="D56" t="str">
        <f>C12</f>
        <v>Intersectorialidad</v>
      </c>
    </row>
    <row r="57" spans="2:6" x14ac:dyDescent="0.25">
      <c r="B57" t="s">
        <v>143</v>
      </c>
      <c r="C57" s="10">
        <f>D3</f>
        <v>1</v>
      </c>
      <c r="D57" t="str">
        <f>C3</f>
        <v>Intersectorialidad</v>
      </c>
    </row>
    <row r="62" spans="2:6" x14ac:dyDescent="0.25">
      <c r="F62" t="s">
        <v>20</v>
      </c>
    </row>
    <row r="90" spans="6:6" x14ac:dyDescent="0.25">
      <c r="F90" t="s">
        <v>194</v>
      </c>
    </row>
    <row r="118" spans="6:6" x14ac:dyDescent="0.25">
      <c r="F118" t="s">
        <v>21</v>
      </c>
    </row>
  </sheetData>
  <sheetProtection algorithmName="SHA-512" hashValue="r7+cXcUClDkDSrSgj6K7LMlCYGin/quWjHGjZle+2RCU4a5Wp4YEP7bLJ1PBHk3VgJroohyNMVslksnt+pkh5A==" saltValue="610JhyInAE3gdOzgz9yCtw==" spinCount="100000" sheet="1" objects="1" scenario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U43"/>
  <sheetViews>
    <sheetView workbookViewId="0">
      <selection activeCell="N50" sqref="N50"/>
    </sheetView>
  </sheetViews>
  <sheetFormatPr baseColWidth="10" defaultColWidth="8.85546875" defaultRowHeight="15" x14ac:dyDescent="0.25"/>
  <cols>
    <col min="1" max="2" width="2.85546875" style="19" customWidth="1"/>
    <col min="3" max="3" width="11" style="19" customWidth="1"/>
    <col min="4" max="4" width="7.28515625" style="19" bestFit="1" customWidth="1"/>
    <col min="5" max="5" width="5" style="19" customWidth="1"/>
    <col min="6" max="6" width="9.28515625" style="19" customWidth="1"/>
    <col min="7" max="7" width="8.28515625" style="19" bestFit="1" customWidth="1"/>
    <col min="8" max="8" width="8.140625" style="19" customWidth="1"/>
    <col min="9" max="9" width="7.42578125" style="19" bestFit="1" customWidth="1"/>
    <col min="10" max="11" width="8" style="19" bestFit="1" customWidth="1"/>
    <col min="12" max="12" width="6.7109375" style="19" bestFit="1" customWidth="1"/>
    <col min="13" max="13" width="8" style="19" bestFit="1" customWidth="1"/>
    <col min="14" max="14" width="9" style="19" bestFit="1" customWidth="1"/>
    <col min="15" max="15" width="8.7109375" style="19" customWidth="1"/>
    <col min="16" max="16" width="7.85546875" style="19" bestFit="1" customWidth="1"/>
    <col min="17" max="17" width="7.42578125" style="19" bestFit="1" customWidth="1"/>
    <col min="18" max="18" width="6.7109375" style="19" bestFit="1" customWidth="1"/>
    <col min="19" max="19" width="7.85546875" style="19" bestFit="1" customWidth="1"/>
    <col min="20" max="20" width="9" style="19" bestFit="1" customWidth="1"/>
    <col min="21" max="21" width="6.7109375" style="19" bestFit="1" customWidth="1"/>
    <col min="22" max="22" width="7.85546875" style="19" bestFit="1" customWidth="1"/>
    <col min="23" max="23" width="8.85546875" style="19"/>
    <col min="24" max="24" width="6.5703125" style="19" bestFit="1" customWidth="1"/>
    <col min="25" max="25" width="7.85546875" style="19" bestFit="1" customWidth="1"/>
    <col min="26" max="16384" width="8.85546875" style="19"/>
  </cols>
  <sheetData>
    <row r="25" spans="2:21" ht="1.1499999999999999" customHeight="1" x14ac:dyDescent="0.25"/>
    <row r="26" spans="2:21" ht="1.1499999999999999" customHeight="1" x14ac:dyDescent="0.25">
      <c r="B26" s="19" t="s">
        <v>172</v>
      </c>
      <c r="C26" s="29">
        <f>+AVERAGE(C28:C32)</f>
        <v>0.80186480186480191</v>
      </c>
      <c r="E26" s="19" t="s">
        <v>173</v>
      </c>
      <c r="F26" s="29">
        <f>+AVERAGE(F28:F33)</f>
        <v>0.79322066822066828</v>
      </c>
      <c r="H26" s="19" t="s">
        <v>174</v>
      </c>
      <c r="I26" s="29">
        <f>+AVERAGE(I28:I34)</f>
        <v>0.83333333333333337</v>
      </c>
      <c r="K26" s="19" t="s">
        <v>175</v>
      </c>
      <c r="L26" s="29">
        <f>+AVERAGE(L28:L32)</f>
        <v>0.87777777777777788</v>
      </c>
      <c r="N26" s="19" t="s">
        <v>176</v>
      </c>
      <c r="O26" s="29">
        <f>+AVERAGE(O28:O33)</f>
        <v>0.70988733488733491</v>
      </c>
      <c r="Q26" s="19" t="s">
        <v>177</v>
      </c>
      <c r="R26" s="29">
        <f>+AVERAGE(R28:R30)</f>
        <v>1</v>
      </c>
      <c r="S26" s="29"/>
      <c r="T26" s="19" t="s">
        <v>178</v>
      </c>
      <c r="U26" s="29">
        <f>+AVERAGE(U28:U33)</f>
        <v>0.79166666666666663</v>
      </c>
    </row>
    <row r="27" spans="2:21" ht="1.1499999999999999" customHeight="1" x14ac:dyDescent="0.25">
      <c r="C27" s="30">
        <f>+C26*100</f>
        <v>80.186480186480196</v>
      </c>
      <c r="F27" s="30">
        <f>+F26*100</f>
        <v>79.32206682206683</v>
      </c>
      <c r="I27" s="30">
        <f>+I26*100</f>
        <v>83.333333333333343</v>
      </c>
      <c r="L27" s="30">
        <f>+L26*100</f>
        <v>87.777777777777786</v>
      </c>
      <c r="O27" s="30">
        <f>+O26*100</f>
        <v>70.988733488733487</v>
      </c>
      <c r="R27" s="30">
        <f>+R26*100</f>
        <v>100</v>
      </c>
      <c r="S27" s="29"/>
      <c r="U27" s="30">
        <f>+U26*100</f>
        <v>79.166666666666657</v>
      </c>
    </row>
    <row r="28" spans="2:21" ht="1.1499999999999999" customHeight="1" x14ac:dyDescent="0.25">
      <c r="B28" s="19">
        <v>1</v>
      </c>
      <c r="C28" s="11">
        <f>+Procesos!$D3</f>
        <v>1</v>
      </c>
      <c r="E28" s="19">
        <v>2</v>
      </c>
      <c r="F28" s="11">
        <f>+Procesos!$D4</f>
        <v>0.75</v>
      </c>
      <c r="G28" s="10"/>
      <c r="H28" s="19">
        <v>4</v>
      </c>
      <c r="I28" s="11">
        <f>+Procesos!D6</f>
        <v>1</v>
      </c>
      <c r="J28" s="10"/>
      <c r="K28" s="19">
        <v>4</v>
      </c>
      <c r="L28" s="11">
        <f>+Procesos!D6</f>
        <v>1</v>
      </c>
      <c r="M28" s="10"/>
      <c r="N28" s="19">
        <v>2</v>
      </c>
      <c r="O28" s="11">
        <f>+Procesos!$D4</f>
        <v>0.75</v>
      </c>
      <c r="P28" s="10"/>
      <c r="Q28" s="19">
        <v>5</v>
      </c>
      <c r="R28" s="11">
        <f>+Procesos!D7</f>
        <v>1</v>
      </c>
      <c r="S28" s="10"/>
      <c r="T28" s="19">
        <v>2</v>
      </c>
      <c r="U28" s="10">
        <f>+Procesos!$D4</f>
        <v>0.75</v>
      </c>
    </row>
    <row r="29" spans="2:21" ht="1.1499999999999999" customHeight="1" x14ac:dyDescent="0.25">
      <c r="B29" s="19">
        <v>6</v>
      </c>
      <c r="C29" s="11">
        <f>+Procesos!$D8</f>
        <v>1</v>
      </c>
      <c r="E29" s="19">
        <v>3</v>
      </c>
      <c r="F29" s="11">
        <f>+Procesos!$D5</f>
        <v>0.66666666666666663</v>
      </c>
      <c r="G29" s="10"/>
      <c r="H29" s="19">
        <v>5</v>
      </c>
      <c r="I29" s="11">
        <f>+Procesos!D7</f>
        <v>1</v>
      </c>
      <c r="J29" s="10"/>
      <c r="K29" s="19">
        <v>5</v>
      </c>
      <c r="L29" s="11">
        <f>+Procesos!D7</f>
        <v>1</v>
      </c>
      <c r="M29" s="10"/>
      <c r="N29" s="19">
        <v>3</v>
      </c>
      <c r="O29" s="11">
        <f>+Procesos!$D5</f>
        <v>0.66666666666666663</v>
      </c>
      <c r="P29" s="10"/>
      <c r="Q29" s="19">
        <v>15</v>
      </c>
      <c r="R29" s="11">
        <f>+Procesos!D17</f>
        <v>1</v>
      </c>
      <c r="S29" s="10"/>
      <c r="T29" s="19">
        <v>6</v>
      </c>
      <c r="U29" s="10">
        <f>+Procesos!D6</f>
        <v>1</v>
      </c>
    </row>
    <row r="30" spans="2:21" ht="1.1499999999999999" customHeight="1" x14ac:dyDescent="0.25">
      <c r="B30" s="19">
        <v>7</v>
      </c>
      <c r="C30" s="11">
        <f>+Procesos!$D9</f>
        <v>0.61538461538461542</v>
      </c>
      <c r="E30" s="19">
        <v>7</v>
      </c>
      <c r="F30" s="11">
        <f>+Procesos!$D9</f>
        <v>0.61538461538461542</v>
      </c>
      <c r="G30" s="10"/>
      <c r="H30" s="19">
        <v>14</v>
      </c>
      <c r="I30" s="11">
        <f>+Procesos!D16</f>
        <v>0.33333333333333331</v>
      </c>
      <c r="J30" s="10"/>
      <c r="K30" s="19">
        <v>12</v>
      </c>
      <c r="L30" s="11">
        <f>+Procesos!D14</f>
        <v>1</v>
      </c>
      <c r="M30" s="10"/>
      <c r="N30" s="19">
        <v>7</v>
      </c>
      <c r="O30" s="11">
        <f>+Procesos!$D9</f>
        <v>0.61538461538461542</v>
      </c>
      <c r="Q30" s="19">
        <v>16</v>
      </c>
      <c r="R30" s="11">
        <f>+Procesos!D18</f>
        <v>1</v>
      </c>
      <c r="S30" s="10"/>
      <c r="T30" s="19">
        <v>11</v>
      </c>
      <c r="U30" s="10">
        <f>+Procesos!D13</f>
        <v>0.66666666666666663</v>
      </c>
    </row>
    <row r="31" spans="2:21" ht="1.1499999999999999" customHeight="1" x14ac:dyDescent="0.25">
      <c r="B31" s="19">
        <v>8</v>
      </c>
      <c r="C31" s="11">
        <f>+Procesos!$D10</f>
        <v>0.72727272727272729</v>
      </c>
      <c r="E31" s="19">
        <v>8</v>
      </c>
      <c r="F31" s="11">
        <f>+Procesos!$D10</f>
        <v>0.72727272727272729</v>
      </c>
      <c r="G31" s="10"/>
      <c r="H31" s="19">
        <v>15</v>
      </c>
      <c r="I31" s="11">
        <f>+Procesos!D17</f>
        <v>1</v>
      </c>
      <c r="J31" s="10"/>
      <c r="K31" s="19">
        <v>17</v>
      </c>
      <c r="L31" s="11">
        <f>+Procesos!D19</f>
        <v>0.5</v>
      </c>
      <c r="M31" s="10"/>
      <c r="N31" s="19">
        <v>8</v>
      </c>
      <c r="O31" s="11">
        <f>+Procesos!$D10</f>
        <v>0.72727272727272729</v>
      </c>
      <c r="P31" s="10"/>
      <c r="T31" s="19">
        <v>14</v>
      </c>
      <c r="U31" s="10">
        <f>+Procesos!D16</f>
        <v>0.33333333333333331</v>
      </c>
    </row>
    <row r="32" spans="2:21" ht="1.1499999999999999" customHeight="1" x14ac:dyDescent="0.25">
      <c r="B32" s="19">
        <v>23</v>
      </c>
      <c r="C32" s="11">
        <f>+Procesos!$D25</f>
        <v>0.66666666666666663</v>
      </c>
      <c r="E32" s="19">
        <v>10</v>
      </c>
      <c r="F32" s="11">
        <f>+Procesos!$D12</f>
        <v>1</v>
      </c>
      <c r="G32" s="10"/>
      <c r="H32" s="19">
        <v>16</v>
      </c>
      <c r="I32" s="11">
        <f>+Procesos!D18</f>
        <v>1</v>
      </c>
      <c r="J32" s="10"/>
      <c r="K32" s="19">
        <v>18</v>
      </c>
      <c r="L32" s="11">
        <f>+Procesos!D20</f>
        <v>0.88888888888888884</v>
      </c>
      <c r="M32" s="10"/>
      <c r="N32" s="19">
        <v>17</v>
      </c>
      <c r="O32" s="11">
        <f>+Procesos!D19</f>
        <v>0.5</v>
      </c>
      <c r="T32" s="19">
        <v>15</v>
      </c>
      <c r="U32" s="10">
        <f>+Procesos!D17</f>
        <v>1</v>
      </c>
    </row>
    <row r="33" spans="5:21" ht="1.1499999999999999" customHeight="1" x14ac:dyDescent="0.25">
      <c r="E33" s="19">
        <v>20</v>
      </c>
      <c r="F33" s="11">
        <f>+Procesos!D22</f>
        <v>1</v>
      </c>
      <c r="G33" s="10"/>
      <c r="H33" s="19">
        <v>17</v>
      </c>
      <c r="I33" s="11">
        <f>+Procesos!D19</f>
        <v>0.5</v>
      </c>
      <c r="J33" s="10"/>
      <c r="L33" s="11"/>
      <c r="M33" s="10"/>
      <c r="N33" s="19">
        <v>20</v>
      </c>
      <c r="O33" s="11">
        <f>+Procesos!D22</f>
        <v>1</v>
      </c>
      <c r="T33" s="19">
        <v>16</v>
      </c>
      <c r="U33" s="10">
        <f>+Procesos!D18</f>
        <v>1</v>
      </c>
    </row>
    <row r="34" spans="5:21" ht="1.1499999999999999" customHeight="1" x14ac:dyDescent="0.25">
      <c r="H34" s="19">
        <v>22</v>
      </c>
      <c r="I34" s="11">
        <f>+Procesos!D24</f>
        <v>1</v>
      </c>
      <c r="J34" s="10"/>
      <c r="L34" s="10"/>
      <c r="M34" s="10"/>
      <c r="O34" s="31"/>
    </row>
    <row r="35" spans="5:21" ht="1.1499999999999999" customHeight="1" x14ac:dyDescent="0.25"/>
    <row r="36" spans="5:21" ht="1.1499999999999999" customHeight="1" x14ac:dyDescent="0.25">
      <c r="G36" s="19" t="s">
        <v>172</v>
      </c>
      <c r="H36" s="19" t="s">
        <v>173</v>
      </c>
      <c r="I36" s="19" t="s">
        <v>174</v>
      </c>
      <c r="J36" s="19" t="s">
        <v>175</v>
      </c>
      <c r="K36" s="19" t="s">
        <v>176</v>
      </c>
      <c r="L36" s="19" t="s">
        <v>177</v>
      </c>
      <c r="M36" s="19" t="s">
        <v>178</v>
      </c>
    </row>
    <row r="37" spans="5:21" ht="1.1499999999999999" customHeight="1" x14ac:dyDescent="0.25">
      <c r="E37" s="19" t="s">
        <v>203</v>
      </c>
      <c r="G37" s="29">
        <v>0.01</v>
      </c>
      <c r="H37" s="29">
        <v>0.01</v>
      </c>
      <c r="I37" s="29">
        <v>0.01</v>
      </c>
      <c r="J37" s="29">
        <v>0.01</v>
      </c>
      <c r="K37" s="29">
        <v>0.01</v>
      </c>
      <c r="L37" s="29">
        <v>0.01</v>
      </c>
      <c r="M37" s="29">
        <v>0.01</v>
      </c>
    </row>
    <row r="38" spans="5:21" ht="1.1499999999999999" customHeight="1" x14ac:dyDescent="0.25">
      <c r="E38" s="19" t="s">
        <v>198</v>
      </c>
      <c r="G38" s="29">
        <f>+C26</f>
        <v>0.80186480186480191</v>
      </c>
      <c r="H38" s="29">
        <f>+F26</f>
        <v>0.79322066822066828</v>
      </c>
      <c r="I38" s="29">
        <f>+I26</f>
        <v>0.83333333333333337</v>
      </c>
      <c r="J38" s="29">
        <f>+I26</f>
        <v>0.83333333333333337</v>
      </c>
      <c r="K38" s="29">
        <f>+O26</f>
        <v>0.70988733488733491</v>
      </c>
      <c r="L38" s="29">
        <f>+R26</f>
        <v>1</v>
      </c>
      <c r="M38" s="29">
        <f>+U26</f>
        <v>0.79166666666666663</v>
      </c>
    </row>
    <row r="39" spans="5:21" ht="1.1499999999999999" customHeight="1" x14ac:dyDescent="0.25">
      <c r="E39" s="19" t="s">
        <v>195</v>
      </c>
      <c r="F39" s="10">
        <v>0.99</v>
      </c>
      <c r="G39" s="10">
        <v>0.99</v>
      </c>
      <c r="H39" s="10">
        <v>0.99</v>
      </c>
      <c r="I39" s="10">
        <v>0.99</v>
      </c>
      <c r="J39" s="10">
        <v>0.99</v>
      </c>
      <c r="K39" s="10">
        <v>0.99</v>
      </c>
      <c r="L39" s="10">
        <v>0.99</v>
      </c>
      <c r="M39" s="10">
        <v>0.99</v>
      </c>
      <c r="N39" s="10">
        <v>0.99</v>
      </c>
    </row>
    <row r="40" spans="5:21" ht="1.1499999999999999" customHeight="1" x14ac:dyDescent="0.25">
      <c r="E40" s="19" t="s">
        <v>196</v>
      </c>
      <c r="F40" s="10">
        <v>0.66</v>
      </c>
      <c r="G40" s="10">
        <v>0.66</v>
      </c>
      <c r="H40" s="10">
        <v>0.66</v>
      </c>
      <c r="I40" s="10">
        <v>0.66</v>
      </c>
      <c r="J40" s="10">
        <v>0.66</v>
      </c>
      <c r="K40" s="10">
        <v>0.66</v>
      </c>
      <c r="L40" s="10">
        <v>0.66</v>
      </c>
      <c r="M40" s="10">
        <v>0.66</v>
      </c>
      <c r="N40" s="10">
        <v>0.66</v>
      </c>
    </row>
    <row r="41" spans="5:21" ht="1.1499999999999999" customHeight="1" x14ac:dyDescent="0.25">
      <c r="E41" s="19" t="s">
        <v>197</v>
      </c>
      <c r="F41" s="10">
        <v>0.33</v>
      </c>
      <c r="G41" s="10">
        <v>0.33</v>
      </c>
      <c r="H41" s="10">
        <v>0.33</v>
      </c>
      <c r="I41" s="10">
        <v>0.33</v>
      </c>
      <c r="J41" s="10">
        <v>0.33</v>
      </c>
      <c r="K41" s="10">
        <v>0.33</v>
      </c>
      <c r="L41" s="10">
        <v>0.33</v>
      </c>
      <c r="M41" s="10">
        <v>0.33</v>
      </c>
      <c r="N41" s="10">
        <v>0.33</v>
      </c>
    </row>
    <row r="42" spans="5:21" ht="1.1499999999999999" customHeight="1" x14ac:dyDescent="0.25"/>
    <row r="43" spans="5:21" ht="1.1499999999999999" customHeight="1" x14ac:dyDescent="0.25"/>
  </sheetData>
  <sheetProtection algorithmName="SHA-512" hashValue="YVhONsoL86uBxnlzmlyp8xOn4/G1SFYDXXmbnvZeQ0gswyvO52IdF3NNkAk0DgA2GoX5yoBM0XITqBo/tP2gNQ==" saltValue="SPgCMr78KsKDaxZGd0vg6g==" spinCount="100000" sheet="1" objects="1" scenarios="1"/>
  <phoneticPr fontId="7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9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1" max="1" width="2.7109375" customWidth="1"/>
    <col min="2" max="2" width="3.42578125" customWidth="1"/>
    <col min="3" max="3" width="83.5703125" bestFit="1" customWidth="1"/>
    <col min="4" max="4" width="8.28515625" customWidth="1"/>
    <col min="5" max="5" width="3.28515625" customWidth="1"/>
    <col min="6" max="6" width="5.7109375" bestFit="1" customWidth="1"/>
  </cols>
  <sheetData>
    <row r="1" spans="3:7" x14ac:dyDescent="0.25">
      <c r="C1" s="25" t="s">
        <v>179</v>
      </c>
    </row>
    <row r="4" spans="3:7" x14ac:dyDescent="0.25">
      <c r="D4" t="s">
        <v>104</v>
      </c>
      <c r="F4" t="s">
        <v>44</v>
      </c>
    </row>
    <row r="5" spans="3:7" x14ac:dyDescent="0.25">
      <c r="C5" t="s">
        <v>180</v>
      </c>
    </row>
    <row r="6" spans="3:7" x14ac:dyDescent="0.25">
      <c r="C6" t="s">
        <v>181</v>
      </c>
      <c r="D6" s="22">
        <v>0.33</v>
      </c>
      <c r="F6" s="10">
        <f>+Procesos!D3*D6</f>
        <v>0.33</v>
      </c>
      <c r="G6" s="22">
        <f>+AVERAGE(F6:F7)</f>
        <v>0.38500000000000001</v>
      </c>
    </row>
    <row r="7" spans="3:7" x14ac:dyDescent="0.25">
      <c r="C7" t="s">
        <v>182</v>
      </c>
      <c r="D7" s="22">
        <v>0.66</v>
      </c>
      <c r="F7" s="10">
        <f>+Procesos!$D$5*D7</f>
        <v>0.44</v>
      </c>
    </row>
    <row r="8" spans="3:7" x14ac:dyDescent="0.25">
      <c r="C8" t="s">
        <v>183</v>
      </c>
    </row>
    <row r="9" spans="3:7" x14ac:dyDescent="0.25">
      <c r="C9" t="s">
        <v>184</v>
      </c>
      <c r="D9" s="22">
        <v>0.33</v>
      </c>
      <c r="F9" s="10">
        <f>+Procesos!$D$4*D9</f>
        <v>0.2475</v>
      </c>
      <c r="G9" s="22">
        <f>+AVERAGE(F9:F10)</f>
        <v>0.45374999999999999</v>
      </c>
    </row>
    <row r="10" spans="3:7" x14ac:dyDescent="0.25">
      <c r="C10" t="s">
        <v>185</v>
      </c>
      <c r="D10" s="22">
        <v>0.66</v>
      </c>
      <c r="F10" s="10">
        <f>+Procesos!D24*D10</f>
        <v>0.66</v>
      </c>
    </row>
    <row r="11" spans="3:7" x14ac:dyDescent="0.25">
      <c r="C11" t="s">
        <v>186</v>
      </c>
    </row>
    <row r="12" spans="3:7" x14ac:dyDescent="0.25">
      <c r="C12" t="s">
        <v>187</v>
      </c>
      <c r="D12" s="22">
        <v>0.33</v>
      </c>
      <c r="F12" s="10">
        <f>+Procesos!D4*D12</f>
        <v>0.2475</v>
      </c>
      <c r="G12" s="22">
        <f>+AVERAGE(F12:F13)</f>
        <v>0.23375000000000001</v>
      </c>
    </row>
    <row r="13" spans="3:7" x14ac:dyDescent="0.25">
      <c r="C13" t="s">
        <v>188</v>
      </c>
      <c r="D13" s="22">
        <v>0.66</v>
      </c>
      <c r="F13" s="10">
        <f>+Procesos!D16*D13</f>
        <v>0.22</v>
      </c>
    </row>
    <row r="14" spans="3:7" x14ac:dyDescent="0.25">
      <c r="C14" t="s">
        <v>189</v>
      </c>
    </row>
    <row r="15" spans="3:7" x14ac:dyDescent="0.25">
      <c r="C15" t="s">
        <v>187</v>
      </c>
      <c r="D15" s="22">
        <v>0.3</v>
      </c>
      <c r="F15" s="10">
        <f>+Procesos!$D$4*D15</f>
        <v>0.22499999999999998</v>
      </c>
      <c r="G15" s="22">
        <f>+AVERAGE(F15:F18)</f>
        <v>0.20624999999999996</v>
      </c>
    </row>
    <row r="16" spans="3:7" x14ac:dyDescent="0.25">
      <c r="C16" t="s">
        <v>182</v>
      </c>
      <c r="D16" s="22">
        <v>0.3</v>
      </c>
      <c r="F16" s="10">
        <f>+Procesos!$D$5*D16</f>
        <v>0.19999999999999998</v>
      </c>
    </row>
    <row r="17" spans="3:7" x14ac:dyDescent="0.25">
      <c r="C17" t="s">
        <v>190</v>
      </c>
      <c r="D17" s="22">
        <v>0.3</v>
      </c>
      <c r="F17" s="10">
        <f>+Procesos!$D$8*D17</f>
        <v>0.3</v>
      </c>
    </row>
    <row r="18" spans="3:7" x14ac:dyDescent="0.25">
      <c r="C18" t="s">
        <v>191</v>
      </c>
      <c r="D18" s="22">
        <v>0.1</v>
      </c>
      <c r="F18" s="10">
        <f>+Procesos!$D$18*D18</f>
        <v>0.1</v>
      </c>
    </row>
    <row r="19" spans="3:7" x14ac:dyDescent="0.25">
      <c r="C19" t="s">
        <v>192</v>
      </c>
    </row>
    <row r="20" spans="3:7" x14ac:dyDescent="0.25">
      <c r="C20" t="s">
        <v>182</v>
      </c>
      <c r="D20" s="22">
        <v>0.33</v>
      </c>
      <c r="F20" s="10">
        <f>+Procesos!$D$5*D20</f>
        <v>0.22</v>
      </c>
      <c r="G20" s="22">
        <f>+AVERAGE(F20:F21)</f>
        <v>0.44</v>
      </c>
    </row>
    <row r="21" spans="3:7" x14ac:dyDescent="0.25">
      <c r="C21" t="s">
        <v>193</v>
      </c>
      <c r="D21" s="22">
        <v>0.66</v>
      </c>
      <c r="F21" s="10">
        <f>+Procesos!$D$11*D21</f>
        <v>0.66</v>
      </c>
    </row>
    <row r="25" spans="3:7" x14ac:dyDescent="0.25">
      <c r="C25" t="s">
        <v>180</v>
      </c>
      <c r="D25" s="22">
        <f>+G6</f>
        <v>0.38500000000000001</v>
      </c>
    </row>
    <row r="26" spans="3:7" x14ac:dyDescent="0.25">
      <c r="C26" t="s">
        <v>183</v>
      </c>
      <c r="D26" s="22">
        <f>+G9</f>
        <v>0.45374999999999999</v>
      </c>
    </row>
    <row r="27" spans="3:7" x14ac:dyDescent="0.25">
      <c r="C27" t="s">
        <v>186</v>
      </c>
      <c r="D27" s="22">
        <f>+G12</f>
        <v>0.23375000000000001</v>
      </c>
    </row>
    <row r="28" spans="3:7" x14ac:dyDescent="0.25">
      <c r="C28" t="s">
        <v>189</v>
      </c>
      <c r="D28" s="22">
        <f>+G15</f>
        <v>0.20624999999999996</v>
      </c>
    </row>
    <row r="29" spans="3:7" x14ac:dyDescent="0.25">
      <c r="C29" t="s">
        <v>192</v>
      </c>
      <c r="D29" s="22">
        <f>+G20</f>
        <v>0.44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/>
  </sheetViews>
  <sheetFormatPr baseColWidth="10" defaultColWidth="9.140625" defaultRowHeight="15" x14ac:dyDescent="0.25"/>
  <cols>
    <col min="1" max="1" width="16.7109375" customWidth="1"/>
    <col min="2" max="2" width="89" bestFit="1" customWidth="1"/>
    <col min="3" max="3" width="17.5703125" bestFit="1" customWidth="1"/>
    <col min="4" max="4" width="10.7109375" style="11" customWidth="1"/>
    <col min="6" max="6" width="109.42578125" bestFit="1" customWidth="1"/>
  </cols>
  <sheetData>
    <row r="1" spans="1:4" x14ac:dyDescent="0.25">
      <c r="C1" s="10"/>
      <c r="D1"/>
    </row>
    <row r="2" spans="1:4" x14ac:dyDescent="0.25">
      <c r="C2" s="10"/>
      <c r="D2"/>
    </row>
    <row r="3" spans="1:4" x14ac:dyDescent="0.25">
      <c r="C3" s="10"/>
      <c r="D3"/>
    </row>
    <row r="4" spans="1:4" x14ac:dyDescent="0.25">
      <c r="A4" t="s">
        <v>161</v>
      </c>
      <c r="C4" s="11"/>
      <c r="D4"/>
    </row>
    <row r="5" spans="1:4" x14ac:dyDescent="0.25">
      <c r="A5" t="s">
        <v>154</v>
      </c>
      <c r="B5" t="s">
        <v>155</v>
      </c>
      <c r="C5" s="10">
        <v>0.66</v>
      </c>
      <c r="D5" t="s">
        <v>20</v>
      </c>
    </row>
    <row r="6" spans="1:4" x14ac:dyDescent="0.25">
      <c r="A6" t="s">
        <v>154</v>
      </c>
      <c r="B6" t="s">
        <v>156</v>
      </c>
      <c r="C6" s="10">
        <v>0.61</v>
      </c>
      <c r="D6" t="s">
        <v>20</v>
      </c>
    </row>
    <row r="7" spans="1:4" x14ac:dyDescent="0.25">
      <c r="A7" t="s">
        <v>152</v>
      </c>
      <c r="B7" t="s">
        <v>157</v>
      </c>
      <c r="C7" s="10">
        <v>0.66</v>
      </c>
      <c r="D7" t="s">
        <v>20</v>
      </c>
    </row>
    <row r="8" spans="1:4" x14ac:dyDescent="0.25">
      <c r="A8" t="s">
        <v>152</v>
      </c>
      <c r="B8" t="s">
        <v>158</v>
      </c>
      <c r="C8" s="10">
        <v>0.62</v>
      </c>
      <c r="D8" t="s">
        <v>20</v>
      </c>
    </row>
    <row r="9" spans="1:4" x14ac:dyDescent="0.25">
      <c r="A9" t="s">
        <v>152</v>
      </c>
      <c r="B9" t="s">
        <v>159</v>
      </c>
      <c r="C9" s="10">
        <v>0.55000000000000004</v>
      </c>
      <c r="D9" t="s">
        <v>20</v>
      </c>
    </row>
    <row r="10" spans="1:4" x14ac:dyDescent="0.25">
      <c r="A10" t="s">
        <v>152</v>
      </c>
      <c r="B10" t="s">
        <v>160</v>
      </c>
      <c r="C10" s="10">
        <v>0.6</v>
      </c>
      <c r="D10" t="s">
        <v>20</v>
      </c>
    </row>
    <row r="11" spans="1:4" x14ac:dyDescent="0.25">
      <c r="C11" s="11"/>
      <c r="D11"/>
    </row>
    <row r="12" spans="1:4" x14ac:dyDescent="0.25">
      <c r="C12" s="10"/>
      <c r="D12"/>
    </row>
    <row r="13" spans="1:4" x14ac:dyDescent="0.25">
      <c r="A13" t="s">
        <v>162</v>
      </c>
      <c r="C13" s="11"/>
      <c r="D13"/>
    </row>
    <row r="14" spans="1:4" x14ac:dyDescent="0.25">
      <c r="A14" t="s">
        <v>154</v>
      </c>
      <c r="B14" t="s">
        <v>155</v>
      </c>
      <c r="C14" s="10">
        <v>0.15</v>
      </c>
      <c r="D14"/>
    </row>
    <row r="15" spans="1:4" x14ac:dyDescent="0.25">
      <c r="A15" t="s">
        <v>154</v>
      </c>
      <c r="B15" t="s">
        <v>156</v>
      </c>
      <c r="C15" s="10">
        <v>0.7</v>
      </c>
      <c r="D15"/>
    </row>
    <row r="16" spans="1:4" x14ac:dyDescent="0.25">
      <c r="A16" t="s">
        <v>152</v>
      </c>
      <c r="B16" t="s">
        <v>157</v>
      </c>
      <c r="C16" s="10">
        <v>0.33</v>
      </c>
      <c r="D16"/>
    </row>
    <row r="17" spans="1:4" x14ac:dyDescent="0.25">
      <c r="A17" t="s">
        <v>152</v>
      </c>
      <c r="B17" t="s">
        <v>158</v>
      </c>
      <c r="C17" s="10">
        <v>0.8</v>
      </c>
      <c r="D17"/>
    </row>
    <row r="18" spans="1:4" x14ac:dyDescent="0.25">
      <c r="A18" t="s">
        <v>152</v>
      </c>
      <c r="B18" t="s">
        <v>159</v>
      </c>
      <c r="C18" s="10">
        <v>0.1</v>
      </c>
      <c r="D18"/>
    </row>
    <row r="19" spans="1:4" x14ac:dyDescent="0.25">
      <c r="A19" t="s">
        <v>152</v>
      </c>
      <c r="B19" t="s">
        <v>160</v>
      </c>
      <c r="C19" s="10">
        <v>0.8</v>
      </c>
      <c r="D19"/>
    </row>
    <row r="20" spans="1:4" x14ac:dyDescent="0.25">
      <c r="C20" s="10"/>
      <c r="D20"/>
    </row>
    <row r="22" spans="1:4" x14ac:dyDescent="0.25">
      <c r="A22" t="s">
        <v>163</v>
      </c>
      <c r="C22" s="11"/>
    </row>
    <row r="23" spans="1:4" x14ac:dyDescent="0.25">
      <c r="A23" t="s">
        <v>154</v>
      </c>
      <c r="B23" t="s">
        <v>155</v>
      </c>
      <c r="C23" s="10">
        <v>0.8</v>
      </c>
    </row>
    <row r="24" spans="1:4" x14ac:dyDescent="0.25">
      <c r="A24" t="s">
        <v>154</v>
      </c>
      <c r="B24" t="s">
        <v>156</v>
      </c>
      <c r="C24" s="10">
        <v>0.85</v>
      </c>
    </row>
    <row r="25" spans="1:4" x14ac:dyDescent="0.25">
      <c r="A25" t="s">
        <v>152</v>
      </c>
      <c r="B25" t="s">
        <v>157</v>
      </c>
      <c r="C25" s="10">
        <v>0.1</v>
      </c>
    </row>
    <row r="26" spans="1:4" x14ac:dyDescent="0.25">
      <c r="A26" t="s">
        <v>152</v>
      </c>
      <c r="B26" t="s">
        <v>158</v>
      </c>
      <c r="C26" s="10">
        <v>0.1</v>
      </c>
    </row>
    <row r="27" spans="1:4" x14ac:dyDescent="0.25">
      <c r="A27" t="s">
        <v>152</v>
      </c>
      <c r="B27" t="s">
        <v>159</v>
      </c>
      <c r="C27" s="10">
        <v>0.1</v>
      </c>
    </row>
    <row r="28" spans="1:4" x14ac:dyDescent="0.25">
      <c r="A28" t="s">
        <v>152</v>
      </c>
      <c r="B28" t="s">
        <v>160</v>
      </c>
      <c r="C28" s="10">
        <v>0.1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271A332D96CD438BAECA4AC23E234A" ma:contentTypeVersion="11" ma:contentTypeDescription="Create a new document." ma:contentTypeScope="" ma:versionID="54c3efadefe2a3bc83b0e48a4064ef2a">
  <xsd:schema xmlns:xsd="http://www.w3.org/2001/XMLSchema" xmlns:xs="http://www.w3.org/2001/XMLSchema" xmlns:p="http://schemas.microsoft.com/office/2006/metadata/properties" xmlns:ns3="79d8ff95-0ebd-46cb-8360-97318506dc9e" xmlns:ns4="e7807545-4cd5-4eeb-8ae5-5da6dabcfec7" targetNamespace="http://schemas.microsoft.com/office/2006/metadata/properties" ma:root="true" ma:fieldsID="bb6838d9779630cd299a19ffbe84e720" ns3:_="" ns4:_="">
    <xsd:import namespace="79d8ff95-0ebd-46cb-8360-97318506dc9e"/>
    <xsd:import namespace="e7807545-4cd5-4eeb-8ae5-5da6dabcfe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d8ff95-0ebd-46cb-8360-97318506dc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07545-4cd5-4eeb-8ae5-5da6dabcfec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09F79C-4FB1-422D-B330-5AC6B474DF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1023C8-E320-41F0-81AE-0F7980B5B6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d8ff95-0ebd-46cb-8360-97318506dc9e"/>
    <ds:schemaRef ds:uri="e7807545-4cd5-4eeb-8ae5-5da6dabcfe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911B9D-C5E9-4C01-B39F-6402EA009C05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e7807545-4cd5-4eeb-8ae5-5da6dabcfec7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79d8ff95-0ebd-46cb-8360-97318506dc9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politicas</vt:lpstr>
      <vt:lpstr>Criterios</vt:lpstr>
      <vt:lpstr>Procesos</vt:lpstr>
      <vt:lpstr>Alertas</vt:lpstr>
      <vt:lpstr>Aproximacion territorial</vt:lpstr>
      <vt:lpstr>ejemplos de interpretaciones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Sandoval</dc:creator>
  <cp:lastModifiedBy>Dunia Quirós Carmona</cp:lastModifiedBy>
  <dcterms:created xsi:type="dcterms:W3CDTF">2019-02-26T18:51:42Z</dcterms:created>
  <dcterms:modified xsi:type="dcterms:W3CDTF">2020-02-06T21:16:33Z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0x010100D8271A332D96CD438BAECA4AC23E234A</vt:lpwstr>
  </property>
</Properties>
</file>