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60" windowWidth="20400" windowHeight="7695" tabRatio="894" activeTab="1"/>
  </bookViews>
  <sheets>
    <sheet name="GERENTE" sheetId="94" r:id="rId1"/>
    <sheet name="LIMA" sheetId="55" r:id="rId2"/>
    <sheet name="RRHH" sheetId="93" r:id="rId3"/>
    <sheet name="PRACTICANTE " sheetId="92" r:id="rId4"/>
  </sheets>
  <externalReferences>
    <externalReference r:id="rId5"/>
  </externalReferences>
  <definedNames>
    <definedName name="_xlnm._FilterDatabase" localSheetId="0" hidden="1">GERENTE!$A$12:$FO$15</definedName>
    <definedName name="_xlnm._FilterDatabase" localSheetId="1" hidden="1">LIMA!$A$12:$FQ$25</definedName>
    <definedName name="_xlnm._FilterDatabase" localSheetId="3" hidden="1">'PRACTICANTE '!$A$10:$AC$12</definedName>
    <definedName name="_xlnm._FilterDatabase" localSheetId="2" hidden="1">RRHH!$A$12:$BW$21</definedName>
    <definedName name="AAAAAA" localSheetId="0">#REF!</definedName>
    <definedName name="AAAAAA" localSheetId="3">#REF!</definedName>
    <definedName name="AAAAAA" localSheetId="2">#REF!</definedName>
    <definedName name="AAAAAA">#REF!</definedName>
    <definedName name="AFAM">#REF!</definedName>
    <definedName name="AFP" localSheetId="0">#REF!</definedName>
    <definedName name="AFP" localSheetId="3">#REF!</definedName>
    <definedName name="AFP" localSheetId="2">#REF!</definedName>
    <definedName name="AFP">#REF!</definedName>
    <definedName name="_xlnm.Print_Area" localSheetId="0">GERENTE!$B$10:$FM$13</definedName>
    <definedName name="_xlnm.Print_Area" localSheetId="1">LIMA!$B$10:$FM$20</definedName>
    <definedName name="_xlnm.Print_Area" localSheetId="3">'PRACTICANTE '!$B$1:$AB$16</definedName>
    <definedName name="_xlnm.Print_Area" localSheetId="2">RRHH!$B$10:$BU$15</definedName>
    <definedName name="ASIG_FAM">#REF!</definedName>
    <definedName name="BANCO">#REF!</definedName>
    <definedName name="BASE">#REF!</definedName>
    <definedName name="_xlnm.Database" localSheetId="0">#REF!</definedName>
    <definedName name="_xlnm.Database" localSheetId="3">#REF!</definedName>
    <definedName name="_xlnm.Database" localSheetId="2">#REF!</definedName>
    <definedName name="_xlnm.Database">#REF!</definedName>
    <definedName name="BASICO">#REF!</definedName>
    <definedName name="cadddd" localSheetId="0">#REF!</definedName>
    <definedName name="cadddd" localSheetId="1">#REF!</definedName>
    <definedName name="cadddd" localSheetId="3">#REF!</definedName>
    <definedName name="cadddd" localSheetId="2">#REF!</definedName>
    <definedName name="cadddd">#REF!</definedName>
    <definedName name="CODIGO">#REF!</definedName>
    <definedName name="CUENTA">#REF!</definedName>
    <definedName name="DATA" localSheetId="0">#REF!</definedName>
    <definedName name="DATA" localSheetId="3">#REF!</definedName>
    <definedName name="DATA" localSheetId="2">#REF!</definedName>
    <definedName name="DATA">#REF!</definedName>
    <definedName name="DEPOSITO">#REF!</definedName>
    <definedName name="DNI">#REF!</definedName>
    <definedName name="Excel_BuiltIn__FilterDatabase_1" localSheetId="0">#REF!</definedName>
    <definedName name="Excel_BuiltIn__FilterDatabase_1" localSheetId="3">#REF!</definedName>
    <definedName name="Excel_BuiltIn__FilterDatabase_1" localSheetId="2">#REF!</definedName>
    <definedName name="Excel_BuiltIn__FilterDatabase_1">#REF!</definedName>
    <definedName name="Excel_BuiltIn__FilterDatabase_2" localSheetId="0">#REF!</definedName>
    <definedName name="Excel_BuiltIn__FilterDatabase_2" localSheetId="3">#REF!</definedName>
    <definedName name="Excel_BuiltIn__FilterDatabase_2" localSheetId="2">#REF!</definedName>
    <definedName name="Excel_BuiltIn__FilterDatabase_2">#REF!</definedName>
    <definedName name="Excel_BuiltIn__FilterDatabase_4" localSheetId="0">#REF!</definedName>
    <definedName name="Excel_BuiltIn__FilterDatabase_4" localSheetId="3">#REF!</definedName>
    <definedName name="Excel_BuiltIn__FilterDatabase_4" localSheetId="2">#REF!</definedName>
    <definedName name="Excel_BuiltIn__FilterDatabase_4">#REF!</definedName>
    <definedName name="Excel_BuiltIn__FilterDatabase_5" localSheetId="0">#REF!</definedName>
    <definedName name="Excel_BuiltIn__FilterDatabase_5" localSheetId="3">#REF!</definedName>
    <definedName name="Excel_BuiltIn__FilterDatabase_5" localSheetId="2">#REF!</definedName>
    <definedName name="Excel_BuiltIn__FilterDatabase_5">#REF!</definedName>
    <definedName name="F_INI">#REF!</definedName>
    <definedName name="GRATI">#REF!</definedName>
    <definedName name="GRATIF">#REF!</definedName>
    <definedName name="INT_ANU">#REF!</definedName>
    <definedName name="INT_DIA">#REF!</definedName>
    <definedName name="LUIS" localSheetId="0">#REF!</definedName>
    <definedName name="LUIS" localSheetId="3">#REF!</definedName>
    <definedName name="LUIS" localSheetId="2">#REF!</definedName>
    <definedName name="LUIS">#REF!</definedName>
    <definedName name="LUISS" localSheetId="0">#REF!</definedName>
    <definedName name="LUISS" localSheetId="3">#REF!</definedName>
    <definedName name="LUISS" localSheetId="2">#REF!</definedName>
    <definedName name="LUISS">#REF!</definedName>
    <definedName name="MayorCTS" localSheetId="0">#REF!</definedName>
    <definedName name="MayorCTS" localSheetId="3">#REF!</definedName>
    <definedName name="MayorCTS" localSheetId="2">#REF!</definedName>
    <definedName name="MayorCTS">#REF!</definedName>
    <definedName name="MayorGratificacion" localSheetId="0">#REF!</definedName>
    <definedName name="MayorGratificacion" localSheetId="3">#REF!</definedName>
    <definedName name="MayorGratificacion" localSheetId="2">#REF!</definedName>
    <definedName name="MayorGratificacion">#REF!</definedName>
    <definedName name="MayorVacaciones" localSheetId="0">#REF!</definedName>
    <definedName name="MayorVacaciones" localSheetId="3">#REF!</definedName>
    <definedName name="MayorVacaciones" localSheetId="2">#REF!</definedName>
    <definedName name="MayorVacaciones">#REF!</definedName>
    <definedName name="MONEDA">#REF!</definedName>
    <definedName name="planilla" localSheetId="0">#REF!</definedName>
    <definedName name="planilla" localSheetId="1">#REF!</definedName>
    <definedName name="planilla" localSheetId="3">#REF!</definedName>
    <definedName name="planilla" localSheetId="2">#REF!</definedName>
    <definedName name="planilla">#REF!</definedName>
    <definedName name="ProvCTS" localSheetId="0">#REF!</definedName>
    <definedName name="ProvCTS" localSheetId="3">#REF!</definedName>
    <definedName name="ProvCTS" localSheetId="2">#REF!</definedName>
    <definedName name="ProvCTS">#REF!</definedName>
    <definedName name="ProvGratificacion" localSheetId="0">#REF!</definedName>
    <definedName name="ProvGratificacion" localSheetId="3">#REF!</definedName>
    <definedName name="ProvGratificacion" localSheetId="2">#REF!</definedName>
    <definedName name="ProvGratificacion">#REF!</definedName>
    <definedName name="ProvVacaciones" localSheetId="0">#REF!</definedName>
    <definedName name="ProvVacaciones" localSheetId="3">#REF!</definedName>
    <definedName name="ProvVacaciones" localSheetId="2">#REF!</definedName>
    <definedName name="ProvVacaciones">#REF!</definedName>
    <definedName name="_xlnm.Print_Titles" localSheetId="0">GERENTE!$10:$12</definedName>
    <definedName name="_xlnm.Print_Titles" localSheetId="1">LIMA!$10:$12</definedName>
    <definedName name="_xlnm.Print_Titles" localSheetId="2">RRHH!$10:$12</definedName>
    <definedName name="TOTA_INT">#REF!</definedName>
    <definedName name="TOTAL_DIAS">#REF!</definedName>
    <definedName name="TOTAL_ING">#REF!</definedName>
    <definedName name="TRABAJADOR">#REF!</definedName>
    <definedName name="VALOR_DIA">#REF!</definedName>
  </definedNames>
  <calcPr calcId="144525"/>
  <fileRecoveryPr autoRecover="0"/>
</workbook>
</file>

<file path=xl/calcChain.xml><?xml version="1.0" encoding="utf-8"?>
<calcChain xmlns="http://schemas.openxmlformats.org/spreadsheetml/2006/main">
  <c r="FM27" i="55" l="1"/>
  <c r="BU14" i="93" l="1"/>
  <c r="BU15" i="93"/>
  <c r="BU16" i="93"/>
  <c r="BU17" i="93"/>
  <c r="BU18" i="93"/>
  <c r="BU19" i="93"/>
  <c r="BU13" i="93"/>
  <c r="BT14" i="93"/>
  <c r="BT15" i="93"/>
  <c r="BT16" i="93"/>
  <c r="BT17" i="93"/>
  <c r="BT18" i="93"/>
  <c r="BT19" i="93"/>
  <c r="BT13" i="93"/>
  <c r="FA16" i="55"/>
  <c r="FL16" i="55" s="1"/>
  <c r="FM16" i="55" s="1"/>
  <c r="FM14" i="55"/>
  <c r="FM15" i="55"/>
  <c r="FM17" i="55"/>
  <c r="FM18" i="55"/>
  <c r="FM19" i="55"/>
  <c r="FM20" i="55"/>
  <c r="FM21" i="55"/>
  <c r="FM22" i="55"/>
  <c r="FM23" i="55"/>
  <c r="FM24" i="55"/>
  <c r="FM13" i="55"/>
  <c r="FL14" i="55"/>
  <c r="FL15" i="55"/>
  <c r="FL17" i="55"/>
  <c r="FL18" i="55"/>
  <c r="FL19" i="55"/>
  <c r="FL20" i="55"/>
  <c r="FL21" i="55"/>
  <c r="FL22" i="55"/>
  <c r="FL23" i="55"/>
  <c r="FL24" i="55"/>
  <c r="FL13" i="55"/>
  <c r="FL25" i="55" l="1"/>
  <c r="BU20" i="93"/>
  <c r="FM25" i="55"/>
  <c r="FO25" i="55" l="1"/>
  <c r="AR25" i="55" l="1"/>
  <c r="AS25" i="55"/>
  <c r="AT25" i="55"/>
  <c r="AU25" i="55"/>
  <c r="AV25" i="55"/>
  <c r="AW25" i="55"/>
  <c r="AX25" i="55"/>
  <c r="AY25" i="55"/>
  <c r="AZ25" i="55"/>
  <c r="BA25" i="55"/>
  <c r="BB25" i="55"/>
  <c r="BC25" i="55"/>
  <c r="BD25" i="55"/>
  <c r="BE25" i="55"/>
  <c r="BF25" i="55"/>
  <c r="BG25" i="55"/>
  <c r="BH25" i="55"/>
  <c r="BI25" i="55"/>
  <c r="BJ25" i="55"/>
  <c r="BK25" i="55"/>
  <c r="BL25" i="55"/>
  <c r="BM25" i="55"/>
  <c r="BN25" i="55"/>
  <c r="BO25" i="55"/>
  <c r="BP25" i="55"/>
  <c r="BQ25" i="55"/>
  <c r="BR25" i="55"/>
  <c r="BS25" i="55"/>
  <c r="BT25" i="55"/>
  <c r="BU25" i="55"/>
  <c r="BV25" i="55"/>
  <c r="BW25" i="55"/>
  <c r="BX25" i="55"/>
  <c r="BY25" i="55"/>
  <c r="BZ25" i="55"/>
  <c r="CA25" i="55"/>
  <c r="CB25" i="55"/>
  <c r="CC25" i="55"/>
  <c r="CD25" i="55"/>
  <c r="CE25" i="55"/>
  <c r="CF25" i="55"/>
  <c r="CG25" i="55"/>
  <c r="CH25" i="55"/>
  <c r="CI25" i="55"/>
  <c r="CJ25" i="55"/>
  <c r="CK25" i="55"/>
  <c r="CL25" i="55"/>
  <c r="CM25" i="55"/>
  <c r="CN25" i="55"/>
  <c r="CO25" i="55"/>
  <c r="CP25" i="55"/>
  <c r="CQ25" i="55"/>
  <c r="CR25" i="55"/>
  <c r="CS25" i="55"/>
  <c r="CT25" i="55"/>
  <c r="CU25" i="55"/>
  <c r="CV25" i="55"/>
  <c r="CW25" i="55"/>
  <c r="CX25" i="55"/>
  <c r="CY25" i="55"/>
  <c r="CZ25" i="55"/>
  <c r="DA25" i="55"/>
  <c r="DB25" i="55"/>
  <c r="DC25" i="55"/>
  <c r="DD25" i="55"/>
  <c r="DE25" i="55"/>
  <c r="DF25" i="55"/>
  <c r="DG25" i="55"/>
  <c r="DH25" i="55"/>
  <c r="DI25" i="55"/>
  <c r="DJ25" i="55"/>
  <c r="DK25" i="55"/>
  <c r="DL25" i="55"/>
  <c r="DM25" i="55"/>
  <c r="DN25" i="55"/>
  <c r="DO25" i="55"/>
  <c r="DP25" i="55"/>
  <c r="DQ25" i="55"/>
  <c r="DR25" i="55"/>
  <c r="DS25" i="55"/>
  <c r="DT25" i="55"/>
  <c r="DU25" i="55"/>
  <c r="DV25" i="55"/>
  <c r="DW25" i="55"/>
  <c r="DX25" i="55"/>
  <c r="DY25" i="55"/>
  <c r="DZ25" i="55"/>
  <c r="EA25" i="55"/>
  <c r="EB25" i="55"/>
  <c r="EC25" i="55"/>
  <c r="ED25" i="55"/>
  <c r="EE25" i="55"/>
  <c r="EF25" i="55"/>
  <c r="EG25" i="55"/>
  <c r="EH25" i="55"/>
  <c r="EI25" i="55"/>
  <c r="EJ25" i="55"/>
  <c r="EK25" i="55"/>
  <c r="EL25" i="55"/>
  <c r="EM25" i="55"/>
  <c r="EN25" i="55"/>
  <c r="EO25" i="55"/>
  <c r="EP25" i="55"/>
  <c r="EQ25" i="55"/>
  <c r="ER25" i="55"/>
  <c r="ES25" i="55"/>
  <c r="ET25" i="55"/>
  <c r="EU25" i="55"/>
  <c r="EV25" i="55"/>
  <c r="EW25" i="55"/>
  <c r="EX25" i="55"/>
  <c r="EY25" i="55"/>
  <c r="EZ25" i="55"/>
  <c r="FA25" i="55"/>
  <c r="FB25" i="55"/>
  <c r="FC25" i="55"/>
  <c r="FD25" i="55"/>
  <c r="FE25" i="55"/>
  <c r="FF25" i="55"/>
  <c r="FG25" i="55"/>
  <c r="FH25" i="55"/>
  <c r="FI25" i="55"/>
  <c r="FJ25" i="55"/>
  <c r="FK25" i="55"/>
  <c r="FP25" i="55"/>
  <c r="Z16" i="92" l="1"/>
  <c r="AT14" i="94" l="1"/>
  <c r="AU14" i="94"/>
  <c r="AV14" i="94"/>
  <c r="AW14" i="94"/>
  <c r="AX14" i="94"/>
  <c r="AY14" i="94"/>
  <c r="AZ14" i="94"/>
  <c r="BA14" i="94"/>
  <c r="BB14" i="94"/>
  <c r="BC14" i="94"/>
  <c r="BD14" i="94"/>
  <c r="BE14" i="94"/>
  <c r="BF14" i="94"/>
  <c r="BG14" i="94"/>
  <c r="BH14" i="94"/>
  <c r="BI14" i="94"/>
  <c r="BJ14" i="94"/>
  <c r="BS14" i="94"/>
  <c r="BT14" i="94"/>
  <c r="BU14" i="94"/>
  <c r="BV14" i="94"/>
  <c r="BZ14" i="94"/>
  <c r="CA14" i="94"/>
  <c r="CB14" i="94"/>
  <c r="CC14" i="94"/>
  <c r="CD14" i="94"/>
  <c r="CE14" i="94"/>
  <c r="CG14" i="94"/>
  <c r="CH14" i="94"/>
  <c r="CI14" i="94"/>
  <c r="CK14" i="94"/>
  <c r="CL14" i="94"/>
  <c r="CM14" i="94"/>
  <c r="CN14" i="94"/>
  <c r="CO14" i="94"/>
  <c r="CP14" i="94"/>
  <c r="CS14" i="94"/>
  <c r="CT14" i="94"/>
  <c r="CU14" i="94"/>
  <c r="CV14" i="94"/>
  <c r="CW14" i="94"/>
  <c r="CX14" i="94"/>
  <c r="CY14" i="94"/>
  <c r="CZ14" i="94"/>
  <c r="DA14" i="94"/>
  <c r="DB14" i="94"/>
  <c r="DD14" i="94"/>
  <c r="DE14" i="94"/>
  <c r="DF14" i="94"/>
  <c r="DG14" i="94"/>
  <c r="DH14" i="94"/>
  <c r="DI14" i="94"/>
  <c r="DJ14" i="94"/>
  <c r="DK14" i="94"/>
  <c r="DL14" i="94"/>
  <c r="DM14" i="94"/>
  <c r="DN14" i="94"/>
  <c r="DO14" i="94"/>
  <c r="DP14" i="94"/>
  <c r="DQ14" i="94"/>
  <c r="DR14" i="94"/>
  <c r="DS14" i="94"/>
  <c r="DT14" i="94"/>
  <c r="DU14" i="94"/>
  <c r="DV14" i="94"/>
  <c r="DW14" i="94"/>
  <c r="DX14" i="94"/>
  <c r="DY14" i="94"/>
  <c r="DZ14" i="94"/>
  <c r="EA14" i="94"/>
  <c r="EB14" i="94"/>
  <c r="EC14" i="94"/>
  <c r="ED14" i="94"/>
  <c r="EE14" i="94"/>
  <c r="EF14" i="94"/>
  <c r="ER14" i="94"/>
  <c r="ES14" i="94"/>
  <c r="ET14" i="94"/>
  <c r="EU14" i="94"/>
  <c r="EV14" i="94"/>
  <c r="EW14" i="94"/>
  <c r="EX14" i="94"/>
  <c r="EZ14" i="94"/>
  <c r="FA14" i="94"/>
  <c r="FB14" i="94"/>
  <c r="FC14" i="94"/>
  <c r="FD14" i="94"/>
  <c r="FE14" i="94"/>
  <c r="FF14" i="94"/>
  <c r="FG14" i="94"/>
  <c r="FH14" i="94"/>
  <c r="FI14" i="94"/>
  <c r="FJ14" i="94"/>
  <c r="FK14" i="94"/>
  <c r="AR14" i="94"/>
  <c r="AR20" i="93"/>
  <c r="AT20" i="93"/>
  <c r="AU20" i="93"/>
  <c r="AV20" i="93"/>
  <c r="AW20" i="93"/>
  <c r="AX20" i="93"/>
  <c r="AY20" i="93"/>
  <c r="AZ20" i="93"/>
  <c r="BA20" i="93"/>
  <c r="BB20" i="93"/>
  <c r="BC20" i="93"/>
  <c r="BD20" i="93"/>
  <c r="BE20" i="93"/>
  <c r="BF20" i="93"/>
  <c r="BG20" i="93"/>
  <c r="BH20" i="93"/>
  <c r="BI20" i="93"/>
  <c r="BJ20" i="93"/>
  <c r="BK20" i="93"/>
  <c r="BN20" i="93"/>
  <c r="BP20" i="93"/>
  <c r="BQ20" i="93"/>
  <c r="BR20" i="93" l="1"/>
  <c r="BS20" i="93" l="1"/>
  <c r="EY14" i="94"/>
  <c r="EQ14" i="94"/>
  <c r="EP14" i="94"/>
  <c r="EN14" i="94"/>
  <c r="EM14" i="94"/>
  <c r="EL14" i="94"/>
  <c r="DC14" i="94"/>
  <c r="CJ14" i="94"/>
  <c r="CF14" i="94"/>
  <c r="BY14" i="94"/>
  <c r="BX14" i="94"/>
  <c r="BW14" i="94"/>
  <c r="BR14" i="94"/>
  <c r="BQ14" i="94"/>
  <c r="BP14" i="94"/>
  <c r="BO14" i="94"/>
  <c r="AS14" i="94"/>
  <c r="BN14" i="94" l="1"/>
  <c r="CR14" i="94"/>
  <c r="BM14" i="94"/>
  <c r="BK14" i="94"/>
  <c r="CQ14" i="94"/>
  <c r="BL14" i="94" l="1"/>
  <c r="EH14" i="94"/>
  <c r="FO14" i="94" l="1"/>
  <c r="EG14" i="94"/>
  <c r="EI14" i="94" l="1"/>
  <c r="EJ14" i="94"/>
  <c r="EK14" i="94"/>
  <c r="BT20" i="93" l="1"/>
  <c r="AS20" i="93" l="1"/>
  <c r="BM20" i="93"/>
  <c r="BL20" i="93" l="1"/>
  <c r="BO20" i="93"/>
  <c r="AB16" i="92" l="1"/>
  <c r="V16" i="92"/>
  <c r="R16" i="92"/>
  <c r="AE15" i="92"/>
  <c r="AD15" i="92"/>
  <c r="AD16" i="92" s="1"/>
  <c r="Q15" i="92"/>
  <c r="X16" i="92"/>
  <c r="AC8" i="92"/>
  <c r="Q16" i="92" l="1"/>
  <c r="U16" i="92" l="1"/>
  <c r="X18" i="92"/>
  <c r="FQ25" i="55" l="1"/>
  <c r="EO14" i="94" l="1"/>
  <c r="FL14" i="94" l="1"/>
  <c r="FM14" i="94" l="1"/>
</calcChain>
</file>

<file path=xl/comments1.xml><?xml version="1.0" encoding="utf-8"?>
<comments xmlns="http://schemas.openxmlformats.org/spreadsheetml/2006/main">
  <authors>
    <author>Leidy Rios</author>
  </authors>
  <commentList>
    <comment ref="AD11" authorId="0">
      <text>
        <r>
          <rPr>
            <b/>
            <sz val="9"/>
            <color indexed="81"/>
            <rFont val="Tahoma"/>
            <family val="2"/>
          </rPr>
          <t>Es indispensable colocar "SIN VÍNCULO LABORAL" si no in icio labores</t>
        </r>
      </text>
    </comment>
  </commentList>
</comments>
</file>

<file path=xl/comments2.xml><?xml version="1.0" encoding="utf-8"?>
<comments xmlns="http://schemas.openxmlformats.org/spreadsheetml/2006/main">
  <authors>
    <author>Leidy Rios</author>
    <author>Danitza Angulo Ynga</author>
  </authors>
  <commentList>
    <comment ref="AD11" authorId="0">
      <text>
        <r>
          <rPr>
            <b/>
            <sz val="9"/>
            <color indexed="81"/>
            <rFont val="Tahoma"/>
            <family val="2"/>
          </rPr>
          <t>Es indispensable colocar "SIN VÍNCULO LABORAL" si no in icio labores</t>
        </r>
      </text>
    </comment>
    <comment ref="EV16" authorId="1">
      <text>
        <r>
          <rPr>
            <b/>
            <sz val="9"/>
            <color indexed="81"/>
            <rFont val="Tahoma"/>
            <family val="2"/>
          </rPr>
          <t xml:space="preserve">Dscto JUL, AGO,SET,OCT
</t>
        </r>
      </text>
    </comment>
    <comment ref="AR20" authorId="1">
      <text>
        <r>
          <rPr>
            <b/>
            <sz val="9"/>
            <color indexed="81"/>
            <rFont val="Tahoma"/>
            <family val="2"/>
          </rPr>
          <t xml:space="preserve">INCREMENTO A PARTIR DE JULIO </t>
        </r>
      </text>
    </comment>
    <comment ref="DB20" authorId="1">
      <text>
        <r>
          <rPr>
            <b/>
            <sz val="9"/>
            <color indexed="81"/>
            <rFont val="Tahoma"/>
            <family val="2"/>
          </rPr>
          <t>JUL - AGO EN SET ( PASA A CONDICION DE TRABAJO)</t>
        </r>
      </text>
    </comment>
    <comment ref="AQ22" authorId="1">
      <text>
        <r>
          <rPr>
            <b/>
            <sz val="9"/>
            <color indexed="81"/>
            <rFont val="Tahoma"/>
            <family val="2"/>
          </rPr>
          <t>Reg En el transcurso de la mañana</t>
        </r>
      </text>
    </comment>
  </commentList>
</comments>
</file>

<file path=xl/comments3.xml><?xml version="1.0" encoding="utf-8"?>
<comments xmlns="http://schemas.openxmlformats.org/spreadsheetml/2006/main">
  <authors>
    <author>Leidy Rios</author>
    <author>Danitza Angulo Ynga</author>
  </authors>
  <commentList>
    <comment ref="AD11" authorId="0">
      <text>
        <r>
          <rPr>
            <b/>
            <sz val="9"/>
            <color indexed="81"/>
            <rFont val="Tahoma"/>
            <family val="2"/>
          </rPr>
          <t>Es indispensable colocar "SIN VÍNCULO LABORAL" si no in icio labores</t>
        </r>
      </text>
    </comment>
    <comment ref="AR14" authorId="1">
      <text>
        <r>
          <rPr>
            <b/>
            <sz val="9"/>
            <color indexed="81"/>
            <rFont val="Tahoma"/>
            <family val="2"/>
          </rPr>
          <t>a partir de Julio</t>
        </r>
      </text>
    </comment>
  </commentList>
</comments>
</file>

<file path=xl/sharedStrings.xml><?xml version="1.0" encoding="utf-8"?>
<sst xmlns="http://schemas.openxmlformats.org/spreadsheetml/2006/main" count="769" uniqueCount="296">
  <si>
    <t>TRABAJADOR</t>
  </si>
  <si>
    <t>C.U.S.P.P.</t>
  </si>
  <si>
    <t>HABER MENSUAL</t>
  </si>
  <si>
    <t>TOTAL DSCTO.</t>
  </si>
  <si>
    <t>ESSALUD 9%</t>
  </si>
  <si>
    <t>ONP</t>
  </si>
  <si>
    <t>FECHA NAC.</t>
  </si>
  <si>
    <t>BASE IMPONIBLE</t>
  </si>
  <si>
    <t xml:space="preserve">FILIACION </t>
  </si>
  <si>
    <t xml:space="preserve">NETO A PAGAR </t>
  </si>
  <si>
    <t>Nº</t>
  </si>
  <si>
    <t>CARGO</t>
  </si>
  <si>
    <t>TOTAL BRUTO</t>
  </si>
  <si>
    <t>SISTEMA PENSIONARIO</t>
  </si>
  <si>
    <t>PRIMA</t>
  </si>
  <si>
    <t>REM. BÁSICA</t>
  </si>
  <si>
    <t>FECHA DE INICIO</t>
  </si>
  <si>
    <t>FECHA DE CESE</t>
  </si>
  <si>
    <t>HORAS TRABAJADAS</t>
  </si>
  <si>
    <t>MOTIVO CESE</t>
  </si>
  <si>
    <t>SUELDO</t>
  </si>
  <si>
    <t>HABITAT</t>
  </si>
  <si>
    <t>APELLIDOS Y NOMBRES</t>
  </si>
  <si>
    <t>MOVILIDAD SUPEDITADA</t>
  </si>
  <si>
    <t>VACACIONES</t>
  </si>
  <si>
    <t>NUMERO DE CUENTA SUELDO</t>
  </si>
  <si>
    <t>NUMERO DE CUENTA CTS</t>
  </si>
  <si>
    <t>DIAS LABORADOS</t>
  </si>
  <si>
    <t>CTS</t>
  </si>
  <si>
    <t>BANCO</t>
  </si>
  <si>
    <t>PENSIONES</t>
  </si>
  <si>
    <t>DATOS PERSONALES</t>
  </si>
  <si>
    <t>DIAS</t>
  </si>
  <si>
    <t>INGRESOS</t>
  </si>
  <si>
    <t>SCTR</t>
  </si>
  <si>
    <t>DATOS DE PLANILLA</t>
  </si>
  <si>
    <t>ASIGNACION FAMILIAR</t>
  </si>
  <si>
    <t>DNI</t>
  </si>
  <si>
    <t xml:space="preserve">TOPE:    </t>
  </si>
  <si>
    <t>COSTO DE HORAS AL 25%</t>
  </si>
  <si>
    <t>LABORAL</t>
  </si>
  <si>
    <t>TIPO DOC.</t>
  </si>
  <si>
    <t>NUMERO DE DOCUMENTO</t>
  </si>
  <si>
    <t>ESTUDIOS</t>
  </si>
  <si>
    <t>CORREO ELECTRONICO</t>
  </si>
  <si>
    <t>FECHA DE INICIO CONTRATO</t>
  </si>
  <si>
    <t>TIPO DE CONTRATO</t>
  </si>
  <si>
    <t>DIRECCION DE DOMICILIO</t>
  </si>
  <si>
    <t>TELEFONO FIJO</t>
  </si>
  <si>
    <t>TELEFONO CELULAR</t>
  </si>
  <si>
    <t>DISTRITO</t>
  </si>
  <si>
    <t>PROVINCIA</t>
  </si>
  <si>
    <t>REFRIGERIO</t>
  </si>
  <si>
    <t>FALTAS</t>
  </si>
  <si>
    <t>TARDANZAS</t>
  </si>
  <si>
    <t>COSTO DE HORAS AL 100%</t>
  </si>
  <si>
    <t>SUBSIDIO POR MATERNIDAD</t>
  </si>
  <si>
    <t>SUBSIDIO POR ENFERMEDAD</t>
  </si>
  <si>
    <t>SUB POR MATERNIDAD</t>
  </si>
  <si>
    <t>AREA</t>
  </si>
  <si>
    <t>CENTRO DE COSTOS</t>
  </si>
  <si>
    <t>DATOS DE CONTRATO</t>
  </si>
  <si>
    <t>DESCANSO MÉDICO</t>
  </si>
  <si>
    <t>LICENCIA CON GOCE DE HABER</t>
  </si>
  <si>
    <t>COSTO DE HORAS AL 35%</t>
  </si>
  <si>
    <t>LICENCIA POR PATERNIDAD</t>
  </si>
  <si>
    <t>CTS TRUNCA</t>
  </si>
  <si>
    <t>VACACIONES TRUNCAS</t>
  </si>
  <si>
    <t>VACACIONES PENDIENTES</t>
  </si>
  <si>
    <t>FECHAS DE MOVIENTO</t>
  </si>
  <si>
    <t>CÓDIGO</t>
  </si>
  <si>
    <t>SENATI</t>
  </si>
  <si>
    <t>COMPRA DE VACACIONES</t>
  </si>
  <si>
    <t>BRUTO O NETO</t>
  </si>
  <si>
    <t>BRUTO</t>
  </si>
  <si>
    <t>APORTE OBLIGATORIO - AFP</t>
  </si>
  <si>
    <t>COMISIONES - AFP</t>
  </si>
  <si>
    <t>5TA ASUMIDA</t>
  </si>
  <si>
    <t>ADELANTO TARJETA VENDING</t>
  </si>
  <si>
    <t>HORAS EXTRAS</t>
  </si>
  <si>
    <t>LIQUIDACIÓN</t>
  </si>
  <si>
    <t>REINTEGRO AFECTO</t>
  </si>
  <si>
    <t>PRIMA DE SEGUROS - AFP</t>
  </si>
  <si>
    <t>RENTA 5TA CATEGORIA</t>
  </si>
  <si>
    <t>DESCUENTOS DE EPS</t>
  </si>
  <si>
    <t>LICENCIA POR FALLECIMIENTO</t>
  </si>
  <si>
    <t>IMPORTE DE MOVILIDAD SUPEDITADA</t>
  </si>
  <si>
    <t>REFRIGERIO SUPEDITADO</t>
  </si>
  <si>
    <t>IMPORTE DE MOVILIDAD  FIJA ( DECLARADO COMO SUPEDITADO)</t>
  </si>
  <si>
    <t>ASIG. FAM. ( SI O NO)</t>
  </si>
  <si>
    <t>EPS ( SI O NO)</t>
  </si>
  <si>
    <t>IMPORTE DE SER NETO NETO</t>
  </si>
  <si>
    <t>OBSERVACIÓN ADICIONAL</t>
  </si>
  <si>
    <t>SANCIÓN DISCIPLINARIA</t>
  </si>
  <si>
    <t>LICENCIA SIN GOCE DE HABER</t>
  </si>
  <si>
    <t>FULL TIME - PART TIME</t>
  </si>
  <si>
    <t>TIEMPO DE TARDANZA</t>
  </si>
  <si>
    <t>IMPORTES  AFECTOS  A  (AFP-ONP-ESSALUD- 5TA)</t>
  </si>
  <si>
    <t xml:space="preserve">MOVILIDAD LIBRE DISPOSICIÓN </t>
  </si>
  <si>
    <t>DÍAS DE COMPRA DE VACACIONES</t>
  </si>
  <si>
    <t>BONOS REGULARES</t>
  </si>
  <si>
    <t>ALIMENTACIÓN PRINCIPAL</t>
  </si>
  <si>
    <t>GRATIFICACIONES ORDINARIAS</t>
  </si>
  <si>
    <t>CONCEPTOS  AFECTOS SÓLO A QUINTA</t>
  </si>
  <si>
    <t>GRATIFICACIÓN EXTRAORDIANRIA</t>
  </si>
  <si>
    <t>BONIFICACIÓN EXTRAORDINARIA</t>
  </si>
  <si>
    <t>SODEXO</t>
  </si>
  <si>
    <t>VENDING</t>
  </si>
  <si>
    <t>ASIGNACIÓN POR ESCOLARIDAD</t>
  </si>
  <si>
    <t>ASIGNACIÓN POR VIVIENDA</t>
  </si>
  <si>
    <t>AYUDA POR TRASLADO</t>
  </si>
  <si>
    <t>AYUDA POR TRASLADO (3 PRIMEROS MESES)</t>
  </si>
  <si>
    <t>SOBRETASA NOCTURNA</t>
  </si>
  <si>
    <t>AGUINALDO</t>
  </si>
  <si>
    <t xml:space="preserve">NO AFECTOS </t>
  </si>
  <si>
    <t>REINTEGRO INAFECTO</t>
  </si>
  <si>
    <t>PRÉSTAMO</t>
  </si>
  <si>
    <t>DEVOLUCIÓN DE 5TA</t>
  </si>
  <si>
    <t>IMDEMNIZACIÓN POR VACACIONES</t>
  </si>
  <si>
    <t>INDEMNIZACIÓN POR VACACIONES</t>
  </si>
  <si>
    <t>SUMA GRACIOSA</t>
  </si>
  <si>
    <t>INDEMNIZACIÓN POR DESPIDO</t>
  </si>
  <si>
    <t>APORTE PENSIONARIO</t>
  </si>
  <si>
    <t>DESCUENTO AFECTO</t>
  </si>
  <si>
    <t>DESCUE NTOS AFECTOS</t>
  </si>
  <si>
    <t>IMPUESTO</t>
  </si>
  <si>
    <t>OTROS</t>
  </si>
  <si>
    <t>PAGO VACACIONES</t>
  </si>
  <si>
    <t>ADELANTO TARJETA SODEXO</t>
  </si>
  <si>
    <t>PAGO BONO</t>
  </si>
  <si>
    <t>ADELANTO DE GRATIFICACIÓN</t>
  </si>
  <si>
    <t>GRATIFICACIÓN</t>
  </si>
  <si>
    <t>INTERESES</t>
  </si>
  <si>
    <t>INTERESES CTS</t>
  </si>
  <si>
    <t>CTS PENDIENTE</t>
  </si>
  <si>
    <t>RAZON SOCIAL</t>
  </si>
  <si>
    <t>RUC:</t>
  </si>
  <si>
    <t>PERIODO:</t>
  </si>
  <si>
    <t>FECHA DE INICIO:</t>
  </si>
  <si>
    <t>FECHA DE TÉRMINO:</t>
  </si>
  <si>
    <t>:</t>
  </si>
  <si>
    <t>DÍAS DE SOBRETASA NOCTURNA</t>
  </si>
  <si>
    <t>VACACIONES RIA</t>
  </si>
  <si>
    <t>CTS RIA</t>
  </si>
  <si>
    <t>COMISIONES 1</t>
  </si>
  <si>
    <t>COMISIONES 2</t>
  </si>
  <si>
    <t>TARJETA ALIMENTACIÓN</t>
  </si>
  <si>
    <t>APORTE COMPLEMENTARIO AFP - JUB ANTICIP</t>
  </si>
  <si>
    <t>FONDO COMPLEMENTARIO DE JUBILACION</t>
  </si>
  <si>
    <t>REGIMEN ( GENERAL  - MYPE - MINERO  )</t>
  </si>
  <si>
    <t>BONIFICACION EXTRAORDINARIA PROPORCIONAL</t>
  </si>
  <si>
    <t>GRATIFICACION PROPORCIONAL</t>
  </si>
  <si>
    <t>BONIFICACIÓN EXTRAORDINARIA RIA</t>
  </si>
  <si>
    <t>PROFUTURO MIXTO</t>
  </si>
  <si>
    <t>HABITAT MIXTO</t>
  </si>
  <si>
    <t>PRIMA MIXTO</t>
  </si>
  <si>
    <t>FECHA DE VENCIMIENTO DE CONTRATO</t>
  </si>
  <si>
    <t>TIPO DE REMUNERACIÓN</t>
  </si>
  <si>
    <t>UNIDAD</t>
  </si>
  <si>
    <t>OBRERO TOPO SUBTERRANEA</t>
  </si>
  <si>
    <t>GENERAL</t>
  </si>
  <si>
    <t>FULL TIME</t>
  </si>
  <si>
    <t>SI</t>
  </si>
  <si>
    <t>DESCUENTO SPP</t>
  </si>
  <si>
    <t>NO</t>
  </si>
  <si>
    <t>OTROS DESCUENTOS</t>
  </si>
  <si>
    <t>GERENTE GENERAL</t>
  </si>
  <si>
    <t xml:space="preserve">BRUTO </t>
  </si>
  <si>
    <t xml:space="preserve">ADMINISTRACION </t>
  </si>
  <si>
    <t xml:space="preserve">ADELANTO </t>
  </si>
  <si>
    <t>10301007</t>
  </si>
  <si>
    <t>GALVAN MEJIA WILLER OMAR</t>
  </si>
  <si>
    <t>ADMINISTRACIÓN CENTRAL-OFICINA CENTRAL-GERENCIA GENERAL</t>
  </si>
  <si>
    <t>575931WGMVI2</t>
  </si>
  <si>
    <t>00110158380200065972</t>
  </si>
  <si>
    <t>04072561</t>
  </si>
  <si>
    <t>21066567</t>
  </si>
  <si>
    <t>21124328</t>
  </si>
  <si>
    <t>25718515</t>
  </si>
  <si>
    <t>40902866</t>
  </si>
  <si>
    <t>43631954</t>
  </si>
  <si>
    <t>48076560</t>
  </si>
  <si>
    <t>72749130</t>
  </si>
  <si>
    <t>HINOSTROZA QUISPE ANGEL</t>
  </si>
  <si>
    <t>OLIVARES CASTRO MIRKO ALFONSO</t>
  </si>
  <si>
    <t>VEGA CARHUAZ ELVER MELQUIADES</t>
  </si>
  <si>
    <t>LAGOS VELASQUEZ DANIEL  ALEJANDRO</t>
  </si>
  <si>
    <t>MONTES LLALLE MARIO</t>
  </si>
  <si>
    <t>CALLE AIDA LORENA PATRICIA</t>
  </si>
  <si>
    <t>RENGIFO OROCHE PAOLA  MARISOL</t>
  </si>
  <si>
    <t>REYES GUZMAN MARIA LIZZETH</t>
  </si>
  <si>
    <t>17/03/74</t>
  </si>
  <si>
    <t>15/01/64</t>
  </si>
  <si>
    <t>11/09/72</t>
  </si>
  <si>
    <t>26/09/71</t>
  </si>
  <si>
    <t>25/05/81</t>
  </si>
  <si>
    <t>17/04/86</t>
  </si>
  <si>
    <t>07/12/93</t>
  </si>
  <si>
    <t>01/05/91</t>
  </si>
  <si>
    <t>ADMINISTRACION CENTRAL - OFICINA CENTRAL - OFICINA CENTRAL</t>
  </si>
  <si>
    <t>SUPERVISOR DE MANTENIMIENTO</t>
  </si>
  <si>
    <t>COMPRADOR</t>
  </si>
  <si>
    <t>SOLDADOR</t>
  </si>
  <si>
    <t>CHOFER</t>
  </si>
  <si>
    <t>ANALISTA DE PROYECTOS</t>
  </si>
  <si>
    <t>ASISTENTE DE TESORERIA</t>
  </si>
  <si>
    <t>AUXILIAR ADMINISTRATIVO</t>
  </si>
  <si>
    <t>ASISTENTE ADMINISTRATIVA</t>
  </si>
  <si>
    <t>BBVA</t>
  </si>
  <si>
    <t>571031AHQOS3</t>
  </si>
  <si>
    <t>248501MOCVT9</t>
  </si>
  <si>
    <t>569161EVCAH8</t>
  </si>
  <si>
    <t>615170LCALA5</t>
  </si>
  <si>
    <t>633570MRGEM5</t>
  </si>
  <si>
    <t>PLANILLA PRACTICANTES</t>
  </si>
  <si>
    <t>DOC. DE IDENTIDAD</t>
  </si>
  <si>
    <t>SEDE</t>
  </si>
  <si>
    <t xml:space="preserve">Nro de cuenta </t>
  </si>
  <si>
    <t>FECHA CESE</t>
  </si>
  <si>
    <t>Nº DIAS LAB</t>
  </si>
  <si>
    <t xml:space="preserve">Vacaciones </t>
  </si>
  <si>
    <t>ADELANTO</t>
  </si>
  <si>
    <t>HHEE</t>
  </si>
  <si>
    <t>Tardanza</t>
  </si>
  <si>
    <t>ALARMA DE CONTRATO (DÍAS DE VENCIMIENTO)</t>
  </si>
  <si>
    <t>Tradanza</t>
  </si>
  <si>
    <t>FALTA</t>
  </si>
  <si>
    <t>hioras extras</t>
  </si>
  <si>
    <t>72201987</t>
  </si>
  <si>
    <t>HINOSTROZA CUEVA JEAN WILLIAN</t>
  </si>
  <si>
    <t>00110057790236025633</t>
  </si>
  <si>
    <t xml:space="preserve">REFRIGERIO FIJO ( DECLARADO COMO SUPEDITADO) - CONDICION DE TRABAJO </t>
  </si>
  <si>
    <t>dias mes siguiente</t>
  </si>
  <si>
    <t>OPERMIN</t>
  </si>
  <si>
    <t>1 RO DE MAYO</t>
  </si>
  <si>
    <t>1º de Mayo</t>
  </si>
  <si>
    <t>1ero de Mayo</t>
  </si>
  <si>
    <t>ALARCON YACTAYO, IVONNE STEFANIE</t>
  </si>
  <si>
    <t>SERVICIO DE ARCHIVO</t>
  </si>
  <si>
    <t>HURTADO HINOSTROZA, MICHAEL</t>
  </si>
  <si>
    <t>PALACIOS VERGARA SAMUEL JOSE</t>
  </si>
  <si>
    <t>MORA MORENO, ERICH ALBERTO</t>
  </si>
  <si>
    <t>VIGILANTE</t>
  </si>
  <si>
    <t>COORDINADOR DE DESARROLLO DE NEGOCIOS</t>
  </si>
  <si>
    <t>SERVICIO DE ANALISIS DE PRESUPUESTOS</t>
  </si>
  <si>
    <t>ADELANTOS</t>
  </si>
  <si>
    <t xml:space="preserve">CONDICION DE TRABAJO </t>
  </si>
  <si>
    <t>GONZALES ALEJO, JULIAN ARMANDO</t>
  </si>
  <si>
    <t>HINOSTROZA MARTINEZ, JHAN</t>
  </si>
  <si>
    <t>SERVICIO DE MECANICA</t>
  </si>
  <si>
    <t>DESCUENTOS DL</t>
  </si>
  <si>
    <t>COMISIÓN</t>
  </si>
  <si>
    <t>001103580800489796</t>
  </si>
  <si>
    <t>001103580200489877</t>
  </si>
  <si>
    <t>BCP</t>
  </si>
  <si>
    <t>0</t>
  </si>
  <si>
    <t>ECHEGARAY GUEVARA, JOSE LUIS</t>
  </si>
  <si>
    <t>PRACTICANTE DE NEGOCIOS INTERNACIONALES</t>
  </si>
  <si>
    <t>00219319488538602110</t>
  </si>
  <si>
    <t>00110146860200179700</t>
  </si>
  <si>
    <t>ASISTENTE DE PROYECTOS</t>
  </si>
  <si>
    <t>345681JHCOV5</t>
  </si>
  <si>
    <t>GONZALEZ VASQUEZ GONZALO RODRIGO</t>
  </si>
  <si>
    <t>40191250</t>
  </si>
  <si>
    <t>JEFE DE LOGISTICA</t>
  </si>
  <si>
    <t>589651GGVZQ2</t>
  </si>
  <si>
    <t>ZAVALA JIMENEZ, JAVIER ARTURO</t>
  </si>
  <si>
    <t>GAMIO NICHO, WILFREDO ARNALDO</t>
  </si>
  <si>
    <t>SERVICIO DE CHOFER</t>
  </si>
  <si>
    <t>DSTO DL</t>
  </si>
  <si>
    <t>LIC SIN GOCE DE HABER</t>
  </si>
  <si>
    <t>00110057760238074208</t>
  </si>
  <si>
    <t>00110358940200216242</t>
  </si>
  <si>
    <t>00110358900200328784</t>
  </si>
  <si>
    <t>00110057710233598403</t>
  </si>
  <si>
    <t>00110057760231278444</t>
  </si>
  <si>
    <t>00110163330200111009</t>
  </si>
  <si>
    <t>00110057780229940024</t>
  </si>
  <si>
    <t>00110186490200449625</t>
  </si>
  <si>
    <t>00110321760200636746</t>
  </si>
  <si>
    <t>00110109650200640678</t>
  </si>
  <si>
    <t>20025408</t>
  </si>
  <si>
    <t>249491SPVAG6</t>
  </si>
  <si>
    <t>ADELANTO GRATIFICACIÓN</t>
  </si>
  <si>
    <t>BONIFICACIÓN</t>
  </si>
  <si>
    <t>AGOSTO  2019</t>
  </si>
  <si>
    <t>MES DE AGOSTO 2019</t>
  </si>
  <si>
    <t>COMISIONES</t>
  </si>
  <si>
    <t>AGOSTO 2019</t>
  </si>
  <si>
    <t>PAREDES NUÑEZ, JULIO ENRIQUE</t>
  </si>
  <si>
    <t>SUPPLY CHAIN MANAGER</t>
  </si>
  <si>
    <t>585911JPNEE6</t>
  </si>
  <si>
    <t>002-191-193125194050-53</t>
  </si>
  <si>
    <t>00110057780238425795</t>
  </si>
  <si>
    <t xml:space="preserve">001102690200047315  </t>
  </si>
  <si>
    <t>00110358930200493211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</si>
</sst>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8">
    <numFmt numFmtId="44" formatCode="_ &quot;S/.&quot;* #,##0.00_ ;_ &quot;S/.&quot;* \-#,##0.00_ ;_ &quot;S/.&quot;* &quot;-&quot;??_ ;_ @_ "/>
    <numFmt numFmtId="43" formatCode="_ * #,##0.00_ ;_ * \-#,##0.00_ ;_ * &quot;-&quot;??_ ;_ @_ "/>
    <numFmt numFmtId="164" formatCode="_ &quot;€&quot;* #,##0.00_ ;_ &quot;€&quot;* \-#,##0.00_ ;_ &quot;€&quot;* &quot;-&quot;??_ ;_ @_ "/>
    <numFmt numFmtId="165" formatCode="_ [$€-2]* #,##0.00_ ;_ [$€-2]* \-#,##0.00_ ;_ [$€-2]* &quot;-&quot;??_ "/>
    <numFmt numFmtId="166" formatCode="00000000"/>
    <numFmt numFmtId="167" formatCode="[$-280A]General"/>
    <numFmt numFmtId="168" formatCode="[$-2C0A]General"/>
    <numFmt numFmtId="169" formatCode="_-* #,##0.00_-;\-* #,##0.00_-;_-* &quot;-&quot;??_-;_-@_-"/>
    <numFmt numFmtId="170" formatCode="&quot; &quot;#,##0.00&quot; &quot;;&quot; -&quot;#,##0.00&quot; &quot;;&quot; -&quot;#&quot; &quot;;&quot; &quot;@&quot; &quot;"/>
    <numFmt numFmtId="171" formatCode="&quot; &quot;#,##0.00&quot; &quot;;&quot; -&quot;#,##0.00&quot; &quot;;&quot; -&quot;00&quot; &quot;;&quot; &quot;@&quot; &quot;"/>
    <numFmt numFmtId="172" formatCode="[$-280A]0"/>
    <numFmt numFmtId="173" formatCode="[$S/-280A]#,##0.00;[Red][$S/-280A]&quot;-&quot;#,##0.00"/>
    <numFmt numFmtId="174" formatCode="_-&quot;$&quot;* #,##0.00_-;\-&quot;$&quot;* #,##0.00_-;_-&quot;$&quot;* &quot;-&quot;??_-;_-@_-"/>
    <numFmt numFmtId="175" formatCode="#,##0.00&quot; &quot;[$€-407];[Red]&quot;-&quot;#,##0.00&quot; &quot;[$€-407]"/>
    <numFmt numFmtId="176" formatCode="[$$-2C0A]#,##0.00;[Red]&quot;(&quot;[$$-2C0A]#,##0.00&quot;)&quot;"/>
    <numFmt numFmtId="177" formatCode="#,##0.00&quot; &quot;;&quot; -&quot;#,##0.00&quot; &quot;;&quot; -&quot;#&quot; &quot;;@&quot; &quot;"/>
    <numFmt numFmtId="178" formatCode="_ * #,##0.00_ ;_ * \-#,##0.00_ ;_ * \-??_ ;_ @_ "/>
    <numFmt numFmtId="179" formatCode="&quot; S/. &quot;#,##0.00&quot; &quot;;&quot; S/. -&quot;#,##0.00&quot; &quot;;&quot; S/. -&quot;#&quot; &quot;;@&quot; &quot;"/>
    <numFmt numFmtId="180" formatCode="#,##0.00&quot; &quot;;&quot;-&quot;#,##0.00&quot; &quot;;&quot; -&quot;#&quot; &quot;;@&quot; &quot;"/>
    <numFmt numFmtId="181" formatCode="&quot; $&quot;#,##0.00&quot; &quot;;&quot;-$&quot;#,##0.00&quot; &quot;;&quot; $-&quot;#&quot; &quot;;@&quot; &quot;"/>
    <numFmt numFmtId="182" formatCode="_ &quot;S/. &quot;* #,##0.00_ ;_ &quot;S/. &quot;* \-#,##0.00_ ;_ &quot;S/. &quot;* \-??_ ;_ @_ "/>
    <numFmt numFmtId="183" formatCode="&quot;S/.&quot;\ #,##0"/>
    <numFmt numFmtId="184" formatCode="_(&quot;S/.&quot;\ * #,##0.00_);_(&quot;S/.&quot;\ * \(#,##0.00\);_(&quot;S/.&quot;\ * &quot;-&quot;??_);_(@_)"/>
    <numFmt numFmtId="185" formatCode="_(* #,##0.00_);_(* \(#,##0.00\);_(* &quot;-&quot;??_);_(@_)"/>
    <numFmt numFmtId="186" formatCode="dd\-mm\-yy;@"/>
    <numFmt numFmtId="187" formatCode="dd/mm/yyyy;\-"/>
    <numFmt numFmtId="188" formatCode="_(&quot;$&quot;* #,##0.00_);_(&quot;$&quot;* \(#,##0.00\);_(&quot;$&quot;* &quot;-&quot;??_);_(@_)"/>
    <numFmt numFmtId="189" formatCode="&quot;S/.&quot;\ #,##0.00"/>
  </numFmts>
  <fonts count="11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10"/>
      <name val="Formata Regular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1"/>
      <color indexed="8"/>
      <name val="Calibri"/>
      <family val="2"/>
      <charset val="1"/>
    </font>
    <font>
      <sz val="10"/>
      <name val="Mangal"/>
      <family val="2"/>
    </font>
    <font>
      <b/>
      <sz val="9"/>
      <color indexed="81"/>
      <name val="Tahoma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sz val="9"/>
      <color indexed="10"/>
      <name val="Geneva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1"/>
      <color rgb="FF000000"/>
      <name val="Arial1"/>
    </font>
    <font>
      <u/>
      <sz val="11"/>
      <color rgb="FF0000FF"/>
      <name val="Calibri"/>
      <family val="2"/>
    </font>
    <font>
      <sz val="11"/>
      <color rgb="FF000000"/>
      <name val="Calibri1"/>
    </font>
    <font>
      <sz val="11"/>
      <color rgb="FF000000"/>
      <name val="Arial"/>
      <family val="2"/>
    </font>
    <font>
      <b/>
      <i/>
      <sz val="16"/>
      <color theme="1"/>
      <name val="Arial"/>
      <family val="2"/>
    </font>
    <font>
      <b/>
      <i/>
      <sz val="16"/>
      <color rgb="FF000000"/>
      <name val="Arial1"/>
    </font>
    <font>
      <b/>
      <i/>
      <sz val="16"/>
      <color rgb="FF000000"/>
      <name val="Arial"/>
      <family val="2"/>
    </font>
    <font>
      <u/>
      <sz val="9.9"/>
      <color theme="10"/>
      <name val="Calibri"/>
      <family val="2"/>
    </font>
    <font>
      <u/>
      <sz val="9.85"/>
      <color rgb="FF0000FF"/>
      <name val="Calibri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b/>
      <i/>
      <u/>
      <sz val="11"/>
      <color theme="1"/>
      <name val="Arial"/>
      <family val="2"/>
    </font>
    <font>
      <b/>
      <i/>
      <u/>
      <sz val="11"/>
      <color rgb="FF000000"/>
      <name val="Arial1"/>
    </font>
    <font>
      <b/>
      <i/>
      <u/>
      <sz val="11"/>
      <color rgb="FF000000"/>
      <name val="Arial"/>
      <family val="2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12"/>
      <name val="Helv"/>
    </font>
    <font>
      <sz val="10"/>
      <name val="MS Sans Serif"/>
      <family val="2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6" tint="-0.249977111117893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0"/>
      <color rgb="FFFFFF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b/>
      <sz val="9"/>
      <color rgb="FFC00000"/>
      <name val="Calibri"/>
      <family val="2"/>
      <scheme val="minor"/>
    </font>
    <font>
      <sz val="9"/>
      <color rgb="FF777777"/>
      <name val="Trebuchet MS"/>
      <family val="2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name val="Arial"/>
      <family val="2"/>
    </font>
    <font>
      <sz val="15"/>
      <name val="Calibri"/>
      <family val="2"/>
      <scheme val="minor"/>
    </font>
    <font>
      <b/>
      <sz val="15"/>
      <name val="Calibri"/>
      <family val="2"/>
      <scheme val="minor"/>
    </font>
    <font>
      <sz val="15"/>
      <name val="Agency FB"/>
      <family val="2"/>
    </font>
    <font>
      <b/>
      <sz val="15"/>
      <name val="Agency FB"/>
      <family val="2"/>
    </font>
    <font>
      <sz val="10"/>
      <name val="Agency FB"/>
      <family val="2"/>
    </font>
    <font>
      <b/>
      <sz val="11"/>
      <name val="Agency FB"/>
      <family val="2"/>
    </font>
  </fonts>
  <fills count="6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CF4B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4" tint="-0.499984740745262"/>
      </right>
      <top/>
      <bottom style="medium">
        <color indexed="64"/>
      </bottom>
      <diagonal/>
    </border>
    <border>
      <left/>
      <right/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theme="5" tint="-0.24994659260841701"/>
      </left>
      <right style="medium">
        <color theme="5" tint="-0.24994659260841701"/>
      </right>
      <top style="medium">
        <color theme="5" tint="-0.24994659260841701"/>
      </top>
      <bottom style="medium">
        <color theme="5" tint="-0.2499465926084170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</borders>
  <cellStyleXfs count="546">
    <xf numFmtId="0" fontId="0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2" fillId="2" borderId="0" applyNumberFormat="0" applyBorder="0" applyAlignment="0" applyProtection="0"/>
    <xf numFmtId="0" fontId="17" fillId="3" borderId="0" applyNumberFormat="0" applyBorder="0" applyAlignment="0" applyProtection="0"/>
    <xf numFmtId="0" fontId="12" fillId="3" borderId="0" applyNumberFormat="0" applyBorder="0" applyAlignment="0" applyProtection="0"/>
    <xf numFmtId="0" fontId="17" fillId="4" borderId="0" applyNumberFormat="0" applyBorder="0" applyAlignment="0" applyProtection="0"/>
    <xf numFmtId="0" fontId="12" fillId="4" borderId="0" applyNumberFormat="0" applyBorder="0" applyAlignment="0" applyProtection="0"/>
    <xf numFmtId="0" fontId="17" fillId="5" borderId="0" applyNumberFormat="0" applyBorder="0" applyAlignment="0" applyProtection="0"/>
    <xf numFmtId="0" fontId="12" fillId="5" borderId="0" applyNumberFormat="0" applyBorder="0" applyAlignment="0" applyProtection="0"/>
    <xf numFmtId="0" fontId="17" fillId="6" borderId="0" applyNumberFormat="0" applyBorder="0" applyAlignment="0" applyProtection="0"/>
    <xf numFmtId="0" fontId="12" fillId="6" borderId="0" applyNumberFormat="0" applyBorder="0" applyAlignment="0" applyProtection="0"/>
    <xf numFmtId="0" fontId="17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7" fillId="14" borderId="0" applyNumberFormat="0" applyBorder="0" applyAlignment="0" applyProtection="0"/>
    <xf numFmtId="0" fontId="12" fillId="14" borderId="0" applyNumberFormat="0" applyBorder="0" applyAlignment="0" applyProtection="0"/>
    <xf numFmtId="0" fontId="17" fillId="15" borderId="0" applyNumberFormat="0" applyBorder="0" applyAlignment="0" applyProtection="0"/>
    <xf numFmtId="0" fontId="12" fillId="15" borderId="0" applyNumberFormat="0" applyBorder="0" applyAlignment="0" applyProtection="0"/>
    <xf numFmtId="0" fontId="17" fillId="16" borderId="0" applyNumberFormat="0" applyBorder="0" applyAlignment="0" applyProtection="0"/>
    <xf numFmtId="0" fontId="12" fillId="16" borderId="0" applyNumberFormat="0" applyBorder="0" applyAlignment="0" applyProtection="0"/>
    <xf numFmtId="0" fontId="17" fillId="5" borderId="0" applyNumberFormat="0" applyBorder="0" applyAlignment="0" applyProtection="0"/>
    <xf numFmtId="0" fontId="12" fillId="5" borderId="0" applyNumberFormat="0" applyBorder="0" applyAlignment="0" applyProtection="0"/>
    <xf numFmtId="0" fontId="17" fillId="14" borderId="0" applyNumberFormat="0" applyBorder="0" applyAlignment="0" applyProtection="0"/>
    <xf numFmtId="0" fontId="12" fillId="14" borderId="0" applyNumberFormat="0" applyBorder="0" applyAlignment="0" applyProtection="0"/>
    <xf numFmtId="0" fontId="17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1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33" borderId="0" applyNumberFormat="0" applyBorder="0" applyAlignment="0" applyProtection="0"/>
    <xf numFmtId="0" fontId="28" fillId="3" borderId="0" applyNumberFormat="0" applyBorder="0" applyAlignment="0" applyProtection="0"/>
    <xf numFmtId="0" fontId="23" fillId="10" borderId="0" applyNumberFormat="0" applyBorder="0" applyAlignment="0" applyProtection="0"/>
    <xf numFmtId="0" fontId="24" fillId="34" borderId="1" applyNumberFormat="0" applyAlignment="0" applyProtection="0"/>
    <xf numFmtId="0" fontId="24" fillId="35" borderId="1" applyNumberFormat="0" applyAlignment="0" applyProtection="0"/>
    <xf numFmtId="0" fontId="33" fillId="0" borderId="0"/>
    <xf numFmtId="0" fontId="25" fillId="37" borderId="2" applyNumberFormat="0" applyAlignment="0" applyProtection="0"/>
    <xf numFmtId="0" fontId="26" fillId="0" borderId="3" applyNumberFormat="0" applyFill="0" applyAlignment="0" applyProtection="0"/>
    <xf numFmtId="0" fontId="25" fillId="36" borderId="2" applyNumberFormat="0" applyAlignment="0" applyProtection="0"/>
    <xf numFmtId="0" fontId="34" fillId="0" borderId="0" applyFill="0" applyBorder="0"/>
    <xf numFmtId="0" fontId="37" fillId="0" borderId="0" applyNumberFormat="0" applyFill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41" borderId="0" applyNumberFormat="0" applyBorder="0" applyAlignment="0" applyProtection="0"/>
    <xf numFmtId="0" fontId="27" fillId="13" borderId="1" applyNumberFormat="0" applyAlignment="0" applyProtection="0"/>
    <xf numFmtId="165" fontId="13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3" fillId="0" borderId="0" applyFont="0" applyFill="0" applyBorder="0" applyAlignment="0" applyProtection="0"/>
    <xf numFmtId="170" fontId="45" fillId="0" borderId="0" applyBorder="0" applyProtection="0"/>
    <xf numFmtId="170" fontId="45" fillId="0" borderId="0"/>
    <xf numFmtId="177" fontId="46" fillId="0" borderId="0"/>
    <xf numFmtId="177" fontId="47" fillId="0" borderId="0"/>
    <xf numFmtId="177" fontId="45" fillId="0" borderId="0"/>
    <xf numFmtId="177" fontId="46" fillId="0" borderId="0"/>
    <xf numFmtId="179" fontId="46" fillId="0" borderId="0"/>
    <xf numFmtId="167" fontId="48" fillId="0" borderId="0"/>
    <xf numFmtId="0" fontId="48" fillId="0" borderId="0"/>
    <xf numFmtId="168" fontId="45" fillId="0" borderId="0" applyBorder="0" applyProtection="0"/>
    <xf numFmtId="167" fontId="45" fillId="0" borderId="0" applyBorder="0" applyProtection="0"/>
    <xf numFmtId="0" fontId="45" fillId="0" borderId="0"/>
    <xf numFmtId="0" fontId="45" fillId="0" borderId="0" applyNumberFormat="0" applyBorder="0" applyProtection="0"/>
    <xf numFmtId="0" fontId="19" fillId="0" borderId="0"/>
    <xf numFmtId="167" fontId="45" fillId="0" borderId="0"/>
    <xf numFmtId="0" fontId="45" fillId="0" borderId="0"/>
    <xf numFmtId="167" fontId="45" fillId="0" borderId="0"/>
    <xf numFmtId="167" fontId="45" fillId="0" borderId="0"/>
    <xf numFmtId="0" fontId="45" fillId="0" borderId="0"/>
    <xf numFmtId="167" fontId="45" fillId="0" borderId="0"/>
    <xf numFmtId="0" fontId="17" fillId="0" borderId="0"/>
    <xf numFmtId="0" fontId="12" fillId="0" borderId="0"/>
    <xf numFmtId="0" fontId="19" fillId="0" borderId="0"/>
    <xf numFmtId="167" fontId="49" fillId="0" borderId="0"/>
    <xf numFmtId="0" fontId="19" fillId="0" borderId="0"/>
    <xf numFmtId="0" fontId="19" fillId="0" borderId="0" applyBorder="0" applyProtection="0"/>
    <xf numFmtId="167" fontId="45" fillId="0" borderId="0" applyBorder="0" applyProtection="0"/>
    <xf numFmtId="167" fontId="50" fillId="0" borderId="0"/>
    <xf numFmtId="0" fontId="47" fillId="0" borderId="0"/>
    <xf numFmtId="167" fontId="47" fillId="0" borderId="0"/>
    <xf numFmtId="0" fontId="50" fillId="0" borderId="0"/>
    <xf numFmtId="164" fontId="50" fillId="0" borderId="0" applyFont="0" applyBorder="0" applyProtection="0"/>
    <xf numFmtId="0" fontId="47" fillId="0" borderId="0"/>
    <xf numFmtId="0" fontId="47" fillId="0" borderId="0"/>
    <xf numFmtId="0" fontId="18" fillId="0" borderId="0"/>
    <xf numFmtId="167" fontId="50" fillId="0" borderId="0"/>
    <xf numFmtId="167" fontId="47" fillId="0" borderId="0"/>
    <xf numFmtId="0" fontId="18" fillId="0" borderId="0"/>
    <xf numFmtId="167" fontId="47" fillId="0" borderId="0"/>
    <xf numFmtId="0" fontId="46" fillId="0" borderId="0"/>
    <xf numFmtId="167" fontId="50" fillId="0" borderId="0" applyFont="0" applyBorder="0" applyProtection="0"/>
    <xf numFmtId="0" fontId="46" fillId="0" borderId="0"/>
    <xf numFmtId="0" fontId="46" fillId="0" borderId="0"/>
    <xf numFmtId="0" fontId="45" fillId="0" borderId="0"/>
    <xf numFmtId="167" fontId="45" fillId="0" borderId="0"/>
    <xf numFmtId="0" fontId="47" fillId="0" borderId="0"/>
    <xf numFmtId="167" fontId="47" fillId="0" borderId="0"/>
    <xf numFmtId="167" fontId="45" fillId="0" borderId="0"/>
    <xf numFmtId="0" fontId="45" fillId="0" borderId="0"/>
    <xf numFmtId="168" fontId="45" fillId="0" borderId="0" applyBorder="0" applyProtection="0"/>
    <xf numFmtId="167" fontId="45" fillId="0" borderId="0"/>
    <xf numFmtId="168" fontId="45" fillId="0" borderId="0" applyBorder="0" applyProtection="0"/>
    <xf numFmtId="167" fontId="45" fillId="0" borderId="0"/>
    <xf numFmtId="0" fontId="31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51" fillId="0" borderId="0">
      <alignment horizontal="center"/>
    </xf>
    <xf numFmtId="0" fontId="52" fillId="0" borderId="0">
      <alignment horizontal="center"/>
    </xf>
    <xf numFmtId="167" fontId="52" fillId="0" borderId="0">
      <alignment horizontal="center"/>
    </xf>
    <xf numFmtId="0" fontId="53" fillId="0" borderId="0">
      <alignment horizontal="center"/>
    </xf>
    <xf numFmtId="0" fontId="53" fillId="0" borderId="0" applyNumberFormat="0" applyBorder="0" applyProtection="0">
      <alignment horizontal="center"/>
    </xf>
    <xf numFmtId="0" fontId="53" fillId="0" borderId="0" applyNumberFormat="0" applyBorder="0" applyProtection="0">
      <alignment horizontal="center"/>
    </xf>
    <xf numFmtId="0" fontId="52" fillId="0" borderId="0">
      <alignment horizontal="center"/>
    </xf>
    <xf numFmtId="167" fontId="52" fillId="0" borderId="0">
      <alignment horizontal="center"/>
    </xf>
    <xf numFmtId="0" fontId="51" fillId="0" borderId="0">
      <alignment horizontal="center"/>
    </xf>
    <xf numFmtId="167" fontId="53" fillId="0" borderId="0">
      <alignment horizontal="center"/>
    </xf>
    <xf numFmtId="0" fontId="52" fillId="0" borderId="0">
      <alignment horizontal="center"/>
    </xf>
    <xf numFmtId="167" fontId="52" fillId="0" borderId="0">
      <alignment horizontal="center"/>
    </xf>
    <xf numFmtId="0" fontId="51" fillId="0" borderId="0">
      <alignment horizontal="center"/>
    </xf>
    <xf numFmtId="167" fontId="53" fillId="0" borderId="0">
      <alignment horizontal="center"/>
    </xf>
    <xf numFmtId="0" fontId="51" fillId="0" borderId="0">
      <alignment horizontal="center"/>
    </xf>
    <xf numFmtId="167" fontId="53" fillId="0" borderId="0">
      <alignment horizontal="center"/>
    </xf>
    <xf numFmtId="0" fontId="51" fillId="0" borderId="0">
      <alignment horizontal="center"/>
    </xf>
    <xf numFmtId="167" fontId="53" fillId="0" borderId="0">
      <alignment horizontal="center"/>
    </xf>
    <xf numFmtId="0" fontId="51" fillId="0" borderId="0">
      <alignment horizontal="center"/>
    </xf>
    <xf numFmtId="167" fontId="53" fillId="0" borderId="0">
      <alignment horizontal="center"/>
    </xf>
    <xf numFmtId="0" fontId="51" fillId="0" borderId="0">
      <alignment horizontal="center"/>
    </xf>
    <xf numFmtId="167" fontId="53" fillId="0" borderId="0">
      <alignment horizontal="center"/>
    </xf>
    <xf numFmtId="0" fontId="51" fillId="0" borderId="0">
      <alignment horizontal="center" textRotation="90"/>
    </xf>
    <xf numFmtId="0" fontId="52" fillId="0" borderId="0">
      <alignment horizontal="center" textRotation="90"/>
    </xf>
    <xf numFmtId="167" fontId="52" fillId="0" borderId="0">
      <alignment horizontal="center" textRotation="90"/>
    </xf>
    <xf numFmtId="0" fontId="53" fillId="0" borderId="0">
      <alignment horizontal="center" textRotation="90"/>
    </xf>
    <xf numFmtId="0" fontId="53" fillId="0" borderId="0" applyNumberFormat="0" applyBorder="0" applyProtection="0">
      <alignment horizontal="center" textRotation="90"/>
    </xf>
    <xf numFmtId="0" fontId="53" fillId="0" borderId="0" applyNumberFormat="0" applyBorder="0" applyProtection="0">
      <alignment horizontal="center" textRotation="90"/>
    </xf>
    <xf numFmtId="0" fontId="52" fillId="0" borderId="0">
      <alignment horizontal="center" textRotation="90"/>
    </xf>
    <xf numFmtId="167" fontId="52" fillId="0" borderId="0">
      <alignment horizontal="center" textRotation="90"/>
    </xf>
    <xf numFmtId="0" fontId="51" fillId="0" borderId="0">
      <alignment horizontal="center" textRotation="90"/>
    </xf>
    <xf numFmtId="167" fontId="53" fillId="0" borderId="0">
      <alignment horizontal="center" textRotation="90"/>
    </xf>
    <xf numFmtId="0" fontId="52" fillId="0" borderId="0">
      <alignment horizontal="center" textRotation="90"/>
    </xf>
    <xf numFmtId="167" fontId="52" fillId="0" borderId="0">
      <alignment horizontal="center" textRotation="90"/>
    </xf>
    <xf numFmtId="0" fontId="51" fillId="0" borderId="0">
      <alignment horizontal="center" textRotation="90"/>
    </xf>
    <xf numFmtId="167" fontId="53" fillId="0" borderId="0">
      <alignment horizontal="center" textRotation="90"/>
    </xf>
    <xf numFmtId="0" fontId="51" fillId="0" borderId="0">
      <alignment horizontal="center" textRotation="90"/>
    </xf>
    <xf numFmtId="167" fontId="53" fillId="0" borderId="0">
      <alignment horizontal="center" textRotation="90"/>
    </xf>
    <xf numFmtId="0" fontId="51" fillId="0" borderId="0">
      <alignment horizontal="center" textRotation="90"/>
    </xf>
    <xf numFmtId="167" fontId="53" fillId="0" borderId="0">
      <alignment horizontal="center" textRotation="90"/>
    </xf>
    <xf numFmtId="0" fontId="51" fillId="0" borderId="0">
      <alignment horizontal="center" textRotation="90"/>
    </xf>
    <xf numFmtId="167" fontId="53" fillId="0" borderId="0">
      <alignment horizontal="center" textRotation="90"/>
    </xf>
    <xf numFmtId="0" fontId="51" fillId="0" borderId="0">
      <alignment horizontal="center" textRotation="90"/>
    </xf>
    <xf numFmtId="167" fontId="53" fillId="0" borderId="0">
      <alignment horizontal="center" textRotation="90"/>
    </xf>
    <xf numFmtId="0" fontId="54" fillId="0" borderId="0" applyNumberFormat="0" applyFill="0" applyBorder="0" applyAlignment="0" applyProtection="0">
      <alignment vertical="top"/>
      <protection locked="0"/>
    </xf>
    <xf numFmtId="0" fontId="55" fillId="0" borderId="0"/>
    <xf numFmtId="0" fontId="56" fillId="0" borderId="0" applyNumberFormat="0" applyFill="0" applyBorder="0" applyAlignment="0" applyProtection="0">
      <alignment vertical="top"/>
      <protection locked="0"/>
    </xf>
    <xf numFmtId="0" fontId="48" fillId="0" borderId="0"/>
    <xf numFmtId="0" fontId="28" fillId="9" borderId="0" applyNumberFormat="0" applyBorder="0" applyAlignment="0" applyProtection="0"/>
    <xf numFmtId="0" fontId="27" fillId="7" borderId="1" applyNumberFormat="0" applyAlignment="0" applyProtection="0"/>
    <xf numFmtId="0" fontId="26" fillId="0" borderId="3" applyNumberFormat="0" applyFill="0" applyAlignment="0" applyProtection="0"/>
    <xf numFmtId="43" fontId="13" fillId="0" borderId="0" applyFont="0" applyFill="0" applyBorder="0" applyAlignment="0" applyProtection="0"/>
    <xf numFmtId="185" fontId="35" fillId="0" borderId="0" applyFont="0" applyFill="0" applyBorder="0" applyAlignment="0" applyProtection="0"/>
    <xf numFmtId="185" fontId="36" fillId="0" borderId="0" applyFont="0" applyFill="0" applyBorder="0" applyAlignment="0" applyProtection="0"/>
    <xf numFmtId="43" fontId="42" fillId="0" borderId="0" applyFont="0" applyFill="0" applyBorder="0" applyAlignment="0" applyProtection="0"/>
    <xf numFmtId="169" fontId="43" fillId="0" borderId="0" applyFont="0" applyFill="0" applyBorder="0" applyAlignment="0" applyProtection="0"/>
    <xf numFmtId="180" fontId="46" fillId="0" borderId="0"/>
    <xf numFmtId="0" fontId="14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78" fontId="19" fillId="0" borderId="0"/>
    <xf numFmtId="178" fontId="19" fillId="0" borderId="0"/>
    <xf numFmtId="169" fontId="43" fillId="0" borderId="0" applyFont="0" applyFill="0" applyBorder="0" applyAlignment="0" applyProtection="0"/>
    <xf numFmtId="185" fontId="13" fillId="0" borderId="0" applyFont="0" applyFill="0" applyBorder="0" applyAlignment="0" applyProtection="0"/>
    <xf numFmtId="43" fontId="14" fillId="0" borderId="0" applyFont="0" applyFill="0" applyBorder="0" applyAlignment="0" applyProtection="0"/>
    <xf numFmtId="177" fontId="46" fillId="0" borderId="0"/>
    <xf numFmtId="43" fontId="4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8" fontId="19" fillId="0" borderId="0"/>
    <xf numFmtId="43" fontId="43" fillId="0" borderId="0" applyFont="0" applyFill="0" applyBorder="0" applyAlignment="0" applyProtection="0"/>
    <xf numFmtId="171" fontId="5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3" fillId="0" borderId="0" applyFont="0" applyFill="0" applyBorder="0" applyAlignment="0" applyProtection="0"/>
    <xf numFmtId="185" fontId="13" fillId="0" borderId="0" applyFont="0" applyFill="0" applyBorder="0" applyAlignment="0" applyProtection="0"/>
    <xf numFmtId="174" fontId="43" fillId="0" borderId="0" applyFont="0" applyFill="0" applyBorder="0" applyAlignment="0" applyProtection="0"/>
    <xf numFmtId="181" fontId="46" fillId="0" borderId="0"/>
    <xf numFmtId="182" fontId="20" fillId="0" borderId="0" applyFill="0" applyBorder="0" applyAlignment="0" applyProtection="0"/>
    <xf numFmtId="184" fontId="13" fillId="0" borderId="0" applyFont="0" applyFill="0" applyBorder="0" applyAlignment="0" applyProtection="0"/>
    <xf numFmtId="184" fontId="35" fillId="0" borderId="0" applyFont="0" applyFill="0" applyBorder="0" applyAlignment="0" applyProtection="0"/>
    <xf numFmtId="184" fontId="36" fillId="0" borderId="0" applyFont="0" applyFill="0" applyBorder="0" applyAlignment="0" applyProtection="0"/>
    <xf numFmtId="0" fontId="38" fillId="42" borderId="0" applyNumberFormat="0" applyBorder="0" applyAlignment="0" applyProtection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50" fillId="0" borderId="0"/>
    <xf numFmtId="0" fontId="47" fillId="0" borderId="0"/>
    <xf numFmtId="167" fontId="47" fillId="0" borderId="0"/>
    <xf numFmtId="167" fontId="50" fillId="0" borderId="0"/>
    <xf numFmtId="0" fontId="50" fillId="0" borderId="0"/>
    <xf numFmtId="0" fontId="18" fillId="0" borderId="0"/>
    <xf numFmtId="167" fontId="50" fillId="0" borderId="0"/>
    <xf numFmtId="0" fontId="14" fillId="0" borderId="0"/>
    <xf numFmtId="0" fontId="13" fillId="0" borderId="0"/>
    <xf numFmtId="167" fontId="57" fillId="0" borderId="0"/>
    <xf numFmtId="0" fontId="46" fillId="0" borderId="0"/>
    <xf numFmtId="0" fontId="13" fillId="0" borderId="0"/>
    <xf numFmtId="0" fontId="43" fillId="0" borderId="0"/>
    <xf numFmtId="167" fontId="57" fillId="0" borderId="0"/>
    <xf numFmtId="0" fontId="14" fillId="0" borderId="0"/>
    <xf numFmtId="0" fontId="13" fillId="0" borderId="0"/>
    <xf numFmtId="0" fontId="43" fillId="0" borderId="0"/>
    <xf numFmtId="0" fontId="16" fillId="0" borderId="0"/>
    <xf numFmtId="0" fontId="14" fillId="0" borderId="0"/>
    <xf numFmtId="0" fontId="13" fillId="0" borderId="0"/>
    <xf numFmtId="167" fontId="57" fillId="0" borderId="0"/>
    <xf numFmtId="0" fontId="45" fillId="0" borderId="0" applyNumberFormat="0" applyBorder="0" applyProtection="0"/>
    <xf numFmtId="0" fontId="15" fillId="0" borderId="0"/>
    <xf numFmtId="0" fontId="50" fillId="0" borderId="0"/>
    <xf numFmtId="167" fontId="50" fillId="0" borderId="0"/>
    <xf numFmtId="0" fontId="47" fillId="0" borderId="0"/>
    <xf numFmtId="167" fontId="47" fillId="0" borderId="0"/>
    <xf numFmtId="0" fontId="18" fillId="0" borderId="0"/>
    <xf numFmtId="167" fontId="50" fillId="0" borderId="0"/>
    <xf numFmtId="0" fontId="50" fillId="0" borderId="0"/>
    <xf numFmtId="0" fontId="18" fillId="0" borderId="0"/>
    <xf numFmtId="167" fontId="50" fillId="0" borderId="0"/>
    <xf numFmtId="0" fontId="50" fillId="0" borderId="0"/>
    <xf numFmtId="0" fontId="47" fillId="0" borderId="0"/>
    <xf numFmtId="167" fontId="47" fillId="0" borderId="0"/>
    <xf numFmtId="0" fontId="46" fillId="0" borderId="0"/>
    <xf numFmtId="167" fontId="50" fillId="0" borderId="0"/>
    <xf numFmtId="0" fontId="14" fillId="0" borderId="0"/>
    <xf numFmtId="0" fontId="13" fillId="0" borderId="0"/>
    <xf numFmtId="0" fontId="45" fillId="0" borderId="0" applyNumberFormat="0" applyBorder="0" applyProtection="0"/>
    <xf numFmtId="0" fontId="34" fillId="44" borderId="4" applyNumberFormat="0" applyAlignment="0" applyProtection="0"/>
    <xf numFmtId="0" fontId="17" fillId="43" borderId="4" applyNumberFormat="0" applyFont="0" applyAlignment="0" applyProtection="0"/>
    <xf numFmtId="0" fontId="12" fillId="43" borderId="4" applyNumberFormat="0" applyFont="0" applyAlignment="0" applyProtection="0"/>
    <xf numFmtId="0" fontId="29" fillId="34" borderId="5" applyNumberFormat="0" applyAlignment="0" applyProtection="0"/>
    <xf numFmtId="9" fontId="1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58" fillId="0" borderId="0"/>
    <xf numFmtId="0" fontId="59" fillId="0" borderId="0"/>
    <xf numFmtId="167" fontId="59" fillId="0" borderId="0"/>
    <xf numFmtId="0" fontId="60" fillId="0" borderId="0"/>
    <xf numFmtId="0" fontId="60" fillId="0" borderId="0" applyNumberFormat="0" applyBorder="0" applyProtection="0"/>
    <xf numFmtId="0" fontId="60" fillId="0" borderId="0" applyNumberFormat="0" applyBorder="0" applyProtection="0"/>
    <xf numFmtId="0" fontId="59" fillId="0" borderId="0"/>
    <xf numFmtId="167" fontId="59" fillId="0" borderId="0"/>
    <xf numFmtId="0" fontId="58" fillId="0" borderId="0"/>
    <xf numFmtId="167" fontId="60" fillId="0" borderId="0"/>
    <xf numFmtId="0" fontId="59" fillId="0" borderId="0"/>
    <xf numFmtId="167" fontId="59" fillId="0" borderId="0"/>
    <xf numFmtId="0" fontId="58" fillId="0" borderId="0"/>
    <xf numFmtId="167" fontId="60" fillId="0" borderId="0"/>
    <xf numFmtId="0" fontId="58" fillId="0" borderId="0"/>
    <xf numFmtId="167" fontId="60" fillId="0" borderId="0"/>
    <xf numFmtId="0" fontId="58" fillId="0" borderId="0"/>
    <xf numFmtId="167" fontId="60" fillId="0" borderId="0"/>
    <xf numFmtId="0" fontId="58" fillId="0" borderId="0"/>
    <xf numFmtId="167" fontId="60" fillId="0" borderId="0"/>
    <xf numFmtId="0" fontId="58" fillId="0" borderId="0"/>
    <xf numFmtId="167" fontId="60" fillId="0" borderId="0"/>
    <xf numFmtId="173" fontId="58" fillId="0" borderId="0"/>
    <xf numFmtId="173" fontId="59" fillId="0" borderId="0"/>
    <xf numFmtId="175" fontId="60" fillId="0" borderId="0"/>
    <xf numFmtId="173" fontId="58" fillId="0" borderId="0"/>
    <xf numFmtId="173" fontId="60" fillId="0" borderId="0"/>
    <xf numFmtId="173" fontId="58" fillId="0" borderId="0"/>
    <xf numFmtId="173" fontId="60" fillId="0" borderId="0"/>
    <xf numFmtId="173" fontId="58" fillId="0" borderId="0"/>
    <xf numFmtId="173" fontId="60" fillId="0" borderId="0"/>
    <xf numFmtId="175" fontId="60" fillId="0" borderId="0" applyBorder="0" applyProtection="0"/>
    <xf numFmtId="175" fontId="60" fillId="0" borderId="0" applyBorder="0" applyProtection="0"/>
    <xf numFmtId="0" fontId="58" fillId="0" borderId="0"/>
    <xf numFmtId="0" fontId="58" fillId="0" borderId="0"/>
    <xf numFmtId="176" fontId="60" fillId="0" borderId="0" applyBorder="0" applyProtection="0"/>
    <xf numFmtId="176" fontId="60" fillId="0" borderId="0"/>
    <xf numFmtId="173" fontId="59" fillId="0" borderId="0"/>
    <xf numFmtId="173" fontId="58" fillId="0" borderId="0"/>
    <xf numFmtId="173" fontId="60" fillId="0" borderId="0"/>
    <xf numFmtId="176" fontId="60" fillId="0" borderId="0" applyBorder="0" applyProtection="0"/>
    <xf numFmtId="176" fontId="60" fillId="0" borderId="0"/>
    <xf numFmtId="176" fontId="60" fillId="0" borderId="0" applyBorder="0" applyProtection="0"/>
    <xf numFmtId="176" fontId="60" fillId="0" borderId="0"/>
    <xf numFmtId="173" fontId="59" fillId="0" borderId="0"/>
    <xf numFmtId="173" fontId="58" fillId="0" borderId="0"/>
    <xf numFmtId="173" fontId="60" fillId="0" borderId="0"/>
    <xf numFmtId="173" fontId="58" fillId="0" borderId="0"/>
    <xf numFmtId="173" fontId="60" fillId="0" borderId="0"/>
    <xf numFmtId="0" fontId="29" fillId="35" borderId="5" applyNumberFormat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9" fillId="0" borderId="6" applyNumberFormat="0" applyFill="0" applyAlignment="0" applyProtection="0"/>
    <xf numFmtId="0" fontId="40" fillId="0" borderId="7" applyNumberFormat="0" applyFill="0" applyAlignment="0" applyProtection="0"/>
    <xf numFmtId="0" fontId="37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41" fillId="0" borderId="9" applyNumberFormat="0" applyFill="0" applyAlignment="0" applyProtection="0"/>
    <xf numFmtId="0" fontId="30" fillId="0" borderId="0" applyNumberForma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9" fillId="0" borderId="0"/>
    <xf numFmtId="185" fontId="13" fillId="0" borderId="0" applyFont="0" applyFill="0" applyBorder="0" applyAlignment="0" applyProtection="0"/>
    <xf numFmtId="18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84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0" fontId="9" fillId="0" borderId="0"/>
    <xf numFmtId="0" fontId="15" fillId="0" borderId="0"/>
    <xf numFmtId="0" fontId="9" fillId="0" borderId="0"/>
    <xf numFmtId="0" fontId="9" fillId="0" borderId="0"/>
    <xf numFmtId="0" fontId="9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8" fillId="0" borderId="0"/>
    <xf numFmtId="0" fontId="13" fillId="0" borderId="0"/>
    <xf numFmtId="9" fontId="71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0" fontId="73" fillId="0" borderId="0">
      <alignment vertical="top"/>
    </xf>
    <xf numFmtId="43" fontId="13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7" fillId="0" borderId="0"/>
    <xf numFmtId="0" fontId="13" fillId="0" borderId="0"/>
    <xf numFmtId="0" fontId="74" fillId="0" borderId="0">
      <alignment vertical="top"/>
    </xf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75" fillId="0" borderId="0" applyNumberFormat="0" applyFont="0" applyFill="0" applyBorder="0" applyAlignment="0" applyProtection="0">
      <alignment horizontal="left"/>
    </xf>
    <xf numFmtId="0" fontId="13" fillId="0" borderId="0" applyFill="0" applyBorder="0"/>
    <xf numFmtId="0" fontId="13" fillId="0" borderId="0" applyFill="0" applyBorder="0"/>
    <xf numFmtId="0" fontId="15" fillId="0" borderId="0"/>
    <xf numFmtId="0" fontId="6" fillId="0" borderId="0"/>
    <xf numFmtId="43" fontId="6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45" fillId="0" borderId="0"/>
    <xf numFmtId="0" fontId="39" fillId="0" borderId="6" applyNumberFormat="0" applyFill="0" applyAlignment="0" applyProtection="0"/>
    <xf numFmtId="0" fontId="40" fillId="0" borderId="7" applyNumberFormat="0" applyFill="0" applyAlignment="0" applyProtection="0"/>
    <xf numFmtId="0" fontId="37" fillId="0" borderId="8" applyNumberFormat="0" applyFill="0" applyAlignment="0" applyProtection="0"/>
    <xf numFmtId="0" fontId="37" fillId="0" borderId="0" applyNumberFormat="0" applyFill="0" applyBorder="0" applyAlignment="0" applyProtection="0"/>
    <xf numFmtId="43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6" fillId="0" borderId="0"/>
    <xf numFmtId="0" fontId="16" fillId="0" borderId="0"/>
    <xf numFmtId="0" fontId="6" fillId="0" borderId="0"/>
    <xf numFmtId="0" fontId="15" fillId="0" borderId="0"/>
    <xf numFmtId="0" fontId="13" fillId="0" borderId="0"/>
    <xf numFmtId="0" fontId="45" fillId="0" borderId="0"/>
    <xf numFmtId="0" fontId="13" fillId="0" borderId="0"/>
    <xf numFmtId="9" fontId="5" fillId="0" borderId="0" applyFont="0" applyFill="0" applyBorder="0" applyAlignment="0" applyProtection="0"/>
    <xf numFmtId="0" fontId="5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1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2" fillId="0" borderId="0"/>
    <xf numFmtId="0" fontId="12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9" fontId="2" fillId="0" borderId="0" applyFont="0" applyFill="0" applyBorder="0" applyAlignment="0" applyProtection="0"/>
    <xf numFmtId="180" fontId="46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9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6" fillId="0" borderId="0"/>
    <xf numFmtId="0" fontId="2" fillId="0" borderId="0"/>
    <xf numFmtId="0" fontId="12" fillId="43" borderId="4" applyNumberFormat="0" applyFont="0" applyAlignment="0" applyProtection="0"/>
    <xf numFmtId="0" fontId="12" fillId="43" borderId="4" applyNumberFormat="0" applyFont="0" applyAlignment="0" applyProtection="0"/>
    <xf numFmtId="0" fontId="13" fillId="0" borderId="0"/>
    <xf numFmtId="0" fontId="106" fillId="0" borderId="0"/>
    <xf numFmtId="169" fontId="106" fillId="0" borderId="0" applyFont="0" applyFill="0" applyBorder="0" applyAlignment="0" applyProtection="0"/>
    <xf numFmtId="0" fontId="13" fillId="0" borderId="0" applyFill="0" applyBorder="0"/>
  </cellStyleXfs>
  <cellXfs count="446">
    <xf numFmtId="0" fontId="0" fillId="0" borderId="0" xfId="0"/>
    <xf numFmtId="2" fontId="65" fillId="45" borderId="21" xfId="0" applyNumberFormat="1" applyFont="1" applyFill="1" applyBorder="1" applyAlignment="1" applyProtection="1">
      <alignment horizontal="center" vertical="center"/>
      <protection hidden="1"/>
    </xf>
    <xf numFmtId="0" fontId="63" fillId="0" borderId="14" xfId="0" applyFont="1" applyFill="1" applyBorder="1" applyAlignment="1" applyProtection="1">
      <alignment horizontal="left" vertical="center" wrapText="1"/>
      <protection hidden="1"/>
    </xf>
    <xf numFmtId="0" fontId="68" fillId="0" borderId="0" xfId="0" applyFont="1" applyFill="1" applyBorder="1" applyAlignment="1" applyProtection="1">
      <alignment horizontal="center" vertical="center"/>
      <protection hidden="1"/>
    </xf>
    <xf numFmtId="0" fontId="68" fillId="0" borderId="17" xfId="0" applyFont="1" applyFill="1" applyBorder="1" applyAlignment="1" applyProtection="1">
      <alignment horizontal="center" vertical="center"/>
      <protection hidden="1"/>
    </xf>
    <xf numFmtId="0" fontId="65" fillId="0" borderId="0" xfId="0" applyFont="1" applyFill="1" applyBorder="1" applyAlignment="1" applyProtection="1">
      <alignment horizontal="center" vertical="center"/>
      <protection hidden="1"/>
    </xf>
    <xf numFmtId="0" fontId="63" fillId="0" borderId="14" xfId="0" applyFont="1" applyFill="1" applyBorder="1" applyAlignment="1" applyProtection="1">
      <alignment horizontal="left" vertical="center" wrapText="1"/>
    </xf>
    <xf numFmtId="0" fontId="68" fillId="0" borderId="0" xfId="0" applyFont="1" applyFill="1" applyBorder="1" applyAlignment="1" applyProtection="1">
      <alignment horizontal="center" vertical="center"/>
      <protection locked="0"/>
    </xf>
    <xf numFmtId="0" fontId="63" fillId="0" borderId="0" xfId="0" applyFont="1" applyFill="1" applyBorder="1" applyAlignment="1" applyProtection="1">
      <alignment horizontal="center" vertical="center"/>
      <protection locked="0"/>
    </xf>
    <xf numFmtId="0" fontId="80" fillId="45" borderId="14" xfId="0" applyFont="1" applyFill="1" applyBorder="1" applyAlignment="1" applyProtection="1">
      <alignment vertical="top"/>
      <protection locked="0"/>
    </xf>
    <xf numFmtId="0" fontId="70" fillId="45" borderId="0" xfId="0" applyFont="1" applyFill="1" applyBorder="1" applyAlignment="1" applyProtection="1">
      <alignment vertical="top"/>
      <protection locked="0"/>
    </xf>
    <xf numFmtId="43" fontId="78" fillId="46" borderId="0" xfId="185" applyNumberFormat="1" applyFont="1" applyFill="1" applyBorder="1" applyAlignment="1" applyProtection="1">
      <alignment horizontal="left" wrapText="1"/>
      <protection locked="0"/>
    </xf>
    <xf numFmtId="43" fontId="69" fillId="46" borderId="0" xfId="185" applyNumberFormat="1" applyFont="1" applyFill="1" applyBorder="1" applyAlignment="1" applyProtection="1">
      <alignment horizontal="center" vertical="center"/>
      <protection locked="0"/>
    </xf>
    <xf numFmtId="43" fontId="77" fillId="46" borderId="0" xfId="185" applyNumberFormat="1" applyFont="1" applyFill="1" applyBorder="1" applyAlignment="1" applyProtection="1">
      <alignment horizontal="center" vertical="center"/>
      <protection locked="0"/>
    </xf>
    <xf numFmtId="43" fontId="69" fillId="46" borderId="0" xfId="185" applyNumberFormat="1" applyFont="1" applyFill="1" applyBorder="1" applyAlignment="1" applyProtection="1">
      <alignment horizontal="center"/>
      <protection locked="0"/>
    </xf>
    <xf numFmtId="43" fontId="79" fillId="49" borderId="27" xfId="185" applyNumberFormat="1" applyFont="1" applyFill="1" applyBorder="1" applyAlignment="1" applyProtection="1">
      <alignment horizontal="center" vertical="center"/>
      <protection locked="0"/>
    </xf>
    <xf numFmtId="0" fontId="62" fillId="46" borderId="0" xfId="0" applyFont="1" applyFill="1" applyBorder="1" applyAlignment="1" applyProtection="1">
      <alignment horizontal="center"/>
      <protection locked="0"/>
    </xf>
    <xf numFmtId="0" fontId="63" fillId="46" borderId="0" xfId="0" applyFont="1" applyFill="1" applyBorder="1" applyAlignment="1" applyProtection="1">
      <alignment horizontal="center" vertical="center"/>
      <protection locked="0"/>
    </xf>
    <xf numFmtId="43" fontId="65" fillId="0" borderId="0" xfId="185" applyFont="1" applyFill="1" applyBorder="1" applyAlignment="1" applyProtection="1">
      <alignment horizontal="center" vertical="center"/>
      <protection locked="0"/>
    </xf>
    <xf numFmtId="0" fontId="66" fillId="0" borderId="0" xfId="237" applyFont="1" applyFill="1" applyBorder="1" applyAlignment="1" applyProtection="1">
      <alignment wrapText="1"/>
      <protection locked="0"/>
    </xf>
    <xf numFmtId="0" fontId="65" fillId="0" borderId="0" xfId="0" applyFont="1" applyFill="1" applyBorder="1" applyAlignment="1" applyProtection="1">
      <alignment horizontal="center" vertical="center"/>
      <protection locked="0"/>
    </xf>
    <xf numFmtId="43" fontId="63" fillId="0" borderId="0" xfId="185" applyFont="1" applyFill="1" applyBorder="1" applyAlignment="1" applyProtection="1">
      <alignment horizontal="center" vertical="center"/>
      <protection locked="0"/>
    </xf>
    <xf numFmtId="2" fontId="63" fillId="46" borderId="0" xfId="0" applyNumberFormat="1" applyFont="1" applyFill="1" applyBorder="1" applyAlignment="1" applyProtection="1">
      <alignment horizontal="center" vertical="center"/>
      <protection locked="0"/>
    </xf>
    <xf numFmtId="0" fontId="69" fillId="0" borderId="0" xfId="0" applyFont="1" applyFill="1" applyBorder="1" applyAlignment="1" applyProtection="1">
      <alignment horizontal="center" vertical="center"/>
      <protection locked="0"/>
    </xf>
    <xf numFmtId="2" fontId="65" fillId="45" borderId="21" xfId="0" applyNumberFormat="1" applyFont="1" applyFill="1" applyBorder="1" applyAlignment="1" applyProtection="1">
      <alignment horizontal="center" vertical="center"/>
      <protection locked="0"/>
    </xf>
    <xf numFmtId="0" fontId="63" fillId="0" borderId="12" xfId="0" applyFont="1" applyFill="1" applyBorder="1" applyAlignment="1" applyProtection="1">
      <alignment horizontal="left" vertical="center" wrapText="1"/>
      <protection locked="0"/>
    </xf>
    <xf numFmtId="0" fontId="63" fillId="0" borderId="14" xfId="0" applyFont="1" applyFill="1" applyBorder="1" applyAlignment="1" applyProtection="1">
      <alignment horizontal="left" vertical="center" wrapText="1"/>
      <protection locked="0"/>
    </xf>
    <xf numFmtId="43" fontId="65" fillId="0" borderId="0" xfId="185" applyFont="1" applyFill="1" applyBorder="1" applyAlignment="1" applyProtection="1">
      <alignment horizontal="center" vertical="center"/>
      <protection locked="0" hidden="1"/>
    </xf>
    <xf numFmtId="2" fontId="72" fillId="45" borderId="21" xfId="0" applyNumberFormat="1" applyFont="1" applyFill="1" applyBorder="1" applyAlignment="1" applyProtection="1">
      <alignment horizontal="center" vertical="center"/>
      <protection locked="0"/>
    </xf>
    <xf numFmtId="0" fontId="1" fillId="0" borderId="24" xfId="0" applyFont="1" applyBorder="1" applyAlignment="1" applyProtection="1">
      <alignment horizontal="left" vertical="center"/>
      <protection locked="0"/>
    </xf>
    <xf numFmtId="0" fontId="82" fillId="0" borderId="24" xfId="0" applyFont="1" applyBorder="1" applyAlignment="1" applyProtection="1">
      <alignment horizontal="left" vertical="center"/>
      <protection locked="0"/>
    </xf>
    <xf numFmtId="166" fontId="1" fillId="0" borderId="24" xfId="0" applyNumberFormat="1" applyFont="1" applyBorder="1" applyAlignment="1" applyProtection="1">
      <alignment horizontal="center" vertical="center"/>
      <protection locked="0"/>
    </xf>
    <xf numFmtId="166" fontId="76" fillId="0" borderId="24" xfId="0" applyNumberFormat="1" applyFont="1" applyBorder="1" applyAlignment="1" applyProtection="1">
      <alignment horizontal="center" vertical="center"/>
      <protection locked="0"/>
    </xf>
    <xf numFmtId="0" fontId="76" fillId="0" borderId="24" xfId="0" applyFont="1" applyBorder="1" applyAlignment="1" applyProtection="1">
      <alignment horizontal="center" vertical="center"/>
      <protection locked="0"/>
    </xf>
    <xf numFmtId="0" fontId="1" fillId="0" borderId="24" xfId="0" applyFont="1" applyBorder="1" applyAlignment="1" applyProtection="1">
      <alignment horizontal="center" vertical="center"/>
      <protection locked="0"/>
    </xf>
    <xf numFmtId="0" fontId="44" fillId="0" borderId="24" xfId="0" applyFont="1" applyBorder="1" applyAlignment="1" applyProtection="1">
      <alignment horizontal="center" vertical="center"/>
      <protection locked="0"/>
    </xf>
    <xf numFmtId="0" fontId="1" fillId="0" borderId="24" xfId="0" applyFont="1" applyFill="1" applyBorder="1" applyAlignment="1" applyProtection="1">
      <alignment horizontal="center" vertical="center"/>
      <protection locked="0"/>
    </xf>
    <xf numFmtId="0" fontId="1" fillId="0" borderId="25" xfId="0" applyFont="1" applyFill="1" applyBorder="1" applyAlignment="1" applyProtection="1">
      <alignment horizontal="center" vertical="center"/>
      <protection locked="0"/>
    </xf>
    <xf numFmtId="0" fontId="61" fillId="0" borderId="24" xfId="0" applyFont="1" applyBorder="1" applyAlignment="1" applyProtection="1">
      <alignment horizontal="left" vertical="center"/>
      <protection locked="0"/>
    </xf>
    <xf numFmtId="0" fontId="1" fillId="0" borderId="26" xfId="0" applyFont="1" applyBorder="1" applyAlignment="1" applyProtection="1">
      <alignment horizontal="left" vertical="center"/>
      <protection locked="0"/>
    </xf>
    <xf numFmtId="0" fontId="1" fillId="0" borderId="24" xfId="0" applyFont="1" applyBorder="1" applyAlignment="1">
      <alignment horizontal="left" vertical="center"/>
    </xf>
    <xf numFmtId="2" fontId="1" fillId="0" borderId="24" xfId="0" applyNumberFormat="1" applyFont="1" applyBorder="1" applyAlignment="1" applyProtection="1">
      <alignment horizontal="left" vertical="center"/>
      <protection locked="0"/>
    </xf>
    <xf numFmtId="0" fontId="61" fillId="0" borderId="24" xfId="0" applyFont="1" applyFill="1" applyBorder="1" applyAlignment="1" applyProtection="1">
      <alignment horizontal="left" vertical="center"/>
      <protection locked="0"/>
    </xf>
    <xf numFmtId="0" fontId="61" fillId="0" borderId="24" xfId="0" applyFont="1" applyFill="1" applyBorder="1" applyAlignment="1" applyProtection="1">
      <alignment horizontal="left" vertical="center"/>
    </xf>
    <xf numFmtId="0" fontId="61" fillId="0" borderId="24" xfId="0" applyFont="1" applyFill="1" applyBorder="1" applyAlignment="1">
      <alignment horizontal="left" vertical="center"/>
    </xf>
    <xf numFmtId="0" fontId="62" fillId="0" borderId="24" xfId="0" applyFont="1" applyFill="1" applyBorder="1" applyAlignment="1" applyProtection="1">
      <alignment horizontal="left" vertical="center"/>
      <protection locked="0"/>
    </xf>
    <xf numFmtId="0" fontId="83" fillId="0" borderId="24" xfId="0" applyFont="1" applyFill="1" applyBorder="1" applyAlignment="1" applyProtection="1">
      <alignment horizontal="left" vertical="center"/>
      <protection locked="0"/>
    </xf>
    <xf numFmtId="0" fontId="61" fillId="0" borderId="24" xfId="0" applyFont="1" applyFill="1" applyBorder="1" applyAlignment="1" applyProtection="1">
      <alignment horizontal="right" vertical="center"/>
      <protection locked="0"/>
    </xf>
    <xf numFmtId="166" fontId="1" fillId="0" borderId="35" xfId="0" applyNumberFormat="1" applyFont="1" applyBorder="1" applyAlignment="1" applyProtection="1">
      <alignment horizontal="center" vertical="center"/>
      <protection locked="0"/>
    </xf>
    <xf numFmtId="166" fontId="76" fillId="0" borderId="35" xfId="0" applyNumberFormat="1" applyFont="1" applyBorder="1" applyAlignment="1" applyProtection="1">
      <alignment horizontal="center" vertical="center"/>
      <protection locked="0"/>
    </xf>
    <xf numFmtId="0" fontId="76" fillId="0" borderId="35" xfId="0" applyFont="1" applyBorder="1" applyAlignment="1" applyProtection="1">
      <alignment horizontal="center" vertical="center"/>
      <protection locked="0"/>
    </xf>
    <xf numFmtId="0" fontId="1" fillId="0" borderId="35" xfId="0" applyFont="1" applyBorder="1" applyAlignment="1" applyProtection="1">
      <alignment horizontal="center" vertical="center"/>
      <protection locked="0"/>
    </xf>
    <xf numFmtId="0" fontId="44" fillId="0" borderId="35" xfId="0" applyFont="1" applyBorder="1" applyAlignment="1" applyProtection="1">
      <alignment horizontal="center" vertical="center"/>
      <protection locked="0"/>
    </xf>
    <xf numFmtId="0" fontId="1" fillId="0" borderId="35" xfId="0" applyFont="1" applyBorder="1" applyAlignment="1" applyProtection="1">
      <alignment horizontal="left" vertical="center"/>
      <protection locked="0"/>
    </xf>
    <xf numFmtId="0" fontId="1" fillId="0" borderId="35" xfId="0" applyFont="1" applyFill="1" applyBorder="1" applyAlignment="1" applyProtection="1">
      <alignment horizontal="center" vertical="center"/>
      <protection locked="0"/>
    </xf>
    <xf numFmtId="0" fontId="1" fillId="0" borderId="31" xfId="0" applyFont="1" applyFill="1" applyBorder="1" applyAlignment="1" applyProtection="1">
      <alignment horizontal="center" vertical="center"/>
      <protection locked="0"/>
    </xf>
    <xf numFmtId="0" fontId="61" fillId="0" borderId="35" xfId="0" applyFont="1" applyBorder="1" applyAlignment="1" applyProtection="1">
      <alignment horizontal="left" vertical="center"/>
      <protection locked="0"/>
    </xf>
    <xf numFmtId="0" fontId="1" fillId="0" borderId="32" xfId="0" applyFont="1" applyBorder="1" applyAlignment="1" applyProtection="1">
      <alignment horizontal="left" vertical="center"/>
      <protection locked="0"/>
    </xf>
    <xf numFmtId="0" fontId="1" fillId="0" borderId="31" xfId="0" applyFont="1" applyBorder="1" applyAlignment="1" applyProtection="1">
      <alignment horizontal="left" vertical="center"/>
      <protection locked="0"/>
    </xf>
    <xf numFmtId="9" fontId="1" fillId="0" borderId="31" xfId="361" applyFont="1" applyBorder="1" applyAlignment="1" applyProtection="1">
      <alignment horizontal="left" vertical="center"/>
      <protection locked="0"/>
    </xf>
    <xf numFmtId="0" fontId="1" fillId="0" borderId="0" xfId="0" applyFont="1" applyBorder="1" applyAlignment="1" applyProtection="1">
      <alignment horizontal="left" vertical="center"/>
      <protection locked="0"/>
    </xf>
    <xf numFmtId="0" fontId="64" fillId="46" borderId="0" xfId="237" applyNumberFormat="1" applyFont="1" applyFill="1" applyBorder="1" applyAlignment="1" applyProtection="1">
      <alignment horizontal="left" vertical="center"/>
      <protection locked="0"/>
    </xf>
    <xf numFmtId="43" fontId="1" fillId="0" borderId="35" xfId="185" applyFont="1" applyBorder="1" applyAlignment="1" applyProtection="1">
      <alignment horizontal="left" vertical="center"/>
      <protection locked="0"/>
    </xf>
    <xf numFmtId="43" fontId="1" fillId="0" borderId="35" xfId="185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5" xfId="0" applyFont="1" applyFill="1" applyBorder="1" applyAlignment="1" applyProtection="1">
      <alignment horizontal="left" vertical="center"/>
      <protection locked="0"/>
    </xf>
    <xf numFmtId="13" fontId="1" fillId="46" borderId="35" xfId="185" applyNumberFormat="1" applyFont="1" applyFill="1" applyBorder="1" applyAlignment="1" applyProtection="1">
      <alignment horizontal="left" vertical="center"/>
      <protection locked="0"/>
    </xf>
    <xf numFmtId="43" fontId="1" fillId="46" borderId="35" xfId="185" applyFont="1" applyFill="1" applyBorder="1" applyAlignment="1" applyProtection="1">
      <alignment horizontal="left" vertical="center"/>
      <protection locked="0"/>
    </xf>
    <xf numFmtId="43" fontId="1" fillId="0" borderId="35" xfId="185" applyFont="1" applyBorder="1" applyAlignment="1">
      <alignment horizontal="right" vertical="center"/>
    </xf>
    <xf numFmtId="43" fontId="44" fillId="0" borderId="35" xfId="185" applyFont="1" applyBorder="1" applyAlignment="1" applyProtection="1">
      <alignment horizontal="right" vertical="center"/>
      <protection locked="0"/>
    </xf>
    <xf numFmtId="0" fontId="61" fillId="0" borderId="35" xfId="0" applyFont="1" applyFill="1" applyBorder="1" applyAlignment="1" applyProtection="1">
      <alignment horizontal="left" vertical="center"/>
      <protection locked="0"/>
    </xf>
    <xf numFmtId="166" fontId="1" fillId="0" borderId="0" xfId="0" applyNumberFormat="1" applyFont="1" applyFill="1" applyBorder="1" applyAlignment="1" applyProtection="1">
      <alignment horizontal="center" vertical="center"/>
      <protection locked="0"/>
    </xf>
    <xf numFmtId="166" fontId="76" fillId="0" borderId="0" xfId="0" applyNumberFormat="1" applyFont="1" applyFill="1" applyBorder="1" applyAlignment="1" applyProtection="1">
      <alignment horizontal="center" vertical="center"/>
      <protection locked="0"/>
    </xf>
    <xf numFmtId="0" fontId="76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44" fillId="0" borderId="0" xfId="0" applyFont="1" applyFill="1" applyBorder="1" applyAlignment="1" applyProtection="1">
      <alignment horizontal="center" vertical="center"/>
      <protection locked="0"/>
    </xf>
    <xf numFmtId="1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left" vertical="center"/>
      <protection locked="0"/>
    </xf>
    <xf numFmtId="0" fontId="61" fillId="0" borderId="0" xfId="0" applyFont="1" applyFill="1" applyBorder="1" applyAlignment="1" applyProtection="1">
      <alignment horizontal="left" vertical="center"/>
      <protection locked="0"/>
    </xf>
    <xf numFmtId="0" fontId="85" fillId="0" borderId="0" xfId="237" applyFont="1" applyFill="1" applyBorder="1" applyAlignment="1" applyProtection="1">
      <alignment wrapText="1"/>
      <protection locked="0"/>
    </xf>
    <xf numFmtId="2" fontId="66" fillId="0" borderId="0" xfId="237" applyNumberFormat="1" applyFont="1" applyFill="1" applyBorder="1" applyAlignment="1" applyProtection="1">
      <alignment wrapText="1"/>
      <protection locked="0"/>
    </xf>
    <xf numFmtId="43" fontId="1" fillId="0" borderId="0" xfId="185" applyFont="1" applyFill="1" applyBorder="1" applyAlignment="1" applyProtection="1">
      <alignment horizontal="left" vertical="center"/>
      <protection locked="0"/>
    </xf>
    <xf numFmtId="183" fontId="86" fillId="0" borderId="0" xfId="206" applyNumberFormat="1" applyFont="1" applyFill="1" applyBorder="1" applyAlignment="1" applyProtection="1">
      <alignment horizontal="right" vertical="center"/>
      <protection locked="0"/>
    </xf>
    <xf numFmtId="43" fontId="86" fillId="0" borderId="0" xfId="185" applyFont="1" applyFill="1" applyBorder="1" applyAlignment="1" applyProtection="1">
      <alignment horizontal="right" vertical="center"/>
      <protection locked="0"/>
    </xf>
    <xf numFmtId="172" fontId="66" fillId="0" borderId="0" xfId="129" applyNumberFormat="1" applyFont="1" applyFill="1" applyBorder="1" applyAlignment="1" applyProtection="1">
      <alignment horizontal="left" vertical="center"/>
      <protection locked="0"/>
    </xf>
    <xf numFmtId="14" fontId="64" fillId="0" borderId="0" xfId="237" applyNumberFormat="1" applyFont="1" applyFill="1" applyBorder="1" applyAlignment="1" applyProtection="1">
      <alignment horizontal="left" vertical="center"/>
      <protection locked="0"/>
    </xf>
    <xf numFmtId="43" fontId="1" fillId="0" borderId="0" xfId="185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43" fontId="1" fillId="0" borderId="0" xfId="185" applyFont="1" applyFill="1" applyBorder="1" applyAlignment="1">
      <alignment horizontal="right" vertical="center"/>
    </xf>
    <xf numFmtId="43" fontId="44" fillId="0" borderId="0" xfId="185" applyFont="1" applyFill="1" applyBorder="1" applyAlignment="1" applyProtection="1">
      <alignment horizontal="right" vertical="center"/>
      <protection locked="0"/>
    </xf>
    <xf numFmtId="0" fontId="61" fillId="0" borderId="26" xfId="0" applyFont="1" applyFill="1" applyBorder="1" applyAlignment="1" applyProtection="1">
      <alignment horizontal="left" vertical="center"/>
      <protection locked="0"/>
    </xf>
    <xf numFmtId="0" fontId="62" fillId="45" borderId="14" xfId="0" applyFont="1" applyFill="1" applyBorder="1" applyAlignment="1" applyProtection="1">
      <alignment horizontal="left" vertical="center"/>
      <protection locked="0"/>
    </xf>
    <xf numFmtId="0" fontId="61" fillId="45" borderId="0" xfId="0" applyFont="1" applyFill="1" applyBorder="1" applyAlignment="1" applyProtection="1">
      <alignment horizontal="left" vertical="center"/>
      <protection locked="0"/>
    </xf>
    <xf numFmtId="0" fontId="1" fillId="0" borderId="24" xfId="0" applyFont="1" applyBorder="1" applyAlignment="1" applyProtection="1">
      <alignment horizontal="right" vertical="center"/>
      <protection locked="0"/>
    </xf>
    <xf numFmtId="0" fontId="68" fillId="0" borderId="0" xfId="0" applyFont="1" applyFill="1" applyBorder="1" applyAlignment="1" applyProtection="1">
      <alignment horizontal="left" vertical="center"/>
      <protection locked="0"/>
    </xf>
    <xf numFmtId="0" fontId="63" fillId="0" borderId="0" xfId="0" applyFont="1" applyFill="1" applyBorder="1" applyAlignment="1" applyProtection="1">
      <alignment horizontal="left" vertical="center"/>
      <protection locked="0"/>
    </xf>
    <xf numFmtId="0" fontId="63" fillId="0" borderId="12" xfId="0" applyFont="1" applyFill="1" applyBorder="1" applyAlignment="1" applyProtection="1">
      <alignment horizontal="left" vertical="center"/>
      <protection locked="0"/>
    </xf>
    <xf numFmtId="0" fontId="63" fillId="0" borderId="14" xfId="0" applyFont="1" applyFill="1" applyBorder="1" applyAlignment="1" applyProtection="1">
      <alignment horizontal="left" vertical="center"/>
      <protection locked="0"/>
    </xf>
    <xf numFmtId="0" fontId="63" fillId="0" borderId="14" xfId="0" applyFont="1" applyFill="1" applyBorder="1" applyAlignment="1" applyProtection="1">
      <alignment horizontal="left" vertical="center"/>
    </xf>
    <xf numFmtId="0" fontId="63" fillId="0" borderId="14" xfId="0" applyFont="1" applyFill="1" applyBorder="1" applyAlignment="1" applyProtection="1">
      <alignment horizontal="left" vertical="center"/>
      <protection hidden="1"/>
    </xf>
    <xf numFmtId="0" fontId="80" fillId="0" borderId="15" xfId="0" applyFont="1" applyFill="1" applyBorder="1" applyAlignment="1" applyProtection="1">
      <alignment horizontal="right" vertical="center"/>
      <protection locked="0"/>
    </xf>
    <xf numFmtId="0" fontId="88" fillId="0" borderId="0" xfId="0" applyFont="1" applyFill="1" applyBorder="1" applyAlignment="1" applyProtection="1">
      <alignment horizontal="center" vertical="center"/>
      <protection locked="0"/>
    </xf>
    <xf numFmtId="1" fontId="68" fillId="0" borderId="0" xfId="0" applyNumberFormat="1" applyFont="1" applyFill="1" applyBorder="1" applyAlignment="1" applyProtection="1">
      <alignment horizontal="center" vertical="center"/>
      <protection locked="0"/>
    </xf>
    <xf numFmtId="2" fontId="68" fillId="0" borderId="0" xfId="0" applyNumberFormat="1" applyFont="1" applyFill="1" applyBorder="1" applyAlignment="1" applyProtection="1">
      <alignment horizontal="center" vertical="center"/>
      <protection locked="0"/>
    </xf>
    <xf numFmtId="0" fontId="61" fillId="0" borderId="0" xfId="0" applyFont="1" applyFill="1" applyBorder="1" applyAlignment="1" applyProtection="1">
      <alignment horizontal="center" vertical="center"/>
      <protection locked="0"/>
    </xf>
    <xf numFmtId="0" fontId="89" fillId="0" borderId="0" xfId="0" applyFont="1" applyFill="1" applyBorder="1" applyAlignment="1" applyProtection="1">
      <alignment horizontal="center" vertical="center"/>
      <protection locked="0"/>
    </xf>
    <xf numFmtId="0" fontId="44" fillId="0" borderId="0" xfId="0" applyFont="1" applyFill="1" applyBorder="1" applyAlignment="1">
      <alignment horizontal="center" vertical="center"/>
    </xf>
    <xf numFmtId="0" fontId="68" fillId="0" borderId="0" xfId="0" applyFont="1" applyFill="1" applyBorder="1" applyAlignment="1" applyProtection="1">
      <alignment horizontal="right" vertical="center"/>
      <protection locked="0"/>
    </xf>
    <xf numFmtId="0" fontId="65" fillId="0" borderId="0" xfId="0" applyFont="1" applyFill="1" applyBorder="1" applyAlignment="1" applyProtection="1">
      <alignment horizontal="left" vertical="center"/>
      <protection locked="0"/>
    </xf>
    <xf numFmtId="0" fontId="68" fillId="0" borderId="12" xfId="0" applyFont="1" applyFill="1" applyBorder="1" applyAlignment="1" applyProtection="1">
      <alignment horizontal="left" vertical="center"/>
      <protection locked="0"/>
    </xf>
    <xf numFmtId="0" fontId="68" fillId="0" borderId="14" xfId="0" applyFont="1" applyFill="1" applyBorder="1" applyAlignment="1" applyProtection="1">
      <alignment horizontal="left" vertical="center"/>
      <protection locked="0"/>
    </xf>
    <xf numFmtId="0" fontId="68" fillId="0" borderId="14" xfId="0" applyFont="1" applyFill="1" applyBorder="1" applyAlignment="1" applyProtection="1">
      <alignment horizontal="left" vertical="center"/>
    </xf>
    <xf numFmtId="0" fontId="68" fillId="0" borderId="14" xfId="0" applyFont="1" applyFill="1" applyBorder="1" applyAlignment="1" applyProtection="1">
      <alignment horizontal="left" vertical="center"/>
      <protection hidden="1"/>
    </xf>
    <xf numFmtId="0" fontId="80" fillId="0" borderId="10" xfId="0" applyFont="1" applyFill="1" applyBorder="1" applyAlignment="1" applyProtection="1">
      <alignment vertical="center"/>
      <protection locked="0"/>
    </xf>
    <xf numFmtId="0" fontId="83" fillId="0" borderId="10" xfId="0" applyFont="1" applyFill="1" applyBorder="1" applyAlignment="1" applyProtection="1">
      <alignment vertical="center"/>
      <protection locked="0"/>
    </xf>
    <xf numFmtId="0" fontId="68" fillId="0" borderId="0" xfId="0" applyFont="1" applyFill="1" applyBorder="1" applyAlignment="1" applyProtection="1">
      <alignment horizontal="left" vertical="center"/>
      <protection locked="0" hidden="1"/>
    </xf>
    <xf numFmtId="0" fontId="90" fillId="0" borderId="0" xfId="0" applyFont="1" applyFill="1" applyBorder="1" applyAlignment="1" applyProtection="1">
      <alignment horizontal="center" vertical="center"/>
      <protection locked="0"/>
    </xf>
    <xf numFmtId="2" fontId="65" fillId="0" borderId="0" xfId="0" applyNumberFormat="1" applyFont="1" applyFill="1" applyBorder="1" applyAlignment="1" applyProtection="1">
      <alignment horizontal="left" vertical="center"/>
      <protection hidden="1"/>
    </xf>
    <xf numFmtId="0" fontId="68" fillId="0" borderId="0" xfId="0" applyFont="1" applyFill="1" applyBorder="1" applyAlignment="1" applyProtection="1">
      <alignment horizontal="right" vertical="center"/>
      <protection hidden="1"/>
    </xf>
    <xf numFmtId="0" fontId="68" fillId="0" borderId="17" xfId="0" applyFont="1" applyFill="1" applyBorder="1" applyAlignment="1" applyProtection="1">
      <alignment horizontal="center" vertical="center"/>
      <protection locked="0"/>
    </xf>
    <xf numFmtId="0" fontId="88" fillId="0" borderId="17" xfId="0" applyFont="1" applyFill="1" applyBorder="1" applyAlignment="1" applyProtection="1">
      <alignment horizontal="center" vertical="center"/>
      <protection locked="0"/>
    </xf>
    <xf numFmtId="1" fontId="68" fillId="0" borderId="17" xfId="0" applyNumberFormat="1" applyFont="1" applyFill="1" applyBorder="1" applyAlignment="1" applyProtection="1">
      <alignment horizontal="center" vertical="center"/>
      <protection locked="0"/>
    </xf>
    <xf numFmtId="2" fontId="68" fillId="0" borderId="17" xfId="0" applyNumberFormat="1" applyFont="1" applyFill="1" applyBorder="1" applyAlignment="1" applyProtection="1">
      <alignment horizontal="center" vertical="center"/>
      <protection locked="0"/>
    </xf>
    <xf numFmtId="0" fontId="68" fillId="0" borderId="17" xfId="0" applyFont="1" applyFill="1" applyBorder="1" applyAlignment="1" applyProtection="1">
      <alignment horizontal="left" vertical="center"/>
      <protection locked="0"/>
    </xf>
    <xf numFmtId="0" fontId="63" fillId="0" borderId="17" xfId="0" applyFont="1" applyFill="1" applyBorder="1" applyAlignment="1" applyProtection="1">
      <alignment horizontal="center" vertical="center"/>
      <protection locked="0"/>
    </xf>
    <xf numFmtId="0" fontId="68" fillId="0" borderId="18" xfId="0" applyFont="1" applyFill="1" applyBorder="1" applyAlignment="1" applyProtection="1">
      <alignment horizontal="left" vertical="center"/>
      <protection locked="0" hidden="1"/>
    </xf>
    <xf numFmtId="2" fontId="65" fillId="0" borderId="17" xfId="0" applyNumberFormat="1" applyFont="1" applyFill="1" applyBorder="1" applyAlignment="1" applyProtection="1">
      <alignment horizontal="left" vertical="center"/>
      <protection hidden="1"/>
    </xf>
    <xf numFmtId="0" fontId="68" fillId="0" borderId="17" xfId="0" applyFont="1" applyFill="1" applyBorder="1" applyAlignment="1" applyProtection="1">
      <alignment horizontal="right" vertical="center"/>
      <protection hidden="1"/>
    </xf>
    <xf numFmtId="0" fontId="65" fillId="0" borderId="17" xfId="0" applyFont="1" applyFill="1" applyBorder="1" applyAlignment="1" applyProtection="1">
      <alignment horizontal="left" vertical="center"/>
      <protection locked="0"/>
    </xf>
    <xf numFmtId="0" fontId="61" fillId="0" borderId="14" xfId="0" applyFont="1" applyFill="1" applyBorder="1" applyAlignment="1" applyProtection="1">
      <alignment horizontal="left" vertical="center"/>
      <protection locked="0"/>
    </xf>
    <xf numFmtId="0" fontId="61" fillId="0" borderId="14" xfId="0" applyFont="1" applyFill="1" applyBorder="1" applyAlignment="1" applyProtection="1">
      <alignment horizontal="left" vertical="center"/>
    </xf>
    <xf numFmtId="0" fontId="61" fillId="0" borderId="14" xfId="0" applyFont="1" applyFill="1" applyBorder="1" applyAlignment="1" applyProtection="1">
      <alignment horizontal="left" vertical="center"/>
      <protection hidden="1"/>
    </xf>
    <xf numFmtId="0" fontId="63" fillId="0" borderId="14" xfId="0" applyFont="1" applyFill="1" applyBorder="1" applyAlignment="1" applyProtection="1">
      <alignment horizontal="center" vertical="center" wrapText="1"/>
      <protection locked="0"/>
    </xf>
    <xf numFmtId="0" fontId="63" fillId="0" borderId="14" xfId="0" applyFont="1" applyFill="1" applyBorder="1" applyAlignment="1" applyProtection="1">
      <alignment horizontal="center" vertical="center" wrapText="1"/>
    </xf>
    <xf numFmtId="0" fontId="63" fillId="0" borderId="14" xfId="0" applyFont="1" applyFill="1" applyBorder="1" applyAlignment="1" applyProtection="1">
      <alignment horizontal="center" vertical="center" wrapText="1"/>
      <protection hidden="1"/>
    </xf>
    <xf numFmtId="43" fontId="79" fillId="46" borderId="0" xfId="185" applyNumberFormat="1" applyFont="1" applyFill="1" applyBorder="1" applyAlignment="1" applyProtection="1">
      <alignment horizontal="center" vertical="center" wrapText="1"/>
      <protection locked="0"/>
    </xf>
    <xf numFmtId="43" fontId="69" fillId="0" borderId="14" xfId="185" applyNumberFormat="1" applyFont="1" applyFill="1" applyBorder="1" applyAlignment="1" applyProtection="1">
      <alignment horizontal="center" vertical="center"/>
      <protection locked="0"/>
    </xf>
    <xf numFmtId="43" fontId="69" fillId="0" borderId="14" xfId="185" applyNumberFormat="1" applyFont="1" applyFill="1" applyBorder="1" applyAlignment="1" applyProtection="1">
      <alignment horizontal="center" vertical="center"/>
    </xf>
    <xf numFmtId="43" fontId="69" fillId="0" borderId="14" xfId="185" applyNumberFormat="1" applyFont="1" applyFill="1" applyBorder="1" applyAlignment="1" applyProtection="1">
      <alignment horizontal="center" vertical="center"/>
      <protection hidden="1"/>
    </xf>
    <xf numFmtId="0" fontId="63" fillId="46" borderId="0" xfId="0" applyFont="1" applyFill="1" applyBorder="1" applyAlignment="1" applyProtection="1">
      <alignment horizontal="left" vertical="center" wrapText="1"/>
      <protection locked="0"/>
    </xf>
    <xf numFmtId="0" fontId="63" fillId="46" borderId="0" xfId="0" applyNumberFormat="1" applyFont="1" applyFill="1" applyBorder="1" applyAlignment="1" applyProtection="1">
      <alignment horizontal="center" vertical="center"/>
      <protection locked="0"/>
    </xf>
    <xf numFmtId="0" fontId="92" fillId="46" borderId="0" xfId="0" applyFont="1" applyFill="1" applyBorder="1" applyAlignment="1" applyProtection="1">
      <alignment horizontal="left" wrapText="1"/>
      <protection locked="0"/>
    </xf>
    <xf numFmtId="14" fontId="63" fillId="46" borderId="0" xfId="0" applyNumberFormat="1" applyFont="1" applyFill="1" applyBorder="1" applyAlignment="1" applyProtection="1">
      <alignment horizontal="center" vertical="center"/>
      <protection locked="0"/>
    </xf>
    <xf numFmtId="0" fontId="92" fillId="46" borderId="0" xfId="0" applyFont="1" applyFill="1" applyBorder="1" applyAlignment="1" applyProtection="1">
      <alignment horizontal="center" vertical="center"/>
      <protection locked="0"/>
    </xf>
    <xf numFmtId="0" fontId="62" fillId="46" borderId="0" xfId="0" applyFont="1" applyFill="1" applyBorder="1" applyAlignment="1" applyProtection="1">
      <alignment horizontal="center" vertical="center"/>
      <protection locked="0"/>
    </xf>
    <xf numFmtId="1" fontId="63" fillId="46" borderId="0" xfId="0" applyNumberFormat="1" applyFont="1" applyFill="1" applyBorder="1" applyAlignment="1" applyProtection="1">
      <alignment horizontal="center" vertical="center"/>
      <protection locked="0"/>
    </xf>
    <xf numFmtId="0" fontId="63" fillId="46" borderId="0" xfId="0" applyFont="1" applyFill="1" applyBorder="1" applyAlignment="1" applyProtection="1">
      <alignment horizontal="left" vertical="center"/>
      <protection locked="0"/>
    </xf>
    <xf numFmtId="43" fontId="63" fillId="46" borderId="0" xfId="185" applyFont="1" applyFill="1" applyBorder="1" applyAlignment="1" applyProtection="1">
      <alignment horizontal="left" vertical="center"/>
      <protection locked="0"/>
    </xf>
    <xf numFmtId="43" fontId="63" fillId="46" borderId="0" xfId="185" applyFont="1" applyFill="1" applyBorder="1" applyAlignment="1" applyProtection="1">
      <alignment horizontal="center" vertical="center"/>
      <protection locked="0"/>
    </xf>
    <xf numFmtId="43" fontId="63" fillId="46" borderId="0" xfId="185" applyFont="1" applyFill="1" applyBorder="1" applyAlignment="1" applyProtection="1">
      <alignment horizontal="left" vertical="center"/>
      <protection locked="0" hidden="1"/>
    </xf>
    <xf numFmtId="43" fontId="63" fillId="0" borderId="0" xfId="185" applyFont="1" applyFill="1" applyBorder="1" applyAlignment="1" applyProtection="1">
      <alignment horizontal="left" vertical="center"/>
      <protection locked="0"/>
    </xf>
    <xf numFmtId="43" fontId="63" fillId="0" borderId="0" xfId="185" applyFont="1" applyFill="1" applyBorder="1" applyAlignment="1" applyProtection="1">
      <alignment horizontal="left" vertical="center"/>
      <protection hidden="1"/>
    </xf>
    <xf numFmtId="0" fontId="63" fillId="46" borderId="11" xfId="0" applyFont="1" applyFill="1" applyBorder="1" applyAlignment="1" applyProtection="1">
      <alignment horizontal="center" vertical="center"/>
      <protection locked="0"/>
    </xf>
    <xf numFmtId="0" fontId="63" fillId="46" borderId="14" xfId="0" applyFont="1" applyFill="1" applyBorder="1" applyAlignment="1" applyProtection="1">
      <alignment horizontal="left" vertical="center"/>
      <protection locked="0"/>
    </xf>
    <xf numFmtId="0" fontId="63" fillId="45" borderId="12" xfId="0" applyFont="1" applyFill="1" applyBorder="1" applyAlignment="1" applyProtection="1">
      <alignment horizontal="center" vertical="center"/>
      <protection locked="0"/>
    </xf>
    <xf numFmtId="43" fontId="63" fillId="46" borderId="0" xfId="185" applyFont="1" applyFill="1" applyBorder="1" applyAlignment="1" applyProtection="1">
      <alignment horizontal="center" vertical="center"/>
      <protection locked="0" hidden="1"/>
    </xf>
    <xf numFmtId="0" fontId="63" fillId="45" borderId="14" xfId="0" applyFont="1" applyFill="1" applyBorder="1" applyAlignment="1" applyProtection="1">
      <alignment horizontal="left" vertical="center"/>
      <protection locked="0"/>
    </xf>
    <xf numFmtId="0" fontId="63" fillId="46" borderId="14" xfId="0" applyFont="1" applyFill="1" applyBorder="1" applyAlignment="1" applyProtection="1">
      <alignment horizontal="center" vertical="center"/>
      <protection locked="0"/>
    </xf>
    <xf numFmtId="0" fontId="63" fillId="0" borderId="14" xfId="0" applyFont="1" applyFill="1" applyBorder="1" applyAlignment="1" applyProtection="1">
      <alignment horizontal="center" vertical="center"/>
      <protection locked="0"/>
    </xf>
    <xf numFmtId="0" fontId="63" fillId="45" borderId="14" xfId="0" applyFont="1" applyFill="1" applyBorder="1" applyAlignment="1" applyProtection="1">
      <alignment horizontal="center" vertical="center"/>
      <protection locked="0"/>
    </xf>
    <xf numFmtId="3" fontId="63" fillId="46" borderId="0" xfId="0" applyNumberFormat="1" applyFont="1" applyFill="1" applyBorder="1" applyAlignment="1" applyProtection="1">
      <alignment horizontal="left" vertical="center"/>
      <protection locked="0"/>
    </xf>
    <xf numFmtId="43" fontId="92" fillId="46" borderId="0" xfId="185" applyFont="1" applyFill="1" applyBorder="1" applyAlignment="1" applyProtection="1">
      <alignment horizontal="center" vertical="center"/>
      <protection locked="0"/>
    </xf>
    <xf numFmtId="0" fontId="68" fillId="45" borderId="14" xfId="0" applyFont="1" applyFill="1" applyBorder="1" applyAlignment="1" applyProtection="1">
      <alignment horizontal="right" vertical="center"/>
      <protection locked="0"/>
    </xf>
    <xf numFmtId="0" fontId="61" fillId="46" borderId="0" xfId="0" applyFont="1" applyFill="1" applyBorder="1" applyAlignment="1" applyProtection="1">
      <alignment horizontal="left" vertical="center"/>
      <protection locked="0"/>
    </xf>
    <xf numFmtId="0" fontId="63" fillId="45" borderId="0" xfId="0" applyFont="1" applyFill="1" applyBorder="1" applyAlignment="1" applyProtection="1">
      <alignment horizontal="left" vertical="center"/>
      <protection locked="0"/>
    </xf>
    <xf numFmtId="0" fontId="68" fillId="46" borderId="0" xfId="0" applyFont="1" applyFill="1" applyBorder="1" applyAlignment="1" applyProtection="1">
      <alignment horizontal="center" vertical="center"/>
      <protection locked="0"/>
    </xf>
    <xf numFmtId="4" fontId="63" fillId="45" borderId="15" xfId="0" applyNumberFormat="1" applyFont="1" applyFill="1" applyBorder="1" applyAlignment="1" applyProtection="1">
      <alignment horizontal="left" vertical="center"/>
      <protection locked="0"/>
    </xf>
    <xf numFmtId="4" fontId="63" fillId="45" borderId="12" xfId="0" applyNumberFormat="1" applyFont="1" applyFill="1" applyBorder="1" applyAlignment="1" applyProtection="1">
      <alignment horizontal="left" vertical="center"/>
      <protection locked="0"/>
    </xf>
    <xf numFmtId="4" fontId="63" fillId="45" borderId="14" xfId="0" applyNumberFormat="1" applyFont="1" applyFill="1" applyBorder="1" applyAlignment="1" applyProtection="1">
      <alignment horizontal="left" vertical="center"/>
      <protection locked="0"/>
    </xf>
    <xf numFmtId="0" fontId="63" fillId="46" borderId="11" xfId="0" applyFont="1" applyFill="1" applyBorder="1" applyAlignment="1" applyProtection="1">
      <alignment horizontal="left" vertical="center"/>
      <protection locked="0"/>
    </xf>
    <xf numFmtId="0" fontId="68" fillId="45" borderId="14" xfId="0" applyFont="1" applyFill="1" applyBorder="1" applyAlignment="1" applyProtection="1">
      <alignment horizontal="right" vertical="center"/>
      <protection hidden="1"/>
    </xf>
    <xf numFmtId="4" fontId="68" fillId="46" borderId="0" xfId="0" applyNumberFormat="1" applyFont="1" applyFill="1" applyBorder="1" applyAlignment="1" applyProtection="1">
      <alignment horizontal="center" vertical="center"/>
      <protection locked="0"/>
    </xf>
    <xf numFmtId="14" fontId="63" fillId="46" borderId="0" xfId="0" applyNumberFormat="1" applyFont="1" applyFill="1" applyBorder="1" applyAlignment="1" applyProtection="1">
      <alignment horizontal="left" vertical="center"/>
      <protection locked="0"/>
    </xf>
    <xf numFmtId="0" fontId="92" fillId="46" borderId="0" xfId="0" applyFont="1" applyFill="1" applyBorder="1" applyAlignment="1" applyProtection="1">
      <alignment horizontal="center"/>
      <protection locked="0"/>
    </xf>
    <xf numFmtId="0" fontId="63" fillId="46" borderId="0" xfId="0" applyFont="1" applyFill="1" applyBorder="1" applyAlignment="1" applyProtection="1">
      <alignment horizontal="center"/>
      <protection locked="0"/>
    </xf>
    <xf numFmtId="9" fontId="63" fillId="45" borderId="14" xfId="0" applyNumberFormat="1" applyFont="1" applyFill="1" applyBorder="1" applyAlignment="1" applyProtection="1">
      <alignment horizontal="left" vertical="center"/>
      <protection locked="0"/>
    </xf>
    <xf numFmtId="2" fontId="63" fillId="45" borderId="14" xfId="0" applyNumberFormat="1" applyFont="1" applyFill="1" applyBorder="1" applyAlignment="1" applyProtection="1">
      <alignment horizontal="left" vertical="center"/>
      <protection locked="0"/>
    </xf>
    <xf numFmtId="2" fontId="63" fillId="0" borderId="14" xfId="0" applyNumberFormat="1" applyFont="1" applyFill="1" applyBorder="1" applyAlignment="1" applyProtection="1">
      <alignment horizontal="left" vertical="center"/>
      <protection locked="0"/>
    </xf>
    <xf numFmtId="0" fontId="63" fillId="45" borderId="14" xfId="0" applyFont="1" applyFill="1" applyBorder="1" applyAlignment="1" applyProtection="1">
      <alignment horizontal="left" vertical="center"/>
      <protection hidden="1"/>
    </xf>
    <xf numFmtId="0" fontId="94" fillId="46" borderId="0" xfId="0" applyFont="1" applyFill="1" applyBorder="1" applyAlignment="1" applyProtection="1">
      <alignment vertical="center"/>
      <protection locked="0"/>
    </xf>
    <xf numFmtId="0" fontId="63" fillId="46" borderId="19" xfId="0" applyFont="1" applyFill="1" applyBorder="1" applyAlignment="1" applyProtection="1">
      <alignment horizontal="center" vertical="center"/>
      <protection locked="0"/>
    </xf>
    <xf numFmtId="0" fontId="63" fillId="0" borderId="11" xfId="0" applyFont="1" applyFill="1" applyBorder="1" applyAlignment="1" applyProtection="1">
      <alignment horizontal="center" vertical="center"/>
      <protection locked="0"/>
    </xf>
    <xf numFmtId="2" fontId="63" fillId="45" borderId="13" xfId="0" applyNumberFormat="1" applyFont="1" applyFill="1" applyBorder="1" applyAlignment="1" applyProtection="1">
      <alignment horizontal="left" vertical="center"/>
      <protection locked="0"/>
    </xf>
    <xf numFmtId="2" fontId="63" fillId="45" borderId="21" xfId="0" applyNumberFormat="1" applyFont="1" applyFill="1" applyBorder="1" applyAlignment="1" applyProtection="1">
      <alignment horizontal="left" vertical="center"/>
      <protection locked="0"/>
    </xf>
    <xf numFmtId="2" fontId="63" fillId="45" borderId="19" xfId="0" applyNumberFormat="1" applyFont="1" applyFill="1" applyBorder="1" applyAlignment="1" applyProtection="1">
      <alignment horizontal="left" vertical="center"/>
      <protection locked="0"/>
    </xf>
    <xf numFmtId="2" fontId="63" fillId="45" borderId="11" xfId="0" applyNumberFormat="1" applyFont="1" applyFill="1" applyBorder="1" applyAlignment="1" applyProtection="1">
      <alignment horizontal="left" vertical="center"/>
      <protection locked="0"/>
    </xf>
    <xf numFmtId="2" fontId="63" fillId="0" borderId="11" xfId="0" applyNumberFormat="1" applyFont="1" applyFill="1" applyBorder="1" applyAlignment="1" applyProtection="1">
      <alignment horizontal="left" vertical="center"/>
      <protection locked="0"/>
    </xf>
    <xf numFmtId="2" fontId="63" fillId="45" borderId="14" xfId="0" applyNumberFormat="1" applyFont="1" applyFill="1" applyBorder="1" applyAlignment="1" applyProtection="1">
      <alignment horizontal="center" vertical="center"/>
      <protection hidden="1"/>
    </xf>
    <xf numFmtId="2" fontId="63" fillId="45" borderId="14" xfId="0" applyNumberFormat="1" applyFont="1" applyFill="1" applyBorder="1" applyAlignment="1" applyProtection="1">
      <alignment horizontal="center" vertical="center"/>
      <protection locked="0"/>
    </xf>
    <xf numFmtId="43" fontId="63" fillId="46" borderId="14" xfId="0" applyNumberFormat="1" applyFont="1" applyFill="1" applyBorder="1" applyAlignment="1" applyProtection="1">
      <alignment horizontal="left" vertical="center"/>
      <protection locked="0"/>
    </xf>
    <xf numFmtId="0" fontId="95" fillId="46" borderId="0" xfId="0" applyFont="1" applyFill="1" applyBorder="1" applyAlignment="1" applyProtection="1">
      <alignment horizontal="center" vertical="center"/>
      <protection locked="0"/>
    </xf>
    <xf numFmtId="0" fontId="63" fillId="46" borderId="11" xfId="0" applyFont="1" applyFill="1" applyBorder="1" applyAlignment="1" applyProtection="1">
      <alignment horizontal="left" vertical="center"/>
      <protection hidden="1"/>
    </xf>
    <xf numFmtId="4" fontId="65" fillId="45" borderId="14" xfId="0" applyNumberFormat="1" applyFont="1" applyFill="1" applyBorder="1" applyAlignment="1" applyProtection="1">
      <alignment horizontal="right" vertical="center"/>
      <protection hidden="1"/>
    </xf>
    <xf numFmtId="2" fontId="65" fillId="45" borderId="14" xfId="0" applyNumberFormat="1" applyFont="1" applyFill="1" applyBorder="1" applyAlignment="1" applyProtection="1">
      <alignment horizontal="right" vertical="center"/>
      <protection locked="0"/>
    </xf>
    <xf numFmtId="2" fontId="63" fillId="45" borderId="14" xfId="0" applyNumberFormat="1" applyFont="1" applyFill="1" applyBorder="1" applyAlignment="1" applyProtection="1">
      <alignment horizontal="left" vertical="center"/>
      <protection hidden="1"/>
    </xf>
    <xf numFmtId="0" fontId="92" fillId="45" borderId="14" xfId="0" applyFont="1" applyFill="1" applyBorder="1" applyAlignment="1" applyProtection="1">
      <alignment horizontal="center" vertical="center"/>
      <protection locked="0"/>
    </xf>
    <xf numFmtId="0" fontId="65" fillId="45" borderId="14" xfId="0" applyFont="1" applyFill="1" applyBorder="1" applyAlignment="1" applyProtection="1">
      <alignment horizontal="right" vertical="center"/>
      <protection hidden="1"/>
    </xf>
    <xf numFmtId="0" fontId="93" fillId="46" borderId="0" xfId="0" applyFont="1" applyFill="1" applyBorder="1" applyAlignment="1" applyProtection="1">
      <alignment wrapText="1"/>
      <protection locked="0"/>
    </xf>
    <xf numFmtId="0" fontId="63" fillId="45" borderId="14" xfId="0" applyFont="1" applyFill="1" applyBorder="1" applyAlignment="1" applyProtection="1">
      <alignment horizontal="left" vertical="center"/>
      <protection locked="0" hidden="1"/>
    </xf>
    <xf numFmtId="0" fontId="98" fillId="0" borderId="16" xfId="0" applyFont="1" applyFill="1" applyBorder="1" applyAlignment="1" applyProtection="1">
      <alignment horizontal="left" vertical="top"/>
      <protection locked="0"/>
    </xf>
    <xf numFmtId="0" fontId="98" fillId="0" borderId="16" xfId="0" applyFont="1" applyFill="1" applyBorder="1" applyAlignment="1" applyProtection="1">
      <alignment horizontal="center" vertical="top"/>
      <protection locked="0"/>
    </xf>
    <xf numFmtId="0" fontId="99" fillId="0" borderId="0" xfId="0" applyFont="1" applyFill="1" applyBorder="1" applyAlignment="1" applyProtection="1">
      <alignment horizontal="center" vertical="center"/>
      <protection locked="0"/>
    </xf>
    <xf numFmtId="0" fontId="97" fillId="0" borderId="16" xfId="0" applyFont="1" applyFill="1" applyBorder="1" applyAlignment="1" applyProtection="1">
      <alignment horizontal="left" vertical="center"/>
      <protection locked="0" hidden="1"/>
    </xf>
    <xf numFmtId="0" fontId="97" fillId="0" borderId="16" xfId="0" applyFont="1" applyFill="1" applyBorder="1" applyAlignment="1" applyProtection="1">
      <alignment horizontal="left" vertical="center"/>
      <protection hidden="1"/>
    </xf>
    <xf numFmtId="0" fontId="97" fillId="0" borderId="16" xfId="0" applyFont="1" applyFill="1" applyBorder="1" applyAlignment="1" applyProtection="1">
      <alignment horizontal="left" vertical="center"/>
      <protection locked="0"/>
    </xf>
    <xf numFmtId="0" fontId="97" fillId="0" borderId="16" xfId="0" applyFont="1" applyFill="1" applyBorder="1" applyAlignment="1" applyProtection="1">
      <alignment horizontal="right" vertical="center"/>
      <protection hidden="1"/>
    </xf>
    <xf numFmtId="0" fontId="97" fillId="0" borderId="0" xfId="0" applyFont="1" applyFill="1" applyBorder="1" applyAlignment="1" applyProtection="1">
      <alignment horizontal="right" vertical="center"/>
      <protection locked="0"/>
    </xf>
    <xf numFmtId="0" fontId="97" fillId="0" borderId="14" xfId="0" applyFont="1" applyFill="1" applyBorder="1" applyAlignment="1" applyProtection="1">
      <alignment horizontal="left" vertical="center"/>
      <protection locked="0"/>
    </xf>
    <xf numFmtId="0" fontId="97" fillId="0" borderId="14" xfId="0" applyFont="1" applyFill="1" applyBorder="1" applyAlignment="1" applyProtection="1">
      <alignment horizontal="left" vertical="center"/>
    </xf>
    <xf numFmtId="0" fontId="97" fillId="0" borderId="14" xfId="0" applyFont="1" applyFill="1" applyBorder="1" applyAlignment="1" applyProtection="1">
      <alignment horizontal="left" vertical="center"/>
      <protection hidden="1"/>
    </xf>
    <xf numFmtId="0" fontId="100" fillId="46" borderId="14" xfId="0" applyFont="1" applyFill="1" applyBorder="1" applyAlignment="1" applyProtection="1">
      <alignment horizontal="left" vertical="center"/>
      <protection locked="0"/>
    </xf>
    <xf numFmtId="0" fontId="101" fillId="0" borderId="16" xfId="0" applyFont="1" applyFill="1" applyBorder="1" applyAlignment="1" applyProtection="1">
      <alignment horizontal="left" vertical="center"/>
      <protection locked="0"/>
    </xf>
    <xf numFmtId="0" fontId="101" fillId="0" borderId="16" xfId="0" applyFont="1" applyFill="1" applyBorder="1" applyAlignment="1" applyProtection="1">
      <alignment horizontal="center" vertical="center"/>
      <protection locked="0"/>
    </xf>
    <xf numFmtId="0" fontId="100" fillId="0" borderId="14" xfId="0" applyFont="1" applyFill="1" applyBorder="1" applyAlignment="1" applyProtection="1">
      <alignment horizontal="left" vertical="center"/>
      <protection locked="0"/>
    </xf>
    <xf numFmtId="0" fontId="100" fillId="46" borderId="14" xfId="0" applyFont="1" applyFill="1" applyBorder="1" applyAlignment="1" applyProtection="1">
      <alignment horizontal="left" vertical="center"/>
    </xf>
    <xf numFmtId="0" fontId="100" fillId="46" borderId="14" xfId="0" applyFont="1" applyFill="1" applyBorder="1" applyAlignment="1" applyProtection="1">
      <alignment horizontal="left" vertical="center"/>
      <protection hidden="1"/>
    </xf>
    <xf numFmtId="4" fontId="63" fillId="45" borderId="20" xfId="0" applyNumberFormat="1" applyFont="1" applyFill="1" applyBorder="1" applyAlignment="1" applyProtection="1">
      <alignment horizontal="left" vertical="center"/>
      <protection hidden="1"/>
    </xf>
    <xf numFmtId="10" fontId="63" fillId="45" borderId="20" xfId="185" applyNumberFormat="1" applyFont="1" applyFill="1" applyBorder="1" applyAlignment="1" applyProtection="1">
      <alignment horizontal="center" vertical="center"/>
      <protection locked="0"/>
    </xf>
    <xf numFmtId="0" fontId="63" fillId="46" borderId="13" xfId="0" applyFont="1" applyFill="1" applyBorder="1" applyAlignment="1" applyProtection="1">
      <alignment horizontal="right" vertical="center"/>
      <protection locked="0"/>
    </xf>
    <xf numFmtId="4" fontId="68" fillId="49" borderId="22" xfId="0" applyNumberFormat="1" applyFont="1" applyFill="1" applyBorder="1" applyAlignment="1" applyProtection="1">
      <alignment horizontal="center" vertical="center"/>
      <protection locked="0"/>
    </xf>
    <xf numFmtId="14" fontId="68" fillId="0" borderId="24" xfId="0" applyNumberFormat="1" applyFont="1" applyFill="1" applyBorder="1" applyAlignment="1" applyProtection="1">
      <alignment horizontal="center" vertical="center"/>
      <protection locked="0"/>
    </xf>
    <xf numFmtId="0" fontId="72" fillId="0" borderId="24" xfId="0" applyFont="1" applyBorder="1" applyAlignment="1" applyProtection="1">
      <alignment horizontal="left" vertical="center"/>
      <protection locked="0"/>
    </xf>
    <xf numFmtId="0" fontId="65" fillId="45" borderId="14" xfId="0" applyFont="1" applyFill="1" applyBorder="1" applyAlignment="1" applyProtection="1">
      <alignment horizontal="left" vertical="center"/>
      <protection locked="0"/>
    </xf>
    <xf numFmtId="0" fontId="86" fillId="46" borderId="14" xfId="0" applyFont="1" applyFill="1" applyBorder="1" applyAlignment="1" applyProtection="1">
      <alignment horizontal="left" vertical="center"/>
      <protection locked="0"/>
    </xf>
    <xf numFmtId="0" fontId="72" fillId="45" borderId="10" xfId="0" applyFont="1" applyFill="1" applyBorder="1" applyAlignment="1" applyProtection="1">
      <alignment horizontal="left" vertical="center" wrapText="1"/>
      <protection locked="0"/>
    </xf>
    <xf numFmtId="0" fontId="65" fillId="45" borderId="10" xfId="0" applyFont="1" applyFill="1" applyBorder="1" applyAlignment="1" applyProtection="1">
      <alignment horizontal="left" vertical="center" wrapText="1"/>
      <protection locked="0"/>
    </xf>
    <xf numFmtId="0" fontId="65" fillId="45" borderId="10" xfId="0" applyFont="1" applyFill="1" applyBorder="1" applyAlignment="1" applyProtection="1">
      <alignment horizontal="center" vertical="center" wrapText="1"/>
      <protection locked="0"/>
    </xf>
    <xf numFmtId="0" fontId="67" fillId="0" borderId="0" xfId="0" applyFont="1" applyFill="1" applyBorder="1" applyAlignment="1" applyProtection="1">
      <alignment horizontal="center" vertical="center"/>
      <protection locked="0"/>
    </xf>
    <xf numFmtId="0" fontId="81" fillId="49" borderId="30" xfId="0" applyFont="1" applyFill="1" applyBorder="1" applyAlignment="1" applyProtection="1">
      <alignment horizontal="center" vertical="center" wrapText="1"/>
      <protection locked="0"/>
    </xf>
    <xf numFmtId="0" fontId="79" fillId="49" borderId="30" xfId="0" applyFont="1" applyFill="1" applyBorder="1" applyAlignment="1" applyProtection="1">
      <alignment horizontal="center" vertical="center" wrapText="1"/>
      <protection locked="0"/>
    </xf>
    <xf numFmtId="0" fontId="91" fillId="49" borderId="30" xfId="0" applyFont="1" applyFill="1" applyBorder="1" applyAlignment="1" applyProtection="1">
      <alignment horizontal="center" vertical="center" wrapText="1"/>
      <protection locked="0"/>
    </xf>
    <xf numFmtId="0" fontId="63" fillId="46" borderId="30" xfId="0" applyFont="1" applyFill="1" applyBorder="1" applyAlignment="1" applyProtection="1">
      <alignment horizontal="left" vertical="center" wrapText="1"/>
      <protection locked="0"/>
    </xf>
    <xf numFmtId="0" fontId="67" fillId="46" borderId="30" xfId="0" applyFont="1" applyFill="1" applyBorder="1" applyAlignment="1" applyProtection="1">
      <alignment horizontal="center" vertical="center" wrapText="1"/>
      <protection locked="0"/>
    </xf>
    <xf numFmtId="14" fontId="67" fillId="0" borderId="30" xfId="0" applyNumberFormat="1" applyFont="1" applyFill="1" applyBorder="1" applyAlignment="1" applyProtection="1">
      <alignment horizontal="center"/>
      <protection locked="0"/>
    </xf>
    <xf numFmtId="14" fontId="67" fillId="46" borderId="30" xfId="0" applyNumberFormat="1" applyFont="1" applyFill="1" applyBorder="1" applyAlignment="1" applyProtection="1">
      <alignment horizontal="left" vertical="center"/>
      <protection locked="0"/>
    </xf>
    <xf numFmtId="0" fontId="67" fillId="46" borderId="30" xfId="0" applyFont="1" applyFill="1" applyBorder="1" applyProtection="1">
      <protection locked="0"/>
    </xf>
    <xf numFmtId="0" fontId="67" fillId="0" borderId="30" xfId="0" quotePrefix="1" applyFont="1" applyFill="1" applyBorder="1" applyProtection="1">
      <protection locked="0"/>
    </xf>
    <xf numFmtId="0" fontId="67" fillId="0" borderId="30" xfId="0" applyFont="1" applyFill="1" applyBorder="1" applyProtection="1">
      <protection locked="0"/>
    </xf>
    <xf numFmtId="1" fontId="63" fillId="46" borderId="30" xfId="0" applyNumberFormat="1" applyFont="1" applyFill="1" applyBorder="1" applyAlignment="1" applyProtection="1">
      <alignment horizontal="center" vertical="center"/>
      <protection locked="0"/>
    </xf>
    <xf numFmtId="0" fontId="67" fillId="0" borderId="30" xfId="0" applyFont="1" applyFill="1" applyBorder="1" applyAlignment="1" applyProtection="1">
      <alignment horizontal="center"/>
      <protection locked="0"/>
    </xf>
    <xf numFmtId="0" fontId="67" fillId="0" borderId="30" xfId="0" applyFont="1" applyBorder="1" applyAlignment="1" applyProtection="1">
      <alignment horizontal="center"/>
      <protection locked="0"/>
    </xf>
    <xf numFmtId="0" fontId="63" fillId="46" borderId="30" xfId="0" applyFont="1" applyFill="1" applyBorder="1" applyAlignment="1" applyProtection="1">
      <alignment horizontal="center" vertical="center"/>
      <protection locked="0"/>
    </xf>
    <xf numFmtId="0" fontId="67" fillId="46" borderId="30" xfId="0" applyFont="1" applyFill="1" applyBorder="1" applyAlignment="1" applyProtection="1">
      <alignment horizontal="center" vertical="center"/>
      <protection locked="0"/>
    </xf>
    <xf numFmtId="14" fontId="67" fillId="46" borderId="30" xfId="0" applyNumberFormat="1" applyFont="1" applyFill="1" applyBorder="1" applyAlignment="1" applyProtection="1">
      <alignment horizontal="center" vertical="center"/>
      <protection locked="0"/>
    </xf>
    <xf numFmtId="186" fontId="67" fillId="46" borderId="30" xfId="0" applyNumberFormat="1" applyFont="1" applyFill="1" applyBorder="1" applyAlignment="1" applyProtection="1">
      <alignment horizontal="center" vertical="center"/>
      <protection locked="0"/>
    </xf>
    <xf numFmtId="14" fontId="63" fillId="46" borderId="30" xfId="0" applyNumberFormat="1" applyFont="1" applyFill="1" applyBorder="1" applyAlignment="1" applyProtection="1">
      <alignment horizontal="center" vertical="center"/>
      <protection locked="0"/>
    </xf>
    <xf numFmtId="14" fontId="63" fillId="46" borderId="30" xfId="185" applyNumberFormat="1" applyFont="1" applyFill="1" applyBorder="1" applyAlignment="1" applyProtection="1">
      <alignment horizontal="center" vertical="center"/>
      <protection locked="0"/>
    </xf>
    <xf numFmtId="14" fontId="63" fillId="46" borderId="30" xfId="0" applyNumberFormat="1" applyFont="1" applyFill="1" applyBorder="1" applyAlignment="1" applyProtection="1">
      <alignment horizontal="left" vertical="center"/>
      <protection locked="0"/>
    </xf>
    <xf numFmtId="4" fontId="67" fillId="45" borderId="30" xfId="0" applyNumberFormat="1" applyFont="1" applyFill="1" applyBorder="1" applyAlignment="1" applyProtection="1">
      <alignment horizontal="left" vertical="center"/>
      <protection locked="0"/>
    </xf>
    <xf numFmtId="187" fontId="67" fillId="0" borderId="30" xfId="185" applyNumberFormat="1" applyFont="1" applyFill="1" applyBorder="1" applyAlignment="1" applyProtection="1">
      <alignment horizontal="center" vertical="center"/>
      <protection locked="0"/>
    </xf>
    <xf numFmtId="43" fontId="67" fillId="46" borderId="30" xfId="185" applyFont="1" applyFill="1" applyBorder="1" applyAlignment="1" applyProtection="1">
      <alignment horizontal="center" vertical="center"/>
      <protection locked="0"/>
    </xf>
    <xf numFmtId="1" fontId="63" fillId="0" borderId="30" xfId="0" applyNumberFormat="1" applyFont="1" applyFill="1" applyBorder="1" applyAlignment="1" applyProtection="1">
      <alignment horizontal="center" vertical="center"/>
      <protection locked="0"/>
    </xf>
    <xf numFmtId="1" fontId="69" fillId="46" borderId="30" xfId="185" applyNumberFormat="1" applyFont="1" applyFill="1" applyBorder="1" applyAlignment="1" applyProtection="1">
      <alignment horizontal="center" vertical="center"/>
      <protection locked="0"/>
    </xf>
    <xf numFmtId="1" fontId="63" fillId="46" borderId="30" xfId="185" applyNumberFormat="1" applyFont="1" applyFill="1" applyBorder="1" applyAlignment="1" applyProtection="1">
      <alignment horizontal="center" vertical="center"/>
      <protection locked="0"/>
    </xf>
    <xf numFmtId="1" fontId="63" fillId="0" borderId="30" xfId="185" applyNumberFormat="1" applyFont="1" applyFill="1" applyBorder="1" applyAlignment="1" applyProtection="1">
      <alignment horizontal="center" vertical="center"/>
      <protection locked="0"/>
    </xf>
    <xf numFmtId="1" fontId="63" fillId="0" borderId="30" xfId="0" applyNumberFormat="1" applyFont="1" applyFill="1" applyBorder="1" applyAlignment="1" applyProtection="1">
      <alignment horizontal="center" vertical="center"/>
      <protection locked="0" hidden="1"/>
    </xf>
    <xf numFmtId="2" fontId="63" fillId="0" borderId="30" xfId="0" applyNumberFormat="1" applyFont="1" applyFill="1" applyBorder="1" applyAlignment="1" applyProtection="1">
      <alignment horizontal="center" vertical="center"/>
      <protection locked="0"/>
    </xf>
    <xf numFmtId="43" fontId="63" fillId="0" borderId="30" xfId="185" applyFont="1" applyFill="1" applyBorder="1" applyAlignment="1" applyProtection="1">
      <alignment horizontal="center" vertical="center"/>
      <protection locked="0"/>
    </xf>
    <xf numFmtId="2" fontId="63" fillId="47" borderId="30" xfId="0" applyNumberFormat="1" applyFont="1" applyFill="1" applyBorder="1" applyAlignment="1" applyProtection="1">
      <alignment horizontal="center" vertical="center"/>
      <protection hidden="1"/>
    </xf>
    <xf numFmtId="43" fontId="63" fillId="0" borderId="30" xfId="185" applyFont="1" applyFill="1" applyBorder="1" applyAlignment="1" applyProtection="1">
      <alignment horizontal="center" vertical="center" wrapText="1"/>
      <protection locked="0"/>
    </xf>
    <xf numFmtId="43" fontId="63" fillId="0" borderId="30" xfId="185" applyFont="1" applyFill="1" applyBorder="1" applyAlignment="1" applyProtection="1">
      <alignment horizontal="left" vertical="center"/>
      <protection locked="0"/>
    </xf>
    <xf numFmtId="43" fontId="69" fillId="0" borderId="30" xfId="185" applyFont="1" applyFill="1" applyBorder="1" applyAlignment="1" applyProtection="1">
      <alignment horizontal="left" vertical="center"/>
      <protection locked="0"/>
    </xf>
    <xf numFmtId="2" fontId="69" fillId="0" borderId="30" xfId="0" applyNumberFormat="1" applyFont="1" applyFill="1" applyBorder="1" applyAlignment="1" applyProtection="1">
      <alignment horizontal="center" vertical="center"/>
      <protection locked="0"/>
    </xf>
    <xf numFmtId="43" fontId="63" fillId="48" borderId="30" xfId="185" applyFont="1" applyFill="1" applyBorder="1" applyAlignment="1" applyProtection="1">
      <alignment horizontal="right" vertical="center"/>
      <protection hidden="1"/>
    </xf>
    <xf numFmtId="43" fontId="63" fillId="0" borderId="36" xfId="185" applyFont="1" applyFill="1" applyBorder="1" applyAlignment="1" applyProtection="1">
      <alignment horizontal="center" vertical="center"/>
      <protection locked="0"/>
    </xf>
    <xf numFmtId="2" fontId="63" fillId="46" borderId="36" xfId="0" applyNumberFormat="1" applyFont="1" applyFill="1" applyBorder="1" applyAlignment="1" applyProtection="1">
      <alignment horizontal="center" vertical="center"/>
      <protection locked="0"/>
    </xf>
    <xf numFmtId="43" fontId="63" fillId="46" borderId="30" xfId="185" applyFont="1" applyFill="1" applyBorder="1" applyAlignment="1" applyProtection="1">
      <alignment horizontal="center" vertical="center"/>
      <protection locked="0"/>
    </xf>
    <xf numFmtId="43" fontId="87" fillId="46" borderId="0" xfId="185" applyNumberFormat="1" applyFont="1" applyFill="1" applyBorder="1" applyAlignment="1" applyProtection="1">
      <alignment horizontal="left" vertical="center"/>
      <protection locked="0"/>
    </xf>
    <xf numFmtId="0" fontId="67" fillId="46" borderId="0" xfId="0" applyFont="1" applyFill="1" applyBorder="1" applyAlignment="1" applyProtection="1">
      <alignment horizontal="center" vertical="center" wrapText="1"/>
      <protection locked="0"/>
    </xf>
    <xf numFmtId="0" fontId="67" fillId="45" borderId="10" xfId="0" applyNumberFormat="1" applyFont="1" applyFill="1" applyBorder="1" applyAlignment="1" applyProtection="1">
      <alignment horizontal="left" vertical="center" wrapText="1"/>
      <protection locked="0"/>
    </xf>
    <xf numFmtId="4" fontId="65" fillId="45" borderId="21" xfId="0" applyNumberFormat="1" applyFont="1" applyFill="1" applyBorder="1" applyAlignment="1" applyProtection="1">
      <alignment horizontal="center" vertical="center"/>
    </xf>
    <xf numFmtId="2" fontId="63" fillId="50" borderId="30" xfId="0" applyNumberFormat="1" applyFont="1" applyFill="1" applyBorder="1" applyAlignment="1" applyProtection="1">
      <alignment horizontal="center" vertical="center"/>
      <protection locked="0"/>
    </xf>
    <xf numFmtId="2" fontId="67" fillId="0" borderId="30" xfId="185" applyNumberFormat="1" applyFont="1" applyFill="1" applyBorder="1" applyAlignment="1" applyProtection="1">
      <alignment horizontal="center" vertical="center"/>
      <protection locked="0"/>
    </xf>
    <xf numFmtId="0" fontId="67" fillId="0" borderId="30" xfId="360" quotePrefix="1" applyNumberFormat="1" applyFont="1" applyFill="1" applyBorder="1" applyProtection="1">
      <protection locked="0"/>
    </xf>
    <xf numFmtId="0" fontId="79" fillId="49" borderId="30" xfId="0" applyFont="1" applyFill="1" applyBorder="1" applyAlignment="1" applyProtection="1">
      <alignment horizontal="center" vertical="center" wrapText="1"/>
      <protection locked="0"/>
    </xf>
    <xf numFmtId="0" fontId="81" fillId="49" borderId="30" xfId="0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Font="1" applyFill="1" applyBorder="1"/>
    <xf numFmtId="14" fontId="102" fillId="0" borderId="0" xfId="0" applyNumberFormat="1" applyFont="1"/>
    <xf numFmtId="49" fontId="63" fillId="50" borderId="30" xfId="0" applyNumberFormat="1" applyFont="1" applyFill="1" applyBorder="1" applyAlignment="1" applyProtection="1">
      <alignment horizontal="center" vertical="center"/>
      <protection locked="0"/>
    </xf>
    <xf numFmtId="0" fontId="92" fillId="45" borderId="14" xfId="220" applyFont="1" applyFill="1" applyBorder="1" applyAlignment="1" applyProtection="1">
      <alignment horizontal="left" vertical="center"/>
      <protection hidden="1"/>
    </xf>
    <xf numFmtId="0" fontId="92" fillId="45" borderId="14" xfId="220" applyFont="1" applyFill="1" applyBorder="1" applyAlignment="1" applyProtection="1">
      <alignment vertical="center"/>
      <protection hidden="1"/>
    </xf>
    <xf numFmtId="0" fontId="92" fillId="45" borderId="14" xfId="220" applyFont="1" applyFill="1" applyBorder="1" applyAlignment="1" applyProtection="1">
      <alignment horizontal="center" vertical="center"/>
      <protection hidden="1"/>
    </xf>
    <xf numFmtId="9" fontId="92" fillId="45" borderId="14" xfId="220" applyNumberFormat="1" applyFont="1" applyFill="1" applyBorder="1" applyAlignment="1" applyProtection="1">
      <alignment horizontal="center" vertical="center"/>
      <protection hidden="1"/>
    </xf>
    <xf numFmtId="0" fontId="77" fillId="45" borderId="14" xfId="220" applyFont="1" applyFill="1" applyBorder="1" applyAlignment="1" applyProtection="1">
      <alignment vertical="center"/>
      <protection hidden="1"/>
    </xf>
    <xf numFmtId="0" fontId="77" fillId="45" borderId="14" xfId="220" applyFont="1" applyFill="1" applyBorder="1" applyAlignment="1" applyProtection="1">
      <alignment horizontal="center" vertical="center"/>
      <protection hidden="1"/>
    </xf>
    <xf numFmtId="0" fontId="80" fillId="45" borderId="14" xfId="220" applyFont="1" applyFill="1" applyBorder="1" applyAlignment="1" applyProtection="1">
      <alignment horizontal="left" vertical="center"/>
      <protection hidden="1"/>
    </xf>
    <xf numFmtId="0" fontId="88" fillId="45" borderId="14" xfId="220" applyFont="1" applyFill="1" applyBorder="1" applyAlignment="1" applyProtection="1">
      <alignment horizontal="left" vertical="center"/>
      <protection hidden="1"/>
    </xf>
    <xf numFmtId="0" fontId="88" fillId="45" borderId="16" xfId="220" applyFont="1" applyFill="1" applyBorder="1" applyAlignment="1" applyProtection="1">
      <alignment horizontal="center" vertical="center"/>
      <protection hidden="1"/>
    </xf>
    <xf numFmtId="0" fontId="88" fillId="45" borderId="14" xfId="220" applyFont="1" applyFill="1" applyBorder="1" applyAlignment="1" applyProtection="1">
      <alignment vertical="center"/>
      <protection hidden="1"/>
    </xf>
    <xf numFmtId="14" fontId="92" fillId="45" borderId="14" xfId="220" applyNumberFormat="1" applyFont="1" applyFill="1" applyBorder="1" applyAlignment="1" applyProtection="1">
      <alignment vertical="center"/>
      <protection hidden="1"/>
    </xf>
    <xf numFmtId="0" fontId="88" fillId="45" borderId="10" xfId="220" applyFont="1" applyFill="1" applyBorder="1" applyAlignment="1" applyProtection="1">
      <alignment horizontal="left" vertical="center" wrapText="1"/>
      <protection hidden="1"/>
    </xf>
    <xf numFmtId="0" fontId="88" fillId="45" borderId="10" xfId="220" applyFont="1" applyFill="1" applyBorder="1" applyAlignment="1" applyProtection="1">
      <alignment vertical="center"/>
      <protection hidden="1"/>
    </xf>
    <xf numFmtId="0" fontId="76" fillId="46" borderId="12" xfId="220" applyFont="1" applyFill="1" applyBorder="1" applyAlignment="1" applyProtection="1">
      <alignment vertical="center" wrapText="1"/>
      <protection hidden="1"/>
    </xf>
    <xf numFmtId="0" fontId="76" fillId="46" borderId="14" xfId="220" applyFont="1" applyFill="1" applyBorder="1" applyAlignment="1" applyProtection="1">
      <alignment horizontal="center" vertical="center" wrapText="1"/>
      <protection hidden="1"/>
    </xf>
    <xf numFmtId="0" fontId="88" fillId="45" borderId="14" xfId="220" applyFont="1" applyFill="1" applyBorder="1" applyAlignment="1" applyProtection="1">
      <alignment horizontal="center" vertical="center" wrapText="1"/>
      <protection hidden="1"/>
    </xf>
    <xf numFmtId="4" fontId="92" fillId="0" borderId="10" xfId="220" applyNumberFormat="1" applyFont="1" applyFill="1" applyBorder="1" applyAlignment="1" applyProtection="1">
      <alignment vertical="center" wrapText="1"/>
      <protection hidden="1"/>
    </xf>
    <xf numFmtId="0" fontId="92" fillId="0" borderId="36" xfId="220" applyFont="1" applyFill="1" applyBorder="1" applyAlignment="1" applyProtection="1">
      <alignment horizontal="center" wrapText="1"/>
      <protection hidden="1"/>
    </xf>
    <xf numFmtId="0" fontId="76" fillId="0" borderId="36" xfId="220" applyNumberFormat="1" applyFont="1" applyFill="1" applyBorder="1" applyAlignment="1" applyProtection="1">
      <alignment horizontal="center"/>
      <protection hidden="1"/>
    </xf>
    <xf numFmtId="0" fontId="76" fillId="0" borderId="36" xfId="220" applyFont="1" applyFill="1" applyBorder="1" applyAlignment="1" applyProtection="1">
      <protection hidden="1"/>
    </xf>
    <xf numFmtId="14" fontId="76" fillId="0" borderId="36" xfId="220" applyNumberFormat="1" applyFont="1" applyBorder="1" applyAlignment="1">
      <alignment horizontal="center"/>
    </xf>
    <xf numFmtId="0" fontId="76" fillId="0" borderId="36" xfId="220" applyFont="1" applyFill="1" applyBorder="1" applyAlignment="1">
      <alignment horizontal="center" wrapText="1"/>
    </xf>
    <xf numFmtId="0" fontId="76" fillId="0" borderId="36" xfId="220" applyFont="1" applyFill="1" applyBorder="1" applyAlignment="1">
      <alignment wrapText="1"/>
    </xf>
    <xf numFmtId="49" fontId="76" fillId="0" borderId="36" xfId="220" applyNumberFormat="1" applyFont="1" applyFill="1" applyBorder="1" applyAlignment="1">
      <alignment horizontal="center" wrapText="1"/>
    </xf>
    <xf numFmtId="14" fontId="76" fillId="0" borderId="36" xfId="220" applyNumberFormat="1" applyFont="1" applyFill="1" applyBorder="1" applyAlignment="1" applyProtection="1">
      <alignment horizontal="center"/>
      <protection hidden="1"/>
    </xf>
    <xf numFmtId="43" fontId="92" fillId="0" borderId="36" xfId="339" applyFont="1" applyFill="1" applyBorder="1" applyAlignment="1" applyProtection="1">
      <protection hidden="1"/>
    </xf>
    <xf numFmtId="3" fontId="76" fillId="0" borderId="36" xfId="220" applyNumberFormat="1" applyFont="1" applyFill="1" applyBorder="1" applyAlignment="1" applyProtection="1">
      <protection hidden="1"/>
    </xf>
    <xf numFmtId="4" fontId="92" fillId="0" borderId="36" xfId="220" applyNumberFormat="1" applyFont="1" applyFill="1" applyBorder="1" applyAlignment="1" applyProtection="1">
      <alignment horizontal="center" vertical="center"/>
      <protection hidden="1"/>
    </xf>
    <xf numFmtId="4" fontId="76" fillId="0" borderId="36" xfId="220" applyNumberFormat="1" applyFont="1" applyFill="1" applyBorder="1" applyAlignment="1" applyProtection="1">
      <alignment horizontal="center" vertical="center"/>
      <protection hidden="1"/>
    </xf>
    <xf numFmtId="4" fontId="92" fillId="57" borderId="36" xfId="220" applyNumberFormat="1" applyFont="1" applyFill="1" applyBorder="1" applyAlignment="1" applyProtection="1">
      <alignment horizontal="center" vertical="center"/>
      <protection hidden="1"/>
    </xf>
    <xf numFmtId="4" fontId="76" fillId="46" borderId="12" xfId="220" applyNumberFormat="1" applyFont="1" applyFill="1" applyBorder="1" applyAlignment="1" applyProtection="1">
      <alignment vertical="center" wrapText="1"/>
      <protection hidden="1"/>
    </xf>
    <xf numFmtId="4" fontId="76" fillId="46" borderId="20" xfId="220" applyNumberFormat="1" applyFont="1" applyFill="1" applyBorder="1" applyAlignment="1" applyProtection="1">
      <alignment horizontal="center" vertical="center"/>
      <protection hidden="1"/>
    </xf>
    <xf numFmtId="0" fontId="92" fillId="0" borderId="14" xfId="220" applyFont="1" applyFill="1" applyBorder="1" applyAlignment="1" applyProtection="1">
      <alignment horizontal="center" vertical="center" wrapText="1"/>
      <protection hidden="1"/>
    </xf>
    <xf numFmtId="0" fontId="76" fillId="0" borderId="36" xfId="220" applyFont="1" applyFill="1" applyBorder="1" applyAlignment="1" applyProtection="1">
      <alignment horizontal="center" wrapText="1"/>
      <protection hidden="1"/>
    </xf>
    <xf numFmtId="0" fontId="76" fillId="0" borderId="36" xfId="220" applyFont="1" applyFill="1" applyBorder="1" applyAlignment="1"/>
    <xf numFmtId="43" fontId="76" fillId="0" borderId="36" xfId="339" applyFont="1" applyFill="1" applyBorder="1" applyAlignment="1" applyProtection="1">
      <protection hidden="1"/>
    </xf>
    <xf numFmtId="0" fontId="76" fillId="45" borderId="10" xfId="220" applyFont="1" applyFill="1" applyBorder="1" applyAlignment="1" applyProtection="1">
      <alignment vertical="center"/>
      <protection hidden="1"/>
    </xf>
    <xf numFmtId="0" fontId="76" fillId="0" borderId="14" xfId="220" applyFont="1" applyFill="1" applyBorder="1" applyAlignment="1" applyProtection="1">
      <alignment horizontal="center" vertical="center" wrapText="1"/>
      <protection hidden="1"/>
    </xf>
    <xf numFmtId="4" fontId="76" fillId="58" borderId="12" xfId="220" applyNumberFormat="1" applyFont="1" applyFill="1" applyBorder="1" applyAlignment="1" applyProtection="1">
      <alignment vertical="center" wrapText="1"/>
      <protection hidden="1"/>
    </xf>
    <xf numFmtId="4" fontId="92" fillId="0" borderId="12" xfId="220" applyNumberFormat="1" applyFont="1" applyFill="1" applyBorder="1" applyAlignment="1" applyProtection="1">
      <alignment vertical="center" wrapText="1"/>
      <protection hidden="1"/>
    </xf>
    <xf numFmtId="0" fontId="92" fillId="0" borderId="0" xfId="220" applyFont="1" applyFill="1" applyBorder="1" applyAlignment="1" applyProtection="1">
      <alignment horizontal="center" wrapText="1"/>
      <protection hidden="1"/>
    </xf>
    <xf numFmtId="0" fontId="76" fillId="0" borderId="0" xfId="220" applyFont="1" applyFill="1" applyBorder="1" applyAlignment="1" applyProtection="1">
      <protection hidden="1"/>
    </xf>
    <xf numFmtId="14" fontId="76" fillId="0" borderId="0" xfId="220" applyNumberFormat="1" applyFont="1" applyFill="1" applyBorder="1" applyAlignment="1">
      <alignment horizontal="center"/>
    </xf>
    <xf numFmtId="0" fontId="76" fillId="0" borderId="0" xfId="220" applyFont="1" applyFill="1" applyBorder="1" applyAlignment="1">
      <alignment horizontal="center" wrapText="1"/>
    </xf>
    <xf numFmtId="0" fontId="76" fillId="0" borderId="0" xfId="220" applyFont="1" applyFill="1" applyBorder="1" applyAlignment="1">
      <alignment wrapText="1"/>
    </xf>
    <xf numFmtId="49" fontId="76" fillId="0" borderId="0" xfId="220" applyNumberFormat="1" applyFont="1" applyFill="1" applyBorder="1" applyAlignment="1">
      <alignment horizontal="center" wrapText="1"/>
    </xf>
    <xf numFmtId="14" fontId="92" fillId="0" borderId="0" xfId="220" applyNumberFormat="1" applyFont="1" applyFill="1" applyBorder="1" applyAlignment="1"/>
    <xf numFmtId="43" fontId="92" fillId="0" borderId="0" xfId="339" applyFont="1" applyFill="1" applyBorder="1" applyAlignment="1" applyProtection="1">
      <protection hidden="1"/>
    </xf>
    <xf numFmtId="43" fontId="76" fillId="46" borderId="0" xfId="339" applyFont="1" applyFill="1" applyBorder="1" applyAlignment="1" applyProtection="1">
      <protection hidden="1"/>
    </xf>
    <xf numFmtId="0" fontId="77" fillId="45" borderId="14" xfId="220" applyFont="1" applyFill="1" applyBorder="1" applyAlignment="1" applyProtection="1">
      <alignment horizontal="left" vertical="center"/>
      <protection hidden="1"/>
    </xf>
    <xf numFmtId="0" fontId="88" fillId="45" borderId="14" xfId="220" applyFont="1" applyFill="1" applyBorder="1" applyAlignment="1" applyProtection="1">
      <alignment horizontal="center" vertical="center"/>
      <protection hidden="1"/>
    </xf>
    <xf numFmtId="0" fontId="77" fillId="46" borderId="0" xfId="220" applyFont="1" applyFill="1" applyBorder="1" applyAlignment="1" applyProtection="1">
      <alignment horizontal="center" vertical="center"/>
      <protection hidden="1"/>
    </xf>
    <xf numFmtId="4" fontId="103" fillId="56" borderId="36" xfId="220" applyNumberFormat="1" applyFont="1" applyFill="1" applyBorder="1" applyAlignment="1" applyProtection="1">
      <alignment horizontal="center" vertical="center"/>
      <protection hidden="1"/>
    </xf>
    <xf numFmtId="4" fontId="76" fillId="46" borderId="14" xfId="220" applyNumberFormat="1" applyFont="1" applyFill="1" applyBorder="1" applyAlignment="1" applyProtection="1">
      <alignment vertical="center"/>
      <protection hidden="1"/>
    </xf>
    <xf numFmtId="4" fontId="104" fillId="46" borderId="20" xfId="220" applyNumberFormat="1" applyFont="1" applyFill="1" applyBorder="1" applyAlignment="1" applyProtection="1">
      <alignment horizontal="center" vertical="center"/>
      <protection hidden="1"/>
    </xf>
    <xf numFmtId="0" fontId="104" fillId="46" borderId="14" xfId="220" applyFont="1" applyFill="1" applyBorder="1" applyAlignment="1" applyProtection="1">
      <alignment vertical="center"/>
      <protection hidden="1"/>
    </xf>
    <xf numFmtId="0" fontId="92" fillId="45" borderId="14" xfId="220" applyNumberFormat="1" applyFont="1" applyFill="1" applyBorder="1" applyAlignment="1" applyProtection="1">
      <alignment horizontal="center" vertical="center"/>
      <protection hidden="1"/>
    </xf>
    <xf numFmtId="43" fontId="92" fillId="45" borderId="11" xfId="220" applyNumberFormat="1" applyFont="1" applyFill="1" applyBorder="1" applyAlignment="1" applyProtection="1">
      <alignment vertical="center"/>
      <protection hidden="1"/>
    </xf>
    <xf numFmtId="4" fontId="92" fillId="45" borderId="11" xfId="220" applyNumberFormat="1" applyFont="1" applyFill="1" applyBorder="1" applyAlignment="1" applyProtection="1">
      <alignment vertical="center"/>
      <protection hidden="1"/>
    </xf>
    <xf numFmtId="0" fontId="92" fillId="45" borderId="11" xfId="220" applyFont="1" applyFill="1" applyBorder="1" applyAlignment="1" applyProtection="1">
      <alignment vertical="center"/>
      <protection hidden="1"/>
    </xf>
    <xf numFmtId="2" fontId="92" fillId="45" borderId="14" xfId="220" applyNumberFormat="1" applyFont="1" applyFill="1" applyBorder="1" applyAlignment="1" applyProtection="1">
      <alignment vertical="center"/>
      <protection hidden="1"/>
    </xf>
    <xf numFmtId="4" fontId="77" fillId="45" borderId="14" xfId="220" applyNumberFormat="1" applyFont="1" applyFill="1" applyBorder="1" applyAlignment="1" applyProtection="1">
      <alignment vertical="center"/>
      <protection hidden="1"/>
    </xf>
    <xf numFmtId="4" fontId="92" fillId="45" borderId="14" xfId="220" applyNumberFormat="1" applyFont="1" applyFill="1" applyBorder="1" applyAlignment="1" applyProtection="1">
      <alignment vertical="center"/>
      <protection hidden="1"/>
    </xf>
    <xf numFmtId="0" fontId="65" fillId="50" borderId="0" xfId="0" applyFont="1" applyFill="1" applyBorder="1" applyAlignment="1" applyProtection="1">
      <alignment horizontal="center" vertical="center"/>
      <protection locked="0"/>
    </xf>
    <xf numFmtId="0" fontId="65" fillId="58" borderId="0" xfId="0" applyFont="1" applyFill="1" applyBorder="1" applyAlignment="1" applyProtection="1">
      <alignment horizontal="center" vertical="center"/>
      <protection locked="0"/>
    </xf>
    <xf numFmtId="0" fontId="105" fillId="50" borderId="30" xfId="0" applyFont="1" applyFill="1" applyBorder="1" applyAlignment="1" applyProtection="1">
      <alignment horizontal="center" vertical="center" wrapText="1"/>
      <protection locked="0"/>
    </xf>
    <xf numFmtId="0" fontId="81" fillId="49" borderId="30" xfId="0" applyFont="1" applyFill="1" applyBorder="1" applyAlignment="1" applyProtection="1">
      <alignment horizontal="center" vertical="center" wrapText="1"/>
      <protection locked="0"/>
    </xf>
    <xf numFmtId="0" fontId="79" fillId="49" borderId="30" xfId="0" applyFont="1" applyFill="1" applyBorder="1" applyAlignment="1" applyProtection="1">
      <alignment horizontal="center" vertical="center" wrapText="1"/>
      <protection locked="0"/>
    </xf>
    <xf numFmtId="0" fontId="69" fillId="53" borderId="30" xfId="0" applyFont="1" applyFill="1" applyBorder="1" applyAlignment="1" applyProtection="1">
      <alignment horizontal="center" vertical="center" wrapText="1"/>
      <protection locked="0"/>
    </xf>
    <xf numFmtId="0" fontId="97" fillId="0" borderId="0" xfId="0" applyFont="1" applyFill="1" applyBorder="1" applyAlignment="1" applyProtection="1">
      <alignment horizontal="right" vertical="center"/>
      <protection hidden="1"/>
    </xf>
    <xf numFmtId="49" fontId="107" fillId="0" borderId="0" xfId="0" applyNumberFormat="1" applyFont="1"/>
    <xf numFmtId="9" fontId="79" fillId="49" borderId="30" xfId="0" applyNumberFormat="1" applyFont="1" applyFill="1" applyBorder="1" applyAlignment="1" applyProtection="1">
      <alignment horizontal="center" vertical="center" wrapText="1"/>
      <protection locked="0"/>
    </xf>
    <xf numFmtId="0" fontId="79" fillId="49" borderId="45" xfId="0" applyFont="1" applyFill="1" applyBorder="1" applyAlignment="1" applyProtection="1">
      <alignment horizontal="center" vertical="center" wrapText="1"/>
      <protection locked="0"/>
    </xf>
    <xf numFmtId="0" fontId="79" fillId="49" borderId="46" xfId="0" applyFont="1" applyFill="1" applyBorder="1" applyAlignment="1" applyProtection="1">
      <alignment horizontal="center" vertical="center" wrapText="1"/>
      <protection locked="0"/>
    </xf>
    <xf numFmtId="2" fontId="63" fillId="46" borderId="30" xfId="0" applyNumberFormat="1" applyFont="1" applyFill="1" applyBorder="1" applyAlignment="1" applyProtection="1">
      <alignment horizontal="center" vertical="center"/>
      <protection locked="0"/>
    </xf>
    <xf numFmtId="189" fontId="67" fillId="45" borderId="10" xfId="0" applyNumberFormat="1" applyFont="1" applyFill="1" applyBorder="1" applyAlignment="1" applyProtection="1">
      <alignment horizontal="left" vertical="center" wrapText="1"/>
      <protection locked="0"/>
    </xf>
    <xf numFmtId="0" fontId="67" fillId="46" borderId="30" xfId="0" applyFont="1" applyFill="1" applyBorder="1" applyAlignment="1" applyProtection="1">
      <alignment horizontal="left" vertical="center" wrapText="1"/>
      <protection locked="0"/>
    </xf>
    <xf numFmtId="43" fontId="63" fillId="59" borderId="0" xfId="185" applyFont="1" applyFill="1" applyBorder="1" applyAlignment="1" applyProtection="1">
      <alignment horizontal="left" vertical="center"/>
      <protection locked="0"/>
    </xf>
    <xf numFmtId="0" fontId="79" fillId="49" borderId="30" xfId="0" applyFont="1" applyFill="1" applyBorder="1" applyAlignment="1" applyProtection="1">
      <alignment horizontal="center" vertical="center" wrapText="1"/>
      <protection locked="0"/>
    </xf>
    <xf numFmtId="0" fontId="108" fillId="0" borderId="17" xfId="0" applyFont="1" applyFill="1" applyBorder="1" applyAlignment="1" applyProtection="1">
      <alignment horizontal="center" vertical="center"/>
      <protection locked="0"/>
    </xf>
    <xf numFmtId="1" fontId="108" fillId="0" borderId="17" xfId="0" applyNumberFormat="1" applyFont="1" applyFill="1" applyBorder="1" applyAlignment="1" applyProtection="1">
      <alignment horizontal="center" vertical="center"/>
      <protection locked="0"/>
    </xf>
    <xf numFmtId="2" fontId="108" fillId="0" borderId="17" xfId="0" applyNumberFormat="1" applyFont="1" applyFill="1" applyBorder="1" applyAlignment="1" applyProtection="1">
      <alignment horizontal="center" vertical="center"/>
      <protection locked="0"/>
    </xf>
    <xf numFmtId="0" fontId="108" fillId="0" borderId="17" xfId="0" applyFont="1" applyFill="1" applyBorder="1" applyAlignment="1" applyProtection="1">
      <alignment horizontal="left" vertical="center"/>
      <protection locked="0"/>
    </xf>
    <xf numFmtId="0" fontId="108" fillId="0" borderId="0" xfId="0" applyFont="1" applyFill="1" applyBorder="1" applyAlignment="1" applyProtection="1">
      <alignment horizontal="center" vertical="center"/>
      <protection locked="0"/>
    </xf>
    <xf numFmtId="0" fontId="108" fillId="0" borderId="18" xfId="0" applyFont="1" applyFill="1" applyBorder="1" applyAlignment="1" applyProtection="1">
      <alignment horizontal="left" vertical="center"/>
      <protection locked="0" hidden="1"/>
    </xf>
    <xf numFmtId="0" fontId="109" fillId="0" borderId="0" xfId="0" applyFont="1" applyFill="1" applyBorder="1" applyAlignment="1" applyProtection="1">
      <alignment horizontal="center" vertical="center"/>
      <protection locked="0"/>
    </xf>
    <xf numFmtId="0" fontId="108" fillId="0" borderId="0" xfId="0" applyFont="1" applyFill="1" applyBorder="1" applyAlignment="1" applyProtection="1">
      <alignment horizontal="left" vertical="center"/>
      <protection locked="0"/>
    </xf>
    <xf numFmtId="0" fontId="108" fillId="0" borderId="17" xfId="0" applyFont="1" applyFill="1" applyBorder="1" applyAlignment="1" applyProtection="1">
      <alignment horizontal="center" vertical="center"/>
      <protection hidden="1"/>
    </xf>
    <xf numFmtId="0" fontId="108" fillId="0" borderId="0" xfId="0" applyFont="1" applyFill="1" applyBorder="1" applyAlignment="1" applyProtection="1">
      <alignment horizontal="right" vertical="center"/>
      <protection locked="0"/>
    </xf>
    <xf numFmtId="0" fontId="108" fillId="0" borderId="14" xfId="0" applyFont="1" applyFill="1" applyBorder="1" applyAlignment="1" applyProtection="1">
      <alignment horizontal="left" vertical="center"/>
      <protection hidden="1"/>
    </xf>
    <xf numFmtId="2" fontId="110" fillId="0" borderId="17" xfId="0" applyNumberFormat="1" applyFont="1" applyFill="1" applyBorder="1" applyAlignment="1" applyProtection="1">
      <alignment horizontal="left" vertical="center"/>
      <protection hidden="1"/>
    </xf>
    <xf numFmtId="0" fontId="111" fillId="0" borderId="0" xfId="0" applyFont="1" applyFill="1" applyBorder="1" applyAlignment="1" applyProtection="1">
      <alignment horizontal="center" vertical="center"/>
      <protection locked="0"/>
    </xf>
    <xf numFmtId="0" fontId="112" fillId="0" borderId="16" xfId="0" applyFont="1" applyFill="1" applyBorder="1" applyAlignment="1" applyProtection="1">
      <alignment horizontal="left" vertical="center"/>
      <protection hidden="1"/>
    </xf>
    <xf numFmtId="0" fontId="80" fillId="0" borderId="16" xfId="0" applyFont="1" applyFill="1" applyBorder="1" applyAlignment="1" applyProtection="1">
      <alignment horizontal="center" vertical="center"/>
      <protection locked="0"/>
    </xf>
    <xf numFmtId="0" fontId="109" fillId="0" borderId="17" xfId="0" applyFont="1" applyFill="1" applyBorder="1" applyAlignment="1" applyProtection="1">
      <alignment horizontal="left" vertical="center"/>
      <protection locked="0"/>
    </xf>
    <xf numFmtId="0" fontId="109" fillId="0" borderId="17" xfId="0" applyFont="1" applyFill="1" applyBorder="1" applyAlignment="1" applyProtection="1">
      <alignment horizontal="right" vertical="center"/>
      <protection hidden="1"/>
    </xf>
    <xf numFmtId="0" fontId="113" fillId="0" borderId="0" xfId="0" applyFont="1" applyFill="1" applyBorder="1" applyAlignment="1" applyProtection="1">
      <alignment horizontal="center" vertical="center"/>
      <protection locked="0"/>
    </xf>
    <xf numFmtId="0" fontId="83" fillId="0" borderId="0" xfId="0" applyFont="1" applyFill="1" applyBorder="1" applyAlignment="1" applyProtection="1">
      <alignment horizontal="center" vertical="center"/>
      <protection locked="0"/>
    </xf>
    <xf numFmtId="0" fontId="69" fillId="0" borderId="16" xfId="0" applyFont="1" applyFill="1" applyBorder="1" applyAlignment="1" applyProtection="1">
      <alignment horizontal="left" vertical="center"/>
      <protection locked="0"/>
    </xf>
    <xf numFmtId="0" fontId="69" fillId="0" borderId="16" xfId="0" applyFont="1" applyFill="1" applyBorder="1" applyAlignment="1" applyProtection="1">
      <alignment horizontal="right" vertical="center"/>
      <protection hidden="1"/>
    </xf>
    <xf numFmtId="0" fontId="79" fillId="49" borderId="30" xfId="0" applyFont="1" applyFill="1" applyBorder="1" applyAlignment="1" applyProtection="1">
      <alignment horizontal="center" vertical="center" wrapText="1"/>
      <protection locked="0"/>
    </xf>
    <xf numFmtId="43" fontId="63" fillId="46" borderId="30" xfId="185" applyFont="1" applyFill="1" applyBorder="1" applyAlignment="1" applyProtection="1">
      <alignment horizontal="left" vertical="center"/>
      <protection locked="0"/>
    </xf>
    <xf numFmtId="0" fontId="79" fillId="49" borderId="45" xfId="0" applyFont="1" applyFill="1" applyBorder="1" applyAlignment="1" applyProtection="1">
      <alignment horizontal="center" vertical="center" wrapText="1"/>
      <protection locked="0"/>
    </xf>
    <xf numFmtId="0" fontId="79" fillId="49" borderId="46" xfId="0" applyFont="1" applyFill="1" applyBorder="1" applyAlignment="1" applyProtection="1">
      <alignment horizontal="center" vertical="center" wrapText="1"/>
      <protection locked="0"/>
    </xf>
    <xf numFmtId="49" fontId="63" fillId="0" borderId="30" xfId="0" applyNumberFormat="1" applyFont="1" applyFill="1" applyBorder="1" applyAlignment="1" applyProtection="1">
      <alignment horizontal="center" vertical="center"/>
      <protection locked="0"/>
    </xf>
    <xf numFmtId="0" fontId="65" fillId="0" borderId="14" xfId="0" applyFont="1" applyFill="1" applyBorder="1" applyAlignment="1" applyProtection="1">
      <alignment horizontal="left" vertical="center"/>
      <protection locked="0"/>
    </xf>
    <xf numFmtId="0" fontId="96" fillId="0" borderId="28" xfId="0" applyFont="1" applyFill="1" applyBorder="1" applyAlignment="1" applyProtection="1">
      <alignment vertical="center"/>
      <protection locked="0"/>
    </xf>
    <xf numFmtId="0" fontId="81" fillId="0" borderId="28" xfId="0" applyFont="1" applyFill="1" applyBorder="1" applyAlignment="1" applyProtection="1">
      <alignment vertical="center"/>
      <protection locked="0"/>
    </xf>
    <xf numFmtId="0" fontId="96" fillId="0" borderId="16" xfId="0" applyFont="1" applyFill="1" applyBorder="1" applyAlignment="1" applyProtection="1">
      <alignment horizontal="right" vertical="center"/>
      <protection locked="0"/>
    </xf>
    <xf numFmtId="14" fontId="68" fillId="0" borderId="0" xfId="0" applyNumberFormat="1" applyFont="1" applyFill="1" applyBorder="1" applyAlignment="1" applyProtection="1">
      <alignment horizontal="left" vertical="center"/>
      <protection locked="0"/>
    </xf>
    <xf numFmtId="0" fontId="67" fillId="0" borderId="0" xfId="0" applyFont="1" applyFill="1" applyBorder="1" applyAlignment="1" applyProtection="1">
      <alignment horizontal="left" vertical="center"/>
      <protection locked="0"/>
    </xf>
    <xf numFmtId="0" fontId="86" fillId="0" borderId="14" xfId="0" applyFont="1" applyFill="1" applyBorder="1" applyAlignment="1" applyProtection="1">
      <alignment horizontal="left" vertical="center"/>
      <protection locked="0"/>
    </xf>
    <xf numFmtId="0" fontId="100" fillId="0" borderId="14" xfId="0" applyFont="1" applyFill="1" applyBorder="1" applyAlignment="1" applyProtection="1">
      <alignment horizontal="left" vertical="center"/>
      <protection hidden="1"/>
    </xf>
    <xf numFmtId="0" fontId="109" fillId="0" borderId="28" xfId="0" applyFont="1" applyFill="1" applyBorder="1" applyAlignment="1" applyProtection="1">
      <alignment vertical="center"/>
      <protection locked="0"/>
    </xf>
    <xf numFmtId="0" fontId="109" fillId="0" borderId="16" xfId="0" applyFont="1" applyFill="1" applyBorder="1" applyAlignment="1" applyProtection="1">
      <alignment horizontal="right" vertical="center"/>
      <protection locked="0"/>
    </xf>
    <xf numFmtId="14" fontId="108" fillId="0" borderId="0" xfId="0" applyNumberFormat="1" applyFont="1" applyFill="1" applyBorder="1" applyAlignment="1" applyProtection="1">
      <alignment horizontal="left" vertical="center"/>
      <protection locked="0"/>
    </xf>
    <xf numFmtId="0" fontId="65" fillId="45" borderId="49" xfId="0" applyFont="1" applyFill="1" applyBorder="1" applyAlignment="1" applyProtection="1">
      <alignment horizontal="left" vertical="center"/>
      <protection locked="0"/>
    </xf>
    <xf numFmtId="0" fontId="108" fillId="0" borderId="49" xfId="0" applyFont="1" applyFill="1" applyBorder="1" applyAlignment="1" applyProtection="1">
      <alignment horizontal="left" vertical="center"/>
      <protection locked="0"/>
    </xf>
    <xf numFmtId="0" fontId="65" fillId="0" borderId="49" xfId="0" applyFont="1" applyFill="1" applyBorder="1" applyAlignment="1" applyProtection="1">
      <alignment horizontal="left" vertical="center"/>
      <protection locked="0"/>
    </xf>
    <xf numFmtId="0" fontId="86" fillId="0" borderId="49" xfId="0" applyFont="1" applyFill="1" applyBorder="1" applyAlignment="1" applyProtection="1">
      <alignment horizontal="left" vertical="center"/>
      <protection locked="0"/>
    </xf>
    <xf numFmtId="0" fontId="72" fillId="45" borderId="25" xfId="0" applyFont="1" applyFill="1" applyBorder="1" applyAlignment="1" applyProtection="1">
      <alignment horizontal="left" vertical="center" wrapText="1"/>
      <protection locked="0"/>
    </xf>
    <xf numFmtId="0" fontId="65" fillId="45" borderId="25" xfId="0" applyFont="1" applyFill="1" applyBorder="1" applyAlignment="1" applyProtection="1">
      <alignment horizontal="left" vertical="center" wrapText="1"/>
      <protection locked="0"/>
    </xf>
    <xf numFmtId="0" fontId="65" fillId="45" borderId="25" xfId="0" applyFont="1" applyFill="1" applyBorder="1" applyAlignment="1" applyProtection="1">
      <alignment horizontal="center" vertical="center" wrapText="1"/>
      <protection locked="0"/>
    </xf>
    <xf numFmtId="0" fontId="67" fillId="46" borderId="50" xfId="0" applyNumberFormat="1" applyFont="1" applyFill="1" applyBorder="1" applyAlignment="1" applyProtection="1">
      <alignment horizontal="center" vertical="center" wrapText="1"/>
      <protection locked="0"/>
    </xf>
    <xf numFmtId="0" fontId="67" fillId="45" borderId="25" xfId="0" applyNumberFormat="1" applyFont="1" applyFill="1" applyBorder="1" applyAlignment="1" applyProtection="1">
      <alignment horizontal="left" vertical="center" wrapText="1"/>
      <protection locked="0"/>
    </xf>
    <xf numFmtId="9" fontId="79" fillId="49" borderId="30" xfId="0" applyNumberFormat="1" applyFont="1" applyFill="1" applyBorder="1" applyAlignment="1" applyProtection="1">
      <alignment horizontal="center" vertical="center" wrapText="1"/>
      <protection locked="0"/>
    </xf>
    <xf numFmtId="0" fontId="79" fillId="49" borderId="30" xfId="0" applyFont="1" applyFill="1" applyBorder="1" applyAlignment="1" applyProtection="1">
      <alignment horizontal="center" vertical="center" wrapText="1"/>
      <protection locked="0"/>
    </xf>
    <xf numFmtId="0" fontId="69" fillId="56" borderId="30" xfId="0" applyFont="1" applyFill="1" applyBorder="1" applyAlignment="1" applyProtection="1">
      <alignment horizontal="center" vertical="center" wrapText="1"/>
      <protection locked="0"/>
    </xf>
    <xf numFmtId="0" fontId="69" fillId="47" borderId="30" xfId="0" applyFont="1" applyFill="1" applyBorder="1" applyAlignment="1" applyProtection="1">
      <alignment horizontal="center" vertical="center" wrapText="1"/>
      <protection locked="0"/>
    </xf>
    <xf numFmtId="0" fontId="69" fillId="52" borderId="30" xfId="0" applyFont="1" applyFill="1" applyBorder="1" applyAlignment="1" applyProtection="1">
      <alignment horizontal="center" vertical="center" wrapText="1"/>
      <protection locked="0"/>
    </xf>
    <xf numFmtId="0" fontId="79" fillId="49" borderId="30" xfId="0" applyFont="1" applyFill="1" applyBorder="1" applyAlignment="1" applyProtection="1">
      <alignment horizontal="center" vertical="center" wrapText="1"/>
      <protection hidden="1"/>
    </xf>
    <xf numFmtId="0" fontId="69" fillId="51" borderId="30" xfId="0" applyFont="1" applyFill="1" applyBorder="1" applyAlignment="1" applyProtection="1">
      <alignment horizontal="center" vertical="center" wrapText="1"/>
      <protection locked="0"/>
    </xf>
    <xf numFmtId="0" fontId="79" fillId="55" borderId="30" xfId="0" applyFont="1" applyFill="1" applyBorder="1" applyAlignment="1" applyProtection="1">
      <alignment horizontal="center" vertical="center" wrapText="1"/>
      <protection locked="0"/>
    </xf>
    <xf numFmtId="0" fontId="79" fillId="49" borderId="24" xfId="0" applyFont="1" applyFill="1" applyBorder="1" applyAlignment="1" applyProtection="1">
      <alignment horizontal="center" vertical="center" wrapText="1"/>
      <protection locked="0"/>
    </xf>
    <xf numFmtId="0" fontId="79" fillId="49" borderId="35" xfId="0" applyFont="1" applyFill="1" applyBorder="1" applyAlignment="1" applyProtection="1">
      <alignment horizontal="center" vertical="center" wrapText="1"/>
      <protection locked="0"/>
    </xf>
    <xf numFmtId="0" fontId="81" fillId="49" borderId="30" xfId="0" applyFont="1" applyFill="1" applyBorder="1" applyAlignment="1" applyProtection="1">
      <alignment horizontal="center" vertical="center" wrapText="1"/>
      <protection locked="0"/>
    </xf>
    <xf numFmtId="0" fontId="79" fillId="49" borderId="30" xfId="0" applyFont="1" applyFill="1" applyBorder="1" applyAlignment="1" applyProtection="1">
      <alignment horizontal="center" vertical="center" wrapText="1"/>
      <protection locked="0" hidden="1"/>
    </xf>
    <xf numFmtId="0" fontId="87" fillId="50" borderId="30" xfId="0" applyFont="1" applyFill="1" applyBorder="1" applyAlignment="1" applyProtection="1">
      <alignment horizontal="center" vertical="center" wrapText="1"/>
      <protection locked="0"/>
    </xf>
    <xf numFmtId="0" fontId="84" fillId="0" borderId="25" xfId="0" applyFont="1" applyBorder="1" applyAlignment="1" applyProtection="1">
      <alignment horizontal="left" vertical="center"/>
      <protection locked="0"/>
    </xf>
    <xf numFmtId="0" fontId="84" fillId="0" borderId="26" xfId="0" applyFont="1" applyBorder="1" applyAlignment="1" applyProtection="1">
      <alignment horizontal="left" vertical="center"/>
      <protection locked="0"/>
    </xf>
    <xf numFmtId="0" fontId="84" fillId="0" borderId="33" xfId="0" applyFont="1" applyBorder="1" applyAlignment="1" applyProtection="1">
      <alignment horizontal="left" vertical="center"/>
      <protection locked="0"/>
    </xf>
    <xf numFmtId="49" fontId="84" fillId="0" borderId="31" xfId="0" applyNumberFormat="1" applyFont="1" applyBorder="1" applyAlignment="1" applyProtection="1">
      <alignment horizontal="left" vertical="center"/>
      <protection locked="0"/>
    </xf>
    <xf numFmtId="49" fontId="84" fillId="0" borderId="34" xfId="0" applyNumberFormat="1" applyFont="1" applyBorder="1" applyAlignment="1" applyProtection="1">
      <alignment horizontal="left" vertical="center"/>
      <protection locked="0"/>
    </xf>
    <xf numFmtId="14" fontId="87" fillId="54" borderId="20" xfId="0" applyNumberFormat="1" applyFont="1" applyFill="1" applyBorder="1" applyAlignment="1" applyProtection="1">
      <alignment horizontal="left" vertical="center"/>
      <protection locked="0"/>
    </xf>
    <xf numFmtId="0" fontId="87" fillId="54" borderId="23" xfId="0" applyFont="1" applyFill="1" applyBorder="1" applyAlignment="1" applyProtection="1">
      <alignment horizontal="left" vertical="center"/>
      <protection locked="0"/>
    </xf>
    <xf numFmtId="0" fontId="79" fillId="49" borderId="38" xfId="0" applyFont="1" applyFill="1" applyBorder="1" applyAlignment="1" applyProtection="1">
      <alignment horizontal="center" vertical="center" wrapText="1"/>
      <protection locked="0"/>
    </xf>
    <xf numFmtId="0" fontId="79" fillId="49" borderId="42" xfId="0" applyFont="1" applyFill="1" applyBorder="1" applyAlignment="1" applyProtection="1">
      <alignment horizontal="center" vertical="center" wrapText="1"/>
      <protection locked="0"/>
    </xf>
    <xf numFmtId="0" fontId="79" fillId="49" borderId="43" xfId="0" applyFont="1" applyFill="1" applyBorder="1" applyAlignment="1" applyProtection="1">
      <alignment horizontal="center" vertical="center" wrapText="1"/>
      <protection locked="0"/>
    </xf>
    <xf numFmtId="0" fontId="79" fillId="49" borderId="25" xfId="0" applyFont="1" applyFill="1" applyBorder="1" applyAlignment="1" applyProtection="1">
      <alignment horizontal="center" vertical="center" wrapText="1"/>
      <protection locked="0"/>
    </xf>
    <xf numFmtId="0" fontId="79" fillId="49" borderId="31" xfId="0" applyFont="1" applyFill="1" applyBorder="1" applyAlignment="1" applyProtection="1">
      <alignment horizontal="center" vertical="center" wrapText="1"/>
      <protection locked="0"/>
    </xf>
    <xf numFmtId="0" fontId="81" fillId="55" borderId="30" xfId="0" applyFont="1" applyFill="1" applyBorder="1" applyAlignment="1" applyProtection="1">
      <alignment horizontal="center" vertical="center" wrapText="1"/>
      <protection locked="0"/>
    </xf>
    <xf numFmtId="0" fontId="81" fillId="49" borderId="42" xfId="0" applyFont="1" applyFill="1" applyBorder="1" applyAlignment="1" applyProtection="1">
      <alignment horizontal="center" vertical="center" wrapText="1"/>
      <protection locked="0"/>
    </xf>
    <xf numFmtId="0" fontId="81" fillId="49" borderId="43" xfId="0" applyFont="1" applyFill="1" applyBorder="1" applyAlignment="1" applyProtection="1">
      <alignment horizontal="center" vertical="center" wrapText="1"/>
      <protection locked="0"/>
    </xf>
    <xf numFmtId="0" fontId="79" fillId="49" borderId="41" xfId="0" applyFont="1" applyFill="1" applyBorder="1" applyAlignment="1" applyProtection="1">
      <alignment horizontal="center" vertical="center" wrapText="1"/>
      <protection hidden="1"/>
    </xf>
    <xf numFmtId="0" fontId="79" fillId="49" borderId="44" xfId="0" applyFont="1" applyFill="1" applyBorder="1" applyAlignment="1" applyProtection="1">
      <alignment horizontal="center" vertical="center" wrapText="1"/>
      <protection hidden="1"/>
    </xf>
    <xf numFmtId="0" fontId="79" fillId="49" borderId="29" xfId="0" applyFont="1" applyFill="1" applyBorder="1" applyAlignment="1" applyProtection="1">
      <alignment horizontal="center" vertical="center" wrapText="1"/>
      <protection hidden="1"/>
    </xf>
    <xf numFmtId="0" fontId="79" fillId="49" borderId="41" xfId="0" applyFont="1" applyFill="1" applyBorder="1" applyAlignment="1" applyProtection="1">
      <alignment horizontal="center" vertical="center" wrapText="1"/>
      <protection locked="0"/>
    </xf>
    <xf numFmtId="0" fontId="79" fillId="49" borderId="29" xfId="0" applyFont="1" applyFill="1" applyBorder="1" applyAlignment="1" applyProtection="1">
      <alignment horizontal="center" vertical="center" wrapText="1"/>
      <protection locked="0"/>
    </xf>
    <xf numFmtId="0" fontId="79" fillId="49" borderId="45" xfId="0" applyFont="1" applyFill="1" applyBorder="1" applyAlignment="1" applyProtection="1">
      <alignment horizontal="center" vertical="center" wrapText="1"/>
      <protection locked="0"/>
    </xf>
    <xf numFmtId="0" fontId="79" fillId="49" borderId="46" xfId="0" applyFont="1" applyFill="1" applyBorder="1" applyAlignment="1" applyProtection="1">
      <alignment horizontal="center" vertical="center" wrapText="1"/>
      <protection locked="0"/>
    </xf>
    <xf numFmtId="0" fontId="79" fillId="49" borderId="47" xfId="0" applyFont="1" applyFill="1" applyBorder="1" applyAlignment="1" applyProtection="1">
      <alignment horizontal="center" vertical="center" wrapText="1"/>
      <protection locked="0"/>
    </xf>
    <xf numFmtId="0" fontId="79" fillId="49" borderId="48" xfId="0" applyFont="1" applyFill="1" applyBorder="1" applyAlignment="1" applyProtection="1">
      <alignment horizontal="center" vertical="center" wrapText="1"/>
      <protection locked="0"/>
    </xf>
    <xf numFmtId="0" fontId="103" fillId="56" borderId="36" xfId="220" applyFont="1" applyFill="1" applyBorder="1" applyAlignment="1" applyProtection="1">
      <alignment horizontal="center" vertical="center" wrapText="1"/>
      <protection hidden="1"/>
    </xf>
    <xf numFmtId="0" fontId="104" fillId="46" borderId="39" xfId="220" applyFont="1" applyFill="1" applyBorder="1" applyAlignment="1" applyProtection="1">
      <alignment horizontal="center" vertical="center" wrapText="1"/>
      <protection hidden="1"/>
    </xf>
    <xf numFmtId="0" fontId="103" fillId="56" borderId="37" xfId="220" applyFont="1" applyFill="1" applyBorder="1" applyAlignment="1" applyProtection="1">
      <alignment horizontal="center" vertical="center" wrapText="1"/>
      <protection hidden="1"/>
    </xf>
    <xf numFmtId="0" fontId="103" fillId="56" borderId="40" xfId="220" applyFont="1" applyFill="1" applyBorder="1" applyAlignment="1" applyProtection="1">
      <alignment horizontal="center" vertical="center" wrapText="1"/>
      <protection hidden="1"/>
    </xf>
    <xf numFmtId="49" fontId="103" fillId="56" borderId="36" xfId="220" applyNumberFormat="1" applyFont="1" applyFill="1" applyBorder="1" applyAlignment="1" applyProtection="1">
      <alignment horizontal="center" vertical="center" wrapText="1"/>
      <protection hidden="1"/>
    </xf>
  </cellXfs>
  <cellStyles count="546">
    <cellStyle name="          _x000d__x000a_386grabber=VGA.3GR_x000d__x000a_" xfId="1"/>
    <cellStyle name="_x0004_¥" xfId="388"/>
    <cellStyle name="1" xfId="2"/>
    <cellStyle name="20% - Accent1" xfId="3"/>
    <cellStyle name="20% - Accent1 2" xfId="4"/>
    <cellStyle name="20% - Accent1 2 2" xfId="414"/>
    <cellStyle name="20% - Accent1 3" xfId="415"/>
    <cellStyle name="20% - Accent2" xfId="5"/>
    <cellStyle name="20% - Accent2 2" xfId="6"/>
    <cellStyle name="20% - Accent2 2 2" xfId="416"/>
    <cellStyle name="20% - Accent2 3" xfId="417"/>
    <cellStyle name="20% - Accent3" xfId="7"/>
    <cellStyle name="20% - Accent3 2" xfId="8"/>
    <cellStyle name="20% - Accent3 2 2" xfId="418"/>
    <cellStyle name="20% - Accent3 3" xfId="419"/>
    <cellStyle name="20% - Accent4" xfId="9"/>
    <cellStyle name="20% - Accent4 2" xfId="10"/>
    <cellStyle name="20% - Accent4 2 2" xfId="420"/>
    <cellStyle name="20% - Accent4 3" xfId="421"/>
    <cellStyle name="20% - Accent5" xfId="11"/>
    <cellStyle name="20% - Accent5 2" xfId="12"/>
    <cellStyle name="20% - Accent5 2 2" xfId="422"/>
    <cellStyle name="20% - Accent5 3" xfId="423"/>
    <cellStyle name="20% - Accent6" xfId="13"/>
    <cellStyle name="20% - Accent6 2" xfId="14"/>
    <cellStyle name="20% - Accent6 2 2" xfId="424"/>
    <cellStyle name="20% - Accent6 3" xfId="425"/>
    <cellStyle name="20% - Énfasis1 2" xfId="15"/>
    <cellStyle name="20% - Énfasis1 2 2" xfId="426"/>
    <cellStyle name="20% - Énfasis2 2" xfId="16"/>
    <cellStyle name="20% - Énfasis2 2 2" xfId="427"/>
    <cellStyle name="20% - Énfasis3 2" xfId="17"/>
    <cellStyle name="20% - Énfasis3 2 2" xfId="428"/>
    <cellStyle name="20% - Énfasis4 2" xfId="18"/>
    <cellStyle name="20% - Énfasis4 2 2" xfId="429"/>
    <cellStyle name="20% - Énfasis5 2" xfId="19"/>
    <cellStyle name="20% - Énfasis5 2 2" xfId="430"/>
    <cellStyle name="20% - Énfasis6 2" xfId="20"/>
    <cellStyle name="20% - Énfasis6 2 2" xfId="431"/>
    <cellStyle name="40% - Accent1" xfId="21"/>
    <cellStyle name="40% - Accent1 2" xfId="22"/>
    <cellStyle name="40% - Accent1 2 2" xfId="432"/>
    <cellStyle name="40% - Accent1 3" xfId="433"/>
    <cellStyle name="40% - Accent2" xfId="23"/>
    <cellStyle name="40% - Accent2 2" xfId="24"/>
    <cellStyle name="40% - Accent2 2 2" xfId="434"/>
    <cellStyle name="40% - Accent2 3" xfId="435"/>
    <cellStyle name="40% - Accent3" xfId="25"/>
    <cellStyle name="40% - Accent3 2" xfId="26"/>
    <cellStyle name="40% - Accent3 2 2" xfId="436"/>
    <cellStyle name="40% - Accent3 3" xfId="437"/>
    <cellStyle name="40% - Accent4" xfId="27"/>
    <cellStyle name="40% - Accent4 2" xfId="28"/>
    <cellStyle name="40% - Accent4 2 2" xfId="438"/>
    <cellStyle name="40% - Accent4 3" xfId="439"/>
    <cellStyle name="40% - Accent5" xfId="29"/>
    <cellStyle name="40% - Accent5 2" xfId="30"/>
    <cellStyle name="40% - Accent5 2 2" xfId="440"/>
    <cellStyle name="40% - Accent5 3" xfId="441"/>
    <cellStyle name="40% - Accent6" xfId="31"/>
    <cellStyle name="40% - Accent6 2" xfId="32"/>
    <cellStyle name="40% - Accent6 2 2" xfId="442"/>
    <cellStyle name="40% - Accent6 3" xfId="443"/>
    <cellStyle name="40% - Énfasis1 2" xfId="33"/>
    <cellStyle name="40% - Énfasis1 2 2" xfId="444"/>
    <cellStyle name="40% - Énfasis2 2" xfId="34"/>
    <cellStyle name="40% - Énfasis2 2 2" xfId="445"/>
    <cellStyle name="40% - Énfasis3 2" xfId="35"/>
    <cellStyle name="40% - Énfasis3 2 2" xfId="446"/>
    <cellStyle name="40% - Énfasis4 2" xfId="36"/>
    <cellStyle name="40% - Énfasis4 2 2" xfId="447"/>
    <cellStyle name="40% - Énfasis5 2" xfId="37"/>
    <cellStyle name="40% - Énfasis5 2 2" xfId="448"/>
    <cellStyle name="40% - Énfasis6 2" xfId="38"/>
    <cellStyle name="40% - Énfasis6 2 2" xfId="449"/>
    <cellStyle name="60% - Accent1" xfId="39"/>
    <cellStyle name="60% - Accent2" xfId="40"/>
    <cellStyle name="60% - Accent3" xfId="41"/>
    <cellStyle name="60% - Accent4" xfId="42"/>
    <cellStyle name="60% - Accent5" xfId="43"/>
    <cellStyle name="60% - Accent6" xfId="44"/>
    <cellStyle name="60% - Énfasis1 2" xfId="45"/>
    <cellStyle name="60% - Énfasis2 2" xfId="46"/>
    <cellStyle name="60% - Énfasis3 2" xfId="47"/>
    <cellStyle name="60% - Énfasis4 2" xfId="48"/>
    <cellStyle name="60% - Énfasis5 2" xfId="49"/>
    <cellStyle name="60% - Énfasis6 2" xfId="50"/>
    <cellStyle name="Accent1" xfId="51"/>
    <cellStyle name="Accent2" xfId="52"/>
    <cellStyle name="Accent3" xfId="53"/>
    <cellStyle name="Accent4" xfId="54"/>
    <cellStyle name="Accent5" xfId="55"/>
    <cellStyle name="Accent6" xfId="56"/>
    <cellStyle name="Bad" xfId="57"/>
    <cellStyle name="Buena 2" xfId="58"/>
    <cellStyle name="Calculation" xfId="59"/>
    <cellStyle name="Cálculo 2" xfId="60"/>
    <cellStyle name="Cancel" xfId="61"/>
    <cellStyle name="Celda de comprobación 2" xfId="62"/>
    <cellStyle name="Celda vinculada 2" xfId="63"/>
    <cellStyle name="Check Cell" xfId="64"/>
    <cellStyle name="Comma 2" xfId="363"/>
    <cellStyle name="Comma 2 2" xfId="364"/>
    <cellStyle name="Comma 2 2 2" xfId="450"/>
    <cellStyle name="Comma 2 3" xfId="365"/>
    <cellStyle name="Comma 2 3 2" xfId="451"/>
    <cellStyle name="Comma 2 4" xfId="452"/>
    <cellStyle name="Comma 3" xfId="366"/>
    <cellStyle name="Comma 3 2" xfId="367"/>
    <cellStyle name="Comma 3 2 2" xfId="454"/>
    <cellStyle name="Comma 3 2 3" xfId="453"/>
    <cellStyle name="Comma 3 3" xfId="455"/>
    <cellStyle name="Comma 4" xfId="368"/>
    <cellStyle name="Comma 4 2" xfId="456"/>
    <cellStyle name="Currency 2" xfId="369"/>
    <cellStyle name="Currency 2 2" xfId="370"/>
    <cellStyle name="Currency 2 3" xfId="457"/>
    <cellStyle name="Currency 3" xfId="371"/>
    <cellStyle name="Diseño" xfId="65"/>
    <cellStyle name="Diseño 2" xfId="545"/>
    <cellStyle name="Encabezado 4 2" xfId="66"/>
    <cellStyle name="Énfasis1 2" xfId="67"/>
    <cellStyle name="Énfasis2 2" xfId="68"/>
    <cellStyle name="Énfasis3 2" xfId="69"/>
    <cellStyle name="Énfasis4 2" xfId="70"/>
    <cellStyle name="Énfasis5 2" xfId="71"/>
    <cellStyle name="Énfasis6 2" xfId="72"/>
    <cellStyle name="Entrada 2" xfId="73"/>
    <cellStyle name="Estilo 1" xfId="372"/>
    <cellStyle name="Euro" xfId="74"/>
    <cellStyle name="Euro 2" xfId="75"/>
    <cellStyle name="Euro 2 2" xfId="76"/>
    <cellStyle name="Euro 3" xfId="77"/>
    <cellStyle name="Euro 3 2" xfId="78"/>
    <cellStyle name="Euro 3 3" xfId="389"/>
    <cellStyle name="Excel Built-in Comma" xfId="79"/>
    <cellStyle name="Excel Built-in Comma 2" xfId="80"/>
    <cellStyle name="Excel Built-in Comma 2 2" xfId="81"/>
    <cellStyle name="Excel Built-in Comma 3" xfId="82"/>
    <cellStyle name="Excel Built-in Comma 4" xfId="83"/>
    <cellStyle name="Excel Built-in Comma 5" xfId="84"/>
    <cellStyle name="Excel Built-in Currency" xfId="85"/>
    <cellStyle name="Excel Built-in Hyperlink" xfId="86"/>
    <cellStyle name="Excel Built-in Hyperlink 2" xfId="87"/>
    <cellStyle name="Excel Built-in Normal" xfId="88"/>
    <cellStyle name="Excel Built-in Normal 1" xfId="89"/>
    <cellStyle name="Excel Built-in Normal 1 2" xfId="90"/>
    <cellStyle name="Excel Built-in Normal 1 2 2" xfId="91"/>
    <cellStyle name="Excel Built-in Normal 1 2 2 2" xfId="92"/>
    <cellStyle name="Excel Built-in Normal 1 2 2 3" xfId="93"/>
    <cellStyle name="Excel Built-in Normal 1 3" xfId="94"/>
    <cellStyle name="Excel Built-in Normal 1 3 2" xfId="95"/>
    <cellStyle name="Excel Built-in Normal 1 4" xfId="96"/>
    <cellStyle name="Excel Built-in Normal 1 4 2" xfId="97"/>
    <cellStyle name="Excel Built-in Normal 1 5" xfId="98"/>
    <cellStyle name="Excel Built-in Normal 1 5 2" xfId="99"/>
    <cellStyle name="Excel Built-in Normal 1 5 2 2" xfId="100"/>
    <cellStyle name="Excel Built-in Normal 1 5 2 2 2" xfId="458"/>
    <cellStyle name="Excel Built-in Normal 1 5 2 3" xfId="459"/>
    <cellStyle name="Excel Built-in Normal 1 5 3" xfId="101"/>
    <cellStyle name="Excel Built-in Normal 1 5 4" xfId="102"/>
    <cellStyle name="Excel Built-in Normal 10" xfId="103"/>
    <cellStyle name="Excel Built-in Normal 10 2" xfId="104"/>
    <cellStyle name="Excel Built-in Normal 11" xfId="105"/>
    <cellStyle name="Excel Built-in Normal 2" xfId="106"/>
    <cellStyle name="Excel Built-in Normal 2 2" xfId="107"/>
    <cellStyle name="Excel Built-in Normal 2 2 2" xfId="108"/>
    <cellStyle name="Excel Built-in Normal 2 3" xfId="109"/>
    <cellStyle name="Excel Built-in Normal 3" xfId="110"/>
    <cellStyle name="Excel Built-in Normal 3 2" xfId="111"/>
    <cellStyle name="Excel Built-in Normal 3 2 2" xfId="112"/>
    <cellStyle name="Excel Built-in Normal 3 2 2 2" xfId="113"/>
    <cellStyle name="Excel Built-in Normal 3 2 2 2 2" xfId="114"/>
    <cellStyle name="Excel Built-in Normal 3 2 2 3" xfId="115"/>
    <cellStyle name="Excel Built-in Normal 3 2 2_Horario TM" xfId="116"/>
    <cellStyle name="Excel Built-in Normal 3 2 3" xfId="117"/>
    <cellStyle name="Excel Built-in Normal 3 3" xfId="118"/>
    <cellStyle name="Excel Built-in Normal 3 4" xfId="119"/>
    <cellStyle name="Excel Built-in Normal 3 5" xfId="120"/>
    <cellStyle name="Excel Built-in Normal 3 6" xfId="121"/>
    <cellStyle name="Excel Built-in Normal 4" xfId="122"/>
    <cellStyle name="Excel Built-in Normal 4 2" xfId="123"/>
    <cellStyle name="Excel Built-in Normal 5" xfId="124"/>
    <cellStyle name="Excel Built-in Normal 5 2" xfId="125"/>
    <cellStyle name="Excel Built-in Normal 6" xfId="126"/>
    <cellStyle name="Excel Built-in Normal 6 2" xfId="127"/>
    <cellStyle name="Excel Built-in Normal 7" xfId="128"/>
    <cellStyle name="Excel Built-in Normal 8" xfId="129"/>
    <cellStyle name="Excel Built-in Normal 8 2" xfId="390"/>
    <cellStyle name="Excel Built-in Normal 9" xfId="130"/>
    <cellStyle name="Excel Built-in Normal_Horario TM" xfId="131"/>
    <cellStyle name="Explanatory Text" xfId="132"/>
    <cellStyle name="Good" xfId="133"/>
    <cellStyle name="Heading" xfId="134"/>
    <cellStyle name="Heading (user)" xfId="135"/>
    <cellStyle name="Heading (user) 2" xfId="136"/>
    <cellStyle name="Heading 1" xfId="137"/>
    <cellStyle name="Heading 1 2" xfId="391"/>
    <cellStyle name="Heading 10" xfId="138"/>
    <cellStyle name="Heading 11" xfId="139"/>
    <cellStyle name="Heading 2" xfId="140"/>
    <cellStyle name="Heading 2 2" xfId="141"/>
    <cellStyle name="Heading 2 3" xfId="392"/>
    <cellStyle name="Heading 3" xfId="142"/>
    <cellStyle name="Heading 3 2" xfId="143"/>
    <cellStyle name="Heading 3 3" xfId="393"/>
    <cellStyle name="Heading 4" xfId="144"/>
    <cellStyle name="Heading 4 2" xfId="145"/>
    <cellStyle name="Heading 4 3" xfId="394"/>
    <cellStyle name="Heading 5" xfId="146"/>
    <cellStyle name="Heading 5 2" xfId="147"/>
    <cellStyle name="Heading 6" xfId="148"/>
    <cellStyle name="Heading 6 2" xfId="149"/>
    <cellStyle name="Heading 7" xfId="150"/>
    <cellStyle name="Heading 7 2" xfId="151"/>
    <cellStyle name="Heading 8" xfId="152"/>
    <cellStyle name="Heading 8 2" xfId="153"/>
    <cellStyle name="Heading 9" xfId="154"/>
    <cellStyle name="Heading 9 2" xfId="155"/>
    <cellStyle name="Heading1" xfId="156"/>
    <cellStyle name="Heading1 (user)" xfId="157"/>
    <cellStyle name="Heading1 (user) 2" xfId="158"/>
    <cellStyle name="Heading1 1" xfId="159"/>
    <cellStyle name="Heading1 10" xfId="160"/>
    <cellStyle name="Heading1 11" xfId="161"/>
    <cellStyle name="Heading1 2" xfId="162"/>
    <cellStyle name="Heading1 2 2" xfId="163"/>
    <cellStyle name="Heading1 3" xfId="164"/>
    <cellStyle name="Heading1 3 2" xfId="165"/>
    <cellStyle name="Heading1 4" xfId="166"/>
    <cellStyle name="Heading1 4 2" xfId="167"/>
    <cellStyle name="Heading1 5" xfId="168"/>
    <cellStyle name="Heading1 5 2" xfId="169"/>
    <cellStyle name="Heading1 6" xfId="170"/>
    <cellStyle name="Heading1 6 2" xfId="171"/>
    <cellStyle name="Heading1 7" xfId="172"/>
    <cellStyle name="Heading1 7 2" xfId="173"/>
    <cellStyle name="Heading1 8" xfId="174"/>
    <cellStyle name="Heading1 8 2" xfId="175"/>
    <cellStyle name="Heading1 9" xfId="176"/>
    <cellStyle name="Heading1 9 2" xfId="177"/>
    <cellStyle name="Hipervínculo 2" xfId="178"/>
    <cellStyle name="Hipervínculo 2 2" xfId="179"/>
    <cellStyle name="Hipervínculo 3" xfId="180"/>
    <cellStyle name="Hipervínculo 3 2" xfId="181"/>
    <cellStyle name="Incorrecto 2" xfId="182"/>
    <cellStyle name="Input" xfId="183"/>
    <cellStyle name="Linked Cell" xfId="184"/>
    <cellStyle name="Millares" xfId="185" builtinId="3"/>
    <cellStyle name="Millares 10" xfId="186"/>
    <cellStyle name="Millares 10 2" xfId="337"/>
    <cellStyle name="Millares 10 2 2" xfId="460"/>
    <cellStyle name="Millares 10 3" xfId="461"/>
    <cellStyle name="Millares 11" xfId="187"/>
    <cellStyle name="Millares 11 2" xfId="338"/>
    <cellStyle name="Millares 11 2 2" xfId="462"/>
    <cellStyle name="Millares 11 3" xfId="463"/>
    <cellStyle name="Millares 12" xfId="188"/>
    <cellStyle name="Millares 12 2" xfId="339"/>
    <cellStyle name="Millares 12 2 2" xfId="464"/>
    <cellStyle name="Millares 12 3" xfId="340"/>
    <cellStyle name="Millares 12 3 2" xfId="465"/>
    <cellStyle name="Millares 12 4" xfId="466"/>
    <cellStyle name="Millares 13" xfId="335"/>
    <cellStyle name="Millares 13 2" xfId="468"/>
    <cellStyle name="Millares 13 3" xfId="467"/>
    <cellStyle name="Millares 14" xfId="341"/>
    <cellStyle name="Millares 14 2" xfId="470"/>
    <cellStyle name="Millares 14 3" xfId="469"/>
    <cellStyle name="Millares 15" xfId="342"/>
    <cellStyle name="Millares 15 2" xfId="471"/>
    <cellStyle name="Millares 16" xfId="343"/>
    <cellStyle name="Millares 16 2" xfId="472"/>
    <cellStyle name="Millares 17" xfId="344"/>
    <cellStyle name="Millares 17 2" xfId="474"/>
    <cellStyle name="Millares 17 3" xfId="473"/>
    <cellStyle name="Millares 18" xfId="395"/>
    <cellStyle name="Millares 18 2" xfId="475"/>
    <cellStyle name="Millares 19" xfId="476"/>
    <cellStyle name="Millares 19 2" xfId="477"/>
    <cellStyle name="Millares 2" xfId="189"/>
    <cellStyle name="Millares 2 2" xfId="190"/>
    <cellStyle name="Millares 2 2 2" xfId="191"/>
    <cellStyle name="Millares 2 2 2 2" xfId="192"/>
    <cellStyle name="Millares 2 2 2 3" xfId="396"/>
    <cellStyle name="Millares 2 2 2 4" xfId="479"/>
    <cellStyle name="Millares 2 2 3" xfId="193"/>
    <cellStyle name="Millares 2 2 4" xfId="373"/>
    <cellStyle name="Millares 2 2 4 2" xfId="480"/>
    <cellStyle name="Millares 2 3" xfId="194"/>
    <cellStyle name="Millares 2 3 2" xfId="195"/>
    <cellStyle name="Millares 2 3 3" xfId="481"/>
    <cellStyle name="Millares 2 3 3 2" xfId="482"/>
    <cellStyle name="Millares 2 4" xfId="196"/>
    <cellStyle name="Millares 2 4 2" xfId="345"/>
    <cellStyle name="Millares 2 4 2 2" xfId="484"/>
    <cellStyle name="Millares 2 4 3" xfId="483"/>
    <cellStyle name="Millares 2 5" xfId="197"/>
    <cellStyle name="Millares 2 5 2" xfId="485"/>
    <cellStyle name="Millares 2 6" xfId="346"/>
    <cellStyle name="Millares 2 6 2" xfId="486"/>
    <cellStyle name="Millares 2 7" xfId="487"/>
    <cellStyle name="Millares 2 7 2" xfId="488"/>
    <cellStyle name="Millares 2 8" xfId="478"/>
    <cellStyle name="Millares 20" xfId="489"/>
    <cellStyle name="Millares 24" xfId="544"/>
    <cellStyle name="Millares 3" xfId="198"/>
    <cellStyle name="Millares 3 2" xfId="199"/>
    <cellStyle name="Millares 3 3" xfId="200"/>
    <cellStyle name="Millares 3 3 2" xfId="347"/>
    <cellStyle name="Millares 3 3 2 2" xfId="492"/>
    <cellStyle name="Millares 3 3 2 3" xfId="491"/>
    <cellStyle name="Millares 3 3 3" xfId="493"/>
    <cellStyle name="Millares 3 3 4" xfId="490"/>
    <cellStyle name="Millares 3 4" xfId="201"/>
    <cellStyle name="Millares 3 4 2" xfId="202"/>
    <cellStyle name="Millares 3 4 2 2" xfId="494"/>
    <cellStyle name="Millares 3 4 3" xfId="495"/>
    <cellStyle name="Millares 3 5" xfId="203"/>
    <cellStyle name="Millares 3 5 2" xfId="496"/>
    <cellStyle name="Millares 3 6" xfId="497"/>
    <cellStyle name="Millares 4" xfId="204"/>
    <cellStyle name="Millares 4 2" xfId="333"/>
    <cellStyle name="Millares 4 2 2" xfId="387"/>
    <cellStyle name="Millares 4 2 2 2" xfId="500"/>
    <cellStyle name="Millares 4 2 2 3" xfId="499"/>
    <cellStyle name="Millares 4 2 3" xfId="501"/>
    <cellStyle name="Millares 4 2 3 2" xfId="502"/>
    <cellStyle name="Millares 4 2 4" xfId="503"/>
    <cellStyle name="Millares 4 2 5" xfId="498"/>
    <cellStyle name="Millares 5" xfId="205"/>
    <cellStyle name="Millares 5 2" xfId="348"/>
    <cellStyle name="Millares 5 2 2" xfId="506"/>
    <cellStyle name="Millares 5 2 3" xfId="505"/>
    <cellStyle name="Millares 5 3" xfId="507"/>
    <cellStyle name="Millares 5 4" xfId="504"/>
    <cellStyle name="Millares 6" xfId="206"/>
    <cellStyle name="Millares 7" xfId="207"/>
    <cellStyle name="Millares 7 2" xfId="208"/>
    <cellStyle name="Millares 7 2 2" xfId="508"/>
    <cellStyle name="Millares 7 3" xfId="397"/>
    <cellStyle name="Millares 7 3 2" xfId="509"/>
    <cellStyle name="Millares 7 4" xfId="510"/>
    <cellStyle name="Millares 8" xfId="209"/>
    <cellStyle name="Millares 8 2" xfId="210"/>
    <cellStyle name="Millares 8 2 2" xfId="511"/>
    <cellStyle name="Millares 8 3" xfId="398"/>
    <cellStyle name="Millares 8 3 2" xfId="512"/>
    <cellStyle name="Millares 8 4" xfId="513"/>
    <cellStyle name="Millares 9" xfId="211"/>
    <cellStyle name="Millares 9 2" xfId="374"/>
    <cellStyle name="Millares 9 2 2" xfId="514"/>
    <cellStyle name="Millares 9 3" xfId="515"/>
    <cellStyle name="Moneda 2" xfId="212"/>
    <cellStyle name="Moneda 2 2" xfId="213"/>
    <cellStyle name="Moneda 2 3" xfId="214"/>
    <cellStyle name="Moneda 2 4" xfId="349"/>
    <cellStyle name="Moneda 2 4 2" xfId="517"/>
    <cellStyle name="Moneda 2 5" xfId="516"/>
    <cellStyle name="Moneda 3" xfId="215"/>
    <cellStyle name="Moneda 4" xfId="216"/>
    <cellStyle name="Moneda 4 2" xfId="350"/>
    <cellStyle name="Moneda 5" xfId="217"/>
    <cellStyle name="Moneda 5 2" xfId="351"/>
    <cellStyle name="Moneda 6" xfId="399"/>
    <cellStyle name="Neutral 2" xfId="218"/>
    <cellStyle name="Normal" xfId="0" builtinId="0"/>
    <cellStyle name="Normal 10" xfId="219"/>
    <cellStyle name="Normal 10 2" xfId="220"/>
    <cellStyle name="Normal 10 3" xfId="400"/>
    <cellStyle name="Normal 11" xfId="221"/>
    <cellStyle name="Normal 12" xfId="334"/>
    <cellStyle name="Normal 12 2" xfId="375"/>
    <cellStyle name="Normal 12 3" xfId="518"/>
    <cellStyle name="Normal 13" xfId="352"/>
    <cellStyle name="Normal 13 2" xfId="519"/>
    <cellStyle name="Normal 14" xfId="353"/>
    <cellStyle name="Normal 15" xfId="222"/>
    <cellStyle name="Normal 16" xfId="354"/>
    <cellStyle name="Normal 16 2" xfId="385"/>
    <cellStyle name="Normal 16 3" xfId="407"/>
    <cellStyle name="Normal 16 4" xfId="520"/>
    <cellStyle name="Normal 17" xfId="223"/>
    <cellStyle name="Normal 18" xfId="401"/>
    <cellStyle name="Normal 18 2" xfId="521"/>
    <cellStyle name="Normal 19" xfId="409"/>
    <cellStyle name="Normal 19 2" xfId="523"/>
    <cellStyle name="Normal 19 3" xfId="522"/>
    <cellStyle name="Normal 2" xfId="224"/>
    <cellStyle name="Normal 2 10" xfId="362"/>
    <cellStyle name="Normal 2 2" xfId="225"/>
    <cellStyle name="Normal 2 2 2" xfId="226"/>
    <cellStyle name="Normal 2 2 2 2" xfId="227"/>
    <cellStyle name="Normal 2 2 3" xfId="228"/>
    <cellStyle name="Normal 2 2 3 2" xfId="229"/>
    <cellStyle name="Normal 2 2 4" xfId="230"/>
    <cellStyle name="Normal 2 2 4 2" xfId="231"/>
    <cellStyle name="Normal 2 2 5" xfId="376"/>
    <cellStyle name="Normal 2 2 5 2" xfId="524"/>
    <cellStyle name="Normal 2 3" xfId="232"/>
    <cellStyle name="Normal 2 3 2" xfId="233"/>
    <cellStyle name="Normal 2 4" xfId="234"/>
    <cellStyle name="Normal 2 5" xfId="235"/>
    <cellStyle name="Normal 2 6" xfId="236"/>
    <cellStyle name="Normal 2 7" xfId="402"/>
    <cellStyle name="Normal 20" xfId="410"/>
    <cellStyle name="Normal 20 2" xfId="526"/>
    <cellStyle name="Normal 20 3" xfId="525"/>
    <cellStyle name="Normal 21" xfId="412"/>
    <cellStyle name="Normal 21 2" xfId="527"/>
    <cellStyle name="Normal 23" xfId="528"/>
    <cellStyle name="Normal 24 3" xfId="543"/>
    <cellStyle name="Normal 26 2" xfId="542"/>
    <cellStyle name="Normal 3" xfId="237"/>
    <cellStyle name="Normal 3 2" xfId="238"/>
    <cellStyle name="Normal 3 3" xfId="239"/>
    <cellStyle name="Normal 3 3 2" xfId="240"/>
    <cellStyle name="Normal 3 4" xfId="241"/>
    <cellStyle name="Normal 3 4 2" xfId="332"/>
    <cellStyle name="Normal 3 4 2 2" xfId="386"/>
    <cellStyle name="Normal 3 4 2 2 2" xfId="411"/>
    <cellStyle name="Normal 3 4 2 2 3" xfId="413"/>
    <cellStyle name="Normal 3 4 2 2 4" xfId="532"/>
    <cellStyle name="Normal 3 4 2 3" xfId="531"/>
    <cellStyle name="Normal 3 4 3" xfId="530"/>
    <cellStyle name="Normal 3 5" xfId="355"/>
    <cellStyle name="Normal 3 5 2" xfId="533"/>
    <cellStyle name="Normal 3 6" xfId="356"/>
    <cellStyle name="Normal 3 6 2" xfId="534"/>
    <cellStyle name="Normal 3 7" xfId="336"/>
    <cellStyle name="Normal 3 7 2" xfId="359"/>
    <cellStyle name="Normal 3 7 2 2" xfId="536"/>
    <cellStyle name="Normal 3 7 3" xfId="535"/>
    <cellStyle name="Normal 3 8" xfId="403"/>
    <cellStyle name="Normal 3 8 2" xfId="537"/>
    <cellStyle name="Normal 3 9" xfId="529"/>
    <cellStyle name="Normal 4" xfId="242"/>
    <cellStyle name="Normal 4 2" xfId="243"/>
    <cellStyle name="Normal 4 2 2" xfId="244"/>
    <cellStyle name="Normal 4 3" xfId="245"/>
    <cellStyle name="Normal 4 4" xfId="246"/>
    <cellStyle name="Normal 4 5" xfId="247"/>
    <cellStyle name="Normal 4 5 2" xfId="404"/>
    <cellStyle name="Normal 4 5 3" xfId="538"/>
    <cellStyle name="Normal 4 6" xfId="539"/>
    <cellStyle name="Normal 5" xfId="248"/>
    <cellStyle name="Normal 5 2" xfId="249"/>
    <cellStyle name="Normal 5 2 2" xfId="250"/>
    <cellStyle name="Normal 5 2 2 2" xfId="251"/>
    <cellStyle name="Normal 5 2 3" xfId="252"/>
    <cellStyle name="Normal 5 2 3 2" xfId="253"/>
    <cellStyle name="Normal 5 2 4" xfId="254"/>
    <cellStyle name="Normal 5 3" xfId="255"/>
    <cellStyle name="Normal 5 3 2" xfId="256"/>
    <cellStyle name="Normal 5 4" xfId="257"/>
    <cellStyle name="Normal 5 5" xfId="377"/>
    <cellStyle name="Normal 5 6" xfId="378"/>
    <cellStyle name="Normal 6" xfId="258"/>
    <cellStyle name="Normal 6 2" xfId="259"/>
    <cellStyle name="Normal 7" xfId="260"/>
    <cellStyle name="Normal 7 2" xfId="261"/>
    <cellStyle name="Normal 8" xfId="262"/>
    <cellStyle name="Normal 8 2" xfId="263"/>
    <cellStyle name="Normal 8 3" xfId="405"/>
    <cellStyle name="Normal 9" xfId="264"/>
    <cellStyle name="Normal 9 2" xfId="406"/>
    <cellStyle name="Normal_201405_1" xfId="360"/>
    <cellStyle name="Notas 2" xfId="265"/>
    <cellStyle name="Note" xfId="266"/>
    <cellStyle name="Note 2" xfId="267"/>
    <cellStyle name="Note 2 2" xfId="540"/>
    <cellStyle name="Note 3" xfId="541"/>
    <cellStyle name="Output" xfId="268"/>
    <cellStyle name="Porcentaje" xfId="361" builtinId="5"/>
    <cellStyle name="Porcentaje 2" xfId="269"/>
    <cellStyle name="Porcentaje 2 2" xfId="270"/>
    <cellStyle name="Porcentaje 3" xfId="271"/>
    <cellStyle name="Porcentaje 3 2" xfId="357"/>
    <cellStyle name="Porcentaje 4" xfId="272"/>
    <cellStyle name="Porcentaje 4 2" xfId="358"/>
    <cellStyle name="Porcentaje 5" xfId="379"/>
    <cellStyle name="Porcentaje 6" xfId="380"/>
    <cellStyle name="Porcentaje 7" xfId="381"/>
    <cellStyle name="Porcentaje 8" xfId="408"/>
    <cellStyle name="PSChar" xfId="382"/>
    <cellStyle name="Result" xfId="273"/>
    <cellStyle name="Result (user)" xfId="274"/>
    <cellStyle name="Result (user) 2" xfId="275"/>
    <cellStyle name="Result 1" xfId="276"/>
    <cellStyle name="Result 10" xfId="277"/>
    <cellStyle name="Result 11" xfId="278"/>
    <cellStyle name="Result 2" xfId="279"/>
    <cellStyle name="Result 2 2" xfId="280"/>
    <cellStyle name="Result 3" xfId="281"/>
    <cellStyle name="Result 3 2" xfId="282"/>
    <cellStyle name="Result 4" xfId="283"/>
    <cellStyle name="Result 4 2" xfId="284"/>
    <cellStyle name="Result 5" xfId="285"/>
    <cellStyle name="Result 5 2" xfId="286"/>
    <cellStyle name="Result 6" xfId="287"/>
    <cellStyle name="Result 6 2" xfId="288"/>
    <cellStyle name="Result 7" xfId="289"/>
    <cellStyle name="Result 7 2" xfId="290"/>
    <cellStyle name="Result 8" xfId="291"/>
    <cellStyle name="Result 8 2" xfId="292"/>
    <cellStyle name="Result 9" xfId="293"/>
    <cellStyle name="Result 9 2" xfId="294"/>
    <cellStyle name="Result2" xfId="295"/>
    <cellStyle name="Result2 (user)" xfId="296"/>
    <cellStyle name="Result2 1" xfId="297"/>
    <cellStyle name="Result2 10" xfId="298"/>
    <cellStyle name="Result2 10 2" xfId="299"/>
    <cellStyle name="Result2 11" xfId="300"/>
    <cellStyle name="Result2 11 2" xfId="301"/>
    <cellStyle name="Result2 12" xfId="302"/>
    <cellStyle name="Result2 12 2" xfId="303"/>
    <cellStyle name="Result2 13" xfId="304"/>
    <cellStyle name="Result2 14" xfId="305"/>
    <cellStyle name="Result2 15" xfId="306"/>
    <cellStyle name="Result2 16" xfId="307"/>
    <cellStyle name="Result2 2" xfId="308"/>
    <cellStyle name="Result2 2 2" xfId="309"/>
    <cellStyle name="Result2 3" xfId="310"/>
    <cellStyle name="Result2 4" xfId="311"/>
    <cellStyle name="Result2 4 2" xfId="312"/>
    <cellStyle name="Result2 5" xfId="313"/>
    <cellStyle name="Result2 5 2" xfId="314"/>
    <cellStyle name="Result2 6" xfId="315"/>
    <cellStyle name="Result2 6 2" xfId="316"/>
    <cellStyle name="Result2 7" xfId="317"/>
    <cellStyle name="Result2 8" xfId="318"/>
    <cellStyle name="Result2 8 2" xfId="319"/>
    <cellStyle name="Result2 9" xfId="320"/>
    <cellStyle name="Result2 9 2" xfId="321"/>
    <cellStyle name="Salida 2" xfId="322"/>
    <cellStyle name="Style 1" xfId="383"/>
    <cellStyle name="Style 1 2" xfId="384"/>
    <cellStyle name="Texto de advertencia 2" xfId="323"/>
    <cellStyle name="Texto explicativo 2" xfId="324"/>
    <cellStyle name="Title" xfId="325"/>
    <cellStyle name="Título 1 2" xfId="326"/>
    <cellStyle name="Título 2 2" xfId="327"/>
    <cellStyle name="Título 3 2" xfId="328"/>
    <cellStyle name="Título 4" xfId="329"/>
    <cellStyle name="Total 2" xfId="330"/>
    <cellStyle name="Warning Text" xfId="331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DF3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UILLERMO%20LI%20-%20FUNDO%20EL%20CORTIJO/2019/GLISAC/03.19/INCIDENCIAS/CONSOLIDADO%2003.19%20.x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"/>
      <sheetName val="DERBY"/>
      <sheetName val="LURIN"/>
      <sheetName val="CONSOLIDADO"/>
    </sheetNames>
    <sheetDataSet>
      <sheetData sheetId="0"/>
      <sheetData sheetId="1"/>
      <sheetData sheetId="2"/>
      <sheetData sheetId="3">
        <row r="3">
          <cell r="D3">
            <v>70440370</v>
          </cell>
          <cell r="E3" t="str">
            <v>ALCAZAR QUISPE KRYSTEL ANGELA</v>
          </cell>
          <cell r="F3">
            <v>42985</v>
          </cell>
          <cell r="G3"/>
          <cell r="H3" t="str">
            <v>GV</v>
          </cell>
          <cell r="I3" t="str">
            <v>DERBY</v>
          </cell>
          <cell r="J3" t="str">
            <v>COMERCIAL</v>
          </cell>
          <cell r="K3" t="str">
            <v xml:space="preserve">ASESOR TÉCNICO COMERCIAL LÍNEA CERDOS 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</row>
        <row r="4">
          <cell r="D4">
            <v>46324053</v>
          </cell>
          <cell r="E4" t="str">
            <v>ANDONAYRE RODRIGUEZ LIDIA JULISSA</v>
          </cell>
          <cell r="F4">
            <v>43360</v>
          </cell>
          <cell r="G4"/>
          <cell r="H4" t="str">
            <v>GA</v>
          </cell>
          <cell r="I4" t="str">
            <v>DERBY</v>
          </cell>
          <cell r="J4" t="str">
            <v>ADMINISTRACIÓN Y FINANZAS</v>
          </cell>
          <cell r="K4" t="str">
            <v>ASISTENTE ADMINISTRATIVO</v>
          </cell>
          <cell r="L4">
            <v>3.22</v>
          </cell>
          <cell r="M4">
            <v>-3.22</v>
          </cell>
          <cell r="N4">
            <v>0</v>
          </cell>
          <cell r="O4">
            <v>0</v>
          </cell>
          <cell r="P4">
            <v>1</v>
          </cell>
        </row>
        <row r="5">
          <cell r="D5">
            <v>29614990</v>
          </cell>
          <cell r="E5" t="str">
            <v>APAZA HUANCA CESAR ALEJANDRO</v>
          </cell>
          <cell r="F5">
            <v>36015</v>
          </cell>
          <cell r="G5"/>
          <cell r="H5" t="str">
            <v>GA</v>
          </cell>
          <cell r="I5" t="str">
            <v>DERBY</v>
          </cell>
          <cell r="J5" t="str">
            <v>ADMINISTRACIÓN Y FINANZAS</v>
          </cell>
          <cell r="K5" t="str">
            <v>ASISTENTE DE DESPACHOS</v>
          </cell>
          <cell r="L5">
            <v>0</v>
          </cell>
          <cell r="M5">
            <v>18.73</v>
          </cell>
          <cell r="N5">
            <v>0</v>
          </cell>
          <cell r="O5">
            <v>18.73</v>
          </cell>
          <cell r="P5">
            <v>0</v>
          </cell>
        </row>
        <row r="6">
          <cell r="D6">
            <v>8485468</v>
          </cell>
          <cell r="E6" t="str">
            <v>ARTEAGA MATEO PEDRO ALEJANDRO</v>
          </cell>
          <cell r="F6">
            <v>42851</v>
          </cell>
          <cell r="G6"/>
          <cell r="H6" t="str">
            <v>GA</v>
          </cell>
          <cell r="I6" t="str">
            <v>DERBY</v>
          </cell>
          <cell r="J6" t="str">
            <v>ADMINISTRACIÓN Y FINANZAS</v>
          </cell>
          <cell r="K6" t="str">
            <v>COORDINADOR DE SISTEMAS</v>
          </cell>
          <cell r="L6">
            <v>3.88</v>
          </cell>
          <cell r="M6">
            <v>-3.88</v>
          </cell>
          <cell r="N6">
            <v>0</v>
          </cell>
          <cell r="O6">
            <v>0</v>
          </cell>
          <cell r="P6">
            <v>0</v>
          </cell>
        </row>
        <row r="7">
          <cell r="D7">
            <v>7316688</v>
          </cell>
          <cell r="E7" t="str">
            <v>BELLEZA CLAROS IRMA GLORIA</v>
          </cell>
          <cell r="F7">
            <v>33069</v>
          </cell>
          <cell r="G7"/>
          <cell r="H7" t="str">
            <v>GV</v>
          </cell>
          <cell r="I7" t="str">
            <v>DERBY</v>
          </cell>
          <cell r="J7" t="str">
            <v>COMERCIAL</v>
          </cell>
          <cell r="K7" t="str">
            <v>JEFE DE VENTAS</v>
          </cell>
          <cell r="L7">
            <v>4.9799999999999995</v>
          </cell>
          <cell r="M7">
            <v>-4.9799999999999995</v>
          </cell>
          <cell r="N7">
            <v>0</v>
          </cell>
          <cell r="O7">
            <v>0</v>
          </cell>
          <cell r="P7">
            <v>1</v>
          </cell>
        </row>
        <row r="8">
          <cell r="D8">
            <v>41917458</v>
          </cell>
          <cell r="E8" t="str">
            <v>BOLAÑOS GORDILLO ALESSANDRA MARIA</v>
          </cell>
          <cell r="F8">
            <v>42849</v>
          </cell>
          <cell r="G8"/>
          <cell r="H8" t="str">
            <v>GV</v>
          </cell>
          <cell r="I8" t="str">
            <v>DERBY</v>
          </cell>
          <cell r="J8" t="str">
            <v>COMERCIAL</v>
          </cell>
          <cell r="K8" t="str">
            <v>JEFE CORPORATIVO COMERCIAL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</row>
        <row r="9">
          <cell r="D9">
            <v>46429660</v>
          </cell>
          <cell r="E9" t="str">
            <v>CARRASCO NORABUENA CINDY STEPHANIE</v>
          </cell>
          <cell r="F9">
            <v>42695</v>
          </cell>
          <cell r="G9"/>
          <cell r="H9" t="str">
            <v>GV</v>
          </cell>
          <cell r="I9" t="str">
            <v>DERBY</v>
          </cell>
          <cell r="J9" t="str">
            <v>MARKETING</v>
          </cell>
          <cell r="K9" t="str">
            <v>COORDINADORA CORPORATIVA DE MARKETING</v>
          </cell>
          <cell r="L9">
            <v>0.3</v>
          </cell>
          <cell r="M9">
            <v>-0.3</v>
          </cell>
          <cell r="N9">
            <v>0</v>
          </cell>
          <cell r="O9">
            <v>0</v>
          </cell>
          <cell r="P9">
            <v>0</v>
          </cell>
        </row>
        <row r="10">
          <cell r="D10">
            <v>75848526</v>
          </cell>
          <cell r="E10" t="str">
            <v>CASTILLO MEDINA DEYBID ANDRE</v>
          </cell>
          <cell r="F10">
            <v>43521</v>
          </cell>
          <cell r="G10"/>
          <cell r="H10" t="str">
            <v>GA</v>
          </cell>
          <cell r="I10" t="str">
            <v>DERBY</v>
          </cell>
          <cell r="J10" t="str">
            <v>ADMINISTRACIÓN Y FINANZAS</v>
          </cell>
          <cell r="K10" t="str">
            <v>JEFE CORPORATIVO DE ADMINISTRACION Y FINANZAS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</row>
        <row r="11">
          <cell r="D11">
            <v>40411213</v>
          </cell>
          <cell r="E11" t="str">
            <v>CHILET MARTINEZ CECILIA SABELL</v>
          </cell>
          <cell r="F11">
            <v>42278</v>
          </cell>
          <cell r="G11"/>
          <cell r="H11" t="str">
            <v>COSTO COMPARTIDO</v>
          </cell>
          <cell r="I11" t="str">
            <v>DERBY</v>
          </cell>
          <cell r="J11" t="str">
            <v>GERENCIA GENERAL</v>
          </cell>
          <cell r="K11" t="str">
            <v>GERENTE GENERAL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</row>
        <row r="12">
          <cell r="D12">
            <v>40372664</v>
          </cell>
          <cell r="E12" t="str">
            <v>DELFIN ALTAMIRANO CARLOS ERNESTO</v>
          </cell>
          <cell r="F12">
            <v>42230</v>
          </cell>
          <cell r="G12"/>
          <cell r="H12" t="str">
            <v>GV</v>
          </cell>
          <cell r="I12" t="str">
            <v>DERBY</v>
          </cell>
          <cell r="J12" t="str">
            <v>COMERCIAL</v>
          </cell>
          <cell r="K12" t="str">
            <v>ASESOR COMERCIAL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</row>
        <row r="13">
          <cell r="D13">
            <v>41473468</v>
          </cell>
          <cell r="E13" t="str">
            <v>ENRIQUEZ ALMANZA DELIA GALICIA</v>
          </cell>
          <cell r="F13">
            <v>42759</v>
          </cell>
          <cell r="G13"/>
          <cell r="H13" t="str">
            <v>SERVICIOS AVICOLAS</v>
          </cell>
          <cell r="I13" t="str">
            <v>DERBY</v>
          </cell>
          <cell r="J13" t="str">
            <v>SERVICIOS AVICOLAS</v>
          </cell>
          <cell r="K13" t="str">
            <v>ASESOR TECNICO COMERCIAL</v>
          </cell>
          <cell r="L13">
            <v>5.8299999999999992</v>
          </cell>
          <cell r="M13">
            <v>-5.8299999999999992</v>
          </cell>
          <cell r="N13">
            <v>0</v>
          </cell>
          <cell r="O13">
            <v>0</v>
          </cell>
          <cell r="P13">
            <v>0</v>
          </cell>
        </row>
        <row r="14">
          <cell r="D14">
            <v>45610395</v>
          </cell>
          <cell r="E14" t="str">
            <v>ESPINOZA FLORES PABLO DAVID</v>
          </cell>
          <cell r="F14">
            <v>43523</v>
          </cell>
          <cell r="G14"/>
          <cell r="H14" t="str">
            <v>GA</v>
          </cell>
          <cell r="I14" t="str">
            <v>DERBY</v>
          </cell>
          <cell r="J14" t="str">
            <v>ADMINISTRACIÓN Y FINANZAS</v>
          </cell>
          <cell r="K14" t="str">
            <v>COORDINADOR CORPORATIVO DE RECURSOS HUMANOS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D15">
            <v>71773198</v>
          </cell>
          <cell r="E15" t="str">
            <v>ESPÍRITU USCUVILCA GIANN ENRIQUE</v>
          </cell>
          <cell r="F15">
            <v>43515</v>
          </cell>
          <cell r="G15"/>
          <cell r="H15" t="str">
            <v>COSTO COMPARTIDO</v>
          </cell>
          <cell r="I15" t="str">
            <v>DERBY</v>
          </cell>
          <cell r="J15" t="str">
            <v>PRODUCCION</v>
          </cell>
          <cell r="K15" t="str">
            <v>SUPERVISOR CORPORATIVO DE PROYECTOS 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</row>
        <row r="16">
          <cell r="D16">
            <v>44869359</v>
          </cell>
          <cell r="E16" t="str">
            <v>FLORES HUAMANI JANETT ANDREA</v>
          </cell>
          <cell r="F16">
            <v>42747</v>
          </cell>
          <cell r="G16"/>
          <cell r="H16" t="str">
            <v>GA</v>
          </cell>
          <cell r="I16" t="str">
            <v>DERBY</v>
          </cell>
          <cell r="J16" t="str">
            <v>ADMINISTRACIÓN Y FINANZAS</v>
          </cell>
          <cell r="K16" t="str">
            <v>OPERARIO DE LIMPIEZA</v>
          </cell>
          <cell r="L16">
            <v>1.91</v>
          </cell>
          <cell r="M16">
            <v>-1.91</v>
          </cell>
          <cell r="N16">
            <v>0</v>
          </cell>
          <cell r="O16">
            <v>0</v>
          </cell>
          <cell r="P16">
            <v>0</v>
          </cell>
        </row>
        <row r="17">
          <cell r="D17">
            <v>70166789</v>
          </cell>
          <cell r="E17" t="str">
            <v>GARCIA BLONDET CARLOS PIERO</v>
          </cell>
          <cell r="F17">
            <v>42845</v>
          </cell>
          <cell r="G17"/>
          <cell r="H17" t="str">
            <v>COSTO COMPARTIDO</v>
          </cell>
          <cell r="I17" t="str">
            <v>LURIN</v>
          </cell>
          <cell r="J17" t="str">
            <v>PRODUCCION</v>
          </cell>
          <cell r="K17" t="str">
            <v>COORDINADOR CORPORATIVO DE MANTENIMIENTO ELÉCTRICO</v>
          </cell>
          <cell r="L17">
            <v>1.6599999999999997</v>
          </cell>
          <cell r="M17">
            <v>-1.6599999999999997</v>
          </cell>
          <cell r="N17">
            <v>0</v>
          </cell>
          <cell r="O17">
            <v>0</v>
          </cell>
          <cell r="P17">
            <v>0</v>
          </cell>
        </row>
        <row r="18">
          <cell r="D18">
            <v>107255082</v>
          </cell>
          <cell r="E18" t="str">
            <v>GARCIA SANCHEZ JOHANNA ROSALIS</v>
          </cell>
          <cell r="F18">
            <v>43507</v>
          </cell>
          <cell r="G18"/>
          <cell r="H18" t="str">
            <v>SERVICIOS AVICOLAS</v>
          </cell>
          <cell r="I18" t="str">
            <v>DERBY</v>
          </cell>
          <cell r="J18" t="str">
            <v>SERVICIOS AVICOLAS</v>
          </cell>
          <cell r="K18" t="str">
            <v>JEFE CORPORATIVO DE SERVICIOS AVICOLAS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1</v>
          </cell>
        </row>
        <row r="19">
          <cell r="D19">
            <v>71011685</v>
          </cell>
          <cell r="E19" t="str">
            <v>HUAMAN SAMANIEGO ANDERSON GABRIEL</v>
          </cell>
          <cell r="F19">
            <v>43467</v>
          </cell>
          <cell r="G19"/>
          <cell r="H19" t="str">
            <v>GA</v>
          </cell>
          <cell r="I19" t="str">
            <v>LURIN</v>
          </cell>
          <cell r="J19" t="str">
            <v>ADMINISTRACIÓN Y FINANZAS</v>
          </cell>
          <cell r="K19" t="str">
            <v>COORDINADOR ADMINISTRATIVO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</row>
        <row r="20">
          <cell r="D20">
            <v>46201706</v>
          </cell>
          <cell r="E20" t="str">
            <v>MENGONI VILLEGAS KARINA FABIANNA</v>
          </cell>
          <cell r="F20">
            <v>43474</v>
          </cell>
          <cell r="G20"/>
          <cell r="H20" t="str">
            <v>COSTO COMPARTIDO</v>
          </cell>
          <cell r="I20" t="str">
            <v>DERBY</v>
          </cell>
          <cell r="J20" t="str">
            <v>PRODUCCION</v>
          </cell>
          <cell r="K20" t="str">
            <v xml:space="preserve">JEFE CORPORATIVO DE PRODUCCIÓN 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D21">
            <v>41763672</v>
          </cell>
          <cell r="E21" t="str">
            <v>NAUPARI CARRION LILIAN MARIVI</v>
          </cell>
          <cell r="F21">
            <v>42996</v>
          </cell>
          <cell r="G21"/>
          <cell r="H21" t="str">
            <v>COSTO COMPARTIDO</v>
          </cell>
          <cell r="I21" t="str">
            <v>DERBY</v>
          </cell>
          <cell r="J21" t="str">
            <v>ADMINISTRACIÓN Y FINANZAS</v>
          </cell>
          <cell r="K21" t="str">
            <v>OPERARIO DE COCINA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</row>
        <row r="22">
          <cell r="D22">
            <v>10129482</v>
          </cell>
          <cell r="E22" t="str">
            <v>PANEBRA HUILLCA CIPRIANA</v>
          </cell>
          <cell r="F22">
            <v>40430</v>
          </cell>
          <cell r="G22"/>
          <cell r="H22" t="str">
            <v>CV PD</v>
          </cell>
          <cell r="I22" t="str">
            <v>DERBY</v>
          </cell>
          <cell r="J22" t="str">
            <v>MARKETING</v>
          </cell>
          <cell r="K22" t="str">
            <v>PRACTICANTE DE MARKETING</v>
          </cell>
          <cell r="L22">
            <v>0</v>
          </cell>
          <cell r="M22">
            <v>4</v>
          </cell>
          <cell r="N22">
            <v>0</v>
          </cell>
          <cell r="O22">
            <v>4</v>
          </cell>
          <cell r="P22">
            <v>0</v>
          </cell>
        </row>
        <row r="23">
          <cell r="D23">
            <v>74097299</v>
          </cell>
          <cell r="E23" t="str">
            <v>PARINANGO YALICO ERICK JOSEPH</v>
          </cell>
          <cell r="F23">
            <v>43103</v>
          </cell>
          <cell r="G23"/>
          <cell r="H23" t="str">
            <v>GA</v>
          </cell>
          <cell r="I23" t="str">
            <v>DERBY</v>
          </cell>
          <cell r="J23" t="str">
            <v>ADMINISTRACIÓN Y FINANZAS</v>
          </cell>
          <cell r="K23" t="str">
            <v>JEFE DE IMPORTACIONES</v>
          </cell>
          <cell r="L23">
            <v>2.25</v>
          </cell>
          <cell r="M23">
            <v>-2.25</v>
          </cell>
          <cell r="N23">
            <v>0</v>
          </cell>
          <cell r="O23">
            <v>0</v>
          </cell>
          <cell r="P23">
            <v>0</v>
          </cell>
        </row>
        <row r="24">
          <cell r="D24">
            <v>8395762</v>
          </cell>
          <cell r="E24" t="str">
            <v>PEREZ AQUIJE MARIA ELENA</v>
          </cell>
          <cell r="F24">
            <v>31492</v>
          </cell>
          <cell r="G24"/>
          <cell r="H24" t="str">
            <v>GV</v>
          </cell>
          <cell r="I24" t="str">
            <v>DERBY</v>
          </cell>
          <cell r="J24" t="str">
            <v>COMERCIAL</v>
          </cell>
          <cell r="K24" t="str">
            <v>ASESOR TÉCNICO COMERCIAL</v>
          </cell>
          <cell r="L24">
            <v>0.46</v>
          </cell>
          <cell r="M24">
            <v>-0.46</v>
          </cell>
          <cell r="N24">
            <v>0</v>
          </cell>
          <cell r="O24">
            <v>0</v>
          </cell>
          <cell r="P24">
            <v>0</v>
          </cell>
        </row>
        <row r="25">
          <cell r="D25">
            <v>1621138</v>
          </cell>
          <cell r="E25" t="str">
            <v>RIOBUENO VALDESPINO HENRY JOSE</v>
          </cell>
          <cell r="F25">
            <v>42994</v>
          </cell>
          <cell r="G25"/>
          <cell r="H25" t="str">
            <v>GA</v>
          </cell>
          <cell r="I25" t="str">
            <v>DERBY</v>
          </cell>
          <cell r="J25" t="str">
            <v>ADMINISTRACIÓN Y FINANZAS</v>
          </cell>
          <cell r="K25" t="str">
            <v>JEFE DE COBRANZA Y DESPACHO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</row>
        <row r="26">
          <cell r="D26">
            <v>8522381</v>
          </cell>
          <cell r="E26" t="str">
            <v>RUIZ ALVA MARIA CONSUELO</v>
          </cell>
          <cell r="F26">
            <v>33558</v>
          </cell>
          <cell r="G26"/>
          <cell r="H26" t="str">
            <v>GA</v>
          </cell>
          <cell r="I26" t="str">
            <v>DERBY</v>
          </cell>
          <cell r="J26" t="str">
            <v>ADMINISTRACIÓN Y FINANZAS</v>
          </cell>
          <cell r="K26" t="str">
            <v>JEFA DE TESORERIA Y LOGISTICA</v>
          </cell>
          <cell r="L26">
            <v>6.85</v>
          </cell>
          <cell r="M26">
            <v>-6.85</v>
          </cell>
          <cell r="N26">
            <v>0</v>
          </cell>
          <cell r="O26">
            <v>0</v>
          </cell>
          <cell r="P26">
            <v>0</v>
          </cell>
        </row>
        <row r="27">
          <cell r="D27">
            <v>9652309</v>
          </cell>
          <cell r="E27" t="str">
            <v>SAIRE MARIN JUANA</v>
          </cell>
          <cell r="F27">
            <v>33336</v>
          </cell>
          <cell r="G27"/>
          <cell r="H27" t="str">
            <v>COSTO COMPARTIDO</v>
          </cell>
          <cell r="I27" t="str">
            <v>DERBY</v>
          </cell>
          <cell r="J27" t="str">
            <v>COMERCIAL</v>
          </cell>
          <cell r="K27" t="str">
            <v>ASESOR SENIOR TÉCNICO COMERCIAL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</row>
        <row r="28">
          <cell r="D28">
            <v>8908189</v>
          </cell>
          <cell r="E28" t="str">
            <v>TRONCOS MARCHAN ANTENOR</v>
          </cell>
          <cell r="F28">
            <v>33556</v>
          </cell>
          <cell r="G28"/>
          <cell r="H28" t="str">
            <v>ALMACEN</v>
          </cell>
          <cell r="I28" t="str">
            <v>LURIN</v>
          </cell>
          <cell r="J28" t="str">
            <v>ADMINISTRACIÓN Y FINANZAS</v>
          </cell>
          <cell r="K28" t="str">
            <v>OPERARIO DE ALMACEN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</row>
        <row r="29">
          <cell r="D29">
            <v>43255483</v>
          </cell>
          <cell r="E29" t="str">
            <v>TRONCOS MARCHAN WUALTER</v>
          </cell>
          <cell r="F29">
            <v>42293</v>
          </cell>
          <cell r="G29"/>
          <cell r="H29" t="str">
            <v>ALMACEN</v>
          </cell>
          <cell r="I29" t="str">
            <v>LURIN</v>
          </cell>
          <cell r="J29" t="str">
            <v>ADMINISTRACIÓN Y FINANZAS</v>
          </cell>
          <cell r="K29" t="str">
            <v>COORDINADOR DE ALMACEN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</row>
        <row r="30">
          <cell r="D30">
            <v>43120794</v>
          </cell>
          <cell r="E30" t="str">
            <v>TRONCOS SANTOS LUIS ALBERTO</v>
          </cell>
          <cell r="F30">
            <v>41334</v>
          </cell>
          <cell r="G30"/>
          <cell r="H30" t="str">
            <v>GA</v>
          </cell>
          <cell r="I30" t="str">
            <v>DERBY</v>
          </cell>
          <cell r="J30" t="str">
            <v>ADMINISTRACIÓN Y FINANZAS</v>
          </cell>
          <cell r="K30" t="str">
            <v>OPERARIO DE LIMPIEZA</v>
          </cell>
          <cell r="L30">
            <v>1.8099999999999998</v>
          </cell>
          <cell r="M30">
            <v>-1.8099999999999998</v>
          </cell>
          <cell r="N30">
            <v>0</v>
          </cell>
          <cell r="O30">
            <v>0</v>
          </cell>
          <cell r="P30">
            <v>0</v>
          </cell>
        </row>
        <row r="31">
          <cell r="D31">
            <v>7897108</v>
          </cell>
          <cell r="E31" t="str">
            <v>TUCTO SOLORZANO TOMAS JOSE</v>
          </cell>
          <cell r="F31">
            <v>34242</v>
          </cell>
          <cell r="G31"/>
          <cell r="H31" t="str">
            <v>CV PD</v>
          </cell>
          <cell r="I31" t="str">
            <v>DERBY</v>
          </cell>
          <cell r="J31" t="str">
            <v>PLANTA DE PRODUCCIÓN SURCO</v>
          </cell>
          <cell r="K31" t="str">
            <v>OPERARIO DE PRODUCCION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</row>
        <row r="32">
          <cell r="D32">
            <v>42556454</v>
          </cell>
          <cell r="E32" t="str">
            <v>APONTE PEREZ DAVID JAVIER</v>
          </cell>
          <cell r="F32">
            <v>43230</v>
          </cell>
          <cell r="G32"/>
          <cell r="H32" t="str">
            <v>CV PD</v>
          </cell>
          <cell r="I32" t="str">
            <v>DERBY</v>
          </cell>
          <cell r="J32" t="str">
            <v>PLANTA DE PRODUCCIÓN SURCO</v>
          </cell>
          <cell r="K32" t="str">
            <v>ASISTENTE DE PRODUCCIÓN</v>
          </cell>
          <cell r="L32">
            <v>2.8</v>
          </cell>
          <cell r="M32">
            <v>4.2</v>
          </cell>
          <cell r="N32">
            <v>0</v>
          </cell>
          <cell r="O32">
            <v>7</v>
          </cell>
          <cell r="P32">
            <v>0</v>
          </cell>
        </row>
        <row r="33">
          <cell r="D33">
            <v>21454471</v>
          </cell>
          <cell r="E33" t="str">
            <v>BUSTAMANTE  CARLOS ALBERTO</v>
          </cell>
          <cell r="F33">
            <v>43515</v>
          </cell>
          <cell r="G33"/>
          <cell r="H33" t="str">
            <v>CV PD</v>
          </cell>
          <cell r="I33" t="str">
            <v>DERBY</v>
          </cell>
          <cell r="J33" t="str">
            <v>PLANTA DE PRODUCCIÓN SURCO</v>
          </cell>
          <cell r="K33" t="str">
            <v>ASISTENTE DE PRODUCCIÓN</v>
          </cell>
          <cell r="L33">
            <v>0</v>
          </cell>
          <cell r="M33">
            <v>3.5</v>
          </cell>
          <cell r="N33">
            <v>0</v>
          </cell>
          <cell r="O33">
            <v>3.5</v>
          </cell>
          <cell r="P33">
            <v>2</v>
          </cell>
        </row>
        <row r="34">
          <cell r="D34">
            <v>73950245</v>
          </cell>
          <cell r="E34" t="str">
            <v xml:space="preserve">CERDAN MINCHAN EDDY ALDO </v>
          </cell>
          <cell r="F34">
            <v>43486</v>
          </cell>
          <cell r="G34"/>
          <cell r="H34" t="str">
            <v>CV PD</v>
          </cell>
          <cell r="I34" t="str">
            <v>DERBY</v>
          </cell>
          <cell r="J34" t="str">
            <v>PLANTA DE PRODUCCIÓN SURCO</v>
          </cell>
          <cell r="K34" t="str">
            <v>OPERARIO DE MANTENIMIENTO</v>
          </cell>
          <cell r="L34">
            <v>3.05</v>
          </cell>
          <cell r="M34">
            <v>17.099999999999998</v>
          </cell>
          <cell r="N34">
            <v>0</v>
          </cell>
          <cell r="O34">
            <v>20.149999999999999</v>
          </cell>
          <cell r="P34">
            <v>1</v>
          </cell>
        </row>
        <row r="35">
          <cell r="D35">
            <v>47986365</v>
          </cell>
          <cell r="E35" t="str">
            <v>CORREA VERGARA MARIA LORENZA</v>
          </cell>
          <cell r="F35">
            <v>42780</v>
          </cell>
          <cell r="G35"/>
          <cell r="H35" t="str">
            <v>CV PD</v>
          </cell>
          <cell r="I35" t="str">
            <v>DERBY</v>
          </cell>
          <cell r="J35" t="str">
            <v>PLANTA DE PRODUCCIÓN SURCO</v>
          </cell>
          <cell r="K35" t="str">
            <v>PRACTICANTE DE PRODUCCIÓN</v>
          </cell>
          <cell r="L35">
            <v>0</v>
          </cell>
          <cell r="M35">
            <v>9</v>
          </cell>
          <cell r="N35">
            <v>0</v>
          </cell>
          <cell r="O35">
            <v>9</v>
          </cell>
          <cell r="P35">
            <v>0</v>
          </cell>
        </row>
        <row r="36">
          <cell r="D36">
            <v>70911772</v>
          </cell>
          <cell r="E36" t="str">
            <v>DAVILA SANCHEZ ROBINSON</v>
          </cell>
          <cell r="F36">
            <v>43451</v>
          </cell>
          <cell r="G36"/>
          <cell r="H36" t="str">
            <v>CV PD</v>
          </cell>
          <cell r="I36" t="str">
            <v>DERBY</v>
          </cell>
          <cell r="J36" t="str">
            <v>PLANTA DE PRODUCCIÓN SURCO</v>
          </cell>
          <cell r="K36" t="str">
            <v>ASISTENTE DE PRODUCCIÓN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</row>
        <row r="37">
          <cell r="D37">
            <v>75717254</v>
          </cell>
          <cell r="E37" t="str">
            <v>FLORES CHIPANI TERRY DENILSON</v>
          </cell>
          <cell r="F37">
            <v>43435</v>
          </cell>
          <cell r="G37"/>
          <cell r="H37" t="str">
            <v>CV PD</v>
          </cell>
          <cell r="I37" t="str">
            <v>DERBY</v>
          </cell>
          <cell r="J37" t="str">
            <v>PLANTA DE PRODUCCIÓN SURCO</v>
          </cell>
          <cell r="K37" t="str">
            <v>OPERARIO DE PRODUCCION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</row>
        <row r="38">
          <cell r="D38">
            <v>73018618</v>
          </cell>
          <cell r="E38" t="str">
            <v>HILARIO INGAROCA MAICOL ANDRÉS</v>
          </cell>
          <cell r="F38">
            <v>43340</v>
          </cell>
          <cell r="G38"/>
          <cell r="H38" t="str">
            <v>CV PD</v>
          </cell>
          <cell r="I38" t="str">
            <v>DERBY</v>
          </cell>
          <cell r="J38" t="str">
            <v>PLANTA DE PRODUCCIÓN SURCO</v>
          </cell>
          <cell r="K38" t="str">
            <v>OPERARIO DE PRODUCCION</v>
          </cell>
          <cell r="L38">
            <v>9.4499999999999993</v>
          </cell>
          <cell r="M38">
            <v>-7.2</v>
          </cell>
          <cell r="N38">
            <v>0</v>
          </cell>
          <cell r="O38">
            <v>2.2499999999999991</v>
          </cell>
          <cell r="P38">
            <v>2</v>
          </cell>
        </row>
        <row r="39">
          <cell r="D39">
            <v>45752437</v>
          </cell>
          <cell r="E39" t="str">
            <v>HUAMAN DOMINGUEZ YOLANE</v>
          </cell>
          <cell r="F39">
            <v>43018</v>
          </cell>
          <cell r="G39"/>
          <cell r="H39" t="str">
            <v>CV PD</v>
          </cell>
          <cell r="I39" t="str">
            <v>DERBY</v>
          </cell>
          <cell r="J39" t="str">
            <v>PLANTA DE PRODUCCIÓN SURCO</v>
          </cell>
          <cell r="K39" t="str">
            <v>OPERARIO DE PRODUCCION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</row>
        <row r="40">
          <cell r="D40">
            <v>48591657</v>
          </cell>
          <cell r="E40" t="str">
            <v xml:space="preserve">JARA FLORES KELLY SOLANH </v>
          </cell>
          <cell r="F40">
            <v>43461</v>
          </cell>
          <cell r="G40"/>
          <cell r="H40" t="str">
            <v>CV PD</v>
          </cell>
          <cell r="I40" t="str">
            <v>DERBY</v>
          </cell>
          <cell r="J40" t="str">
            <v>PLANTA DE PRODUCCIÓN SURCO</v>
          </cell>
          <cell r="K40" t="str">
            <v>OPERARIO DE PRODUCCION</v>
          </cell>
          <cell r="L40">
            <v>4.5</v>
          </cell>
          <cell r="M40">
            <v>5.25</v>
          </cell>
          <cell r="N40">
            <v>0</v>
          </cell>
          <cell r="O40">
            <v>9.75</v>
          </cell>
          <cell r="P40">
            <v>1</v>
          </cell>
        </row>
        <row r="41">
          <cell r="D41">
            <v>20422071</v>
          </cell>
          <cell r="E41" t="str">
            <v>LAZO DIAZ FREDY</v>
          </cell>
          <cell r="F41">
            <v>40633</v>
          </cell>
          <cell r="G41"/>
          <cell r="H41" t="str">
            <v>CV PD</v>
          </cell>
          <cell r="I41" t="str">
            <v>DERBY</v>
          </cell>
          <cell r="J41" t="str">
            <v>PLANTA DE PRODUCCIÓN SURCO</v>
          </cell>
          <cell r="K41" t="str">
            <v>MAQUINISTA</v>
          </cell>
          <cell r="L41">
            <v>3</v>
          </cell>
          <cell r="M41">
            <v>71</v>
          </cell>
          <cell r="N41">
            <v>0</v>
          </cell>
          <cell r="O41">
            <v>74</v>
          </cell>
          <cell r="P41">
            <v>0</v>
          </cell>
        </row>
        <row r="42">
          <cell r="D42">
            <v>73428016</v>
          </cell>
          <cell r="E42" t="str">
            <v>LOAIZA NINA HERNAN</v>
          </cell>
          <cell r="F42">
            <v>43462</v>
          </cell>
          <cell r="G42"/>
          <cell r="H42" t="str">
            <v>CV PD</v>
          </cell>
          <cell r="I42" t="str">
            <v>DERBY</v>
          </cell>
          <cell r="J42" t="str">
            <v>PLANTA DE PRODUCCIÓN SURCO</v>
          </cell>
          <cell r="K42" t="str">
            <v>OPERARIO DE PRODUCCION</v>
          </cell>
          <cell r="L42">
            <v>0</v>
          </cell>
          <cell r="M42">
            <v>2.5</v>
          </cell>
          <cell r="N42">
            <v>0</v>
          </cell>
          <cell r="O42">
            <v>2.5</v>
          </cell>
          <cell r="P42">
            <v>0</v>
          </cell>
        </row>
        <row r="43">
          <cell r="D43">
            <v>41132379</v>
          </cell>
          <cell r="E43" t="str">
            <v>MARCHAN ZAPATA SARITA</v>
          </cell>
          <cell r="F43">
            <v>42751</v>
          </cell>
          <cell r="G43"/>
          <cell r="H43" t="str">
            <v>CV PD</v>
          </cell>
          <cell r="I43" t="str">
            <v>DERBY</v>
          </cell>
          <cell r="J43" t="str">
            <v>PLANTA DE PRODUCCIÓN SURCO</v>
          </cell>
          <cell r="K43" t="str">
            <v>LIDER DE PRODUCCION</v>
          </cell>
          <cell r="L43">
            <v>0</v>
          </cell>
          <cell r="M43">
            <v>35.72</v>
          </cell>
          <cell r="N43">
            <v>0</v>
          </cell>
          <cell r="O43">
            <v>35.72</v>
          </cell>
          <cell r="P43">
            <v>0</v>
          </cell>
        </row>
        <row r="44">
          <cell r="D44">
            <v>48026815</v>
          </cell>
          <cell r="E44" t="str">
            <v>MENDOZA CHUJUTALLI ZULITH</v>
          </cell>
          <cell r="F44">
            <v>43199</v>
          </cell>
          <cell r="G44"/>
          <cell r="H44" t="str">
            <v>CV PD</v>
          </cell>
          <cell r="I44" t="str">
            <v>DERBY</v>
          </cell>
          <cell r="J44" t="str">
            <v>PLANTA DE PRODUCCIÓN SURCO</v>
          </cell>
          <cell r="K44" t="str">
            <v>OPERARIO DE PRODUCCION</v>
          </cell>
          <cell r="L44">
            <v>1.7000000000000002</v>
          </cell>
          <cell r="M44">
            <v>3.3000000000000007</v>
          </cell>
          <cell r="N44">
            <v>0</v>
          </cell>
          <cell r="O44">
            <v>5.0000000000000009</v>
          </cell>
          <cell r="P44">
            <v>3</v>
          </cell>
        </row>
        <row r="45">
          <cell r="D45">
            <v>10329818</v>
          </cell>
          <cell r="E45" t="str">
            <v>PALOMINO TORRES SANTOS ANTONINO</v>
          </cell>
          <cell r="F45">
            <v>43521</v>
          </cell>
          <cell r="G45"/>
          <cell r="H45" t="str">
            <v>CV PD</v>
          </cell>
          <cell r="I45" t="str">
            <v>DERBY</v>
          </cell>
          <cell r="J45" t="str">
            <v>PLANTA DE PRODUCCIÓN SURCO</v>
          </cell>
          <cell r="K45" t="str">
            <v>OPERARIO DE PRODUCCION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</row>
        <row r="46">
          <cell r="D46">
            <v>9698028</v>
          </cell>
          <cell r="E46" t="str">
            <v>PEREZ QUISPE YERSON</v>
          </cell>
          <cell r="F46">
            <v>43382</v>
          </cell>
          <cell r="G46"/>
          <cell r="H46" t="str">
            <v>CV PD</v>
          </cell>
          <cell r="I46" t="str">
            <v>DERBY</v>
          </cell>
          <cell r="J46" t="str">
            <v>PLANTA DE PRODUCCIÓN SURCO</v>
          </cell>
          <cell r="K46" t="str">
            <v>OPERARIO DE PRODUCCION</v>
          </cell>
          <cell r="L46">
            <v>0</v>
          </cell>
          <cell r="M46">
            <v>11.05</v>
          </cell>
          <cell r="N46">
            <v>0</v>
          </cell>
          <cell r="O46">
            <v>11.05</v>
          </cell>
          <cell r="P46">
            <v>0</v>
          </cell>
        </row>
        <row r="47">
          <cell r="D47">
            <v>16723958</v>
          </cell>
          <cell r="E47" t="str">
            <v>PERLECHE CHUQUILIN RAUL ALEX</v>
          </cell>
          <cell r="F47">
            <v>43269</v>
          </cell>
          <cell r="G47"/>
          <cell r="H47" t="str">
            <v>CV PD</v>
          </cell>
          <cell r="I47" t="str">
            <v>DERBY</v>
          </cell>
          <cell r="J47" t="str">
            <v>PLANTA DE PRODUCCIÓN SURCO</v>
          </cell>
          <cell r="K47" t="str">
            <v>OPERARIO DE PRODUCCION</v>
          </cell>
          <cell r="L47">
            <v>7.3</v>
          </cell>
          <cell r="M47">
            <v>-5.55</v>
          </cell>
          <cell r="N47">
            <v>0</v>
          </cell>
          <cell r="O47">
            <v>1.75</v>
          </cell>
          <cell r="P47">
            <v>3</v>
          </cell>
        </row>
        <row r="48">
          <cell r="D48">
            <v>48473950</v>
          </cell>
          <cell r="E48" t="str">
            <v>PLAZOLIS JIMENEZ JAIRO</v>
          </cell>
          <cell r="F48">
            <v>43129</v>
          </cell>
          <cell r="G48"/>
          <cell r="H48" t="str">
            <v>CV PD</v>
          </cell>
          <cell r="I48" t="str">
            <v>DERBY</v>
          </cell>
          <cell r="J48" t="str">
            <v>PLANTA DE PRODUCCIÓN SURCO</v>
          </cell>
          <cell r="K48" t="str">
            <v>MAQUINISTA</v>
          </cell>
          <cell r="L48">
            <v>3.4499999999999993</v>
          </cell>
          <cell r="M48">
            <v>1.38</v>
          </cell>
          <cell r="N48">
            <v>0</v>
          </cell>
          <cell r="O48">
            <v>4.8299999999999992</v>
          </cell>
          <cell r="P48">
            <v>3</v>
          </cell>
        </row>
        <row r="49">
          <cell r="D49">
            <v>75677595</v>
          </cell>
          <cell r="E49" t="str">
            <v>QUISPE PANEBRA MARCO ANTONIO</v>
          </cell>
          <cell r="F49">
            <v>42723</v>
          </cell>
          <cell r="G49"/>
          <cell r="H49" t="str">
            <v>CV PD</v>
          </cell>
          <cell r="I49" t="str">
            <v>DERBY</v>
          </cell>
          <cell r="J49" t="str">
            <v>PLANTA DE PRODUCCIÓN SURCO</v>
          </cell>
          <cell r="K49" t="str">
            <v>OPERARIO DE MANTENIMIENTO</v>
          </cell>
          <cell r="L49">
            <v>1</v>
          </cell>
          <cell r="M49">
            <v>12.17</v>
          </cell>
          <cell r="N49">
            <v>0</v>
          </cell>
          <cell r="O49">
            <v>13.17</v>
          </cell>
          <cell r="P49">
            <v>0</v>
          </cell>
        </row>
        <row r="50">
          <cell r="D50">
            <v>9364794</v>
          </cell>
          <cell r="E50" t="str">
            <v>RAMOS ALEJOS ARMANDO RENE</v>
          </cell>
          <cell r="F50">
            <v>34088</v>
          </cell>
          <cell r="G50"/>
          <cell r="H50" t="str">
            <v>CV PD</v>
          </cell>
          <cell r="I50" t="str">
            <v>DERBY</v>
          </cell>
          <cell r="J50" t="str">
            <v>PLANTA DE PRODUCCIÓN SURCO</v>
          </cell>
          <cell r="K50" t="str">
            <v>OPERARIO DE PRODUCCION</v>
          </cell>
          <cell r="L50">
            <v>0</v>
          </cell>
          <cell r="M50">
            <v>12.92</v>
          </cell>
          <cell r="N50">
            <v>0</v>
          </cell>
          <cell r="O50">
            <v>12.92</v>
          </cell>
          <cell r="P50">
            <v>0</v>
          </cell>
        </row>
        <row r="51">
          <cell r="D51">
            <v>102118861</v>
          </cell>
          <cell r="E51" t="str">
            <v>RIOS ZAMORA LUIS EDUARDO</v>
          </cell>
          <cell r="F51">
            <v>43483</v>
          </cell>
          <cell r="G51"/>
          <cell r="H51" t="str">
            <v>CV PD</v>
          </cell>
          <cell r="I51" t="str">
            <v>DERBY</v>
          </cell>
          <cell r="J51" t="str">
            <v>PLANTA DE PRODUCCIÓN SURCO</v>
          </cell>
          <cell r="K51" t="str">
            <v>OPERARIO DE PRODUCCIÓN</v>
          </cell>
          <cell r="L51">
            <v>3.05</v>
          </cell>
          <cell r="M51">
            <v>0.44999999999999996</v>
          </cell>
          <cell r="N51">
            <v>0</v>
          </cell>
          <cell r="O51">
            <v>3.5</v>
          </cell>
          <cell r="P51">
            <v>0</v>
          </cell>
        </row>
        <row r="52">
          <cell r="D52">
            <v>43134464</v>
          </cell>
          <cell r="E52" t="str">
            <v>TITO QUISPE FREDY CESAR</v>
          </cell>
          <cell r="F52">
            <v>43412</v>
          </cell>
          <cell r="G52"/>
          <cell r="H52" t="str">
            <v>CV PD</v>
          </cell>
          <cell r="I52" t="str">
            <v>DERBY</v>
          </cell>
          <cell r="J52" t="str">
            <v>PLANTA DE PRODUCCIÓN SURCO</v>
          </cell>
          <cell r="K52" t="str">
            <v>OPERARIO DE PRODUCCION</v>
          </cell>
          <cell r="L52">
            <v>0</v>
          </cell>
          <cell r="M52">
            <v>13.5</v>
          </cell>
          <cell r="N52">
            <v>0</v>
          </cell>
          <cell r="O52">
            <v>13.5</v>
          </cell>
          <cell r="P52">
            <v>0</v>
          </cell>
        </row>
        <row r="53">
          <cell r="D53">
            <v>46679774</v>
          </cell>
          <cell r="E53" t="str">
            <v>ALVARADO MALPARTIDA HELLEM MORIAH</v>
          </cell>
          <cell r="F53">
            <v>42996</v>
          </cell>
          <cell r="G53"/>
          <cell r="H53" t="str">
            <v>CV PD</v>
          </cell>
          <cell r="I53" t="str">
            <v>DERBY</v>
          </cell>
          <cell r="J53" t="str">
            <v>PLANTA DE PRODUCCIÓN SURCO</v>
          </cell>
          <cell r="K53" t="str">
            <v>OPERARIO DE PRODUCCION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</row>
        <row r="54">
          <cell r="D54">
            <v>76693420</v>
          </cell>
          <cell r="E54" t="str">
            <v>ARIRAMA TAPAYURI ROSINALDO JILMAR</v>
          </cell>
          <cell r="F54">
            <v>43488</v>
          </cell>
          <cell r="G54"/>
          <cell r="H54" t="str">
            <v>CV PD</v>
          </cell>
          <cell r="I54" t="str">
            <v>DERBY</v>
          </cell>
          <cell r="J54" t="str">
            <v>PLANTA DE PRODUCCIÓN SURCO</v>
          </cell>
          <cell r="K54" t="str">
            <v>SUPERVISOR DE PRODUCCIÓN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</row>
        <row r="55">
          <cell r="D55">
            <v>73947051</v>
          </cell>
          <cell r="E55" t="str">
            <v>AUQUI ÑACAYAURI LIDALINA</v>
          </cell>
          <cell r="F55">
            <v>43273</v>
          </cell>
          <cell r="G55"/>
          <cell r="H55" t="str">
            <v>CV PL</v>
          </cell>
          <cell r="I55" t="str">
            <v>LURIN</v>
          </cell>
          <cell r="J55" t="str">
            <v>PLANTA DE PRODUCCIÓN LURIN</v>
          </cell>
          <cell r="K55" t="str">
            <v>JEFE DE PLANTA DE PRODUCCION</v>
          </cell>
          <cell r="L55">
            <v>2</v>
          </cell>
          <cell r="M55">
            <v>-2</v>
          </cell>
          <cell r="N55">
            <v>0</v>
          </cell>
          <cell r="O55">
            <v>0</v>
          </cell>
          <cell r="P55">
            <v>0</v>
          </cell>
        </row>
        <row r="56">
          <cell r="D56">
            <v>70552289</v>
          </cell>
          <cell r="E56" t="str">
            <v>AYALA LAGUNA FRANK ALEXANDER</v>
          </cell>
          <cell r="F56">
            <v>43490</v>
          </cell>
          <cell r="G56"/>
          <cell r="H56" t="str">
            <v>CV PL</v>
          </cell>
          <cell r="I56" t="str">
            <v>LURIN</v>
          </cell>
          <cell r="J56" t="str">
            <v>PLANTA DE PRODUCCIÓN LURIN</v>
          </cell>
          <cell r="K56" t="str">
            <v>OPERARIO ZONA POLLOS</v>
          </cell>
          <cell r="L56">
            <v>0</v>
          </cell>
          <cell r="M56">
            <v>4</v>
          </cell>
          <cell r="N56">
            <v>0</v>
          </cell>
          <cell r="O56">
            <v>4</v>
          </cell>
          <cell r="P56">
            <v>0</v>
          </cell>
        </row>
        <row r="57">
          <cell r="D57">
            <v>43300236</v>
          </cell>
          <cell r="E57" t="str">
            <v>BAUTISTA SOTELO EDELVIRA NORMA</v>
          </cell>
          <cell r="F57">
            <v>42278</v>
          </cell>
          <cell r="G57"/>
          <cell r="H57" t="str">
            <v>CV PL</v>
          </cell>
          <cell r="I57" t="str">
            <v>LURIN</v>
          </cell>
          <cell r="J57" t="str">
            <v>PLANTA DE PRODUCCIÓN LURIN</v>
          </cell>
          <cell r="K57" t="str">
            <v>OPERARIO ZONA POLLOS</v>
          </cell>
          <cell r="L57">
            <v>6.8533333333333335</v>
          </cell>
          <cell r="M57">
            <v>-5.8533333333333335</v>
          </cell>
          <cell r="N57">
            <v>0</v>
          </cell>
          <cell r="O57">
            <v>1</v>
          </cell>
          <cell r="P57">
            <v>0</v>
          </cell>
        </row>
        <row r="58">
          <cell r="D58">
            <v>76745664</v>
          </cell>
          <cell r="E58" t="str">
            <v>CALISAYA YUJRA BERTHA LUCIA</v>
          </cell>
          <cell r="F58">
            <v>43161</v>
          </cell>
          <cell r="G58"/>
          <cell r="H58" t="str">
            <v>CV PL</v>
          </cell>
          <cell r="I58" t="str">
            <v>LURIN</v>
          </cell>
          <cell r="J58" t="str">
            <v>PLANTA DE PRODUCCIÓN LURIN</v>
          </cell>
          <cell r="K58" t="str">
            <v>OPERARIO DE MANTENIMIENTO</v>
          </cell>
          <cell r="L58">
            <v>1.0666666666666667</v>
          </cell>
          <cell r="M58">
            <v>-1.0666666666666667</v>
          </cell>
          <cell r="N58">
            <v>0</v>
          </cell>
          <cell r="O58">
            <v>0</v>
          </cell>
          <cell r="P58">
            <v>0</v>
          </cell>
        </row>
        <row r="59">
          <cell r="D59">
            <v>80220980</v>
          </cell>
          <cell r="E59" t="str">
            <v>CARDENAS BLAS MAGALY MELISA</v>
          </cell>
          <cell r="F59">
            <v>42935</v>
          </cell>
          <cell r="G59"/>
          <cell r="H59" t="str">
            <v>CV PL</v>
          </cell>
          <cell r="I59" t="str">
            <v>LURIN</v>
          </cell>
          <cell r="J59" t="str">
            <v>PLANTA DE PRODUCCIÓN LURIN</v>
          </cell>
          <cell r="K59" t="str">
            <v>VACUNADOR DE POLLO BB</v>
          </cell>
          <cell r="L59">
            <v>0</v>
          </cell>
          <cell r="M59">
            <v>3.5</v>
          </cell>
          <cell r="N59">
            <v>0</v>
          </cell>
          <cell r="O59">
            <v>3.5</v>
          </cell>
          <cell r="P59">
            <v>0</v>
          </cell>
        </row>
        <row r="60">
          <cell r="D60">
            <v>77296915</v>
          </cell>
          <cell r="E60" t="str">
            <v>CARDENAS PEREZ ALVANAIR ESTELITA</v>
          </cell>
          <cell r="F60">
            <v>43311</v>
          </cell>
          <cell r="G60"/>
          <cell r="H60" t="str">
            <v>CV PL</v>
          </cell>
          <cell r="I60" t="str">
            <v>LURIN</v>
          </cell>
          <cell r="J60" t="str">
            <v>PLANTA DE PRODUCCIÓN LURIN</v>
          </cell>
          <cell r="K60" t="str">
            <v>OPERARIO ZONA POLLOS</v>
          </cell>
          <cell r="L60">
            <v>0.75</v>
          </cell>
          <cell r="M60">
            <v>0.75</v>
          </cell>
          <cell r="N60">
            <v>0</v>
          </cell>
          <cell r="O60">
            <v>1.5</v>
          </cell>
          <cell r="P60">
            <v>1</v>
          </cell>
        </row>
        <row r="61">
          <cell r="D61">
            <v>48767195</v>
          </cell>
          <cell r="E61" t="str">
            <v>CARPIO LAUREANO CAROLINA SILVANA</v>
          </cell>
          <cell r="F61">
            <v>43497</v>
          </cell>
          <cell r="G61"/>
          <cell r="H61" t="str">
            <v>CV PL</v>
          </cell>
          <cell r="I61" t="str">
            <v>LURIN</v>
          </cell>
          <cell r="J61" t="str">
            <v>PLANTA DE PRODUCCIÓN LURIN</v>
          </cell>
          <cell r="K61" t="str">
            <v>OPERARIO ZONA POLLOS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</row>
        <row r="62">
          <cell r="D62">
            <v>47971143</v>
          </cell>
          <cell r="E62" t="str">
            <v>CASTILLO DE LA CRUZ SELSO JONATHAN</v>
          </cell>
          <cell r="F62">
            <v>43490</v>
          </cell>
          <cell r="G62"/>
          <cell r="H62" t="str">
            <v>CV PL</v>
          </cell>
          <cell r="I62" t="str">
            <v>LURIN</v>
          </cell>
          <cell r="J62" t="str">
            <v>PLANTA DE PRODUCCIÓN LURIN</v>
          </cell>
          <cell r="K62" t="str">
            <v>OPERARIO ZONA HUEVOS</v>
          </cell>
          <cell r="L62">
            <v>0</v>
          </cell>
          <cell r="M62">
            <v>51.5</v>
          </cell>
          <cell r="N62">
            <v>0</v>
          </cell>
          <cell r="O62">
            <v>51.5</v>
          </cell>
          <cell r="P62">
            <v>0</v>
          </cell>
        </row>
        <row r="63">
          <cell r="D63">
            <v>48812956</v>
          </cell>
          <cell r="E63" t="str">
            <v>CAYETANO CARRANZA TATIANA PATRICIA</v>
          </cell>
          <cell r="F63">
            <v>43371</v>
          </cell>
          <cell r="G63"/>
          <cell r="H63" t="str">
            <v>CV PL</v>
          </cell>
          <cell r="I63" t="str">
            <v>LURIN</v>
          </cell>
          <cell r="J63" t="str">
            <v>PLANTA DE PRODUCCIÓN LURIN</v>
          </cell>
          <cell r="K63" t="str">
            <v>OPERARIO ZONA POLLOS</v>
          </cell>
          <cell r="L63">
            <v>2.75</v>
          </cell>
          <cell r="M63">
            <v>-2.75</v>
          </cell>
          <cell r="N63">
            <v>0</v>
          </cell>
          <cell r="O63">
            <v>0</v>
          </cell>
          <cell r="P63">
            <v>1</v>
          </cell>
        </row>
        <row r="64">
          <cell r="D64">
            <v>45471584</v>
          </cell>
          <cell r="E64" t="str">
            <v>CHIGNE LOZANO YANET</v>
          </cell>
          <cell r="F64">
            <v>42552</v>
          </cell>
          <cell r="G64"/>
          <cell r="H64" t="str">
            <v>CV PL</v>
          </cell>
          <cell r="I64" t="str">
            <v>LURIN</v>
          </cell>
          <cell r="J64" t="str">
            <v>PLANTA DE PRODUCCIÓN LURIN</v>
          </cell>
          <cell r="K64" t="str">
            <v>OPERARIO ZONA POLLOS</v>
          </cell>
          <cell r="L64">
            <v>3.67</v>
          </cell>
          <cell r="M64">
            <v>-2.17</v>
          </cell>
          <cell r="N64">
            <v>0</v>
          </cell>
          <cell r="O64">
            <v>1.5</v>
          </cell>
          <cell r="P64">
            <v>0</v>
          </cell>
        </row>
        <row r="65">
          <cell r="D65">
            <v>40579748</v>
          </cell>
          <cell r="E65" t="str">
            <v>CLEMENTE HUAMANGA ERIKA</v>
          </cell>
          <cell r="F65">
            <v>43075</v>
          </cell>
          <cell r="G65"/>
          <cell r="H65" t="str">
            <v>CV PL</v>
          </cell>
          <cell r="I65" t="str">
            <v>LURIN</v>
          </cell>
          <cell r="J65" t="str">
            <v>PLANTA DE PRODUCCIÓN LURIN</v>
          </cell>
          <cell r="K65" t="str">
            <v>OPERARIO ZONA POLLOS</v>
          </cell>
          <cell r="L65">
            <v>0.21666666666666667</v>
          </cell>
          <cell r="M65">
            <v>-0.21666666666666667</v>
          </cell>
          <cell r="N65">
            <v>0</v>
          </cell>
          <cell r="O65">
            <v>0</v>
          </cell>
          <cell r="P65">
            <v>1</v>
          </cell>
        </row>
        <row r="66">
          <cell r="D66">
            <v>47336853</v>
          </cell>
          <cell r="E66" t="str">
            <v>CRISOSTOMO HUARCAYA EDITH</v>
          </cell>
          <cell r="F66">
            <v>43285</v>
          </cell>
          <cell r="G66"/>
          <cell r="H66" t="str">
            <v>CV PL</v>
          </cell>
          <cell r="I66" t="str">
            <v>LURIN</v>
          </cell>
          <cell r="J66" t="str">
            <v>PLANTA DE PRODUCCIÓN LURIN</v>
          </cell>
          <cell r="K66" t="str">
            <v>OPERARIO ZONA POLLOS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2</v>
          </cell>
        </row>
        <row r="67">
          <cell r="D67">
            <v>44618642</v>
          </cell>
          <cell r="E67" t="str">
            <v>DACOSTA SANTILLAN DEICIO</v>
          </cell>
          <cell r="F67">
            <v>43320</v>
          </cell>
          <cell r="G67"/>
          <cell r="H67" t="str">
            <v>CV PL</v>
          </cell>
          <cell r="I67" t="str">
            <v>LURIN</v>
          </cell>
          <cell r="J67" t="str">
            <v>PLANTA DE PRODUCCIÓN LURIN</v>
          </cell>
          <cell r="K67" t="str">
            <v>OPERARIO ZONA POLLOS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</row>
        <row r="68">
          <cell r="D68">
            <v>73683226</v>
          </cell>
          <cell r="E68" t="str">
            <v>DAVILA BAZALAR KEFRI</v>
          </cell>
          <cell r="F68">
            <v>43539</v>
          </cell>
          <cell r="G68"/>
          <cell r="H68" t="str">
            <v>CV PL</v>
          </cell>
          <cell r="I68" t="str">
            <v>LURIN</v>
          </cell>
          <cell r="J68" t="str">
            <v>PLANTA DE PRODUCCIÓN LURIN</v>
          </cell>
          <cell r="K68" t="str">
            <v>OPERARIO ZONA POLLOS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</row>
        <row r="69">
          <cell r="D69">
            <v>46900456</v>
          </cell>
          <cell r="E69" t="str">
            <v>DIAZ CARRASCO ANA MILAGROS</v>
          </cell>
          <cell r="F69">
            <v>43202</v>
          </cell>
          <cell r="G69"/>
          <cell r="H69" t="str">
            <v>CV PL</v>
          </cell>
          <cell r="I69" t="str">
            <v>LURIN</v>
          </cell>
          <cell r="J69" t="str">
            <v>PLANTA DE PRODUCCIÓN LURIN</v>
          </cell>
          <cell r="K69" t="str">
            <v>OPERARIO ZONA POLLOS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</row>
        <row r="70">
          <cell r="D70">
            <v>75899866</v>
          </cell>
          <cell r="E70" t="str">
            <v>FELIX MENDOZA MILWAR</v>
          </cell>
          <cell r="F70">
            <v>43202</v>
          </cell>
          <cell r="G70"/>
          <cell r="H70" t="str">
            <v>CV PL</v>
          </cell>
          <cell r="I70" t="str">
            <v>LURIN</v>
          </cell>
          <cell r="J70" t="str">
            <v>PLANTA DE PRODUCCIÓN LURIN</v>
          </cell>
          <cell r="K70" t="str">
            <v>OPERARIO ZONA POLLOS</v>
          </cell>
          <cell r="L70">
            <v>2.1833333333333336</v>
          </cell>
          <cell r="M70">
            <v>12.316666666666668</v>
          </cell>
          <cell r="N70">
            <v>0</v>
          </cell>
          <cell r="O70">
            <v>14.500000000000002</v>
          </cell>
          <cell r="P70">
            <v>0</v>
          </cell>
        </row>
        <row r="71">
          <cell r="D71">
            <v>71839093</v>
          </cell>
          <cell r="E71" t="str">
            <v>FERNANDEZ MUNARRIZ ALEX JEANPIERRE</v>
          </cell>
          <cell r="F71">
            <v>43531</v>
          </cell>
          <cell r="G71"/>
          <cell r="H71" t="str">
            <v>CV PL</v>
          </cell>
          <cell r="I71" t="str">
            <v>LURIN</v>
          </cell>
          <cell r="J71" t="str">
            <v>PLANTA DE PRODUCCIÓN LURIN</v>
          </cell>
          <cell r="K71" t="str">
            <v>OPERARIO ZONA POLLOS</v>
          </cell>
          <cell r="L71">
            <v>0</v>
          </cell>
          <cell r="M71">
            <v>1</v>
          </cell>
          <cell r="N71">
            <v>0</v>
          </cell>
          <cell r="O71">
            <v>1</v>
          </cell>
          <cell r="P71">
            <v>2</v>
          </cell>
        </row>
        <row r="72">
          <cell r="D72">
            <v>74787456</v>
          </cell>
          <cell r="E72" t="str">
            <v>FIGUEREDO GOMEZ ELIAS KEVIN</v>
          </cell>
          <cell r="F72">
            <v>43539</v>
          </cell>
          <cell r="G72"/>
          <cell r="H72" t="str">
            <v>CV PL</v>
          </cell>
          <cell r="I72" t="str">
            <v>LURIN</v>
          </cell>
          <cell r="J72" t="str">
            <v>PLANTA DE PRODUCCIÓN LURIN</v>
          </cell>
          <cell r="K72" t="str">
            <v>OPERARIO ZONA HUEVOS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</row>
        <row r="73">
          <cell r="D73">
            <v>9688251</v>
          </cell>
          <cell r="E73" t="str">
            <v>FLORES OSTOS CLELIA BERTHA</v>
          </cell>
          <cell r="F73">
            <v>43284</v>
          </cell>
          <cell r="G73"/>
          <cell r="H73" t="str">
            <v>CV PL</v>
          </cell>
          <cell r="I73" t="str">
            <v>LURIN</v>
          </cell>
          <cell r="J73" t="str">
            <v>PLANTA DE PRODUCCIÓN LURIN</v>
          </cell>
          <cell r="K73" t="str">
            <v>OPERARIO ZONA POLLOS</v>
          </cell>
          <cell r="L73">
            <v>2.25</v>
          </cell>
          <cell r="M73">
            <v>-2.25</v>
          </cell>
          <cell r="N73">
            <v>0</v>
          </cell>
          <cell r="O73">
            <v>0</v>
          </cell>
          <cell r="P73">
            <v>0</v>
          </cell>
        </row>
        <row r="74">
          <cell r="D74">
            <v>9710427</v>
          </cell>
          <cell r="E74" t="str">
            <v>FLORES VELASQUE ROBERT SANTIAGO</v>
          </cell>
          <cell r="F74">
            <v>42776</v>
          </cell>
          <cell r="G74"/>
          <cell r="H74" t="str">
            <v>CV PL</v>
          </cell>
          <cell r="I74" t="str">
            <v>LURIN</v>
          </cell>
          <cell r="J74" t="str">
            <v>PLANTA DE PRODUCCIÓN LURIN</v>
          </cell>
          <cell r="K74" t="str">
            <v>VACUNADOR DE POLLO BB</v>
          </cell>
          <cell r="L74">
            <v>3.5999999999999996</v>
          </cell>
          <cell r="M74">
            <v>-2.0999999999999996</v>
          </cell>
          <cell r="N74">
            <v>0</v>
          </cell>
          <cell r="O74">
            <v>1.5</v>
          </cell>
          <cell r="P74">
            <v>0</v>
          </cell>
        </row>
        <row r="75">
          <cell r="D75">
            <v>77073384</v>
          </cell>
          <cell r="E75" t="str">
            <v>GARCIA ARISTA FRANCK MAYCOL</v>
          </cell>
          <cell r="F75">
            <v>43374</v>
          </cell>
          <cell r="G75"/>
          <cell r="H75" t="str">
            <v>CV PL</v>
          </cell>
          <cell r="I75" t="str">
            <v>LURIN</v>
          </cell>
          <cell r="J75" t="str">
            <v>PLANTA DE PRODUCCIÓN LURIN</v>
          </cell>
          <cell r="K75" t="str">
            <v>OPERARIO DE TRANSFERENCIA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1</v>
          </cell>
        </row>
        <row r="76">
          <cell r="D76">
            <v>75691059</v>
          </cell>
          <cell r="E76" t="str">
            <v>HUAMAN CHAHUA ALEXIS ANDERSSON</v>
          </cell>
          <cell r="F76">
            <v>43341</v>
          </cell>
          <cell r="G76"/>
          <cell r="H76" t="str">
            <v>CV PL</v>
          </cell>
          <cell r="I76" t="str">
            <v>LURIN</v>
          </cell>
          <cell r="J76" t="str">
            <v>PLANTA DE PRODUCCIÓN LURIN</v>
          </cell>
          <cell r="K76" t="str">
            <v>MAQUINISTA</v>
          </cell>
          <cell r="L76">
            <v>0</v>
          </cell>
          <cell r="M76">
            <v>71</v>
          </cell>
          <cell r="N76">
            <v>0</v>
          </cell>
          <cell r="O76">
            <v>71</v>
          </cell>
          <cell r="P76">
            <v>0</v>
          </cell>
        </row>
        <row r="77">
          <cell r="D77">
            <v>46107157</v>
          </cell>
          <cell r="E77" t="str">
            <v>HUANSI WALL MARLLORI CLARITA</v>
          </cell>
          <cell r="F77">
            <v>43181</v>
          </cell>
          <cell r="G77"/>
          <cell r="H77" t="str">
            <v>CV PL</v>
          </cell>
          <cell r="I77" t="str">
            <v>LURIN</v>
          </cell>
          <cell r="J77" t="str">
            <v>PLANTA DE PRODUCCIÓN LURIN</v>
          </cell>
          <cell r="K77" t="str">
            <v>OPERARIO ZONA POLLOS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2</v>
          </cell>
        </row>
        <row r="78">
          <cell r="D78">
            <v>71089673</v>
          </cell>
          <cell r="E78" t="str">
            <v>HUATA CHUCO ELSA</v>
          </cell>
          <cell r="F78">
            <v>43186</v>
          </cell>
          <cell r="G78">
            <v>43555</v>
          </cell>
          <cell r="H78" t="str">
            <v>CV PL</v>
          </cell>
          <cell r="I78" t="str">
            <v>LURIN</v>
          </cell>
          <cell r="J78" t="str">
            <v>PLANTA DE PRODUCCIÓN LURIN</v>
          </cell>
          <cell r="K78" t="str">
            <v>OPERARIO ZONA HUEVOS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</row>
        <row r="79">
          <cell r="D79">
            <v>77694034</v>
          </cell>
          <cell r="E79" t="str">
            <v>JIBAJA QUINTANA JEYMY SUJEY</v>
          </cell>
          <cell r="F79">
            <v>43488</v>
          </cell>
          <cell r="G79"/>
          <cell r="H79" t="str">
            <v>CV PL</v>
          </cell>
          <cell r="I79" t="str">
            <v>LURIN</v>
          </cell>
          <cell r="J79" t="str">
            <v>PLANTA DE PRODUCCIÓN LURIN</v>
          </cell>
          <cell r="K79" t="str">
            <v>OPERARIO ZONA POLLOS</v>
          </cell>
          <cell r="L79">
            <v>1.4</v>
          </cell>
          <cell r="M79">
            <v>-1.4</v>
          </cell>
          <cell r="N79">
            <v>0</v>
          </cell>
          <cell r="O79">
            <v>0</v>
          </cell>
          <cell r="P79">
            <v>1</v>
          </cell>
        </row>
        <row r="80">
          <cell r="D80">
            <v>127662921</v>
          </cell>
          <cell r="E80" t="str">
            <v>LEON ROMERO KERVINSON  ABIGSAY</v>
          </cell>
          <cell r="F80">
            <v>43108</v>
          </cell>
          <cell r="G80"/>
          <cell r="H80" t="str">
            <v>CV PL</v>
          </cell>
          <cell r="I80" t="str">
            <v>LURIN</v>
          </cell>
          <cell r="J80" t="str">
            <v>PLANTA DE PRODUCCIÓN LURIN</v>
          </cell>
          <cell r="K80" t="str">
            <v>MAQUINISTA</v>
          </cell>
          <cell r="L80">
            <v>0.89999999999999991</v>
          </cell>
          <cell r="M80">
            <v>51.1</v>
          </cell>
          <cell r="N80">
            <v>0</v>
          </cell>
          <cell r="O80">
            <v>52</v>
          </cell>
          <cell r="P80">
            <v>1</v>
          </cell>
        </row>
        <row r="81">
          <cell r="D81">
            <v>76294451</v>
          </cell>
          <cell r="E81" t="str">
            <v>LLOCLLA BARRETO LUIS ANGEL</v>
          </cell>
          <cell r="F81">
            <v>43377</v>
          </cell>
          <cell r="G81"/>
          <cell r="H81" t="str">
            <v>CV PL</v>
          </cell>
          <cell r="I81" t="str">
            <v>LURIN</v>
          </cell>
          <cell r="J81" t="str">
            <v>PLANTA DE PRODUCCIÓN LURIN</v>
          </cell>
          <cell r="K81" t="str">
            <v>COORDINADORA DE PRODUCCION</v>
          </cell>
          <cell r="L81">
            <v>0</v>
          </cell>
          <cell r="M81">
            <v>4</v>
          </cell>
          <cell r="N81">
            <v>0</v>
          </cell>
          <cell r="O81">
            <v>4</v>
          </cell>
          <cell r="P81">
            <v>0</v>
          </cell>
        </row>
        <row r="82">
          <cell r="D82">
            <v>75858606</v>
          </cell>
          <cell r="E82" t="str">
            <v>MACEDO GUERRERO CARMEN ROSA</v>
          </cell>
          <cell r="F82">
            <v>43486</v>
          </cell>
          <cell r="G82"/>
          <cell r="H82" t="str">
            <v>CV PL</v>
          </cell>
          <cell r="I82" t="str">
            <v>LURIN</v>
          </cell>
          <cell r="J82" t="str">
            <v>PLANTA DE PRODUCCIÓN LURIN</v>
          </cell>
          <cell r="K82" t="str">
            <v>OPERARIO DE MANTENIMIENTO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3">
          <cell r="D83">
            <v>22307922</v>
          </cell>
          <cell r="E83" t="str">
            <v>MARTINEZ PAUCAR JOSE RAFAEL</v>
          </cell>
          <cell r="F83">
            <v>42928</v>
          </cell>
          <cell r="G83"/>
          <cell r="H83" t="str">
            <v>CV PL</v>
          </cell>
          <cell r="I83" t="str">
            <v>LURIN</v>
          </cell>
          <cell r="J83" t="str">
            <v>PLANTA DE PRODUCCIÓN LURIN</v>
          </cell>
          <cell r="K83" t="str">
            <v>PRACTICANTE DE PRODUCCIÓN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  <row r="84">
          <cell r="D84">
            <v>43471547</v>
          </cell>
          <cell r="E84" t="str">
            <v>MENDOZA ASTO CALIXTO</v>
          </cell>
          <cell r="F84">
            <v>39904</v>
          </cell>
          <cell r="G84"/>
          <cell r="H84" t="str">
            <v>CV PL</v>
          </cell>
          <cell r="I84" t="str">
            <v>LURIN</v>
          </cell>
          <cell r="J84" t="str">
            <v>PLANTA DE PRODUCCIÓN LURIN</v>
          </cell>
          <cell r="K84" t="str">
            <v>SUPERVISOR DE PRODUCCIÓN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</row>
        <row r="85">
          <cell r="D85">
            <v>72328320</v>
          </cell>
          <cell r="E85" t="str">
            <v>NAJARRO QUISPE CARMEN LUCIA</v>
          </cell>
          <cell r="F85">
            <v>42947</v>
          </cell>
          <cell r="G85"/>
          <cell r="H85" t="str">
            <v>CV PL</v>
          </cell>
          <cell r="I85" t="str">
            <v>LURIN</v>
          </cell>
          <cell r="J85" t="str">
            <v>PLANTA DE PRODUCCIÓN LURIN</v>
          </cell>
          <cell r="K85" t="str">
            <v>SUPERVISOR DE MANTENIMIENTO</v>
          </cell>
          <cell r="L85">
            <v>0.35</v>
          </cell>
          <cell r="M85">
            <v>1.4</v>
          </cell>
          <cell r="N85">
            <v>0</v>
          </cell>
          <cell r="O85">
            <v>1.75</v>
          </cell>
          <cell r="P85">
            <v>0</v>
          </cell>
        </row>
        <row r="86">
          <cell r="D86">
            <v>22097587</v>
          </cell>
          <cell r="E86" t="str">
            <v>NAVARRETE RODRIGUEZ AYMEE JULISA</v>
          </cell>
          <cell r="F86">
            <v>43252</v>
          </cell>
          <cell r="G86"/>
          <cell r="H86" t="str">
            <v>CV PL</v>
          </cell>
          <cell r="I86" t="str">
            <v>LURIN</v>
          </cell>
          <cell r="J86" t="str">
            <v>PLANTA DE PRODUCCIÓN LURIN</v>
          </cell>
          <cell r="K86" t="str">
            <v>OPERARIO ZONA HUEVOS</v>
          </cell>
          <cell r="L86">
            <v>2.25</v>
          </cell>
          <cell r="M86">
            <v>-2.25</v>
          </cell>
          <cell r="N86">
            <v>0</v>
          </cell>
          <cell r="O86">
            <v>0</v>
          </cell>
          <cell r="P86">
            <v>1</v>
          </cell>
        </row>
        <row r="87">
          <cell r="D87">
            <v>47777024</v>
          </cell>
          <cell r="E87" t="str">
            <v>NUÑEZ LABIO NOEMI GLORIA</v>
          </cell>
          <cell r="F87">
            <v>43487</v>
          </cell>
          <cell r="G87"/>
          <cell r="H87" t="str">
            <v>CV PL</v>
          </cell>
          <cell r="I87" t="str">
            <v>LURIN</v>
          </cell>
          <cell r="J87" t="str">
            <v>PLANTA DE PRODUCCIÓN LURIN</v>
          </cell>
          <cell r="K87" t="str">
            <v>OPERARIO ZONA POLLOS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</row>
        <row r="88">
          <cell r="D88">
            <v>42053322</v>
          </cell>
          <cell r="E88" t="str">
            <v>ORIHUELA FERNANDEZ PRISCILA MILAGROS</v>
          </cell>
          <cell r="F88">
            <v>42278</v>
          </cell>
          <cell r="G88"/>
          <cell r="H88" t="str">
            <v>CV PL</v>
          </cell>
          <cell r="I88" t="str">
            <v>LURIN</v>
          </cell>
          <cell r="J88" t="str">
            <v>PLANTA DE PRODUCCIÓN LURIN</v>
          </cell>
          <cell r="K88" t="str">
            <v>ASISTENTE DE PRODUCCIÓN</v>
          </cell>
          <cell r="L88">
            <v>0</v>
          </cell>
          <cell r="M88">
            <v>2</v>
          </cell>
          <cell r="N88">
            <v>0</v>
          </cell>
          <cell r="O88">
            <v>2</v>
          </cell>
          <cell r="P88">
            <v>1</v>
          </cell>
        </row>
        <row r="89">
          <cell r="D89">
            <v>44641069</v>
          </cell>
          <cell r="E89" t="str">
            <v>OSORIO LUNA ARMANDO LIO</v>
          </cell>
          <cell r="F89">
            <v>43203</v>
          </cell>
          <cell r="G89"/>
          <cell r="H89" t="str">
            <v>CV PL</v>
          </cell>
          <cell r="I89" t="str">
            <v>LURIN</v>
          </cell>
          <cell r="J89" t="str">
            <v>PLANTA DE PRODUCCIÓN LURIN</v>
          </cell>
          <cell r="K89" t="str">
            <v>VACUNADOR DE POLLO BB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</row>
        <row r="90">
          <cell r="D90">
            <v>47488114</v>
          </cell>
          <cell r="E90" t="str">
            <v>PAREDES SOLSOL SARA FIORELLA</v>
          </cell>
          <cell r="F90">
            <v>43132</v>
          </cell>
          <cell r="G90"/>
          <cell r="H90" t="str">
            <v>CV PL</v>
          </cell>
          <cell r="I90" t="str">
            <v>LURIN</v>
          </cell>
          <cell r="J90" t="str">
            <v>PLANTA DE PRODUCCIÓN LURIN</v>
          </cell>
          <cell r="K90" t="str">
            <v>OPERARIO DE TRANSFERENCIA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</row>
        <row r="91">
          <cell r="D91">
            <v>71018347</v>
          </cell>
          <cell r="E91" t="str">
            <v>PARIONA CARTOLIN NOEMI</v>
          </cell>
          <cell r="F91">
            <v>42602</v>
          </cell>
          <cell r="G91"/>
          <cell r="H91" t="str">
            <v>CV PL</v>
          </cell>
          <cell r="I91" t="str">
            <v>LURIN</v>
          </cell>
          <cell r="J91" t="str">
            <v>PLANTA DE PRODUCCIÓN LURIN</v>
          </cell>
          <cell r="K91" t="str">
            <v>ASISTENTE DE PRODUCCIÓN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</row>
        <row r="92">
          <cell r="D92">
            <v>47217208</v>
          </cell>
          <cell r="E92" t="str">
            <v>PEÑA PAIMA KATERINE ALEXANDRA</v>
          </cell>
          <cell r="F92">
            <v>43500</v>
          </cell>
          <cell r="G92"/>
          <cell r="H92" t="str">
            <v>CV PL</v>
          </cell>
          <cell r="I92" t="str">
            <v>LURIN</v>
          </cell>
          <cell r="J92" t="str">
            <v>PLANTA DE PRODUCCIÓN LURIN</v>
          </cell>
          <cell r="K92" t="str">
            <v>OPERARIO ZONA HUEVOS</v>
          </cell>
          <cell r="L92">
            <v>1</v>
          </cell>
          <cell r="M92">
            <v>-1</v>
          </cell>
          <cell r="N92">
            <v>0</v>
          </cell>
          <cell r="O92">
            <v>0</v>
          </cell>
          <cell r="P92">
            <v>1</v>
          </cell>
        </row>
        <row r="93">
          <cell r="D93">
            <v>46005441</v>
          </cell>
          <cell r="E93" t="str">
            <v>RAFAEL DIAZ NEYRA YANINA</v>
          </cell>
          <cell r="F93">
            <v>42741</v>
          </cell>
          <cell r="G93"/>
          <cell r="H93" t="str">
            <v>CV PL</v>
          </cell>
          <cell r="I93" t="str">
            <v>LURIN</v>
          </cell>
          <cell r="J93" t="str">
            <v>PLANTA DE PRODUCCIÓN LURIN</v>
          </cell>
          <cell r="K93" t="str">
            <v>OPERARIO ZONA HUEVOS</v>
          </cell>
          <cell r="L93">
            <v>1.5</v>
          </cell>
          <cell r="M93">
            <v>1</v>
          </cell>
          <cell r="N93">
            <v>0</v>
          </cell>
          <cell r="O93">
            <v>2.5</v>
          </cell>
          <cell r="P93">
            <v>0</v>
          </cell>
        </row>
        <row r="94">
          <cell r="D94">
            <v>133267972</v>
          </cell>
          <cell r="E94" t="str">
            <v>RAMIREZ ACEVEDO ESTEFANNY MIGLEY</v>
          </cell>
          <cell r="F94">
            <v>43487</v>
          </cell>
          <cell r="G94"/>
          <cell r="H94" t="str">
            <v>CV PL</v>
          </cell>
          <cell r="I94" t="str">
            <v>LURIN</v>
          </cell>
          <cell r="J94" t="str">
            <v>PLANTA DE PRODUCCIÓN LURIN</v>
          </cell>
          <cell r="K94" t="str">
            <v xml:space="preserve">OPERARIO DE EXTERIORES </v>
          </cell>
          <cell r="L94">
            <v>1.4833333333333334</v>
          </cell>
          <cell r="M94">
            <v>-1.4833333333333334</v>
          </cell>
          <cell r="N94">
            <v>0</v>
          </cell>
          <cell r="O94">
            <v>0</v>
          </cell>
          <cell r="P94">
            <v>1</v>
          </cell>
        </row>
        <row r="95">
          <cell r="D95">
            <v>71816042</v>
          </cell>
          <cell r="E95" t="str">
            <v>RAMOS PEDROZA CARMEN ROSA</v>
          </cell>
          <cell r="F95">
            <v>42649</v>
          </cell>
          <cell r="G95"/>
          <cell r="H95" t="str">
            <v>CV PL</v>
          </cell>
          <cell r="I95" t="str">
            <v>LURIN</v>
          </cell>
          <cell r="J95" t="str">
            <v>PLANTA DE PRODUCCIÓN LURIN</v>
          </cell>
          <cell r="K95" t="str">
            <v>OPERARIO ZONA POLLOS</v>
          </cell>
          <cell r="L95">
            <v>3.25</v>
          </cell>
          <cell r="M95">
            <v>-3.25</v>
          </cell>
          <cell r="N95">
            <v>0</v>
          </cell>
          <cell r="O95">
            <v>0</v>
          </cell>
          <cell r="P95">
            <v>0</v>
          </cell>
        </row>
        <row r="96">
          <cell r="D96">
            <v>42376337</v>
          </cell>
          <cell r="E96" t="str">
            <v>RIVAS HUAMANI KARINA ROCIO</v>
          </cell>
          <cell r="F96">
            <v>43537</v>
          </cell>
          <cell r="G96"/>
          <cell r="H96" t="str">
            <v>CV PL</v>
          </cell>
          <cell r="I96" t="str">
            <v>LURIN</v>
          </cell>
          <cell r="J96" t="str">
            <v>PLANTA DE PRODUCCIÓN LURIN</v>
          </cell>
          <cell r="K96" t="str">
            <v>OPERARIO ZONA HUEVOS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</row>
        <row r="97">
          <cell r="D97">
            <v>10496378</v>
          </cell>
          <cell r="E97" t="str">
            <v>RIVAS TORREJON SONIA BEATRIZ</v>
          </cell>
          <cell r="F97">
            <v>42278</v>
          </cell>
          <cell r="G97"/>
          <cell r="H97" t="str">
            <v>CV PL</v>
          </cell>
          <cell r="I97" t="str">
            <v>LURIN</v>
          </cell>
          <cell r="J97" t="str">
            <v>PLANTA DE PRODUCCIÓN LURIN</v>
          </cell>
          <cell r="K97" t="str">
            <v>OPERARIO ZONA HUEVOS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1</v>
          </cell>
        </row>
        <row r="98">
          <cell r="D98">
            <v>9292217</v>
          </cell>
          <cell r="E98" t="str">
            <v>ROMAN FERRO MARIL</v>
          </cell>
          <cell r="F98">
            <v>41368</v>
          </cell>
          <cell r="G98"/>
          <cell r="H98" t="str">
            <v>CV PL</v>
          </cell>
          <cell r="I98" t="str">
            <v>LURIN</v>
          </cell>
          <cell r="J98" t="str">
            <v>PLANTA DE PRODUCCIÓN LURIN</v>
          </cell>
          <cell r="K98" t="str">
            <v>OPERARIO ZONA POLLOS</v>
          </cell>
          <cell r="L98">
            <v>0</v>
          </cell>
          <cell r="M98">
            <v>3.5</v>
          </cell>
          <cell r="N98">
            <v>0</v>
          </cell>
          <cell r="O98">
            <v>3.5</v>
          </cell>
          <cell r="P98">
            <v>0</v>
          </cell>
        </row>
        <row r="99">
          <cell r="D99">
            <v>45364383</v>
          </cell>
          <cell r="E99" t="str">
            <v>RUIZ IMUNDA JUSTO</v>
          </cell>
          <cell r="F99">
            <v>43107</v>
          </cell>
          <cell r="G99">
            <v>43554</v>
          </cell>
          <cell r="H99" t="str">
            <v>CV PL</v>
          </cell>
          <cell r="I99" t="str">
            <v>LURIN</v>
          </cell>
          <cell r="J99" t="str">
            <v>PLANTA DE PRODUCCIÓN LURIN</v>
          </cell>
          <cell r="K99" t="str">
            <v>OPERARIA DE SANIDAD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</row>
        <row r="100">
          <cell r="D100">
            <v>9971183</v>
          </cell>
          <cell r="E100" t="str">
            <v>SAAVEDRA NINAMANGO JORGE WILLY</v>
          </cell>
          <cell r="F100">
            <v>43511</v>
          </cell>
          <cell r="G100"/>
          <cell r="H100" t="str">
            <v>CV PL</v>
          </cell>
          <cell r="I100" t="str">
            <v>LURIN</v>
          </cell>
          <cell r="J100" t="str">
            <v>PLANTA DE PRODUCCIÓN LURIN</v>
          </cell>
          <cell r="K100" t="str">
            <v>LIDER LABORATORIO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</row>
        <row r="101">
          <cell r="D101">
            <v>48161670</v>
          </cell>
          <cell r="E101" t="str">
            <v>SANCHEZ CACHAY CARLOS ALFREDO</v>
          </cell>
          <cell r="F101">
            <v>43486</v>
          </cell>
          <cell r="G101"/>
          <cell r="H101" t="str">
            <v>CV PL</v>
          </cell>
          <cell r="I101" t="str">
            <v>LURIN</v>
          </cell>
          <cell r="J101" t="str">
            <v>PLANTA DE PRODUCCIÓN LURIN</v>
          </cell>
          <cell r="K101" t="str">
            <v>OPERARIO ZONA POLLOS</v>
          </cell>
          <cell r="L101">
            <v>0.4</v>
          </cell>
          <cell r="M101">
            <v>3.6</v>
          </cell>
          <cell r="N101">
            <v>0</v>
          </cell>
          <cell r="O101">
            <v>4</v>
          </cell>
          <cell r="P101">
            <v>0</v>
          </cell>
        </row>
        <row r="102">
          <cell r="D102">
            <v>15940871</v>
          </cell>
          <cell r="E102" t="str">
            <v>SOTO FARFAN ENRIQUE SALVADOR</v>
          </cell>
          <cell r="F102">
            <v>43042</v>
          </cell>
          <cell r="G102"/>
          <cell r="H102" t="str">
            <v>CV PL</v>
          </cell>
          <cell r="I102" t="str">
            <v>LURIN</v>
          </cell>
          <cell r="J102" t="str">
            <v>PLANTA DE PRODUCCIÓN LURIN</v>
          </cell>
          <cell r="K102" t="str">
            <v>OPERARIO ZONA POLLOS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</row>
        <row r="103">
          <cell r="D103">
            <v>48032961</v>
          </cell>
          <cell r="E103" t="str">
            <v>TACUCHE LOPEZ JESUS CRISTOBAL</v>
          </cell>
          <cell r="F103">
            <v>43020</v>
          </cell>
          <cell r="G103"/>
          <cell r="H103" t="str">
            <v>CV PL</v>
          </cell>
          <cell r="I103" t="str">
            <v>LURIN</v>
          </cell>
          <cell r="J103" t="str">
            <v>PLANTA DE PRODUCCIÓN LURIN</v>
          </cell>
          <cell r="K103" t="str">
            <v>OPERARIO ZONA HUEVOS</v>
          </cell>
          <cell r="L103">
            <v>1.9833333333333334</v>
          </cell>
          <cell r="M103">
            <v>-1.9833333333333334</v>
          </cell>
          <cell r="N103">
            <v>0</v>
          </cell>
          <cell r="O103">
            <v>0</v>
          </cell>
          <cell r="P103">
            <v>0</v>
          </cell>
        </row>
        <row r="104">
          <cell r="D104">
            <v>40970636</v>
          </cell>
          <cell r="E104" t="str">
            <v>TANANTA PEREZ KARY BORY</v>
          </cell>
          <cell r="F104">
            <v>42662</v>
          </cell>
          <cell r="G104"/>
          <cell r="H104" t="str">
            <v>CV PL</v>
          </cell>
          <cell r="I104" t="str">
            <v>LURIN</v>
          </cell>
          <cell r="J104" t="str">
            <v>PLANTA DE PRODUCCIÓN LURIN</v>
          </cell>
          <cell r="K104" t="str">
            <v>OPERARIO DE TRANSFERENCIA</v>
          </cell>
          <cell r="L104">
            <v>0</v>
          </cell>
          <cell r="M104">
            <v>5.5</v>
          </cell>
          <cell r="N104">
            <v>0</v>
          </cell>
          <cell r="O104">
            <v>5.5</v>
          </cell>
          <cell r="P104">
            <v>0</v>
          </cell>
        </row>
        <row r="105">
          <cell r="D105">
            <v>82498106</v>
          </cell>
          <cell r="E105" t="str">
            <v>TERAN FERNANDEZ RICHARD ENRIQUE</v>
          </cell>
          <cell r="F105">
            <v>43182</v>
          </cell>
          <cell r="G105"/>
          <cell r="H105" t="str">
            <v>CV PL</v>
          </cell>
          <cell r="I105" t="str">
            <v>LURIN</v>
          </cell>
          <cell r="J105" t="str">
            <v>PLANTA DE PRODUCCIÓN LURIN</v>
          </cell>
          <cell r="K105" t="str">
            <v>OPERARIO ZONA HUEVOS</v>
          </cell>
          <cell r="L105">
            <v>1.25</v>
          </cell>
          <cell r="M105">
            <v>-1.25</v>
          </cell>
          <cell r="N105">
            <v>0</v>
          </cell>
          <cell r="O105">
            <v>0</v>
          </cell>
          <cell r="P105">
            <v>0</v>
          </cell>
        </row>
        <row r="106">
          <cell r="D106">
            <v>71264981</v>
          </cell>
          <cell r="E106" t="str">
            <v>TITO CAÑARI MIGUEL JUNIOR</v>
          </cell>
          <cell r="F106">
            <v>43258</v>
          </cell>
          <cell r="G106"/>
          <cell r="H106" t="str">
            <v>CV PL</v>
          </cell>
          <cell r="I106" t="str">
            <v>LURIN</v>
          </cell>
          <cell r="J106" t="str">
            <v>PLANTA DE PRODUCCIÓN LURIN</v>
          </cell>
          <cell r="K106" t="str">
            <v>SUPERVISOR DE PRODUCCIÓN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1</v>
          </cell>
        </row>
        <row r="107">
          <cell r="D107">
            <v>1730514</v>
          </cell>
          <cell r="E107" t="str">
            <v>TORRES DURAN MARTIN ALEXANDER</v>
          </cell>
          <cell r="F107">
            <v>43172</v>
          </cell>
          <cell r="G107"/>
          <cell r="H107" t="str">
            <v>CV PL</v>
          </cell>
          <cell r="I107" t="str">
            <v>LURIN</v>
          </cell>
          <cell r="J107" t="str">
            <v>PLANTA DE PRODUCCIÓN LURIN</v>
          </cell>
          <cell r="K107" t="str">
            <v>OPERARIO ZONA POLLOS</v>
          </cell>
          <cell r="L107">
            <v>1.1333333333333333</v>
          </cell>
          <cell r="M107">
            <v>57.866666666666667</v>
          </cell>
          <cell r="N107">
            <v>0</v>
          </cell>
          <cell r="O107">
            <v>59</v>
          </cell>
          <cell r="P107">
            <v>0</v>
          </cell>
        </row>
        <row r="108">
          <cell r="D108">
            <v>9478070</v>
          </cell>
          <cell r="E108" t="str">
            <v>UGARTE ROSALES PEDRO GERARDO</v>
          </cell>
          <cell r="F108">
            <v>35184</v>
          </cell>
          <cell r="G108"/>
          <cell r="H108" t="str">
            <v>CV PL</v>
          </cell>
          <cell r="I108" t="str">
            <v>LURIN</v>
          </cell>
          <cell r="J108" t="str">
            <v>PLANTA DE PRODUCCIÓN LURIN</v>
          </cell>
          <cell r="K108" t="str">
            <v>OPERARIO ZONA HUEVOS</v>
          </cell>
          <cell r="L108">
            <v>0</v>
          </cell>
          <cell r="M108">
            <v>21</v>
          </cell>
          <cell r="N108">
            <v>0</v>
          </cell>
          <cell r="O108">
            <v>21</v>
          </cell>
          <cell r="P108">
            <v>0</v>
          </cell>
        </row>
        <row r="109">
          <cell r="D109">
            <v>70304255</v>
          </cell>
          <cell r="E109" t="str">
            <v>VARGAS MAMALLACTA MARIA INES</v>
          </cell>
          <cell r="F109">
            <v>43518</v>
          </cell>
          <cell r="G109"/>
          <cell r="H109" t="str">
            <v>CV PL</v>
          </cell>
          <cell r="I109" t="str">
            <v>LURIN</v>
          </cell>
          <cell r="J109" t="str">
            <v>PLANTA DE PRODUCCIÓN LURIN</v>
          </cell>
          <cell r="K109" t="str">
            <v>OPERARIO ZONA POLLOS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</row>
        <row r="110">
          <cell r="D110">
            <v>47787013</v>
          </cell>
          <cell r="E110" t="str">
            <v>VELASQUEZ CASTRO MARTIN ISIDRO</v>
          </cell>
          <cell r="F110">
            <v>43482</v>
          </cell>
          <cell r="G110"/>
          <cell r="H110" t="str">
            <v>CV PL</v>
          </cell>
          <cell r="I110" t="str">
            <v>LURIN</v>
          </cell>
          <cell r="J110" t="str">
            <v>PLANTA DE PRODUCCIÓN LURIN</v>
          </cell>
          <cell r="K110" t="str">
            <v>OPERARIO ZONA POLLOS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1</v>
          </cell>
        </row>
        <row r="111">
          <cell r="D111">
            <v>76920873</v>
          </cell>
          <cell r="E111" t="str">
            <v>VICENTE ROSALES ROSEMARY DEL PILAR</v>
          </cell>
          <cell r="F111">
            <v>43124</v>
          </cell>
          <cell r="G111"/>
          <cell r="H111" t="str">
            <v>CV PL</v>
          </cell>
          <cell r="I111" t="str">
            <v>LURIN</v>
          </cell>
          <cell r="J111" t="str">
            <v>PLANTA DE PRODUCCIÓN LURIN</v>
          </cell>
          <cell r="K111" t="str">
            <v>MAQUINISTA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</row>
        <row r="112">
          <cell r="D112">
            <v>73251854</v>
          </cell>
          <cell r="E112" t="str">
            <v>VILCAPOMA ALVA JESUS HAMILCAR</v>
          </cell>
          <cell r="F112">
            <v>42704</v>
          </cell>
          <cell r="G112"/>
          <cell r="H112" t="str">
            <v>CV PL</v>
          </cell>
          <cell r="I112" t="str">
            <v>LURIN</v>
          </cell>
          <cell r="J112" t="str">
            <v>PLANTA DE PRODUCCIÓN LURIN</v>
          </cell>
          <cell r="K112" t="str">
            <v>MAQUINISTA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</row>
        <row r="113">
          <cell r="D113">
            <v>79841997</v>
          </cell>
          <cell r="E113" t="str">
            <v>VIVANCO GONZALEZ PIERO</v>
          </cell>
          <cell r="F113">
            <v>43531</v>
          </cell>
          <cell r="G113"/>
          <cell r="H113" t="str">
            <v>CV PL</v>
          </cell>
          <cell r="I113" t="str">
            <v>LURIN</v>
          </cell>
          <cell r="J113" t="str">
            <v>PLANTA DE PRODUCCIÓN LURIN</v>
          </cell>
          <cell r="K113" t="str">
            <v>OPERARIO DE TRANSFERENCIA</v>
          </cell>
          <cell r="L113">
            <v>0</v>
          </cell>
          <cell r="M113">
            <v>2.5</v>
          </cell>
          <cell r="N113">
            <v>0</v>
          </cell>
          <cell r="O113">
            <v>2.5</v>
          </cell>
          <cell r="P113">
            <v>0</v>
          </cell>
        </row>
        <row r="114">
          <cell r="D114">
            <v>41874951</v>
          </cell>
          <cell r="E114" t="str">
            <v>YANSE FERRER ALEXANDER</v>
          </cell>
          <cell r="F114">
            <v>42156</v>
          </cell>
          <cell r="G114"/>
          <cell r="H114" t="str">
            <v>CV PL</v>
          </cell>
          <cell r="I114" t="str">
            <v>LURIN</v>
          </cell>
          <cell r="J114" t="str">
            <v>PLANTA DE PRODUCCIÓN LURIN</v>
          </cell>
          <cell r="K114" t="str">
            <v>PRACTICANTE DE PRODUCCION</v>
          </cell>
          <cell r="L114">
            <v>0</v>
          </cell>
          <cell r="M114">
            <v>12</v>
          </cell>
          <cell r="N114">
            <v>0</v>
          </cell>
          <cell r="O114">
            <v>12</v>
          </cell>
          <cell r="P114">
            <v>0</v>
          </cell>
        </row>
        <row r="115">
          <cell r="D115">
            <v>47951992</v>
          </cell>
          <cell r="E115" t="str">
            <v>ZELADA VERA ROBERTO BERLY</v>
          </cell>
          <cell r="F115">
            <v>43320</v>
          </cell>
          <cell r="G115"/>
          <cell r="H115" t="str">
            <v>CV PL</v>
          </cell>
          <cell r="I115" t="str">
            <v>LURIN</v>
          </cell>
          <cell r="J115" t="str">
            <v>PLANTA DE PRODUCCIÓN LURIN</v>
          </cell>
          <cell r="K115" t="str">
            <v>SUPERVISOR DE PRODUCCIÓN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3</v>
          </cell>
        </row>
        <row r="116">
          <cell r="D116">
            <v>9524797</v>
          </cell>
          <cell r="E116" t="str">
            <v>ZUASNABAR CASTILLO ROSA LIDIA</v>
          </cell>
          <cell r="F116">
            <v>42464</v>
          </cell>
          <cell r="G116"/>
          <cell r="H116" t="str">
            <v>CV PL</v>
          </cell>
          <cell r="I116" t="str">
            <v>LURIN</v>
          </cell>
          <cell r="J116" t="str">
            <v>PLANTA DE PRODUCCIÓN LURIN</v>
          </cell>
          <cell r="K116" t="str">
            <v>OPERARIO ZONA POLLOS</v>
          </cell>
          <cell r="L116">
            <v>2.35</v>
          </cell>
          <cell r="M116">
            <v>-2.35</v>
          </cell>
          <cell r="N116">
            <v>0</v>
          </cell>
          <cell r="O116">
            <v>0</v>
          </cell>
          <cell r="P116">
            <v>0</v>
          </cell>
        </row>
        <row r="117">
          <cell r="D117">
            <v>44658518</v>
          </cell>
          <cell r="E117" t="str">
            <v>ZURITA CORDOVA CARMEN</v>
          </cell>
          <cell r="F117">
            <v>42647</v>
          </cell>
          <cell r="G117"/>
          <cell r="H117" t="str">
            <v>CV PL</v>
          </cell>
          <cell r="I117" t="str">
            <v>LURIN</v>
          </cell>
          <cell r="J117" t="str">
            <v>PLANTA DE PRODUCCIÓN LURIN</v>
          </cell>
          <cell r="K117" t="str">
            <v>COORDINADOR DE MANTENIMIENTO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O20"/>
  <sheetViews>
    <sheetView showGridLines="0" zoomScale="90" zoomScaleNormal="90" zoomScaleSheetLayoutView="90" workbookViewId="0">
      <pane xSplit="6" ySplit="12" topLeftCell="FL13" activePane="bottomRight" state="frozen"/>
      <selection activeCell="GR5" sqref="GR5"/>
      <selection pane="topRight" activeCell="GR5" sqref="GR5"/>
      <selection pane="bottomLeft" activeCell="GR5" sqref="GR5"/>
      <selection pane="bottomRight" activeCell="FN17" sqref="FN17"/>
    </sheetView>
  </sheetViews>
  <sheetFormatPr baseColWidth="10" defaultRowHeight="14.1" customHeight="1"/>
  <cols>
    <col min="1" max="1" width="9" style="222" customWidth="1"/>
    <col min="2" max="2" width="4.85546875" style="156" customWidth="1"/>
    <col min="3" max="3" width="8.7109375" style="156" bestFit="1" customWidth="1"/>
    <col min="4" max="4" width="9.140625" style="156" bestFit="1" customWidth="1"/>
    <col min="5" max="5" width="12.7109375" style="159" customWidth="1"/>
    <col min="6" max="6" width="47.140625" style="156" customWidth="1"/>
    <col min="7" max="7" width="13.5703125" style="159" customWidth="1"/>
    <col min="8" max="8" width="48.42578125" style="159" hidden="1" customWidth="1"/>
    <col min="9" max="9" width="45.28515625" style="159" hidden="1" customWidth="1"/>
    <col min="10" max="11" width="13.5703125" style="159" hidden="1" customWidth="1"/>
    <col min="12" max="13" width="14.140625" style="159" hidden="1" customWidth="1"/>
    <col min="14" max="14" width="25.140625" style="159" hidden="1" customWidth="1"/>
    <col min="15" max="15" width="11" style="159" hidden="1" customWidth="1"/>
    <col min="16" max="16" width="44" style="195" customWidth="1"/>
    <col min="17" max="17" width="16.7109375" style="195" customWidth="1"/>
    <col min="18" max="18" width="49.42578125" style="159" customWidth="1"/>
    <col min="19" max="19" width="16.85546875" style="159" hidden="1" customWidth="1"/>
    <col min="20" max="20" width="24.140625" style="159" hidden="1" customWidth="1"/>
    <col min="21" max="21" width="33.28515625" style="159" hidden="1" customWidth="1"/>
    <col min="22" max="22" width="17.5703125" style="159" customWidth="1"/>
    <col min="23" max="23" width="12.28515625" style="159" customWidth="1"/>
    <col min="24" max="24" width="16.140625" style="159" customWidth="1"/>
    <col min="25" max="25" width="25.5703125" style="159" bestFit="1" customWidth="1"/>
    <col min="26" max="26" width="6.85546875" style="159" hidden="1" customWidth="1"/>
    <col min="27" max="27" width="21.7109375" style="159" hidden="1" customWidth="1"/>
    <col min="28" max="28" width="14.42578125" style="159" customWidth="1"/>
    <col min="29" max="29" width="13.28515625" style="159" hidden="1" customWidth="1"/>
    <col min="30" max="30" width="12" style="156" hidden="1" customWidth="1"/>
    <col min="31" max="31" width="13.85546875" style="158" customWidth="1"/>
    <col min="32" max="32" width="13" style="158" bestFit="1" customWidth="1"/>
    <col min="33" max="33" width="8.85546875" style="158" hidden="1" customWidth="1"/>
    <col min="34" max="34" width="22" style="158" hidden="1" customWidth="1"/>
    <col min="35" max="35" width="13.42578125" style="158" bestFit="1" customWidth="1"/>
    <col min="36" max="36" width="24.7109375" style="158" hidden="1" customWidth="1"/>
    <col min="37" max="37" width="32.140625" style="158" hidden="1" customWidth="1"/>
    <col min="38" max="38" width="54.7109375" style="158" hidden="1" customWidth="1"/>
    <col min="39" max="39" width="21.7109375" style="158" hidden="1" customWidth="1"/>
    <col min="40" max="40" width="28.85546875" style="158" hidden="1" customWidth="1"/>
    <col min="41" max="41" width="12.42578125" style="159" bestFit="1" customWidth="1"/>
    <col min="42" max="42" width="10.42578125" style="159" customWidth="1"/>
    <col min="43" max="43" width="14.7109375" style="156" customWidth="1"/>
    <col min="44" max="44" width="13.7109375" style="159" customWidth="1"/>
    <col min="45" max="45" width="12.5703125" style="156" customWidth="1"/>
    <col min="46" max="46" width="9.28515625" style="156" hidden="1" customWidth="1"/>
    <col min="47" max="47" width="9.28515625" style="156" customWidth="1"/>
    <col min="48" max="61" width="9.28515625" style="156" hidden="1" customWidth="1"/>
    <col min="62" max="62" width="8.5703125" style="156" hidden="1" customWidth="1"/>
    <col min="63" max="63" width="10.42578125" style="198" customWidth="1"/>
    <col min="64" max="64" width="13.28515625" style="156" customWidth="1"/>
    <col min="65" max="65" width="14.85546875" style="156" customWidth="1"/>
    <col min="66" max="70" width="13.28515625" style="156" hidden="1" customWidth="1"/>
    <col min="71" max="74" width="13.28515625" style="97" hidden="1" customWidth="1"/>
    <col min="75" max="77" width="11.85546875" style="156" hidden="1" customWidth="1"/>
    <col min="78" max="81" width="12.28515625" style="156" hidden="1" customWidth="1"/>
    <col min="82" max="94" width="14.7109375" style="156" hidden="1" customWidth="1"/>
    <col min="95" max="101" width="11.85546875" style="156" hidden="1" customWidth="1"/>
    <col min="102" max="104" width="15" style="156" hidden="1" customWidth="1"/>
    <col min="105" max="106" width="15" style="156" customWidth="1"/>
    <col min="107" max="113" width="15" style="156" hidden="1" customWidth="1"/>
    <col min="114" max="131" width="13.140625" style="156" hidden="1" customWidth="1"/>
    <col min="132" max="132" width="14.7109375" style="156" hidden="1" customWidth="1"/>
    <col min="133" max="133" width="13.140625" style="156" hidden="1" customWidth="1"/>
    <col min="134" max="134" width="15.28515625" style="156" hidden="1" customWidth="1"/>
    <col min="135" max="135" width="14.42578125" style="156" hidden="1" customWidth="1"/>
    <col min="136" max="136" width="23.42578125" style="156" hidden="1" customWidth="1"/>
    <col min="137" max="138" width="13.28515625" style="178" customWidth="1"/>
    <col min="139" max="141" width="14.5703125" style="156" customWidth="1"/>
    <col min="142" max="143" width="14.5703125" style="156" hidden="1" customWidth="1"/>
    <col min="144" max="144" width="16.28515625" style="156" hidden="1" customWidth="1"/>
    <col min="145" max="145" width="14.5703125" style="97" customWidth="1"/>
    <col min="146" max="147" width="14.5703125" style="156" hidden="1" customWidth="1"/>
    <col min="148" max="152" width="14.5703125" style="153" hidden="1" customWidth="1"/>
    <col min="153" max="153" width="14.5703125" style="156" hidden="1" customWidth="1"/>
    <col min="154" max="155" width="14.5703125" style="153" hidden="1" customWidth="1"/>
    <col min="156" max="156" width="14.5703125" style="156" hidden="1" customWidth="1"/>
    <col min="157" max="157" width="14.5703125" style="156" customWidth="1"/>
    <col min="158" max="158" width="14.5703125" style="156" hidden="1" customWidth="1"/>
    <col min="159" max="160" width="14.5703125" style="153" hidden="1" customWidth="1"/>
    <col min="161" max="162" width="14.5703125" style="156" hidden="1" customWidth="1"/>
    <col min="163" max="164" width="14.5703125" style="153" hidden="1" customWidth="1"/>
    <col min="165" max="167" width="14.5703125" style="156" hidden="1" customWidth="1"/>
    <col min="168" max="168" width="14.5703125" style="156" customWidth="1"/>
    <col min="169" max="169" width="14.85546875" style="170" customWidth="1"/>
    <col min="170" max="170" width="11.28515625" style="162" customWidth="1"/>
    <col min="171" max="171" width="13.28515625" style="156" customWidth="1"/>
    <col min="172" max="16384" width="11.42578125" style="99"/>
  </cols>
  <sheetData>
    <row r="1" spans="1:171" s="44" customFormat="1" ht="21">
      <c r="A1" s="221"/>
      <c r="B1" s="29"/>
      <c r="C1" s="29"/>
      <c r="D1" s="29"/>
      <c r="E1" s="220">
        <v>43159</v>
      </c>
      <c r="F1" s="30"/>
      <c r="G1" s="31"/>
      <c r="H1" s="31"/>
      <c r="I1" s="31"/>
      <c r="J1" s="31"/>
      <c r="K1" s="31"/>
      <c r="L1" s="31"/>
      <c r="M1" s="31"/>
      <c r="N1" s="31"/>
      <c r="O1" s="31"/>
      <c r="P1" s="32"/>
      <c r="Q1" s="33"/>
      <c r="R1" s="34"/>
      <c r="S1" s="31"/>
      <c r="T1" s="31"/>
      <c r="U1" s="31"/>
      <c r="V1" s="31"/>
      <c r="W1" s="31"/>
      <c r="X1" s="31"/>
      <c r="Y1" s="35"/>
      <c r="Z1" s="35"/>
      <c r="AA1" s="35"/>
      <c r="AB1" s="35"/>
      <c r="AC1" s="35"/>
      <c r="AD1" s="29"/>
      <c r="AE1" s="36"/>
      <c r="AF1" s="36"/>
      <c r="AG1" s="37"/>
      <c r="AH1" s="37"/>
      <c r="AI1" s="37"/>
      <c r="AJ1" s="37"/>
      <c r="AK1" s="37"/>
      <c r="AL1" s="37"/>
      <c r="AM1" s="37"/>
      <c r="AN1" s="37"/>
      <c r="AO1" s="34"/>
      <c r="AP1" s="34"/>
      <c r="AQ1" s="38"/>
      <c r="AR1" s="34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3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  <c r="DV1" s="29"/>
      <c r="DW1" s="29"/>
      <c r="DX1" s="29"/>
      <c r="DY1" s="29"/>
      <c r="DZ1" s="29"/>
      <c r="EA1" s="29"/>
      <c r="EB1" s="29"/>
      <c r="EC1" s="29"/>
      <c r="ED1" s="29"/>
      <c r="EE1" s="29"/>
      <c r="EF1" s="29"/>
      <c r="EG1" s="40"/>
      <c r="EH1" s="40"/>
      <c r="EI1" s="29"/>
      <c r="EJ1" s="29"/>
      <c r="EK1" s="29"/>
      <c r="EL1" s="29"/>
      <c r="EM1" s="29"/>
      <c r="EN1" s="41"/>
      <c r="EO1" s="29"/>
      <c r="EP1" s="29"/>
      <c r="EQ1" s="29"/>
      <c r="ER1" s="29"/>
      <c r="ES1" s="29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40"/>
      <c r="FN1" s="29"/>
      <c r="FO1" s="29"/>
    </row>
    <row r="2" spans="1:171" s="44" customFormat="1" ht="18.75">
      <c r="A2" s="221"/>
      <c r="B2" s="45" t="s">
        <v>135</v>
      </c>
      <c r="C2" s="46"/>
      <c r="D2" s="47" t="s">
        <v>140</v>
      </c>
      <c r="E2" s="417" t="s">
        <v>233</v>
      </c>
      <c r="F2" s="418"/>
      <c r="G2" s="48"/>
      <c r="H2" s="48"/>
      <c r="I2" s="48"/>
      <c r="J2" s="48"/>
      <c r="K2" s="48"/>
      <c r="L2" s="48"/>
      <c r="M2" s="48"/>
      <c r="N2" s="48"/>
      <c r="O2" s="48"/>
      <c r="P2" s="49"/>
      <c r="Q2" s="50"/>
      <c r="R2" s="51"/>
      <c r="S2" s="48"/>
      <c r="T2" s="48"/>
      <c r="U2" s="48"/>
      <c r="V2" s="48"/>
      <c r="W2" s="48"/>
      <c r="X2" s="48"/>
      <c r="Y2" s="52"/>
      <c r="Z2" s="52"/>
      <c r="AA2" s="52"/>
      <c r="AB2" s="52"/>
      <c r="AC2" s="52"/>
      <c r="AD2" s="53"/>
      <c r="AE2" s="54"/>
      <c r="AF2" s="54"/>
      <c r="AG2" s="55"/>
      <c r="AH2" s="55"/>
      <c r="AI2" s="55"/>
      <c r="AJ2" s="55"/>
      <c r="AK2" s="55"/>
      <c r="AL2" s="55"/>
      <c r="AM2" s="55"/>
      <c r="AN2" s="55"/>
      <c r="AO2" s="51"/>
      <c r="AP2" s="51"/>
      <c r="AQ2" s="56"/>
      <c r="AR2" s="51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7"/>
      <c r="BL2" s="53"/>
      <c r="BM2" s="58"/>
      <c r="BN2" s="58"/>
      <c r="BO2" s="58"/>
      <c r="BP2" s="58"/>
      <c r="BQ2" s="58"/>
      <c r="BR2" s="59"/>
      <c r="BS2" s="59"/>
      <c r="BT2" s="59"/>
      <c r="BU2" s="59"/>
      <c r="BV2" s="59"/>
      <c r="BW2" s="58"/>
      <c r="BX2" s="58"/>
      <c r="BY2" s="58"/>
      <c r="BZ2" s="58"/>
      <c r="CA2" s="58"/>
      <c r="CB2" s="58"/>
      <c r="CC2" s="58"/>
      <c r="CD2" s="58"/>
      <c r="CE2" s="58"/>
      <c r="CF2" s="58"/>
      <c r="CG2" s="58"/>
      <c r="CH2" s="58"/>
      <c r="CI2" s="58"/>
      <c r="CJ2" s="58"/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8"/>
      <c r="DK2" s="60"/>
      <c r="DL2" s="60"/>
      <c r="DM2" s="60"/>
      <c r="DN2" s="60"/>
      <c r="DO2" s="60"/>
      <c r="DP2" s="60"/>
      <c r="DQ2" s="60"/>
      <c r="DR2" s="60"/>
      <c r="DS2" s="60"/>
      <c r="DT2" s="60"/>
      <c r="DU2" s="60"/>
      <c r="DV2" s="61"/>
      <c r="DW2" s="62"/>
      <c r="DX2" s="62"/>
      <c r="DY2" s="62"/>
      <c r="DZ2" s="62"/>
      <c r="EA2" s="62"/>
      <c r="EB2" s="62"/>
      <c r="EC2" s="62"/>
      <c r="ED2" s="62"/>
      <c r="EE2" s="62"/>
      <c r="EF2" s="62"/>
      <c r="EG2" s="63"/>
      <c r="EH2" s="64"/>
      <c r="EI2" s="53"/>
      <c r="EJ2" s="53"/>
      <c r="EK2" s="53"/>
      <c r="EL2" s="53"/>
      <c r="EM2" s="53"/>
      <c r="EN2" s="53"/>
      <c r="EO2" s="65"/>
      <c r="EP2" s="62"/>
      <c r="EQ2" s="62"/>
      <c r="ER2" s="66"/>
      <c r="ES2" s="67"/>
      <c r="ET2" s="67"/>
      <c r="EU2" s="67"/>
      <c r="EV2" s="67"/>
      <c r="EW2" s="62"/>
      <c r="EX2" s="67"/>
      <c r="EY2" s="67"/>
      <c r="EZ2" s="62"/>
      <c r="FA2" s="62"/>
      <c r="FB2" s="62"/>
      <c r="FC2" s="67"/>
      <c r="FD2" s="67"/>
      <c r="FE2" s="62"/>
      <c r="FF2" s="62"/>
      <c r="FG2" s="67"/>
      <c r="FH2" s="67"/>
      <c r="FI2" s="62"/>
      <c r="FJ2" s="62"/>
      <c r="FK2" s="62"/>
      <c r="FL2" s="53"/>
      <c r="FM2" s="68"/>
      <c r="FN2" s="69"/>
      <c r="FO2" s="62"/>
    </row>
    <row r="3" spans="1:171" s="44" customFormat="1" ht="18.75">
      <c r="A3" s="221"/>
      <c r="B3" s="45" t="s">
        <v>136</v>
      </c>
      <c r="C3" s="42"/>
      <c r="D3" s="47" t="s">
        <v>140</v>
      </c>
      <c r="E3" s="417">
        <v>20330693917</v>
      </c>
      <c r="F3" s="419"/>
      <c r="G3" s="71"/>
      <c r="H3" s="71"/>
      <c r="I3" s="71"/>
      <c r="J3" s="71"/>
      <c r="K3" s="71"/>
      <c r="L3" s="71"/>
      <c r="M3" s="71"/>
      <c r="N3" s="71"/>
      <c r="O3" s="71"/>
      <c r="P3" s="72"/>
      <c r="Q3" s="73"/>
      <c r="R3" s="74"/>
      <c r="S3" s="71"/>
      <c r="T3" s="71"/>
      <c r="U3" s="71"/>
      <c r="V3" s="71"/>
      <c r="W3" s="71"/>
      <c r="X3" s="71"/>
      <c r="Y3" s="75"/>
      <c r="Z3" s="75"/>
      <c r="AA3" s="76"/>
      <c r="AB3" s="75"/>
      <c r="AC3" s="75"/>
      <c r="AD3" s="77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8"/>
      <c r="AR3" s="74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9"/>
      <c r="BS3" s="19"/>
      <c r="BT3" s="19"/>
      <c r="BU3" s="19"/>
      <c r="BV3" s="19"/>
      <c r="BW3" s="19"/>
      <c r="BX3" s="19"/>
      <c r="BY3" s="80"/>
      <c r="BZ3" s="19"/>
      <c r="CA3" s="81"/>
      <c r="CB3" s="81"/>
      <c r="CC3" s="77"/>
      <c r="CD3" s="82"/>
      <c r="CE3" s="82"/>
      <c r="CF3" s="83"/>
      <c r="CG3" s="82"/>
      <c r="CH3" s="82"/>
      <c r="CI3" s="82"/>
      <c r="CJ3" s="82"/>
      <c r="CK3" s="82"/>
      <c r="CL3" s="82"/>
      <c r="CM3" s="82"/>
      <c r="CN3" s="82"/>
      <c r="CO3" s="82"/>
      <c r="CP3" s="81"/>
      <c r="CQ3" s="81"/>
      <c r="CR3" s="81"/>
      <c r="CS3" s="81"/>
      <c r="CT3" s="81"/>
      <c r="CU3" s="81"/>
      <c r="CV3" s="81"/>
      <c r="CW3" s="81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84"/>
      <c r="DK3" s="84"/>
      <c r="DL3" s="84"/>
      <c r="DM3" s="84"/>
      <c r="DN3" s="84"/>
      <c r="DO3" s="84"/>
      <c r="DP3" s="84"/>
      <c r="DQ3" s="84"/>
      <c r="DR3" s="84"/>
      <c r="DS3" s="84"/>
      <c r="DT3" s="84"/>
      <c r="DU3" s="84"/>
      <c r="DV3" s="85"/>
      <c r="DW3" s="81"/>
      <c r="DX3" s="81"/>
      <c r="DY3" s="81"/>
      <c r="DZ3" s="81"/>
      <c r="EA3" s="81"/>
      <c r="EB3" s="81"/>
      <c r="EC3" s="81"/>
      <c r="ED3" s="81"/>
      <c r="EE3" s="81"/>
      <c r="EF3" s="81"/>
      <c r="EG3" s="86"/>
      <c r="EH3" s="87"/>
      <c r="EI3" s="77"/>
      <c r="EJ3" s="77"/>
      <c r="EK3" s="77"/>
      <c r="EL3" s="77"/>
      <c r="EM3" s="77"/>
      <c r="EN3" s="77"/>
      <c r="EO3" s="77"/>
      <c r="EP3" s="81"/>
      <c r="EQ3" s="81"/>
      <c r="ER3" s="81"/>
      <c r="ES3" s="81"/>
      <c r="ET3" s="81"/>
      <c r="EU3" s="81"/>
      <c r="EV3" s="81"/>
      <c r="EW3" s="81"/>
      <c r="EX3" s="81"/>
      <c r="EY3" s="81"/>
      <c r="EZ3" s="81"/>
      <c r="FA3" s="81"/>
      <c r="FB3" s="81"/>
      <c r="FC3" s="81"/>
      <c r="FD3" s="81"/>
      <c r="FE3" s="81"/>
      <c r="FF3" s="81"/>
      <c r="FG3" s="81"/>
      <c r="FH3" s="81"/>
      <c r="FI3" s="81"/>
      <c r="FJ3" s="81"/>
      <c r="FK3" s="81"/>
      <c r="FL3" s="77"/>
      <c r="FM3" s="88"/>
      <c r="FN3" s="89"/>
      <c r="FO3" s="81"/>
    </row>
    <row r="4" spans="1:171" ht="18.75">
      <c r="B4" s="91" t="s">
        <v>137</v>
      </c>
      <c r="C4" s="92"/>
      <c r="D4" s="93" t="s">
        <v>140</v>
      </c>
      <c r="E4" s="420" t="s">
        <v>285</v>
      </c>
      <c r="F4" s="421"/>
      <c r="G4" s="7"/>
      <c r="H4" s="7"/>
      <c r="I4" s="7"/>
      <c r="J4" s="7"/>
      <c r="K4" s="7"/>
      <c r="L4" s="7"/>
      <c r="M4" s="7"/>
      <c r="N4" s="7"/>
      <c r="O4" s="7"/>
      <c r="P4" s="7"/>
      <c r="Q4" s="7" t="s">
        <v>159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342" t="s">
        <v>232</v>
      </c>
      <c r="AN4" s="7"/>
      <c r="AO4" s="7"/>
      <c r="AP4" s="7"/>
      <c r="AQ4" s="8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18"/>
      <c r="BE4" s="18"/>
      <c r="BF4" s="7"/>
      <c r="BG4" s="7"/>
      <c r="BH4" s="7"/>
      <c r="BI4" s="7"/>
      <c r="BJ4" s="7"/>
      <c r="BK4" s="2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20"/>
      <c r="CG4" s="20"/>
      <c r="CH4" s="7"/>
      <c r="CI4" s="7"/>
      <c r="CJ4" s="7"/>
      <c r="CK4" s="7"/>
      <c r="CL4" s="7"/>
      <c r="CM4" s="7"/>
      <c r="CN4" s="7"/>
      <c r="CO4" s="7"/>
      <c r="CP4" s="21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3"/>
      <c r="EH4" s="3"/>
      <c r="EI4" s="7"/>
      <c r="EJ4" s="7"/>
      <c r="EK4" s="7"/>
      <c r="EL4" s="7"/>
      <c r="EM4" s="7"/>
      <c r="EN4" s="7"/>
      <c r="EO4" s="7"/>
      <c r="EP4" s="7"/>
      <c r="EQ4" s="7"/>
      <c r="ER4" s="7"/>
      <c r="ES4" s="8"/>
      <c r="ET4" s="23"/>
      <c r="EU4" s="20"/>
      <c r="EV4" s="7"/>
      <c r="EW4" s="7"/>
      <c r="EX4" s="20"/>
      <c r="EY4" s="7"/>
      <c r="EZ4" s="7"/>
      <c r="FA4" s="7"/>
      <c r="FB4" s="7"/>
      <c r="FC4" s="20"/>
      <c r="FD4" s="7"/>
      <c r="FE4" s="7"/>
      <c r="FF4" s="7"/>
      <c r="FG4" s="20"/>
      <c r="FH4" s="7"/>
      <c r="FI4" s="7"/>
      <c r="FJ4" s="7"/>
      <c r="FK4" s="7"/>
      <c r="FL4" s="7"/>
      <c r="FM4" s="5"/>
      <c r="FN4" s="7"/>
      <c r="FO4" s="20"/>
    </row>
    <row r="5" spans="1:171" s="112" customFormat="1" ht="15.75">
      <c r="A5" s="222"/>
      <c r="B5" s="9" t="s">
        <v>138</v>
      </c>
      <c r="C5" s="10"/>
      <c r="D5" s="100" t="s">
        <v>140</v>
      </c>
      <c r="E5" s="422">
        <v>43678</v>
      </c>
      <c r="F5" s="423"/>
      <c r="G5" s="7"/>
      <c r="H5" s="7"/>
      <c r="I5" s="7"/>
      <c r="J5" s="7"/>
      <c r="K5" s="7"/>
      <c r="L5" s="7"/>
      <c r="M5" s="7"/>
      <c r="N5" s="7"/>
      <c r="O5" s="7"/>
      <c r="P5" s="101"/>
      <c r="Q5" s="101"/>
      <c r="R5" s="7"/>
      <c r="S5" s="7"/>
      <c r="T5" s="7"/>
      <c r="U5" s="7"/>
      <c r="V5" s="7"/>
      <c r="W5" s="7"/>
      <c r="X5" s="102"/>
      <c r="Y5" s="103"/>
      <c r="Z5" s="102"/>
      <c r="AA5" s="103"/>
      <c r="AB5" s="227"/>
      <c r="AC5" s="7"/>
      <c r="AD5" s="94"/>
      <c r="AE5" s="7"/>
      <c r="AF5" s="227"/>
      <c r="AG5" s="7"/>
      <c r="AH5" s="7"/>
      <c r="AI5" s="7"/>
      <c r="AJ5" s="7"/>
      <c r="AK5" s="7"/>
      <c r="AL5" s="7"/>
      <c r="AM5" s="343">
        <v>20</v>
      </c>
      <c r="AN5" s="7"/>
      <c r="AO5" s="7"/>
      <c r="AP5" s="7"/>
      <c r="AQ5" s="104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105"/>
      <c r="BM5" s="105"/>
      <c r="BN5" s="105"/>
      <c r="BO5" s="105"/>
      <c r="BP5" s="105"/>
      <c r="BQ5" s="105"/>
      <c r="BR5" s="105"/>
      <c r="BS5" s="105"/>
      <c r="BT5" s="105"/>
      <c r="BU5" s="105"/>
      <c r="BV5" s="105"/>
      <c r="BW5" s="105"/>
      <c r="BX5" s="105"/>
      <c r="BY5" s="105"/>
      <c r="BZ5" s="105"/>
      <c r="CA5" s="105"/>
      <c r="CB5" s="105"/>
      <c r="CC5" s="7"/>
      <c r="CD5" s="105"/>
      <c r="CE5" s="105"/>
      <c r="CF5" s="105"/>
      <c r="CG5" s="105"/>
      <c r="CH5" s="105"/>
      <c r="CI5" s="105"/>
      <c r="CJ5" s="105"/>
      <c r="CK5" s="105"/>
      <c r="CL5" s="105"/>
      <c r="CM5" s="105"/>
      <c r="CN5" s="105"/>
      <c r="CO5" s="105"/>
      <c r="CP5" s="105"/>
      <c r="CQ5" s="105"/>
      <c r="CR5" s="105"/>
      <c r="CS5" s="105"/>
      <c r="CT5" s="105"/>
      <c r="CU5" s="105"/>
      <c r="CV5" s="105"/>
      <c r="CW5" s="105"/>
      <c r="CX5" s="105"/>
      <c r="CY5" s="105"/>
      <c r="CZ5" s="105"/>
      <c r="DA5" s="105"/>
      <c r="DB5" s="105"/>
      <c r="DC5" s="105"/>
      <c r="DD5" s="105"/>
      <c r="DE5" s="105"/>
      <c r="DF5" s="105"/>
      <c r="DG5" s="105"/>
      <c r="DH5" s="105"/>
      <c r="DI5" s="105"/>
      <c r="DJ5" s="105"/>
      <c r="DK5" s="105"/>
      <c r="DL5" s="105"/>
      <c r="DM5" s="105"/>
      <c r="DN5" s="105"/>
      <c r="DO5" s="105"/>
      <c r="DP5" s="105"/>
      <c r="DQ5" s="105"/>
      <c r="DR5" s="105"/>
      <c r="DS5" s="105"/>
      <c r="DT5" s="105"/>
      <c r="DU5" s="105"/>
      <c r="DV5" s="105"/>
      <c r="DW5" s="105"/>
      <c r="DX5" s="105"/>
      <c r="DY5" s="105"/>
      <c r="DZ5" s="105"/>
      <c r="EA5" s="105"/>
      <c r="EB5" s="105"/>
      <c r="EC5" s="105"/>
      <c r="ED5" s="105"/>
      <c r="EE5" s="105"/>
      <c r="EF5" s="105"/>
      <c r="EG5" s="3"/>
      <c r="EH5" s="106"/>
      <c r="EI5" s="75"/>
      <c r="EJ5" s="75"/>
      <c r="EK5" s="75"/>
      <c r="EL5" s="75"/>
      <c r="EM5" s="75"/>
      <c r="EN5" s="75"/>
      <c r="EO5" s="75"/>
      <c r="EP5" s="75"/>
      <c r="EQ5" s="75"/>
      <c r="ER5" s="75"/>
      <c r="ES5" s="104"/>
      <c r="ET5" s="75"/>
      <c r="EU5" s="75"/>
      <c r="EV5" s="75"/>
      <c r="EW5" s="75"/>
      <c r="EX5" s="75"/>
      <c r="EY5" s="75"/>
      <c r="EZ5" s="75"/>
      <c r="FA5" s="75"/>
      <c r="FB5" s="75"/>
      <c r="FC5" s="75"/>
      <c r="FD5" s="75"/>
      <c r="FE5" s="75"/>
      <c r="FF5" s="75"/>
      <c r="FG5" s="75"/>
      <c r="FH5" s="75"/>
      <c r="FI5" s="75"/>
      <c r="FJ5" s="75"/>
      <c r="FK5" s="75"/>
      <c r="FL5" s="75"/>
      <c r="FM5" s="106"/>
      <c r="FN5" s="107"/>
      <c r="FO5" s="108"/>
    </row>
    <row r="6" spans="1:171" s="112" customFormat="1" ht="23.25">
      <c r="A6" s="222"/>
      <c r="B6" s="113" t="s">
        <v>139</v>
      </c>
      <c r="C6" s="114"/>
      <c r="D6" s="100" t="s">
        <v>140</v>
      </c>
      <c r="E6" s="422">
        <v>43708</v>
      </c>
      <c r="F6" s="423"/>
      <c r="G6" s="7"/>
      <c r="H6" s="7"/>
      <c r="I6" s="7"/>
      <c r="J6" s="7"/>
      <c r="K6" s="7"/>
      <c r="L6" s="7"/>
      <c r="M6" s="7"/>
      <c r="N6" s="7"/>
      <c r="O6" s="7"/>
      <c r="P6" s="101"/>
      <c r="Q6" s="101"/>
      <c r="R6" s="7"/>
      <c r="S6" s="7"/>
      <c r="T6" s="7"/>
      <c r="U6" s="7"/>
      <c r="V6" s="7"/>
      <c r="W6" s="7"/>
      <c r="X6" s="102"/>
      <c r="Y6" s="103"/>
      <c r="Z6" s="102"/>
      <c r="AA6" s="103"/>
      <c r="AB6" s="7"/>
      <c r="AC6" s="7"/>
      <c r="AD6" s="94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8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115"/>
      <c r="BL6" s="116"/>
      <c r="BM6" s="116"/>
      <c r="BN6" s="116"/>
      <c r="BO6" s="116"/>
      <c r="BP6" s="116"/>
      <c r="BQ6" s="108"/>
      <c r="BR6" s="116"/>
      <c r="BS6" s="116"/>
      <c r="BT6" s="116"/>
      <c r="BU6" s="116"/>
      <c r="BV6" s="116"/>
      <c r="BW6" s="108"/>
      <c r="BX6" s="108"/>
      <c r="BY6" s="108"/>
      <c r="BZ6" s="108"/>
      <c r="CA6" s="116"/>
      <c r="CB6" s="116"/>
      <c r="CC6" s="116"/>
      <c r="CD6" s="116"/>
      <c r="CE6" s="116"/>
      <c r="CF6" s="116"/>
      <c r="CG6" s="116"/>
      <c r="CH6" s="116"/>
      <c r="CI6" s="116"/>
      <c r="CJ6" s="116"/>
      <c r="CK6" s="116"/>
      <c r="CL6" s="116"/>
      <c r="CM6" s="116"/>
      <c r="CN6" s="116"/>
      <c r="CO6" s="116"/>
      <c r="CP6" s="116"/>
      <c r="CQ6" s="94"/>
      <c r="CR6" s="94"/>
      <c r="CS6" s="94"/>
      <c r="CT6" s="94"/>
      <c r="CU6" s="94"/>
      <c r="CV6" s="94"/>
      <c r="CW6" s="94"/>
      <c r="CX6" s="94"/>
      <c r="CY6" s="94"/>
      <c r="CZ6" s="94"/>
      <c r="DA6" s="94"/>
      <c r="DB6" s="94"/>
      <c r="DC6" s="94"/>
      <c r="DD6" s="94"/>
      <c r="DE6" s="94"/>
      <c r="DF6" s="94"/>
      <c r="DG6" s="94"/>
      <c r="DH6" s="94"/>
      <c r="DI6" s="94"/>
      <c r="DJ6" s="116"/>
      <c r="DK6" s="116"/>
      <c r="DL6" s="116"/>
      <c r="DM6" s="116"/>
      <c r="DN6" s="116"/>
      <c r="DO6" s="116"/>
      <c r="DP6" s="116"/>
      <c r="DQ6" s="116"/>
      <c r="DR6" s="116"/>
      <c r="DS6" s="116"/>
      <c r="DT6" s="116"/>
      <c r="DU6" s="116"/>
      <c r="DV6" s="116"/>
      <c r="DW6" s="116"/>
      <c r="DX6" s="116"/>
      <c r="DY6" s="116"/>
      <c r="DZ6" s="116"/>
      <c r="EA6" s="94"/>
      <c r="EB6" s="116"/>
      <c r="EC6" s="94"/>
      <c r="ED6" s="116"/>
      <c r="EE6" s="7"/>
      <c r="EF6" s="116"/>
      <c r="EG6" s="3"/>
      <c r="EH6" s="117"/>
      <c r="EI6" s="116"/>
      <c r="EJ6" s="116"/>
      <c r="EK6" s="116"/>
      <c r="EL6" s="116"/>
      <c r="EM6" s="116"/>
      <c r="EN6" s="116"/>
      <c r="EO6" s="116"/>
      <c r="EP6" s="116"/>
      <c r="EQ6" s="116"/>
      <c r="ER6" s="116"/>
      <c r="ES6" s="116"/>
      <c r="ET6" s="116"/>
      <c r="EU6" s="116"/>
      <c r="EV6" s="116"/>
      <c r="EW6" s="116"/>
      <c r="EX6" s="116"/>
      <c r="EY6" s="116"/>
      <c r="EZ6" s="116"/>
      <c r="FA6" s="116"/>
      <c r="FB6" s="116"/>
      <c r="FC6" s="116"/>
      <c r="FD6" s="116"/>
      <c r="FE6" s="116"/>
      <c r="FF6" s="116"/>
      <c r="FG6" s="116"/>
      <c r="FH6" s="116"/>
      <c r="FI6" s="116"/>
      <c r="FJ6" s="116"/>
      <c r="FK6" s="116"/>
      <c r="FL6" s="94"/>
      <c r="FM6" s="118"/>
      <c r="FN6" s="107"/>
      <c r="FO6" s="108"/>
    </row>
    <row r="7" spans="1:171" s="112" customFormat="1" ht="23.25">
      <c r="A7" s="384"/>
      <c r="B7" s="385"/>
      <c r="C7" s="386"/>
      <c r="D7" s="387"/>
      <c r="E7" s="388"/>
      <c r="F7" s="389"/>
      <c r="G7" s="119"/>
      <c r="H7" s="119"/>
      <c r="I7" s="119"/>
      <c r="J7" s="119"/>
      <c r="K7" s="119"/>
      <c r="L7" s="119"/>
      <c r="M7" s="119"/>
      <c r="N7" s="119"/>
      <c r="O7" s="119"/>
      <c r="P7" s="120"/>
      <c r="Q7" s="120"/>
      <c r="R7" s="119"/>
      <c r="S7" s="119"/>
      <c r="T7" s="119"/>
      <c r="U7" s="119"/>
      <c r="V7" s="119"/>
      <c r="W7" s="119"/>
      <c r="X7" s="121"/>
      <c r="Y7" s="122"/>
      <c r="Z7" s="121"/>
      <c r="AA7" s="122"/>
      <c r="AB7" s="119"/>
      <c r="AC7" s="119"/>
      <c r="AD7" s="123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24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125"/>
      <c r="BL7" s="116"/>
      <c r="BM7" s="116"/>
      <c r="BN7" s="116"/>
      <c r="BO7" s="116"/>
      <c r="BP7" s="116"/>
      <c r="BQ7" s="116"/>
      <c r="BR7" s="116"/>
      <c r="BS7" s="116"/>
      <c r="BT7" s="116"/>
      <c r="BU7" s="116"/>
      <c r="BV7" s="116"/>
      <c r="BW7" s="116"/>
      <c r="BX7" s="116"/>
      <c r="BY7" s="116"/>
      <c r="BZ7" s="116"/>
      <c r="CA7" s="116"/>
      <c r="CB7" s="116"/>
      <c r="CC7" s="116"/>
      <c r="CD7" s="116"/>
      <c r="CE7" s="116"/>
      <c r="CF7" s="116"/>
      <c r="CG7" s="116"/>
      <c r="CH7" s="116"/>
      <c r="CI7" s="116"/>
      <c r="CJ7" s="116"/>
      <c r="CK7" s="116"/>
      <c r="CL7" s="116"/>
      <c r="CM7" s="116"/>
      <c r="CN7" s="116"/>
      <c r="CO7" s="116"/>
      <c r="CP7" s="116"/>
      <c r="CQ7" s="94"/>
      <c r="CR7" s="94"/>
      <c r="CS7" s="94"/>
      <c r="CT7" s="94"/>
      <c r="CU7" s="94"/>
      <c r="CV7" s="94"/>
      <c r="CW7" s="94"/>
      <c r="CX7" s="94"/>
      <c r="CY7" s="94"/>
      <c r="CZ7" s="94"/>
      <c r="DA7" s="94"/>
      <c r="DB7" s="94"/>
      <c r="DC7" s="94"/>
      <c r="DD7" s="94"/>
      <c r="DE7" s="94"/>
      <c r="DF7" s="94"/>
      <c r="DG7" s="94"/>
      <c r="DH7" s="94"/>
      <c r="DI7" s="94"/>
      <c r="DJ7" s="116"/>
      <c r="DK7" s="116"/>
      <c r="DL7" s="116"/>
      <c r="DM7" s="116"/>
      <c r="DN7" s="116"/>
      <c r="DO7" s="116"/>
      <c r="DP7" s="116"/>
      <c r="DQ7" s="116"/>
      <c r="DR7" s="116"/>
      <c r="DS7" s="116"/>
      <c r="DT7" s="116"/>
      <c r="DU7" s="116"/>
      <c r="DV7" s="116"/>
      <c r="DW7" s="116"/>
      <c r="DX7" s="116"/>
      <c r="DY7" s="116"/>
      <c r="DZ7" s="116"/>
      <c r="EA7" s="94"/>
      <c r="EB7" s="116"/>
      <c r="EC7" s="94"/>
      <c r="ED7" s="116"/>
      <c r="EE7" s="7"/>
      <c r="EF7" s="116"/>
      <c r="EG7" s="4"/>
      <c r="EH7" s="126"/>
      <c r="EI7" s="116"/>
      <c r="EJ7" s="116"/>
      <c r="EK7" s="116"/>
      <c r="EL7" s="116"/>
      <c r="EM7" s="116"/>
      <c r="EN7" s="116"/>
      <c r="EO7" s="116"/>
      <c r="EP7" s="116"/>
      <c r="EQ7" s="116"/>
      <c r="ER7" s="116"/>
      <c r="ES7" s="116"/>
      <c r="ET7" s="116"/>
      <c r="EU7" s="116"/>
      <c r="EV7" s="116"/>
      <c r="EW7" s="116"/>
      <c r="EX7" s="116"/>
      <c r="EY7" s="116"/>
      <c r="EZ7" s="116"/>
      <c r="FA7" s="116"/>
      <c r="FB7" s="116"/>
      <c r="FC7" s="116"/>
      <c r="FD7" s="116"/>
      <c r="FE7" s="116"/>
      <c r="FF7" s="116"/>
      <c r="FG7" s="116"/>
      <c r="FH7" s="116"/>
      <c r="FI7" s="116"/>
      <c r="FJ7" s="116"/>
      <c r="FK7" s="116"/>
      <c r="FL7" s="123"/>
      <c r="FM7" s="127"/>
      <c r="FN7" s="107"/>
      <c r="FO7" s="128"/>
    </row>
    <row r="8" spans="1:171" s="209" customFormat="1" ht="15.75">
      <c r="A8" s="384"/>
      <c r="B8" s="199"/>
      <c r="C8" s="200"/>
      <c r="D8" s="200"/>
      <c r="E8" s="200"/>
      <c r="F8" s="200"/>
      <c r="G8" s="200"/>
      <c r="H8" s="200"/>
      <c r="I8" s="200"/>
      <c r="J8" s="200"/>
      <c r="K8" s="200"/>
      <c r="L8" s="200"/>
      <c r="M8" s="200"/>
      <c r="N8" s="200"/>
      <c r="O8" s="200"/>
      <c r="P8" s="200"/>
      <c r="Q8" s="200"/>
      <c r="R8" s="200"/>
      <c r="S8" s="200"/>
      <c r="T8" s="200"/>
      <c r="U8" s="200"/>
      <c r="V8" s="200"/>
      <c r="W8" s="200"/>
      <c r="X8" s="200"/>
      <c r="Y8" s="200"/>
      <c r="Z8" s="200"/>
      <c r="AA8" s="200"/>
      <c r="AB8" s="200"/>
      <c r="AC8" s="200"/>
      <c r="AD8" s="200"/>
      <c r="AE8" s="200"/>
      <c r="AF8" s="200"/>
      <c r="AG8" s="200"/>
      <c r="AH8" s="200"/>
      <c r="AI8" s="200"/>
      <c r="AJ8" s="200"/>
      <c r="AK8" s="200"/>
      <c r="AL8" s="200"/>
      <c r="AM8" s="200"/>
      <c r="AN8" s="200"/>
      <c r="AO8" s="200"/>
      <c r="AP8" s="200"/>
      <c r="AQ8" s="200"/>
      <c r="AR8" s="200"/>
      <c r="AS8" s="201"/>
      <c r="AT8" s="201"/>
      <c r="AU8" s="201"/>
      <c r="AV8" s="201"/>
      <c r="AW8" s="201"/>
      <c r="AX8" s="201"/>
      <c r="AY8" s="201"/>
      <c r="AZ8" s="201"/>
      <c r="BA8" s="201"/>
      <c r="BB8" s="201"/>
      <c r="BC8" s="201"/>
      <c r="BD8" s="201"/>
      <c r="BE8" s="201"/>
      <c r="BF8" s="201"/>
      <c r="BG8" s="201"/>
      <c r="BH8" s="201"/>
      <c r="BI8" s="201"/>
      <c r="BJ8" s="201"/>
      <c r="BK8" s="202"/>
      <c r="BL8" s="201"/>
      <c r="BM8" s="201"/>
      <c r="BN8" s="201"/>
      <c r="BO8" s="201"/>
      <c r="BP8" s="201"/>
      <c r="BQ8" s="201"/>
      <c r="BR8" s="201"/>
      <c r="BS8" s="201"/>
      <c r="BT8" s="201"/>
      <c r="BU8" s="201"/>
      <c r="BV8" s="201"/>
      <c r="BW8" s="201"/>
      <c r="BX8" s="201"/>
      <c r="BY8" s="201"/>
      <c r="BZ8" s="201"/>
      <c r="CA8" s="201"/>
      <c r="CB8" s="201"/>
      <c r="CC8" s="201"/>
      <c r="CD8" s="201"/>
      <c r="CE8" s="201"/>
      <c r="CF8" s="201"/>
      <c r="CG8" s="201"/>
      <c r="CH8" s="201"/>
      <c r="CI8" s="201"/>
      <c r="CJ8" s="201"/>
      <c r="CK8" s="201"/>
      <c r="CL8" s="201"/>
      <c r="CM8" s="201"/>
      <c r="CN8" s="201"/>
      <c r="CO8" s="201"/>
      <c r="CP8" s="201"/>
      <c r="CQ8" s="201"/>
      <c r="CR8" s="201"/>
      <c r="CS8" s="201"/>
      <c r="CT8" s="201"/>
      <c r="CU8" s="201"/>
      <c r="CV8" s="201"/>
      <c r="CW8" s="201"/>
      <c r="CX8" s="201"/>
      <c r="CY8" s="201"/>
      <c r="CZ8" s="201"/>
      <c r="DA8" s="201"/>
      <c r="DB8" s="201"/>
      <c r="DC8" s="201"/>
      <c r="DD8" s="201"/>
      <c r="DE8" s="201"/>
      <c r="DF8" s="201"/>
      <c r="DG8" s="201"/>
      <c r="DH8" s="201"/>
      <c r="DI8" s="201"/>
      <c r="DJ8" s="201"/>
      <c r="DK8" s="201"/>
      <c r="DL8" s="201"/>
      <c r="DM8" s="201"/>
      <c r="DN8" s="201"/>
      <c r="DO8" s="201"/>
      <c r="DP8" s="201"/>
      <c r="DQ8" s="201"/>
      <c r="DR8" s="201"/>
      <c r="DS8" s="201"/>
      <c r="DT8" s="201"/>
      <c r="DU8" s="201"/>
      <c r="DV8" s="201"/>
      <c r="DW8" s="201"/>
      <c r="DX8" s="201"/>
      <c r="DY8" s="201"/>
      <c r="DZ8" s="201"/>
      <c r="EA8" s="201"/>
      <c r="EB8" s="201"/>
      <c r="EC8" s="201"/>
      <c r="ED8" s="201"/>
      <c r="EE8" s="201"/>
      <c r="EF8" s="201"/>
      <c r="EG8" s="203"/>
      <c r="EH8" s="203"/>
      <c r="EI8" s="201"/>
      <c r="EJ8" s="201"/>
      <c r="EK8" s="201"/>
      <c r="EL8" s="201"/>
      <c r="EM8" s="201"/>
      <c r="EN8" s="201"/>
      <c r="EO8" s="201"/>
      <c r="EP8" s="201"/>
      <c r="EQ8" s="201"/>
      <c r="ER8" s="201"/>
      <c r="ES8" s="201"/>
      <c r="ET8" s="201"/>
      <c r="EU8" s="201"/>
      <c r="EV8" s="201"/>
      <c r="EW8" s="201"/>
      <c r="EX8" s="201"/>
      <c r="EY8" s="201"/>
      <c r="EZ8" s="201"/>
      <c r="FA8" s="201"/>
      <c r="FB8" s="201"/>
      <c r="FC8" s="201"/>
      <c r="FD8" s="201"/>
      <c r="FE8" s="201"/>
      <c r="FF8" s="201"/>
      <c r="FG8" s="201"/>
      <c r="FH8" s="201"/>
      <c r="FI8" s="201"/>
      <c r="FJ8" s="201"/>
      <c r="FK8" s="201"/>
      <c r="FL8" s="204"/>
      <c r="FM8" s="205"/>
      <c r="FN8" s="206"/>
      <c r="FO8" s="204"/>
    </row>
    <row r="9" spans="1:171" s="391" customFormat="1" ht="12">
      <c r="A9" s="390"/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  <c r="N9" s="212"/>
      <c r="O9" s="212"/>
      <c r="P9" s="212"/>
      <c r="Q9" s="212"/>
      <c r="R9" s="212"/>
      <c r="S9" s="212"/>
      <c r="T9" s="212"/>
      <c r="U9" s="212"/>
      <c r="V9" s="212"/>
      <c r="W9" s="212"/>
      <c r="X9" s="212"/>
      <c r="Y9" s="212"/>
      <c r="Z9" s="212"/>
      <c r="AA9" s="212"/>
      <c r="AB9" s="212"/>
      <c r="AC9" s="212"/>
      <c r="AD9" s="212"/>
      <c r="AE9" s="212"/>
      <c r="AF9" s="212"/>
      <c r="AG9" s="212"/>
      <c r="AH9" s="212"/>
      <c r="AI9" s="212"/>
      <c r="AJ9" s="212"/>
      <c r="AK9" s="212"/>
      <c r="AL9" s="212"/>
      <c r="AM9" s="212"/>
      <c r="AN9" s="212"/>
      <c r="AO9" s="212"/>
      <c r="AP9" s="212"/>
      <c r="AQ9" s="212"/>
      <c r="AR9" s="212"/>
      <c r="AS9" s="212"/>
      <c r="AT9" s="212"/>
      <c r="AU9" s="212"/>
      <c r="AV9" s="212"/>
      <c r="AW9" s="212"/>
      <c r="AX9" s="212"/>
      <c r="AY9" s="212"/>
      <c r="AZ9" s="212"/>
      <c r="BA9" s="212"/>
      <c r="BB9" s="212"/>
      <c r="BC9" s="212"/>
      <c r="BD9" s="212"/>
      <c r="BE9" s="212"/>
      <c r="BF9" s="212"/>
      <c r="BG9" s="212"/>
      <c r="BH9" s="212"/>
      <c r="BI9" s="212"/>
      <c r="BJ9" s="212"/>
      <c r="BK9" s="212"/>
      <c r="BL9" s="212"/>
      <c r="BM9" s="212"/>
      <c r="BN9" s="212"/>
      <c r="BO9" s="212"/>
      <c r="BP9" s="212"/>
      <c r="BQ9" s="212"/>
      <c r="BR9" s="212"/>
      <c r="BS9" s="212"/>
      <c r="BT9" s="212"/>
      <c r="BU9" s="212"/>
      <c r="BV9" s="212"/>
      <c r="BW9" s="212"/>
      <c r="BX9" s="212"/>
      <c r="BY9" s="212"/>
      <c r="BZ9" s="212"/>
      <c r="CA9" s="212"/>
      <c r="CB9" s="212"/>
      <c r="CC9" s="212"/>
      <c r="CD9" s="212"/>
      <c r="CE9" s="212"/>
      <c r="CF9" s="212"/>
      <c r="CG9" s="212"/>
      <c r="CH9" s="212"/>
      <c r="CI9" s="212"/>
      <c r="CJ9" s="212"/>
      <c r="CK9" s="212"/>
      <c r="CL9" s="212"/>
      <c r="CM9" s="212"/>
      <c r="CN9" s="212"/>
      <c r="CO9" s="212"/>
      <c r="CP9" s="212"/>
      <c r="CQ9" s="212"/>
      <c r="CR9" s="212"/>
      <c r="CS9" s="212"/>
      <c r="CT9" s="212"/>
      <c r="CU9" s="212"/>
      <c r="CV9" s="212"/>
      <c r="CW9" s="212"/>
      <c r="CX9" s="212"/>
      <c r="CY9" s="212"/>
      <c r="CZ9" s="212"/>
      <c r="DA9" s="212"/>
      <c r="DB9" s="212"/>
      <c r="DC9" s="212"/>
      <c r="DD9" s="212"/>
      <c r="DE9" s="212"/>
      <c r="DF9" s="212"/>
      <c r="DG9" s="212"/>
      <c r="DH9" s="212"/>
      <c r="DI9" s="212"/>
      <c r="DJ9" s="212"/>
      <c r="DK9" s="212"/>
      <c r="DL9" s="212"/>
      <c r="DM9" s="212"/>
      <c r="DN9" s="212"/>
      <c r="DO9" s="212"/>
      <c r="DP9" s="212"/>
      <c r="DQ9" s="212"/>
      <c r="DR9" s="212"/>
      <c r="DS9" s="212"/>
      <c r="DT9" s="212"/>
      <c r="DU9" s="212"/>
      <c r="DV9" s="212"/>
      <c r="DW9" s="212"/>
      <c r="DX9" s="212"/>
      <c r="DY9" s="212"/>
      <c r="DZ9" s="212"/>
      <c r="EA9" s="212"/>
      <c r="EB9" s="212"/>
      <c r="EC9" s="212"/>
      <c r="ED9" s="212"/>
      <c r="EE9" s="212"/>
      <c r="EF9" s="212"/>
      <c r="EG9" s="212"/>
      <c r="EH9" s="212"/>
      <c r="EI9" s="212"/>
      <c r="EJ9" s="212"/>
      <c r="EK9" s="212"/>
      <c r="EL9" s="212"/>
      <c r="EM9" s="212"/>
      <c r="EN9" s="212"/>
      <c r="EO9" s="212"/>
      <c r="EP9" s="212"/>
      <c r="EQ9" s="212"/>
      <c r="ER9" s="212"/>
      <c r="ES9" s="212"/>
      <c r="ET9" s="212"/>
      <c r="EU9" s="212"/>
      <c r="EV9" s="212"/>
      <c r="EW9" s="212"/>
      <c r="EX9" s="212"/>
      <c r="EY9" s="212"/>
      <c r="EZ9" s="212"/>
      <c r="FA9" s="212"/>
      <c r="FB9" s="212"/>
      <c r="FC9" s="212"/>
      <c r="FD9" s="212"/>
      <c r="FE9" s="212"/>
      <c r="FF9" s="212"/>
      <c r="FG9" s="212"/>
      <c r="FH9" s="212"/>
      <c r="FI9" s="212"/>
      <c r="FJ9" s="212"/>
      <c r="FK9" s="212"/>
      <c r="FL9" s="212"/>
      <c r="FM9" s="212"/>
      <c r="FN9" s="212"/>
      <c r="FO9" s="212"/>
    </row>
    <row r="10" spans="1:171" s="131" customFormat="1" ht="16.5" customHeight="1">
      <c r="A10" s="224"/>
      <c r="B10" s="414" t="s">
        <v>31</v>
      </c>
      <c r="C10" s="414"/>
      <c r="D10" s="414"/>
      <c r="E10" s="414"/>
      <c r="F10" s="414"/>
      <c r="G10" s="414"/>
      <c r="H10" s="414"/>
      <c r="I10" s="414"/>
      <c r="J10" s="414"/>
      <c r="K10" s="414"/>
      <c r="L10" s="414"/>
      <c r="M10" s="414"/>
      <c r="N10" s="414"/>
      <c r="O10" s="345"/>
      <c r="P10" s="414" t="s">
        <v>40</v>
      </c>
      <c r="Q10" s="414"/>
      <c r="R10" s="414"/>
      <c r="S10" s="414" t="s">
        <v>61</v>
      </c>
      <c r="T10" s="414"/>
      <c r="U10" s="414"/>
      <c r="V10" s="414"/>
      <c r="W10" s="414"/>
      <c r="X10" s="414" t="s">
        <v>20</v>
      </c>
      <c r="Y10" s="414"/>
      <c r="Z10" s="414" t="s">
        <v>28</v>
      </c>
      <c r="AA10" s="414"/>
      <c r="AB10" s="414" t="s">
        <v>69</v>
      </c>
      <c r="AC10" s="414"/>
      <c r="AD10" s="414"/>
      <c r="AE10" s="414" t="s">
        <v>30</v>
      </c>
      <c r="AF10" s="414"/>
      <c r="AG10" s="414"/>
      <c r="AH10" s="345"/>
      <c r="AI10" s="414" t="s">
        <v>157</v>
      </c>
      <c r="AJ10" s="414"/>
      <c r="AK10" s="414" t="s">
        <v>35</v>
      </c>
      <c r="AL10" s="414"/>
      <c r="AM10" s="414"/>
      <c r="AN10" s="414"/>
      <c r="AO10" s="414"/>
      <c r="AP10" s="414"/>
      <c r="AQ10" s="414"/>
      <c r="AR10" s="414"/>
      <c r="AS10" s="414" t="s">
        <v>32</v>
      </c>
      <c r="AT10" s="414"/>
      <c r="AU10" s="414"/>
      <c r="AV10" s="414"/>
      <c r="AW10" s="414"/>
      <c r="AX10" s="414"/>
      <c r="AY10" s="414"/>
      <c r="AZ10" s="414"/>
      <c r="BA10" s="414"/>
      <c r="BB10" s="414"/>
      <c r="BC10" s="414"/>
      <c r="BD10" s="414"/>
      <c r="BE10" s="414"/>
      <c r="BF10" s="414"/>
      <c r="BG10" s="414" t="s">
        <v>79</v>
      </c>
      <c r="BH10" s="414"/>
      <c r="BI10" s="414"/>
      <c r="BJ10" s="404" t="s">
        <v>96</v>
      </c>
      <c r="BK10" s="415" t="s">
        <v>18</v>
      </c>
      <c r="BL10" s="414" t="s">
        <v>33</v>
      </c>
      <c r="BM10" s="414"/>
      <c r="BN10" s="414"/>
      <c r="BO10" s="414"/>
      <c r="BP10" s="414"/>
      <c r="BQ10" s="414"/>
      <c r="BR10" s="414"/>
      <c r="BS10" s="414"/>
      <c r="BT10" s="414"/>
      <c r="BU10" s="414"/>
      <c r="BV10" s="414"/>
      <c r="BW10" s="414"/>
      <c r="BX10" s="414"/>
      <c r="BY10" s="414"/>
      <c r="BZ10" s="414"/>
      <c r="CA10" s="414"/>
      <c r="CB10" s="414"/>
      <c r="CC10" s="414"/>
      <c r="CD10" s="414"/>
      <c r="CE10" s="414"/>
      <c r="CF10" s="414"/>
      <c r="CG10" s="414"/>
      <c r="CH10" s="414"/>
      <c r="CI10" s="414"/>
      <c r="CJ10" s="414"/>
      <c r="CK10" s="414"/>
      <c r="CL10" s="414"/>
      <c r="CM10" s="414"/>
      <c r="CN10" s="414"/>
      <c r="CO10" s="414"/>
      <c r="CP10" s="414"/>
      <c r="CQ10" s="414"/>
      <c r="CR10" s="414"/>
      <c r="CS10" s="414"/>
      <c r="CT10" s="414"/>
      <c r="CU10" s="414"/>
      <c r="CV10" s="414"/>
      <c r="CW10" s="414"/>
      <c r="CX10" s="414"/>
      <c r="CY10" s="414"/>
      <c r="CZ10" s="414"/>
      <c r="DA10" s="414"/>
      <c r="DB10" s="414"/>
      <c r="DC10" s="414"/>
      <c r="DD10" s="414"/>
      <c r="DE10" s="414"/>
      <c r="DF10" s="414"/>
      <c r="DG10" s="414"/>
      <c r="DH10" s="414"/>
      <c r="DI10" s="414"/>
      <c r="DJ10" s="414"/>
      <c r="DK10" s="414"/>
      <c r="DL10" s="414"/>
      <c r="DM10" s="414"/>
      <c r="DN10" s="414"/>
      <c r="DO10" s="414"/>
      <c r="DP10" s="414"/>
      <c r="DQ10" s="414"/>
      <c r="DR10" s="414"/>
      <c r="DS10" s="414"/>
      <c r="DT10" s="414"/>
      <c r="DU10" s="414"/>
      <c r="DV10" s="414"/>
      <c r="DW10" s="414"/>
      <c r="DX10" s="414"/>
      <c r="DY10" s="414"/>
      <c r="DZ10" s="414"/>
      <c r="EA10" s="414"/>
      <c r="EB10" s="414"/>
      <c r="EC10" s="414"/>
      <c r="ED10" s="414"/>
      <c r="EE10" s="414"/>
      <c r="EF10" s="414"/>
      <c r="EG10" s="409" t="s">
        <v>7</v>
      </c>
      <c r="EH10" s="409" t="s">
        <v>12</v>
      </c>
      <c r="EI10" s="414"/>
      <c r="EJ10" s="414"/>
      <c r="EK10" s="414"/>
      <c r="EL10" s="414"/>
      <c r="EM10" s="414"/>
      <c r="EN10" s="414"/>
      <c r="EO10" s="414"/>
      <c r="EP10" s="414"/>
      <c r="EQ10" s="414"/>
      <c r="ER10" s="414"/>
      <c r="ES10" s="414"/>
      <c r="ET10" s="414"/>
      <c r="EU10" s="414"/>
      <c r="EV10" s="414"/>
      <c r="EW10" s="414"/>
      <c r="EX10" s="414"/>
      <c r="EY10" s="414"/>
      <c r="EZ10" s="414"/>
      <c r="FA10" s="414"/>
      <c r="FB10" s="414"/>
      <c r="FC10" s="414"/>
      <c r="FD10" s="414"/>
      <c r="FE10" s="414"/>
      <c r="FF10" s="414"/>
      <c r="FG10" s="414"/>
      <c r="FH10" s="414"/>
      <c r="FI10" s="414"/>
      <c r="FJ10" s="414"/>
      <c r="FK10" s="414"/>
      <c r="FL10" s="414"/>
      <c r="FM10" s="409" t="s">
        <v>9</v>
      </c>
      <c r="FN10" s="28"/>
      <c r="FO10" s="412" t="s">
        <v>4</v>
      </c>
    </row>
    <row r="11" spans="1:171" s="134" customFormat="1" ht="18.75" customHeight="1">
      <c r="A11" s="225"/>
      <c r="B11" s="405" t="s">
        <v>10</v>
      </c>
      <c r="C11" s="405" t="s">
        <v>70</v>
      </c>
      <c r="D11" s="405" t="s">
        <v>41</v>
      </c>
      <c r="E11" s="405" t="s">
        <v>42</v>
      </c>
      <c r="F11" s="405" t="s">
        <v>22</v>
      </c>
      <c r="G11" s="405" t="s">
        <v>6</v>
      </c>
      <c r="H11" s="405" t="s">
        <v>43</v>
      </c>
      <c r="I11" s="405" t="s">
        <v>47</v>
      </c>
      <c r="J11" s="405" t="s">
        <v>50</v>
      </c>
      <c r="K11" s="405" t="s">
        <v>51</v>
      </c>
      <c r="L11" s="405" t="s">
        <v>48</v>
      </c>
      <c r="M11" s="405" t="s">
        <v>49</v>
      </c>
      <c r="N11" s="405" t="s">
        <v>44</v>
      </c>
      <c r="O11" s="405" t="s">
        <v>59</v>
      </c>
      <c r="P11" s="405" t="s">
        <v>60</v>
      </c>
      <c r="Q11" s="405" t="s">
        <v>158</v>
      </c>
      <c r="R11" s="405" t="s">
        <v>11</v>
      </c>
      <c r="S11" s="405" t="s">
        <v>46</v>
      </c>
      <c r="T11" s="405" t="s">
        <v>45</v>
      </c>
      <c r="U11" s="405" t="s">
        <v>156</v>
      </c>
      <c r="V11" s="405" t="s">
        <v>149</v>
      </c>
      <c r="W11" s="405" t="s">
        <v>95</v>
      </c>
      <c r="X11" s="405" t="s">
        <v>29</v>
      </c>
      <c r="Y11" s="405" t="s">
        <v>25</v>
      </c>
      <c r="Z11" s="405" t="s">
        <v>29</v>
      </c>
      <c r="AA11" s="405" t="s">
        <v>26</v>
      </c>
      <c r="AB11" s="405" t="s">
        <v>16</v>
      </c>
      <c r="AC11" s="411" t="s">
        <v>17</v>
      </c>
      <c r="AD11" s="411" t="s">
        <v>19</v>
      </c>
      <c r="AE11" s="405" t="s">
        <v>13</v>
      </c>
      <c r="AF11" s="405" t="s">
        <v>1</v>
      </c>
      <c r="AG11" s="405" t="s">
        <v>8</v>
      </c>
      <c r="AH11" s="405" t="s">
        <v>92</v>
      </c>
      <c r="AI11" s="405" t="s">
        <v>73</v>
      </c>
      <c r="AJ11" s="405" t="s">
        <v>91</v>
      </c>
      <c r="AK11" s="405" t="s">
        <v>86</v>
      </c>
      <c r="AL11" s="405" t="s">
        <v>88</v>
      </c>
      <c r="AM11" s="405" t="s">
        <v>87</v>
      </c>
      <c r="AN11" s="416" t="s">
        <v>231</v>
      </c>
      <c r="AO11" s="405" t="s">
        <v>90</v>
      </c>
      <c r="AP11" s="405" t="s">
        <v>34</v>
      </c>
      <c r="AQ11" s="405" t="s">
        <v>89</v>
      </c>
      <c r="AR11" s="405" t="s">
        <v>15</v>
      </c>
      <c r="AS11" s="405" t="s">
        <v>27</v>
      </c>
      <c r="AT11" s="405" t="s">
        <v>62</v>
      </c>
      <c r="AU11" s="405" t="s">
        <v>24</v>
      </c>
      <c r="AV11" s="405" t="s">
        <v>63</v>
      </c>
      <c r="AW11" s="405" t="s">
        <v>65</v>
      </c>
      <c r="AX11" s="405" t="s">
        <v>85</v>
      </c>
      <c r="AY11" s="405" t="s">
        <v>58</v>
      </c>
      <c r="AZ11" s="405" t="s">
        <v>57</v>
      </c>
      <c r="BA11" s="405" t="s">
        <v>53</v>
      </c>
      <c r="BB11" s="405" t="s">
        <v>93</v>
      </c>
      <c r="BC11" s="405" t="s">
        <v>94</v>
      </c>
      <c r="BD11" s="405" t="s">
        <v>99</v>
      </c>
      <c r="BE11" s="405" t="s">
        <v>141</v>
      </c>
      <c r="BF11" s="405" t="s">
        <v>235</v>
      </c>
      <c r="BG11" s="404">
        <v>0.25</v>
      </c>
      <c r="BH11" s="404">
        <v>0.35</v>
      </c>
      <c r="BI11" s="404">
        <v>1</v>
      </c>
      <c r="BJ11" s="404"/>
      <c r="BK11" s="415"/>
      <c r="BL11" s="406" t="s">
        <v>97</v>
      </c>
      <c r="BM11" s="406"/>
      <c r="BN11" s="406"/>
      <c r="BO11" s="406"/>
      <c r="BP11" s="406"/>
      <c r="BQ11" s="406"/>
      <c r="BR11" s="406"/>
      <c r="BS11" s="406"/>
      <c r="BT11" s="406"/>
      <c r="BU11" s="406"/>
      <c r="BV11" s="406"/>
      <c r="BW11" s="406"/>
      <c r="BX11" s="406"/>
      <c r="BY11" s="406"/>
      <c r="BZ11" s="406"/>
      <c r="CA11" s="406"/>
      <c r="CB11" s="406"/>
      <c r="CC11" s="406"/>
      <c r="CD11" s="406"/>
      <c r="CE11" s="406"/>
      <c r="CF11" s="406"/>
      <c r="CG11" s="406"/>
      <c r="CH11" s="406"/>
      <c r="CI11" s="406"/>
      <c r="CJ11" s="406"/>
      <c r="CK11" s="406"/>
      <c r="CL11" s="406"/>
      <c r="CM11" s="406"/>
      <c r="CN11" s="406"/>
      <c r="CO11" s="406"/>
      <c r="CP11" s="406"/>
      <c r="CQ11" s="406" t="s">
        <v>103</v>
      </c>
      <c r="CR11" s="406"/>
      <c r="CS11" s="406"/>
      <c r="CT11" s="406"/>
      <c r="CU11" s="406"/>
      <c r="CV11" s="406"/>
      <c r="CW11" s="406"/>
      <c r="CX11" s="406"/>
      <c r="CY11" s="406"/>
      <c r="CZ11" s="406"/>
      <c r="DA11" s="406"/>
      <c r="DB11" s="406"/>
      <c r="DC11" s="406"/>
      <c r="DD11" s="406"/>
      <c r="DE11" s="406"/>
      <c r="DF11" s="406"/>
      <c r="DG11" s="406"/>
      <c r="DH11" s="406"/>
      <c r="DI11" s="406"/>
      <c r="DJ11" s="406"/>
      <c r="DK11" s="407" t="s">
        <v>114</v>
      </c>
      <c r="DL11" s="407"/>
      <c r="DM11" s="407"/>
      <c r="DN11" s="407"/>
      <c r="DO11" s="407"/>
      <c r="DP11" s="407"/>
      <c r="DQ11" s="407"/>
      <c r="DR11" s="407"/>
      <c r="DS11" s="407"/>
      <c r="DT11" s="407"/>
      <c r="DU11" s="407"/>
      <c r="DV11" s="407"/>
      <c r="DW11" s="408" t="s">
        <v>80</v>
      </c>
      <c r="DX11" s="408"/>
      <c r="DY11" s="408"/>
      <c r="DZ11" s="408"/>
      <c r="EA11" s="408"/>
      <c r="EB11" s="408"/>
      <c r="EC11" s="408"/>
      <c r="ED11" s="408"/>
      <c r="EE11" s="408"/>
      <c r="EF11" s="408"/>
      <c r="EG11" s="409"/>
      <c r="EH11" s="409"/>
      <c r="EI11" s="405" t="s">
        <v>122</v>
      </c>
      <c r="EJ11" s="405"/>
      <c r="EK11" s="405"/>
      <c r="EL11" s="405"/>
      <c r="EM11" s="405"/>
      <c r="EN11" s="405"/>
      <c r="EO11" s="346" t="s">
        <v>125</v>
      </c>
      <c r="EP11" s="410" t="s">
        <v>124</v>
      </c>
      <c r="EQ11" s="410"/>
      <c r="ER11" s="410"/>
      <c r="ES11" s="410"/>
      <c r="ET11" s="405" t="s">
        <v>126</v>
      </c>
      <c r="EU11" s="405"/>
      <c r="EV11" s="405"/>
      <c r="EW11" s="405"/>
      <c r="EX11" s="405"/>
      <c r="EY11" s="405"/>
      <c r="EZ11" s="405"/>
      <c r="FA11" s="405"/>
      <c r="FB11" s="405"/>
      <c r="FC11" s="405"/>
      <c r="FD11" s="405"/>
      <c r="FE11" s="405"/>
      <c r="FF11" s="405"/>
      <c r="FG11" s="405"/>
      <c r="FH11" s="405"/>
      <c r="FI11" s="405"/>
      <c r="FJ11" s="405"/>
      <c r="FK11" s="405"/>
      <c r="FL11" s="405" t="s">
        <v>3</v>
      </c>
      <c r="FM11" s="409"/>
      <c r="FN11" s="24"/>
      <c r="FO11" s="412"/>
    </row>
    <row r="12" spans="1:171" s="134" customFormat="1" ht="49.5" customHeight="1">
      <c r="A12" s="226"/>
      <c r="B12" s="405"/>
      <c r="C12" s="405"/>
      <c r="D12" s="405"/>
      <c r="E12" s="405"/>
      <c r="F12" s="405"/>
      <c r="G12" s="405"/>
      <c r="H12" s="405"/>
      <c r="I12" s="405"/>
      <c r="J12" s="405"/>
      <c r="K12" s="405"/>
      <c r="L12" s="405"/>
      <c r="M12" s="405"/>
      <c r="N12" s="405"/>
      <c r="O12" s="405"/>
      <c r="P12" s="405"/>
      <c r="Q12" s="405"/>
      <c r="R12" s="405"/>
      <c r="S12" s="405"/>
      <c r="T12" s="405"/>
      <c r="U12" s="405"/>
      <c r="V12" s="405"/>
      <c r="W12" s="405"/>
      <c r="X12" s="405"/>
      <c r="Y12" s="405"/>
      <c r="Z12" s="405"/>
      <c r="AA12" s="405"/>
      <c r="AB12" s="405"/>
      <c r="AC12" s="411"/>
      <c r="AD12" s="411"/>
      <c r="AE12" s="405"/>
      <c r="AF12" s="405"/>
      <c r="AG12" s="405"/>
      <c r="AH12" s="405"/>
      <c r="AI12" s="405"/>
      <c r="AJ12" s="405"/>
      <c r="AK12" s="405"/>
      <c r="AL12" s="405"/>
      <c r="AM12" s="405"/>
      <c r="AN12" s="416"/>
      <c r="AO12" s="405"/>
      <c r="AP12" s="405"/>
      <c r="AQ12" s="405"/>
      <c r="AR12" s="405"/>
      <c r="AS12" s="405"/>
      <c r="AT12" s="405"/>
      <c r="AU12" s="405"/>
      <c r="AV12" s="405"/>
      <c r="AW12" s="405"/>
      <c r="AX12" s="405"/>
      <c r="AY12" s="405"/>
      <c r="AZ12" s="405"/>
      <c r="BA12" s="405"/>
      <c r="BB12" s="405"/>
      <c r="BC12" s="405"/>
      <c r="BD12" s="405"/>
      <c r="BE12" s="405"/>
      <c r="BF12" s="405"/>
      <c r="BG12" s="405"/>
      <c r="BH12" s="405"/>
      <c r="BI12" s="405"/>
      <c r="BJ12" s="404"/>
      <c r="BK12" s="415"/>
      <c r="BL12" s="346" t="s">
        <v>2</v>
      </c>
      <c r="BM12" s="346" t="s">
        <v>36</v>
      </c>
      <c r="BN12" s="346" t="s">
        <v>62</v>
      </c>
      <c r="BO12" s="346" t="s">
        <v>24</v>
      </c>
      <c r="BP12" s="346" t="s">
        <v>63</v>
      </c>
      <c r="BQ12" s="346" t="s">
        <v>65</v>
      </c>
      <c r="BR12" s="346" t="s">
        <v>85</v>
      </c>
      <c r="BS12" s="346" t="s">
        <v>98</v>
      </c>
      <c r="BT12" s="346" t="s">
        <v>101</v>
      </c>
      <c r="BU12" s="346" t="s">
        <v>56</v>
      </c>
      <c r="BV12" s="346" t="s">
        <v>57</v>
      </c>
      <c r="BW12" s="346" t="s">
        <v>39</v>
      </c>
      <c r="BX12" s="346" t="s">
        <v>64</v>
      </c>
      <c r="BY12" s="346" t="s">
        <v>55</v>
      </c>
      <c r="BZ12" s="346" t="s">
        <v>72</v>
      </c>
      <c r="CA12" s="346" t="s">
        <v>144</v>
      </c>
      <c r="CB12" s="346" t="s">
        <v>145</v>
      </c>
      <c r="CC12" s="346" t="s">
        <v>100</v>
      </c>
      <c r="CD12" s="346" t="s">
        <v>81</v>
      </c>
      <c r="CE12" s="346" t="s">
        <v>102</v>
      </c>
      <c r="CF12" s="346" t="s">
        <v>112</v>
      </c>
      <c r="CG12" s="346" t="s">
        <v>77</v>
      </c>
      <c r="CH12" s="346" t="s">
        <v>110</v>
      </c>
      <c r="CI12" s="346" t="s">
        <v>142</v>
      </c>
      <c r="CJ12" s="346" t="s">
        <v>234</v>
      </c>
      <c r="CK12" s="346"/>
      <c r="CL12" s="346"/>
      <c r="CM12" s="346"/>
      <c r="CN12" s="346"/>
      <c r="CO12" s="346"/>
      <c r="CP12" s="346"/>
      <c r="CQ12" s="346" t="s">
        <v>23</v>
      </c>
      <c r="CR12" s="346" t="s">
        <v>52</v>
      </c>
      <c r="CS12" s="346" t="s">
        <v>104</v>
      </c>
      <c r="CT12" s="346" t="s">
        <v>152</v>
      </c>
      <c r="CU12" s="346" t="s">
        <v>106</v>
      </c>
      <c r="CV12" s="346" t="s">
        <v>107</v>
      </c>
      <c r="CW12" s="346" t="s">
        <v>108</v>
      </c>
      <c r="CX12" s="346" t="s">
        <v>113</v>
      </c>
      <c r="CY12" s="346" t="s">
        <v>146</v>
      </c>
      <c r="CZ12" s="346" t="s">
        <v>109</v>
      </c>
      <c r="DA12" s="346" t="s">
        <v>131</v>
      </c>
      <c r="DB12" s="346" t="s">
        <v>105</v>
      </c>
      <c r="DC12" s="344" t="s">
        <v>246</v>
      </c>
      <c r="DD12" s="346"/>
      <c r="DE12" s="346"/>
      <c r="DF12" s="346"/>
      <c r="DG12" s="346"/>
      <c r="DH12" s="346"/>
      <c r="DI12" s="346"/>
      <c r="DJ12" s="346"/>
      <c r="DK12" s="346" t="s">
        <v>115</v>
      </c>
      <c r="DL12" s="346" t="s">
        <v>116</v>
      </c>
      <c r="DM12" s="346" t="s">
        <v>117</v>
      </c>
      <c r="DN12" s="346" t="s">
        <v>169</v>
      </c>
      <c r="DO12" s="346" t="s">
        <v>118</v>
      </c>
      <c r="DP12" s="346" t="s">
        <v>28</v>
      </c>
      <c r="DQ12" s="346" t="s">
        <v>133</v>
      </c>
      <c r="DR12" s="346" t="s">
        <v>143</v>
      </c>
      <c r="DS12" s="346" t="s">
        <v>111</v>
      </c>
      <c r="DT12" s="346"/>
      <c r="DU12" s="346"/>
      <c r="DV12" s="346"/>
      <c r="DW12" s="230" t="s">
        <v>66</v>
      </c>
      <c r="DX12" s="230" t="s">
        <v>134</v>
      </c>
      <c r="DY12" s="230" t="s">
        <v>132</v>
      </c>
      <c r="DZ12" s="230" t="s">
        <v>67</v>
      </c>
      <c r="EA12" s="230" t="s">
        <v>68</v>
      </c>
      <c r="EB12" s="230" t="s">
        <v>119</v>
      </c>
      <c r="EC12" s="230" t="s">
        <v>151</v>
      </c>
      <c r="ED12" s="230" t="s">
        <v>150</v>
      </c>
      <c r="EE12" s="230" t="s">
        <v>120</v>
      </c>
      <c r="EF12" s="230" t="s">
        <v>121</v>
      </c>
      <c r="EG12" s="409"/>
      <c r="EH12" s="409"/>
      <c r="EI12" s="346" t="s">
        <v>75</v>
      </c>
      <c r="EJ12" s="346" t="s">
        <v>76</v>
      </c>
      <c r="EK12" s="346" t="s">
        <v>82</v>
      </c>
      <c r="EL12" s="346" t="s">
        <v>147</v>
      </c>
      <c r="EM12" s="346" t="s">
        <v>148</v>
      </c>
      <c r="EN12" s="346" t="s">
        <v>5</v>
      </c>
      <c r="EO12" s="346" t="s">
        <v>83</v>
      </c>
      <c r="EP12" s="346" t="s">
        <v>54</v>
      </c>
      <c r="EQ12" s="346" t="s">
        <v>53</v>
      </c>
      <c r="ER12" s="346" t="s">
        <v>123</v>
      </c>
      <c r="ES12" s="346"/>
      <c r="ET12" s="346" t="s">
        <v>163</v>
      </c>
      <c r="EU12" s="346" t="s">
        <v>84</v>
      </c>
      <c r="EV12" s="346" t="s">
        <v>116</v>
      </c>
      <c r="EW12" s="346" t="s">
        <v>127</v>
      </c>
      <c r="EX12" s="346" t="s">
        <v>78</v>
      </c>
      <c r="EY12" s="346" t="s">
        <v>128</v>
      </c>
      <c r="EZ12" s="346" t="s">
        <v>129</v>
      </c>
      <c r="FA12" s="346" t="s">
        <v>283</v>
      </c>
      <c r="FB12" s="346" t="s">
        <v>130</v>
      </c>
      <c r="FC12" s="346" t="s">
        <v>165</v>
      </c>
      <c r="FD12" s="346"/>
      <c r="FE12" s="346"/>
      <c r="FF12" s="346"/>
      <c r="FG12" s="346"/>
      <c r="FH12" s="346"/>
      <c r="FI12" s="346"/>
      <c r="FJ12" s="346"/>
      <c r="FK12" s="346"/>
      <c r="FL12" s="405"/>
      <c r="FM12" s="409"/>
      <c r="FN12" s="24"/>
      <c r="FO12" s="413"/>
    </row>
    <row r="13" spans="1:171" s="2" customFormat="1" ht="14.45" customHeight="1">
      <c r="A13" s="269"/>
      <c r="B13" s="231">
        <v>1</v>
      </c>
      <c r="C13" s="276" t="s">
        <v>170</v>
      </c>
      <c r="D13" s="232" t="s">
        <v>37</v>
      </c>
      <c r="E13" s="276">
        <v>10301007</v>
      </c>
      <c r="F13" s="232" t="s">
        <v>171</v>
      </c>
      <c r="G13" s="233">
        <v>27595</v>
      </c>
      <c r="H13" s="234"/>
      <c r="I13" s="235"/>
      <c r="J13" s="236"/>
      <c r="K13" s="237"/>
      <c r="L13" s="237"/>
      <c r="M13" s="238"/>
      <c r="N13" s="234"/>
      <c r="P13" s="240" t="s">
        <v>172</v>
      </c>
      <c r="Q13" s="239" t="s">
        <v>168</v>
      </c>
      <c r="R13" s="241" t="s">
        <v>166</v>
      </c>
      <c r="S13" s="242"/>
      <c r="T13" s="243"/>
      <c r="U13" s="244"/>
      <c r="V13" s="244" t="s">
        <v>160</v>
      </c>
      <c r="W13" s="244" t="s">
        <v>161</v>
      </c>
      <c r="X13" s="241" t="s">
        <v>208</v>
      </c>
      <c r="Y13" s="383" t="s">
        <v>174</v>
      </c>
      <c r="Z13" s="238"/>
      <c r="AA13" s="238"/>
      <c r="AB13" s="245">
        <v>43525</v>
      </c>
      <c r="AC13" s="246"/>
      <c r="AD13" s="247"/>
      <c r="AE13" s="216" t="s">
        <v>154</v>
      </c>
      <c r="AF13" s="248" t="s">
        <v>173</v>
      </c>
      <c r="AG13" s="249"/>
      <c r="AH13" s="249"/>
      <c r="AI13" s="249" t="s">
        <v>167</v>
      </c>
      <c r="AJ13" s="249"/>
      <c r="AK13" s="272"/>
      <c r="AL13" s="249"/>
      <c r="AM13" s="272"/>
      <c r="AN13" s="272"/>
      <c r="AO13" s="250" t="s">
        <v>162</v>
      </c>
      <c r="AP13" s="250"/>
      <c r="AQ13" s="250" t="s">
        <v>162</v>
      </c>
      <c r="AR13" s="266">
        <v>13500</v>
      </c>
      <c r="AS13" s="251">
        <v>30</v>
      </c>
      <c r="AT13" s="238"/>
      <c r="AU13" s="238"/>
      <c r="AV13" s="238"/>
      <c r="AW13" s="238"/>
      <c r="AX13" s="238"/>
      <c r="AY13" s="238"/>
      <c r="AZ13" s="238"/>
      <c r="BA13" s="252"/>
      <c r="BB13" s="253"/>
      <c r="BC13" s="253"/>
      <c r="BD13" s="254"/>
      <c r="BE13" s="254"/>
      <c r="BF13" s="253"/>
      <c r="BG13" s="253"/>
      <c r="BH13" s="253"/>
      <c r="BI13" s="253"/>
      <c r="BJ13" s="253"/>
      <c r="BK13" s="255">
        <v>240</v>
      </c>
      <c r="BL13" s="256">
        <v>13500</v>
      </c>
      <c r="BM13" s="256">
        <v>93</v>
      </c>
      <c r="BN13" s="256">
        <v>0</v>
      </c>
      <c r="BO13" s="256">
        <v>0</v>
      </c>
      <c r="BP13" s="256">
        <v>0</v>
      </c>
      <c r="BQ13" s="256">
        <v>0</v>
      </c>
      <c r="BR13" s="256">
        <v>0</v>
      </c>
      <c r="BS13" s="256">
        <v>0</v>
      </c>
      <c r="BT13" s="256">
        <v>0</v>
      </c>
      <c r="BU13" s="256"/>
      <c r="BV13" s="256"/>
      <c r="BW13" s="256">
        <v>0</v>
      </c>
      <c r="BX13" s="256">
        <v>0</v>
      </c>
      <c r="BY13" s="256">
        <v>0</v>
      </c>
      <c r="BZ13" s="256">
        <v>0</v>
      </c>
      <c r="CA13" s="256">
        <v>0</v>
      </c>
      <c r="CB13" s="256">
        <v>0</v>
      </c>
      <c r="CC13" s="256">
        <v>0</v>
      </c>
      <c r="CD13" s="256">
        <v>0</v>
      </c>
      <c r="CE13" s="256">
        <v>0</v>
      </c>
      <c r="CF13" s="256">
        <v>0</v>
      </c>
      <c r="CG13" s="256">
        <v>0</v>
      </c>
      <c r="CH13" s="256">
        <v>0</v>
      </c>
      <c r="CI13" s="256">
        <v>0</v>
      </c>
      <c r="CJ13" s="271">
        <v>0</v>
      </c>
      <c r="CK13" s="256">
        <v>0</v>
      </c>
      <c r="CL13" s="256">
        <v>0</v>
      </c>
      <c r="CM13" s="256">
        <v>0</v>
      </c>
      <c r="CN13" s="256">
        <v>0</v>
      </c>
      <c r="CO13" s="256">
        <v>0</v>
      </c>
      <c r="CP13" s="256">
        <v>0</v>
      </c>
      <c r="CQ13" s="256">
        <v>0</v>
      </c>
      <c r="CR13" s="256">
        <v>0</v>
      </c>
      <c r="CS13" s="256"/>
      <c r="CT13" s="256">
        <v>0</v>
      </c>
      <c r="CU13" s="256">
        <v>0</v>
      </c>
      <c r="CV13" s="256"/>
      <c r="CW13" s="256">
        <v>0</v>
      </c>
      <c r="CX13" s="256"/>
      <c r="CY13" s="256">
        <v>0</v>
      </c>
      <c r="CZ13" s="256">
        <v>0</v>
      </c>
      <c r="DA13" s="256">
        <v>9062</v>
      </c>
      <c r="DB13" s="256">
        <v>611.68500000000006</v>
      </c>
      <c r="DC13" s="256">
        <v>0</v>
      </c>
      <c r="DD13" s="256"/>
      <c r="DE13" s="256">
        <v>0</v>
      </c>
      <c r="DF13" s="256">
        <v>0</v>
      </c>
      <c r="DG13" s="256">
        <v>0</v>
      </c>
      <c r="DH13" s="256">
        <v>0</v>
      </c>
      <c r="DI13" s="256">
        <v>0</v>
      </c>
      <c r="DJ13" s="256">
        <v>0</v>
      </c>
      <c r="DK13" s="256"/>
      <c r="DL13" s="256"/>
      <c r="DM13" s="256"/>
      <c r="DN13" s="256"/>
      <c r="DO13" s="256"/>
      <c r="DP13" s="256"/>
      <c r="DQ13" s="256"/>
      <c r="DR13" s="256"/>
      <c r="DS13" s="256"/>
      <c r="DT13" s="256"/>
      <c r="DU13" s="256"/>
      <c r="DV13" s="257"/>
      <c r="DW13" s="256"/>
      <c r="DX13" s="256"/>
      <c r="DY13" s="256"/>
      <c r="DZ13" s="256"/>
      <c r="EA13" s="256"/>
      <c r="EB13" s="256"/>
      <c r="EC13" s="256"/>
      <c r="ED13" s="256"/>
      <c r="EE13" s="256"/>
      <c r="EF13" s="256"/>
      <c r="EG13" s="258">
        <v>13593</v>
      </c>
      <c r="EH13" s="258">
        <v>23266.685000000001</v>
      </c>
      <c r="EI13" s="259">
        <v>1359.3</v>
      </c>
      <c r="EJ13" s="259">
        <v>51.65</v>
      </c>
      <c r="EK13" s="259">
        <v>130.13</v>
      </c>
      <c r="EL13" s="259">
        <v>0</v>
      </c>
      <c r="EM13" s="259">
        <v>0</v>
      </c>
      <c r="EN13" s="256">
        <v>0</v>
      </c>
      <c r="EO13" s="256">
        <v>1780.7960479166663</v>
      </c>
      <c r="EP13" s="256">
        <v>0</v>
      </c>
      <c r="EQ13" s="256">
        <v>0</v>
      </c>
      <c r="ER13" s="256">
        <v>0</v>
      </c>
      <c r="ES13" s="257"/>
      <c r="ET13" s="256"/>
      <c r="EU13" s="260"/>
      <c r="EV13" s="256"/>
      <c r="EW13" s="256"/>
      <c r="EX13" s="261"/>
      <c r="EY13" s="262">
        <v>0</v>
      </c>
      <c r="EZ13" s="256"/>
      <c r="FA13" s="257">
        <v>9673.6849999999995</v>
      </c>
      <c r="FB13" s="260"/>
      <c r="FC13" s="260"/>
      <c r="FD13" s="256"/>
      <c r="FE13" s="256"/>
      <c r="FF13" s="260"/>
      <c r="FG13" s="260"/>
      <c r="FH13" s="256"/>
      <c r="FI13" s="256"/>
      <c r="FJ13" s="256"/>
      <c r="FK13" s="260"/>
      <c r="FL13" s="256">
        <v>12995.56</v>
      </c>
      <c r="FM13" s="263">
        <v>10271.129999999999</v>
      </c>
      <c r="FN13" s="270"/>
      <c r="FO13" s="264">
        <v>1223.3699999999999</v>
      </c>
    </row>
    <row r="14" spans="1:171" s="138" customFormat="1" ht="17.25" customHeight="1" thickBot="1">
      <c r="A14" s="269"/>
      <c r="B14" s="139"/>
      <c r="C14" s="139"/>
      <c r="D14" s="135"/>
      <c r="E14" s="267"/>
      <c r="F14" s="11"/>
      <c r="G14" s="12"/>
      <c r="H14" s="12"/>
      <c r="I14" s="12"/>
      <c r="J14" s="12"/>
      <c r="K14" s="12"/>
      <c r="L14" s="12"/>
      <c r="M14" s="12"/>
      <c r="N14" s="12"/>
      <c r="O14" s="12"/>
      <c r="P14" s="13"/>
      <c r="Q14" s="13"/>
      <c r="R14" s="14"/>
      <c r="S14" s="12"/>
      <c r="T14" s="12"/>
      <c r="U14" s="12"/>
      <c r="V14" s="12"/>
      <c r="W14" s="12"/>
      <c r="X14" s="12"/>
      <c r="Y14" s="145"/>
      <c r="Z14" s="12"/>
      <c r="AA14" s="12"/>
      <c r="AB14" s="12"/>
      <c r="AC14" s="12"/>
      <c r="AD14" s="142"/>
      <c r="AE14" s="12"/>
      <c r="AF14"/>
      <c r="AG14" s="12"/>
      <c r="AH14" s="12"/>
      <c r="AI14" s="12"/>
      <c r="AJ14" s="12"/>
      <c r="AK14" s="142"/>
      <c r="AL14" s="12"/>
      <c r="AM14" s="12"/>
      <c r="AN14" s="12"/>
      <c r="AO14" s="14"/>
      <c r="AP14" s="14"/>
      <c r="AQ14" s="12"/>
      <c r="AR14" s="15">
        <f>SUM(AR13:AR13)</f>
        <v>13500</v>
      </c>
      <c r="AS14" s="15">
        <f t="shared" ref="AS14:DD14" si="0">SUM(AS13:AS13)</f>
        <v>30</v>
      </c>
      <c r="AT14" s="15">
        <f t="shared" si="0"/>
        <v>0</v>
      </c>
      <c r="AU14" s="15">
        <f t="shared" si="0"/>
        <v>0</v>
      </c>
      <c r="AV14" s="15">
        <f t="shared" si="0"/>
        <v>0</v>
      </c>
      <c r="AW14" s="15">
        <f t="shared" si="0"/>
        <v>0</v>
      </c>
      <c r="AX14" s="15">
        <f t="shared" si="0"/>
        <v>0</v>
      </c>
      <c r="AY14" s="15">
        <f t="shared" si="0"/>
        <v>0</v>
      </c>
      <c r="AZ14" s="15">
        <f t="shared" si="0"/>
        <v>0</v>
      </c>
      <c r="BA14" s="15">
        <f t="shared" si="0"/>
        <v>0</v>
      </c>
      <c r="BB14" s="15">
        <f t="shared" si="0"/>
        <v>0</v>
      </c>
      <c r="BC14" s="15">
        <f t="shared" si="0"/>
        <v>0</v>
      </c>
      <c r="BD14" s="15">
        <f t="shared" si="0"/>
        <v>0</v>
      </c>
      <c r="BE14" s="15">
        <f t="shared" si="0"/>
        <v>0</v>
      </c>
      <c r="BF14" s="15">
        <f t="shared" si="0"/>
        <v>0</v>
      </c>
      <c r="BG14" s="15">
        <f t="shared" si="0"/>
        <v>0</v>
      </c>
      <c r="BH14" s="15">
        <f t="shared" si="0"/>
        <v>0</v>
      </c>
      <c r="BI14" s="15">
        <f t="shared" si="0"/>
        <v>0</v>
      </c>
      <c r="BJ14" s="15">
        <f t="shared" si="0"/>
        <v>0</v>
      </c>
      <c r="BK14" s="15">
        <f t="shared" si="0"/>
        <v>240</v>
      </c>
      <c r="BL14" s="15">
        <f t="shared" si="0"/>
        <v>13500</v>
      </c>
      <c r="BM14" s="15">
        <f t="shared" si="0"/>
        <v>93</v>
      </c>
      <c r="BN14" s="15">
        <f t="shared" si="0"/>
        <v>0</v>
      </c>
      <c r="BO14" s="15">
        <f t="shared" si="0"/>
        <v>0</v>
      </c>
      <c r="BP14" s="15">
        <f t="shared" si="0"/>
        <v>0</v>
      </c>
      <c r="BQ14" s="15">
        <f t="shared" si="0"/>
        <v>0</v>
      </c>
      <c r="BR14" s="15">
        <f t="shared" si="0"/>
        <v>0</v>
      </c>
      <c r="BS14" s="15">
        <f t="shared" si="0"/>
        <v>0</v>
      </c>
      <c r="BT14" s="15">
        <f t="shared" si="0"/>
        <v>0</v>
      </c>
      <c r="BU14" s="15">
        <f t="shared" si="0"/>
        <v>0</v>
      </c>
      <c r="BV14" s="15">
        <f t="shared" si="0"/>
        <v>0</v>
      </c>
      <c r="BW14" s="15">
        <f t="shared" si="0"/>
        <v>0</v>
      </c>
      <c r="BX14" s="15">
        <f t="shared" si="0"/>
        <v>0</v>
      </c>
      <c r="BY14" s="15">
        <f t="shared" si="0"/>
        <v>0</v>
      </c>
      <c r="BZ14" s="15">
        <f t="shared" si="0"/>
        <v>0</v>
      </c>
      <c r="CA14" s="15">
        <f t="shared" si="0"/>
        <v>0</v>
      </c>
      <c r="CB14" s="15">
        <f t="shared" si="0"/>
        <v>0</v>
      </c>
      <c r="CC14" s="15">
        <f t="shared" si="0"/>
        <v>0</v>
      </c>
      <c r="CD14" s="15">
        <f t="shared" si="0"/>
        <v>0</v>
      </c>
      <c r="CE14" s="15">
        <f t="shared" si="0"/>
        <v>0</v>
      </c>
      <c r="CF14" s="15">
        <f t="shared" si="0"/>
        <v>0</v>
      </c>
      <c r="CG14" s="15">
        <f t="shared" si="0"/>
        <v>0</v>
      </c>
      <c r="CH14" s="15">
        <f t="shared" si="0"/>
        <v>0</v>
      </c>
      <c r="CI14" s="15">
        <f t="shared" si="0"/>
        <v>0</v>
      </c>
      <c r="CJ14" s="15">
        <f t="shared" si="0"/>
        <v>0</v>
      </c>
      <c r="CK14" s="15">
        <f t="shared" si="0"/>
        <v>0</v>
      </c>
      <c r="CL14" s="15">
        <f t="shared" si="0"/>
        <v>0</v>
      </c>
      <c r="CM14" s="15">
        <f t="shared" si="0"/>
        <v>0</v>
      </c>
      <c r="CN14" s="15">
        <f t="shared" si="0"/>
        <v>0</v>
      </c>
      <c r="CO14" s="15">
        <f t="shared" si="0"/>
        <v>0</v>
      </c>
      <c r="CP14" s="15">
        <f t="shared" si="0"/>
        <v>0</v>
      </c>
      <c r="CQ14" s="15">
        <f t="shared" si="0"/>
        <v>0</v>
      </c>
      <c r="CR14" s="15">
        <f t="shared" si="0"/>
        <v>0</v>
      </c>
      <c r="CS14" s="15">
        <f t="shared" si="0"/>
        <v>0</v>
      </c>
      <c r="CT14" s="15">
        <f t="shared" si="0"/>
        <v>0</v>
      </c>
      <c r="CU14" s="15">
        <f t="shared" si="0"/>
        <v>0</v>
      </c>
      <c r="CV14" s="15">
        <f t="shared" si="0"/>
        <v>0</v>
      </c>
      <c r="CW14" s="15">
        <f t="shared" si="0"/>
        <v>0</v>
      </c>
      <c r="CX14" s="15">
        <f t="shared" si="0"/>
        <v>0</v>
      </c>
      <c r="CY14" s="15">
        <f t="shared" si="0"/>
        <v>0</v>
      </c>
      <c r="CZ14" s="15">
        <f t="shared" si="0"/>
        <v>0</v>
      </c>
      <c r="DA14" s="15">
        <f t="shared" si="0"/>
        <v>9062</v>
      </c>
      <c r="DB14" s="15">
        <f t="shared" si="0"/>
        <v>611.68500000000006</v>
      </c>
      <c r="DC14" s="15">
        <f t="shared" si="0"/>
        <v>0</v>
      </c>
      <c r="DD14" s="15">
        <f t="shared" si="0"/>
        <v>0</v>
      </c>
      <c r="DE14" s="15">
        <f t="shared" ref="DE14:FM14" si="1">SUM(DE13:DE13)</f>
        <v>0</v>
      </c>
      <c r="DF14" s="15">
        <f t="shared" si="1"/>
        <v>0</v>
      </c>
      <c r="DG14" s="15">
        <f t="shared" si="1"/>
        <v>0</v>
      </c>
      <c r="DH14" s="15">
        <f t="shared" si="1"/>
        <v>0</v>
      </c>
      <c r="DI14" s="15">
        <f t="shared" si="1"/>
        <v>0</v>
      </c>
      <c r="DJ14" s="15">
        <f t="shared" si="1"/>
        <v>0</v>
      </c>
      <c r="DK14" s="15">
        <f t="shared" si="1"/>
        <v>0</v>
      </c>
      <c r="DL14" s="15">
        <f t="shared" si="1"/>
        <v>0</v>
      </c>
      <c r="DM14" s="15">
        <f t="shared" si="1"/>
        <v>0</v>
      </c>
      <c r="DN14" s="15">
        <f t="shared" si="1"/>
        <v>0</v>
      </c>
      <c r="DO14" s="15">
        <f t="shared" si="1"/>
        <v>0</v>
      </c>
      <c r="DP14" s="15">
        <f t="shared" si="1"/>
        <v>0</v>
      </c>
      <c r="DQ14" s="15">
        <f t="shared" si="1"/>
        <v>0</v>
      </c>
      <c r="DR14" s="15">
        <f t="shared" si="1"/>
        <v>0</v>
      </c>
      <c r="DS14" s="15">
        <f t="shared" si="1"/>
        <v>0</v>
      </c>
      <c r="DT14" s="15">
        <f t="shared" si="1"/>
        <v>0</v>
      </c>
      <c r="DU14" s="15">
        <f t="shared" si="1"/>
        <v>0</v>
      </c>
      <c r="DV14" s="15">
        <f t="shared" si="1"/>
        <v>0</v>
      </c>
      <c r="DW14" s="15">
        <f t="shared" si="1"/>
        <v>0</v>
      </c>
      <c r="DX14" s="15">
        <f t="shared" si="1"/>
        <v>0</v>
      </c>
      <c r="DY14" s="15">
        <f t="shared" si="1"/>
        <v>0</v>
      </c>
      <c r="DZ14" s="15">
        <f t="shared" si="1"/>
        <v>0</v>
      </c>
      <c r="EA14" s="15">
        <f t="shared" si="1"/>
        <v>0</v>
      </c>
      <c r="EB14" s="15">
        <f t="shared" si="1"/>
        <v>0</v>
      </c>
      <c r="EC14" s="15">
        <f t="shared" si="1"/>
        <v>0</v>
      </c>
      <c r="ED14" s="15">
        <f t="shared" si="1"/>
        <v>0</v>
      </c>
      <c r="EE14" s="15">
        <f t="shared" si="1"/>
        <v>0</v>
      </c>
      <c r="EF14" s="15">
        <f t="shared" si="1"/>
        <v>0</v>
      </c>
      <c r="EG14" s="15">
        <f t="shared" si="1"/>
        <v>13593</v>
      </c>
      <c r="EH14" s="15">
        <f t="shared" si="1"/>
        <v>23266.685000000001</v>
      </c>
      <c r="EI14" s="15">
        <f t="shared" si="1"/>
        <v>1359.3</v>
      </c>
      <c r="EJ14" s="15">
        <f t="shared" si="1"/>
        <v>51.65</v>
      </c>
      <c r="EK14" s="15">
        <f t="shared" si="1"/>
        <v>130.13</v>
      </c>
      <c r="EL14" s="15">
        <f t="shared" si="1"/>
        <v>0</v>
      </c>
      <c r="EM14" s="15">
        <f t="shared" si="1"/>
        <v>0</v>
      </c>
      <c r="EN14" s="15">
        <f t="shared" si="1"/>
        <v>0</v>
      </c>
      <c r="EO14" s="15">
        <f t="shared" si="1"/>
        <v>1780.7960479166663</v>
      </c>
      <c r="EP14" s="15">
        <f t="shared" si="1"/>
        <v>0</v>
      </c>
      <c r="EQ14" s="15">
        <f t="shared" si="1"/>
        <v>0</v>
      </c>
      <c r="ER14" s="15">
        <f t="shared" si="1"/>
        <v>0</v>
      </c>
      <c r="ES14" s="15">
        <f t="shared" si="1"/>
        <v>0</v>
      </c>
      <c r="ET14" s="15">
        <f t="shared" si="1"/>
        <v>0</v>
      </c>
      <c r="EU14" s="15">
        <f t="shared" si="1"/>
        <v>0</v>
      </c>
      <c r="EV14" s="15">
        <f t="shared" si="1"/>
        <v>0</v>
      </c>
      <c r="EW14" s="15">
        <f t="shared" si="1"/>
        <v>0</v>
      </c>
      <c r="EX14" s="15">
        <f t="shared" si="1"/>
        <v>0</v>
      </c>
      <c r="EY14" s="15">
        <f t="shared" si="1"/>
        <v>0</v>
      </c>
      <c r="EZ14" s="15">
        <f t="shared" si="1"/>
        <v>0</v>
      </c>
      <c r="FA14" s="15">
        <f t="shared" si="1"/>
        <v>9673.6849999999995</v>
      </c>
      <c r="FB14" s="15">
        <f t="shared" si="1"/>
        <v>0</v>
      </c>
      <c r="FC14" s="15">
        <f t="shared" si="1"/>
        <v>0</v>
      </c>
      <c r="FD14" s="15">
        <f t="shared" si="1"/>
        <v>0</v>
      </c>
      <c r="FE14" s="15">
        <f t="shared" si="1"/>
        <v>0</v>
      </c>
      <c r="FF14" s="15">
        <f t="shared" si="1"/>
        <v>0</v>
      </c>
      <c r="FG14" s="15">
        <f t="shared" si="1"/>
        <v>0</v>
      </c>
      <c r="FH14" s="15">
        <f t="shared" si="1"/>
        <v>0</v>
      </c>
      <c r="FI14" s="15">
        <f t="shared" si="1"/>
        <v>0</v>
      </c>
      <c r="FJ14" s="15">
        <f t="shared" si="1"/>
        <v>0</v>
      </c>
      <c r="FK14" s="15">
        <f t="shared" si="1"/>
        <v>0</v>
      </c>
      <c r="FL14" s="15">
        <f t="shared" si="1"/>
        <v>12995.56</v>
      </c>
      <c r="FM14" s="15">
        <f t="shared" si="1"/>
        <v>10271.129999999999</v>
      </c>
      <c r="FN14" s="160"/>
      <c r="FO14" s="15">
        <f>SUM(FO13:FO13)</f>
        <v>1223.3699999999999</v>
      </c>
    </row>
    <row r="15" spans="1:171" s="97" customFormat="1" ht="16.5" customHeight="1">
      <c r="A15" s="269"/>
      <c r="B15" s="172"/>
      <c r="C15" s="172"/>
      <c r="D15" s="172"/>
      <c r="E15" s="159"/>
      <c r="F15" s="156"/>
      <c r="G15" s="17"/>
      <c r="H15" s="17"/>
      <c r="I15" s="17"/>
      <c r="J15" s="17"/>
      <c r="K15" s="17"/>
      <c r="L15" s="17"/>
      <c r="M15" s="17"/>
      <c r="N15" s="17"/>
      <c r="O15" s="17"/>
      <c r="P15" s="161"/>
      <c r="Q15" s="173"/>
      <c r="R15" s="174"/>
      <c r="S15" s="171"/>
      <c r="T15" s="171"/>
      <c r="U15" s="171"/>
      <c r="V15" s="171"/>
      <c r="W15" s="171"/>
      <c r="X15" s="17"/>
      <c r="Y15" s="144"/>
      <c r="Z15" s="144"/>
      <c r="AA15" s="144"/>
      <c r="AB15" s="154"/>
      <c r="AC15" s="154"/>
      <c r="AD15" s="156"/>
      <c r="AE15" s="158"/>
      <c r="AF15" s="157"/>
      <c r="AG15" s="157"/>
      <c r="AH15" s="17"/>
      <c r="AI15" s="17"/>
      <c r="AJ15" s="17"/>
      <c r="AK15" s="142"/>
      <c r="AL15" s="17"/>
      <c r="AM15" s="17"/>
      <c r="AN15" s="17"/>
      <c r="AO15" s="174"/>
      <c r="AP15" s="174"/>
      <c r="AQ15" s="156"/>
      <c r="AR15" s="148"/>
      <c r="AS15" s="148"/>
      <c r="AT15" s="148"/>
      <c r="AU15" s="148"/>
      <c r="AV15" s="148"/>
      <c r="AW15" s="148"/>
      <c r="AX15" s="148"/>
      <c r="AY15" s="148"/>
      <c r="AZ15" s="148"/>
      <c r="BA15" s="148"/>
      <c r="BB15" s="148"/>
      <c r="BC15" s="148"/>
      <c r="BD15" s="148"/>
      <c r="BE15" s="148"/>
      <c r="BF15" s="148"/>
      <c r="BG15" s="148"/>
      <c r="BH15" s="148"/>
      <c r="BI15" s="148"/>
      <c r="BJ15" s="148"/>
      <c r="BK15" s="155"/>
      <c r="BL15" s="175"/>
      <c r="BM15" s="166"/>
      <c r="BN15" s="22"/>
      <c r="BO15" s="22"/>
      <c r="BP15" s="167"/>
      <c r="BQ15" s="168"/>
      <c r="BR15" s="176"/>
      <c r="BS15" s="177"/>
      <c r="BT15" s="177"/>
      <c r="BU15" s="177"/>
      <c r="BV15" s="177"/>
      <c r="BW15" s="176"/>
      <c r="BX15" s="176"/>
      <c r="BY15" s="176"/>
      <c r="BZ15" s="176"/>
      <c r="CA15" s="176"/>
      <c r="CB15" s="176"/>
      <c r="CC15" s="176"/>
      <c r="CD15" s="176"/>
      <c r="CE15" s="176"/>
      <c r="CF15" s="176"/>
      <c r="CG15" s="176"/>
      <c r="CH15" s="176"/>
      <c r="CI15" s="176"/>
      <c r="CJ15" s="176"/>
      <c r="CK15" s="176"/>
      <c r="CL15" s="176"/>
      <c r="CM15" s="176"/>
      <c r="CN15" s="176"/>
      <c r="CO15" s="176"/>
      <c r="CP15" s="176"/>
      <c r="CQ15" s="176"/>
      <c r="CR15" s="176"/>
      <c r="CS15" s="176"/>
      <c r="CT15" s="176"/>
      <c r="CU15" s="176"/>
      <c r="CV15" s="176"/>
      <c r="CW15" s="176"/>
      <c r="CX15" s="176"/>
      <c r="CY15" s="176"/>
      <c r="CZ15" s="176"/>
      <c r="DA15" s="176"/>
      <c r="DB15" s="176"/>
      <c r="DC15" s="176"/>
      <c r="DD15" s="176"/>
      <c r="DE15" s="176"/>
      <c r="DF15" s="176"/>
      <c r="DG15" s="176"/>
      <c r="DH15" s="176"/>
      <c r="DI15" s="176"/>
      <c r="DJ15" s="176"/>
      <c r="DK15" s="176"/>
      <c r="DL15" s="176"/>
      <c r="DM15" s="176"/>
      <c r="DN15" s="176"/>
      <c r="DO15" s="176"/>
      <c r="DP15" s="176"/>
      <c r="DQ15" s="176"/>
      <c r="DR15" s="176"/>
      <c r="DS15" s="176"/>
      <c r="DT15" s="176"/>
      <c r="DU15" s="176"/>
      <c r="DV15" s="176"/>
      <c r="DW15" s="176"/>
      <c r="DX15" s="176"/>
      <c r="DY15" s="176"/>
      <c r="DZ15" s="176"/>
      <c r="EA15" s="176"/>
      <c r="EB15" s="176"/>
      <c r="EC15" s="176"/>
      <c r="ED15" s="176"/>
      <c r="EE15" s="176"/>
      <c r="EF15" s="176"/>
      <c r="EG15" s="178"/>
      <c r="EH15" s="216" t="s">
        <v>5</v>
      </c>
      <c r="EI15" s="156"/>
      <c r="EJ15" s="218" t="s">
        <v>38</v>
      </c>
      <c r="EK15" s="219">
        <v>9639</v>
      </c>
      <c r="EL15" s="219"/>
      <c r="EM15" s="219"/>
      <c r="EN15" s="217">
        <v>0.13</v>
      </c>
      <c r="EP15" s="156"/>
      <c r="EQ15" s="156"/>
      <c r="ER15" s="153"/>
      <c r="ES15" s="153"/>
      <c r="ET15" s="153"/>
      <c r="EU15" s="153"/>
      <c r="EV15" s="153"/>
      <c r="EW15" s="156"/>
      <c r="EX15" s="153"/>
      <c r="EY15" s="153"/>
      <c r="EZ15" s="156"/>
      <c r="FA15" s="156"/>
      <c r="FB15" s="156"/>
      <c r="FC15" s="153"/>
      <c r="FD15" s="153"/>
      <c r="FE15" s="156"/>
      <c r="FF15" s="156"/>
      <c r="FG15" s="153"/>
      <c r="FH15" s="153"/>
      <c r="FI15" s="156"/>
      <c r="FJ15" s="156"/>
      <c r="FK15" s="156"/>
      <c r="FL15" s="156"/>
      <c r="FM15" s="170"/>
      <c r="FN15" s="162"/>
      <c r="FO15" s="156"/>
    </row>
    <row r="16" spans="1:171" s="97" customFormat="1" ht="12.75">
      <c r="A16" s="225"/>
      <c r="B16" s="146"/>
      <c r="C16" s="146"/>
      <c r="D16" s="146"/>
      <c r="E16" s="17"/>
      <c r="F16" s="179"/>
      <c r="G16" s="17"/>
      <c r="H16" s="17"/>
      <c r="I16" s="17"/>
      <c r="J16" s="17"/>
      <c r="K16" s="17"/>
      <c r="L16" s="17"/>
      <c r="M16" s="17"/>
      <c r="N16" s="17"/>
      <c r="O16" s="17"/>
      <c r="P16" s="161"/>
      <c r="Q16" s="173"/>
      <c r="R16" s="174"/>
      <c r="S16" s="17"/>
      <c r="T16" s="17"/>
      <c r="U16" s="17"/>
      <c r="V16" s="17"/>
      <c r="W16" s="17"/>
      <c r="X16" s="17"/>
      <c r="Y16" s="144"/>
      <c r="Z16" s="144"/>
      <c r="AA16" s="144"/>
      <c r="AB16" s="180"/>
      <c r="AC16" s="180"/>
      <c r="AD16" s="169"/>
      <c r="AE16" s="181"/>
      <c r="AF16" s="152"/>
      <c r="AG16" s="152"/>
      <c r="AH16" s="17"/>
      <c r="AI16" s="17"/>
      <c r="AJ16" s="17"/>
      <c r="AK16" s="142"/>
      <c r="AL16" s="17"/>
      <c r="AM16" s="17"/>
      <c r="AN16" s="17"/>
      <c r="AO16" s="174"/>
      <c r="AP16" s="174"/>
      <c r="AQ16" s="169"/>
      <c r="AR16" s="148"/>
      <c r="AS16" s="148"/>
      <c r="AT16" s="148"/>
      <c r="AU16" s="148"/>
      <c r="AV16" s="148"/>
      <c r="AW16" s="148"/>
      <c r="AX16" s="148"/>
      <c r="AY16" s="148"/>
      <c r="AZ16" s="148"/>
      <c r="BA16" s="148"/>
      <c r="BB16" s="148"/>
      <c r="BC16" s="148"/>
      <c r="BD16" s="148"/>
      <c r="BE16" s="148"/>
      <c r="BF16" s="148"/>
      <c r="BG16" s="148"/>
      <c r="BH16" s="148"/>
      <c r="BI16" s="148"/>
      <c r="BJ16" s="148"/>
      <c r="BK16" s="155"/>
      <c r="BL16" s="169"/>
      <c r="BM16" s="182"/>
      <c r="BN16" s="183"/>
      <c r="BO16" s="183"/>
      <c r="BP16" s="184"/>
      <c r="BQ16" s="185"/>
      <c r="BR16" s="185"/>
      <c r="BS16" s="186"/>
      <c r="BT16" s="186"/>
      <c r="BU16" s="186"/>
      <c r="BV16" s="186"/>
      <c r="BW16" s="185"/>
      <c r="BX16" s="185"/>
      <c r="BY16" s="185"/>
      <c r="BZ16" s="185"/>
      <c r="CA16" s="185"/>
      <c r="CB16" s="185"/>
      <c r="CC16" s="185"/>
      <c r="CD16" s="185"/>
      <c r="CE16" s="185"/>
      <c r="CF16" s="185"/>
      <c r="CG16" s="185"/>
      <c r="CH16" s="185"/>
      <c r="CI16" s="185"/>
      <c r="CJ16" s="185"/>
      <c r="CK16" s="185"/>
      <c r="CL16" s="185"/>
      <c r="CM16" s="185"/>
      <c r="CN16" s="185"/>
      <c r="CO16" s="185"/>
      <c r="CP16" s="185"/>
      <c r="CQ16" s="185"/>
      <c r="CR16" s="185"/>
      <c r="CS16" s="185"/>
      <c r="CT16" s="185"/>
      <c r="CU16" s="185"/>
      <c r="CV16" s="185"/>
      <c r="CW16" s="185"/>
      <c r="CX16" s="185"/>
      <c r="CY16" s="185"/>
      <c r="CZ16" s="185"/>
      <c r="DA16" s="185"/>
      <c r="DB16" s="185"/>
      <c r="DC16" s="185"/>
      <c r="DD16" s="185"/>
      <c r="DE16" s="185"/>
      <c r="DF16" s="185"/>
      <c r="DG16" s="185"/>
      <c r="DH16" s="185"/>
      <c r="DI16" s="185"/>
      <c r="DJ16" s="185"/>
      <c r="DK16" s="185"/>
      <c r="DL16" s="185"/>
      <c r="DM16" s="185"/>
      <c r="DN16" s="185"/>
      <c r="DO16" s="185"/>
      <c r="DP16" s="185"/>
      <c r="DQ16" s="185"/>
      <c r="DR16" s="185"/>
      <c r="DS16" s="185"/>
      <c r="DT16" s="185"/>
      <c r="DU16" s="185"/>
      <c r="DV16" s="185"/>
      <c r="DW16" s="185"/>
      <c r="DX16" s="185"/>
      <c r="DY16" s="185"/>
      <c r="DZ16" s="185"/>
      <c r="EA16" s="185"/>
      <c r="EB16" s="185"/>
      <c r="EC16" s="185"/>
      <c r="ED16" s="185"/>
      <c r="EE16" s="185"/>
      <c r="EF16" s="185"/>
      <c r="EG16" s="187"/>
      <c r="EH16" s="187"/>
      <c r="EI16" s="188"/>
      <c r="EJ16" s="188"/>
      <c r="EK16" s="188"/>
      <c r="EL16" s="188"/>
      <c r="EM16" s="188"/>
      <c r="EN16" s="188"/>
      <c r="EO16" s="188"/>
      <c r="EP16" s="156"/>
      <c r="EQ16" s="156"/>
      <c r="ER16" s="153"/>
      <c r="ES16" s="189"/>
      <c r="ET16" s="153"/>
      <c r="EU16" s="153"/>
      <c r="EV16" s="153"/>
      <c r="EW16" s="156"/>
      <c r="EX16" s="153"/>
      <c r="EY16" s="153"/>
      <c r="EZ16" s="156"/>
      <c r="FA16" s="156"/>
      <c r="FB16" s="156"/>
      <c r="FC16" s="153"/>
      <c r="FD16" s="153"/>
      <c r="FE16" s="156"/>
      <c r="FF16" s="156"/>
      <c r="FG16" s="153"/>
      <c r="FH16" s="153"/>
      <c r="FI16" s="156"/>
      <c r="FJ16" s="156"/>
      <c r="FK16" s="156"/>
      <c r="FL16" s="168"/>
      <c r="FM16" s="170"/>
      <c r="FN16" s="162"/>
      <c r="FO16" s="156"/>
    </row>
    <row r="17" spans="1:171" s="97" customFormat="1" ht="12.75">
      <c r="A17" s="225"/>
      <c r="B17" s="146"/>
      <c r="C17" s="146"/>
      <c r="D17" s="146"/>
      <c r="E17" s="17"/>
      <c r="F17" s="146"/>
      <c r="G17" s="17"/>
      <c r="H17" s="17"/>
      <c r="I17" s="17"/>
      <c r="J17" s="17"/>
      <c r="K17" s="17"/>
      <c r="L17" s="17"/>
      <c r="M17" s="17"/>
      <c r="N17" s="17"/>
      <c r="O17" s="17"/>
      <c r="P17" s="190"/>
      <c r="Q17" s="143"/>
      <c r="R17" s="165"/>
      <c r="S17" s="17"/>
      <c r="T17" s="17"/>
      <c r="U17" s="17"/>
      <c r="V17" s="17"/>
      <c r="W17" s="17"/>
      <c r="X17" s="17"/>
      <c r="Y17" s="17"/>
      <c r="Z17" s="17"/>
      <c r="AA17" s="17"/>
      <c r="AB17" s="154"/>
      <c r="AC17" s="154"/>
      <c r="AD17" s="156"/>
      <c r="AE17" s="158"/>
      <c r="AF17" s="157"/>
      <c r="AG17" s="157"/>
      <c r="AH17" s="17"/>
      <c r="AI17" s="17"/>
      <c r="AJ17" s="17"/>
      <c r="AK17" s="142"/>
      <c r="AL17" s="17"/>
      <c r="AM17" s="17"/>
      <c r="AN17" s="17"/>
      <c r="AO17" s="165"/>
      <c r="AP17" s="165"/>
      <c r="AQ17" s="156"/>
      <c r="AR17" s="148"/>
      <c r="AS17" s="148"/>
      <c r="AT17" s="148"/>
      <c r="AU17" s="148"/>
      <c r="AV17" s="148"/>
      <c r="AW17" s="148"/>
      <c r="AX17" s="148"/>
      <c r="AY17" s="148"/>
      <c r="AZ17" s="148"/>
      <c r="BA17" s="148"/>
      <c r="BB17" s="148"/>
      <c r="BC17" s="148"/>
      <c r="BD17" s="148"/>
      <c r="BE17" s="148"/>
      <c r="BF17" s="148"/>
      <c r="BG17" s="148"/>
      <c r="BH17" s="148"/>
      <c r="BI17" s="148"/>
      <c r="BJ17" s="148"/>
      <c r="BK17" s="155"/>
      <c r="BL17" s="156"/>
      <c r="BM17" s="156"/>
      <c r="BN17" s="156"/>
      <c r="BO17" s="156"/>
      <c r="BP17" s="156"/>
      <c r="BQ17" s="156"/>
      <c r="BR17" s="156"/>
      <c r="BW17" s="156"/>
      <c r="BX17" s="156"/>
      <c r="BY17" s="156"/>
      <c r="BZ17" s="156"/>
      <c r="CA17" s="156"/>
      <c r="CB17" s="156"/>
      <c r="CC17" s="156"/>
      <c r="CD17" s="156"/>
      <c r="CE17" s="156"/>
      <c r="CF17" s="156"/>
      <c r="CG17" s="156"/>
      <c r="CH17" s="156"/>
      <c r="CI17" s="156"/>
      <c r="CJ17" s="156"/>
      <c r="CK17" s="156"/>
      <c r="CL17" s="156"/>
      <c r="CM17" s="156"/>
      <c r="CN17" s="156"/>
      <c r="CO17" s="156"/>
      <c r="CP17" s="156"/>
      <c r="CQ17" s="156"/>
      <c r="CR17" s="156"/>
      <c r="CS17" s="156"/>
      <c r="CT17" s="156"/>
      <c r="CU17" s="156"/>
      <c r="CV17" s="156"/>
      <c r="CW17" s="156"/>
      <c r="CX17" s="156"/>
      <c r="CY17" s="156"/>
      <c r="CZ17" s="156"/>
      <c r="DA17" s="156"/>
      <c r="DB17" s="156"/>
      <c r="DC17" s="156"/>
      <c r="DD17" s="156"/>
      <c r="DE17" s="156"/>
      <c r="DF17" s="156"/>
      <c r="DG17" s="156"/>
      <c r="DH17" s="156"/>
      <c r="DI17" s="156"/>
      <c r="DJ17" s="156"/>
      <c r="DK17" s="156"/>
      <c r="DL17" s="156"/>
      <c r="DM17" s="156"/>
      <c r="DN17" s="156"/>
      <c r="DO17" s="156"/>
      <c r="DP17" s="156"/>
      <c r="DQ17" s="156"/>
      <c r="DR17" s="156"/>
      <c r="DS17" s="156"/>
      <c r="DT17" s="156"/>
      <c r="DU17" s="156"/>
      <c r="DV17" s="156"/>
      <c r="DW17" s="156"/>
      <c r="DX17" s="156"/>
      <c r="DY17" s="156"/>
      <c r="DZ17" s="156"/>
      <c r="EA17" s="156"/>
      <c r="EB17" s="156"/>
      <c r="EC17" s="156"/>
      <c r="ED17" s="156"/>
      <c r="EE17" s="156"/>
      <c r="EF17" s="156"/>
      <c r="EG17" s="191"/>
      <c r="EH17" s="178"/>
      <c r="EI17" s="156"/>
      <c r="EJ17" s="156"/>
      <c r="EK17" s="176"/>
      <c r="EL17" s="176"/>
      <c r="EM17" s="176"/>
      <c r="EN17" s="156"/>
      <c r="EO17" s="156"/>
      <c r="EP17" s="156"/>
      <c r="EQ17" s="156"/>
      <c r="ER17" s="153"/>
      <c r="ES17" s="189"/>
      <c r="ET17" s="153"/>
      <c r="EU17" s="153"/>
      <c r="EV17" s="153"/>
      <c r="EW17" s="176"/>
      <c r="EX17" s="153"/>
      <c r="EY17" s="153"/>
      <c r="EZ17" s="176"/>
      <c r="FA17" s="156"/>
      <c r="FB17" s="156"/>
      <c r="FC17" s="153"/>
      <c r="FD17" s="153"/>
      <c r="FE17" s="156"/>
      <c r="FF17" s="156"/>
      <c r="FG17" s="153"/>
      <c r="FH17" s="153"/>
      <c r="FI17" s="176"/>
      <c r="FJ17" s="156"/>
      <c r="FK17" s="156"/>
      <c r="FL17" s="168"/>
      <c r="FM17" s="192"/>
      <c r="FN17" s="193"/>
      <c r="FO17" s="156"/>
    </row>
    <row r="18" spans="1:171" s="97" customFormat="1" ht="18" customHeight="1">
      <c r="A18" s="225"/>
      <c r="B18" s="146"/>
      <c r="C18" s="146"/>
      <c r="D18" s="146"/>
      <c r="E18" s="17"/>
      <c r="F18" s="163"/>
      <c r="G18" s="17"/>
      <c r="H18" s="17"/>
      <c r="I18" s="17"/>
      <c r="J18" s="17"/>
      <c r="K18" s="17"/>
      <c r="L18" s="17"/>
      <c r="M18" s="17"/>
      <c r="N18" s="17"/>
      <c r="O18" s="17"/>
      <c r="P18" s="143"/>
      <c r="Q18" s="143"/>
      <c r="R18" s="165"/>
      <c r="S18" s="17"/>
      <c r="T18" s="17"/>
      <c r="U18" s="17"/>
      <c r="V18" s="17"/>
      <c r="W18" s="17"/>
      <c r="X18" s="17"/>
      <c r="Y18" s="17"/>
      <c r="Z18" s="17"/>
      <c r="AA18" s="17"/>
      <c r="AB18" s="154"/>
      <c r="AC18" s="154"/>
      <c r="AD18" s="156"/>
      <c r="AE18" s="158"/>
      <c r="AF18" s="157"/>
      <c r="AG18" s="157"/>
      <c r="AH18" s="17"/>
      <c r="AI18" s="17"/>
      <c r="AJ18" s="17"/>
      <c r="AK18" s="142"/>
      <c r="AL18" s="17"/>
      <c r="AM18" s="17"/>
      <c r="AN18" s="17"/>
      <c r="AO18" s="165"/>
      <c r="AP18" s="165"/>
      <c r="AQ18" s="156"/>
      <c r="AR18" s="148"/>
      <c r="AS18" s="148"/>
      <c r="AT18" s="148"/>
      <c r="AU18" s="148"/>
      <c r="AV18" s="148"/>
      <c r="AW18" s="148"/>
      <c r="AX18" s="148"/>
      <c r="AY18" s="148"/>
      <c r="AZ18" s="148"/>
      <c r="BA18" s="148"/>
      <c r="BB18" s="148"/>
      <c r="BC18" s="148"/>
      <c r="BD18" s="148"/>
      <c r="BE18" s="148"/>
      <c r="BF18" s="148"/>
      <c r="BG18" s="148"/>
      <c r="BH18" s="148"/>
      <c r="BI18" s="148"/>
      <c r="BJ18" s="148"/>
      <c r="BK18" s="155"/>
      <c r="BL18" s="156"/>
      <c r="BM18" s="156"/>
      <c r="BN18" s="156"/>
      <c r="BO18" s="176"/>
      <c r="BP18" s="156"/>
      <c r="BQ18" s="156"/>
      <c r="BR18" s="156"/>
      <c r="BW18" s="156"/>
      <c r="BX18" s="156"/>
      <c r="BY18" s="156"/>
      <c r="BZ18" s="156"/>
      <c r="CA18" s="156"/>
      <c r="CB18" s="156"/>
      <c r="CC18" s="156"/>
      <c r="CD18" s="156"/>
      <c r="CE18" s="156"/>
      <c r="CF18" s="156"/>
      <c r="CG18" s="156"/>
      <c r="CH18" s="156"/>
      <c r="CI18" s="156"/>
      <c r="CJ18" s="156"/>
      <c r="CK18" s="156"/>
      <c r="CL18" s="156"/>
      <c r="CM18" s="156"/>
      <c r="CN18" s="156"/>
      <c r="CO18" s="156"/>
      <c r="CP18" s="156"/>
      <c r="CQ18" s="156"/>
      <c r="CR18" s="156"/>
      <c r="CS18" s="156"/>
      <c r="CT18" s="156"/>
      <c r="CU18" s="156"/>
      <c r="CV18" s="156"/>
      <c r="CW18" s="156"/>
      <c r="CX18" s="156"/>
      <c r="CY18" s="156"/>
      <c r="CZ18" s="156"/>
      <c r="DA18" s="156"/>
      <c r="DB18" s="156"/>
      <c r="DC18" s="156"/>
      <c r="DD18" s="156"/>
      <c r="DE18" s="156"/>
      <c r="DF18" s="156"/>
      <c r="DG18" s="156"/>
      <c r="DH18" s="156"/>
      <c r="DI18" s="156"/>
      <c r="DJ18" s="156"/>
      <c r="DK18" s="156"/>
      <c r="DL18" s="156"/>
      <c r="DM18" s="156"/>
      <c r="DN18" s="156"/>
      <c r="DO18" s="156"/>
      <c r="DP18" s="156"/>
      <c r="DQ18" s="156"/>
      <c r="DR18" s="156"/>
      <c r="DS18" s="156"/>
      <c r="DT18" s="156"/>
      <c r="DU18" s="156"/>
      <c r="DV18" s="156"/>
      <c r="DW18" s="156"/>
      <c r="DX18" s="156"/>
      <c r="DY18" s="156"/>
      <c r="DZ18" s="156"/>
      <c r="EA18" s="156"/>
      <c r="EB18" s="156"/>
      <c r="EC18" s="156"/>
      <c r="ED18" s="156"/>
      <c r="EE18" s="156"/>
      <c r="EF18" s="156"/>
      <c r="EG18" s="194"/>
      <c r="EH18" s="194"/>
      <c r="EI18" s="176"/>
      <c r="EJ18" s="176"/>
      <c r="EK18" s="176"/>
      <c r="EL18" s="176"/>
      <c r="EM18" s="176"/>
      <c r="EN18" s="176"/>
      <c r="EO18" s="176"/>
      <c r="EP18" s="156"/>
      <c r="EQ18" s="156"/>
      <c r="ER18" s="153"/>
      <c r="ES18" s="153"/>
      <c r="ET18" s="153"/>
      <c r="EU18" s="153"/>
      <c r="EV18" s="153"/>
      <c r="EW18" s="156"/>
      <c r="EX18" s="153"/>
      <c r="EY18" s="153"/>
      <c r="EZ18" s="156"/>
      <c r="FA18" s="156"/>
      <c r="FB18" s="156"/>
      <c r="FC18" s="153"/>
      <c r="FD18" s="153"/>
      <c r="FE18" s="156"/>
      <c r="FF18" s="156"/>
      <c r="FG18" s="153"/>
      <c r="FH18" s="153"/>
      <c r="FI18" s="156"/>
      <c r="FJ18" s="156"/>
      <c r="FK18" s="156"/>
      <c r="FL18" s="168"/>
      <c r="FM18" s="192"/>
      <c r="FN18" s="162"/>
      <c r="FO18" s="156"/>
    </row>
    <row r="19" spans="1:171" s="97" customFormat="1" ht="14.1" customHeight="1">
      <c r="A19" s="225"/>
      <c r="B19" s="156"/>
      <c r="C19" s="156"/>
      <c r="D19" s="156"/>
      <c r="E19" s="17"/>
      <c r="F19" s="163"/>
      <c r="G19" s="159"/>
      <c r="H19" s="159"/>
      <c r="I19" s="159"/>
      <c r="J19" s="159"/>
      <c r="K19" s="159"/>
      <c r="L19" s="159"/>
      <c r="M19" s="159"/>
      <c r="N19" s="159"/>
      <c r="O19" s="159"/>
      <c r="P19" s="195"/>
      <c r="Q19" s="195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6"/>
      <c r="AE19" s="158"/>
      <c r="AF19" s="157"/>
      <c r="AG19" s="157"/>
      <c r="AH19" s="157"/>
      <c r="AI19" s="157"/>
      <c r="AJ19" s="157"/>
      <c r="AK19" s="142"/>
      <c r="AL19" s="157"/>
      <c r="AM19" s="157"/>
      <c r="AN19" s="157"/>
      <c r="AO19" s="157"/>
      <c r="AP19" s="159"/>
      <c r="AQ19" s="156"/>
      <c r="AR19" s="148"/>
      <c r="AS19" s="148"/>
      <c r="AT19" s="148"/>
      <c r="AU19" s="148"/>
      <c r="AV19" s="148"/>
      <c r="AW19" s="148"/>
      <c r="AX19" s="148"/>
      <c r="AY19" s="148"/>
      <c r="AZ19" s="148"/>
      <c r="BA19" s="148"/>
      <c r="BB19" s="148"/>
      <c r="BC19" s="148"/>
      <c r="BD19" s="148"/>
      <c r="BE19" s="148"/>
      <c r="BF19" s="148"/>
      <c r="BG19" s="148"/>
      <c r="BH19" s="148"/>
      <c r="BI19" s="148"/>
      <c r="BJ19" s="148"/>
      <c r="BK19" s="155"/>
      <c r="BL19" s="156"/>
      <c r="BM19" s="156"/>
      <c r="BN19" s="156"/>
      <c r="BO19" s="156"/>
      <c r="BP19" s="156"/>
      <c r="BQ19" s="156"/>
      <c r="BR19" s="156"/>
      <c r="BW19" s="156"/>
      <c r="BX19" s="156"/>
      <c r="BY19" s="156"/>
      <c r="BZ19" s="156"/>
      <c r="CA19" s="156"/>
      <c r="CB19" s="156"/>
      <c r="CC19" s="156"/>
      <c r="CD19" s="156"/>
      <c r="CE19" s="156"/>
      <c r="CF19" s="156"/>
      <c r="CG19" s="156"/>
      <c r="CH19" s="156"/>
      <c r="CI19" s="156"/>
      <c r="CJ19" s="156"/>
      <c r="CK19" s="156"/>
      <c r="CL19" s="156"/>
      <c r="CM19" s="156"/>
      <c r="CN19" s="156"/>
      <c r="CO19" s="156"/>
      <c r="CP19" s="156"/>
      <c r="CQ19" s="156"/>
      <c r="CR19" s="156"/>
      <c r="CS19" s="156"/>
      <c r="CT19" s="156"/>
      <c r="CU19" s="156"/>
      <c r="CV19" s="156"/>
      <c r="CW19" s="156"/>
      <c r="CX19" s="156"/>
      <c r="CY19" s="156"/>
      <c r="CZ19" s="156"/>
      <c r="DA19" s="156"/>
      <c r="DB19" s="156"/>
      <c r="DC19" s="156"/>
      <c r="DD19" s="156"/>
      <c r="DE19" s="156"/>
      <c r="DF19" s="156"/>
      <c r="DG19" s="156"/>
      <c r="DH19" s="156"/>
      <c r="DI19" s="156"/>
      <c r="DJ19" s="156"/>
      <c r="DK19" s="156"/>
      <c r="DL19" s="156"/>
      <c r="DM19" s="156"/>
      <c r="DN19" s="156"/>
      <c r="DO19" s="156"/>
      <c r="DP19" s="156"/>
      <c r="DQ19" s="156"/>
      <c r="DR19" s="156"/>
      <c r="DS19" s="156"/>
      <c r="DT19" s="156"/>
      <c r="DU19" s="156"/>
      <c r="DV19" s="156"/>
      <c r="DW19" s="156"/>
      <c r="DX19" s="156"/>
      <c r="DY19" s="156"/>
      <c r="DZ19" s="156"/>
      <c r="EA19" s="156"/>
      <c r="EB19" s="156"/>
      <c r="EC19" s="156"/>
      <c r="ED19" s="156"/>
      <c r="EE19" s="156"/>
      <c r="EF19" s="156"/>
      <c r="EG19" s="194"/>
      <c r="EH19" s="178"/>
      <c r="EI19" s="156"/>
      <c r="EJ19" s="156"/>
      <c r="EK19" s="176"/>
      <c r="EL19" s="176"/>
      <c r="EM19" s="176"/>
      <c r="EN19" s="156"/>
      <c r="EP19" s="156"/>
      <c r="EQ19" s="156"/>
      <c r="ER19" s="153"/>
      <c r="ES19" s="153"/>
      <c r="ET19" s="153"/>
      <c r="EU19" s="153"/>
      <c r="EV19" s="153"/>
      <c r="EW19" s="156"/>
      <c r="EX19" s="153"/>
      <c r="EY19" s="153"/>
      <c r="EZ19" s="156"/>
      <c r="FA19" s="156"/>
      <c r="FB19" s="156"/>
      <c r="FC19" s="153"/>
      <c r="FD19" s="153"/>
      <c r="FE19" s="156"/>
      <c r="FF19" s="156"/>
      <c r="FG19" s="153"/>
      <c r="FH19" s="153"/>
      <c r="FI19" s="156"/>
      <c r="FJ19" s="156"/>
      <c r="FK19" s="156"/>
      <c r="FL19" s="156"/>
      <c r="FM19" s="196"/>
      <c r="FN19" s="162"/>
      <c r="FO19" s="156"/>
    </row>
    <row r="20" spans="1:171" s="97" customFormat="1" ht="14.1" customHeight="1">
      <c r="A20" s="225"/>
      <c r="B20" s="156"/>
      <c r="C20" s="156"/>
      <c r="D20" s="156"/>
      <c r="E20" s="17"/>
      <c r="F20" s="197"/>
      <c r="G20" s="159"/>
      <c r="H20" s="159"/>
      <c r="I20" s="159"/>
      <c r="J20" s="159"/>
      <c r="K20" s="159"/>
      <c r="L20" s="159"/>
      <c r="M20" s="159"/>
      <c r="N20" s="159"/>
      <c r="O20" s="159"/>
      <c r="P20" s="195"/>
      <c r="Q20" s="195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6"/>
      <c r="AE20" s="158"/>
      <c r="AF20" s="157"/>
      <c r="AG20" s="157"/>
      <c r="AH20" s="157"/>
      <c r="AI20" s="157"/>
      <c r="AJ20" s="157"/>
      <c r="AK20" s="142"/>
      <c r="AL20" s="157"/>
      <c r="AM20" s="157"/>
      <c r="AN20" s="157"/>
      <c r="AO20" s="157"/>
      <c r="AP20" s="159"/>
      <c r="AQ20" s="156"/>
      <c r="AR20" s="148"/>
      <c r="AS20" s="148"/>
      <c r="AT20" s="148"/>
      <c r="AU20" s="148"/>
      <c r="AV20" s="148"/>
      <c r="AW20" s="148"/>
      <c r="AX20" s="148"/>
      <c r="AY20" s="148"/>
      <c r="AZ20" s="148"/>
      <c r="BA20" s="148"/>
      <c r="BB20" s="148"/>
      <c r="BC20" s="148"/>
      <c r="BD20" s="148"/>
      <c r="BE20" s="148"/>
      <c r="BF20" s="148"/>
      <c r="BG20" s="148"/>
      <c r="BH20" s="148"/>
      <c r="BI20" s="148"/>
      <c r="BJ20" s="148"/>
      <c r="BK20" s="155"/>
      <c r="BL20" s="156"/>
      <c r="BM20" s="156"/>
      <c r="BN20" s="156"/>
      <c r="BO20" s="156"/>
      <c r="BP20" s="156"/>
      <c r="BQ20" s="156"/>
      <c r="BR20" s="156"/>
      <c r="BW20" s="156"/>
      <c r="BX20" s="156"/>
      <c r="BY20" s="156"/>
      <c r="BZ20" s="156"/>
      <c r="CA20" s="156"/>
      <c r="CB20" s="156"/>
      <c r="CC20" s="156"/>
      <c r="CD20" s="156"/>
      <c r="CE20" s="156"/>
      <c r="CF20" s="156"/>
      <c r="CG20" s="156"/>
      <c r="CH20" s="156"/>
      <c r="CI20" s="156"/>
      <c r="CJ20" s="156"/>
      <c r="CK20" s="156"/>
      <c r="CL20" s="156"/>
      <c r="CM20" s="156"/>
      <c r="CN20" s="156"/>
      <c r="CO20" s="156"/>
      <c r="CP20" s="156"/>
      <c r="CQ20" s="156"/>
      <c r="CR20" s="156"/>
      <c r="CS20" s="156"/>
      <c r="CT20" s="156"/>
      <c r="CU20" s="156"/>
      <c r="CV20" s="156"/>
      <c r="CW20" s="156"/>
      <c r="CX20" s="156"/>
      <c r="CY20" s="156"/>
      <c r="CZ20" s="156"/>
      <c r="DA20" s="156"/>
      <c r="DB20" s="156"/>
      <c r="DC20" s="156"/>
      <c r="DD20" s="156"/>
      <c r="DE20" s="156"/>
      <c r="DF20" s="156"/>
      <c r="DG20" s="156"/>
      <c r="DH20" s="156"/>
      <c r="DI20" s="156"/>
      <c r="DJ20" s="156"/>
      <c r="DK20" s="156"/>
      <c r="DL20" s="156"/>
      <c r="DM20" s="156"/>
      <c r="DN20" s="156"/>
      <c r="DO20" s="156"/>
      <c r="DP20" s="156"/>
      <c r="DQ20" s="156"/>
      <c r="DR20" s="156"/>
      <c r="DS20" s="156"/>
      <c r="DT20" s="156"/>
      <c r="DU20" s="156"/>
      <c r="DV20" s="156"/>
      <c r="DW20" s="156"/>
      <c r="DX20" s="156"/>
      <c r="DY20" s="156"/>
      <c r="DZ20" s="156"/>
      <c r="EA20" s="156"/>
      <c r="EB20" s="156"/>
      <c r="EC20" s="156"/>
      <c r="ED20" s="156"/>
      <c r="EE20" s="156"/>
      <c r="EF20" s="156"/>
      <c r="EG20" s="178"/>
      <c r="EH20" s="178"/>
      <c r="EI20" s="156"/>
      <c r="EJ20" s="156"/>
      <c r="EK20" s="156"/>
      <c r="EL20" s="156"/>
      <c r="EM20" s="156"/>
      <c r="EN20" s="156"/>
      <c r="EP20" s="156"/>
      <c r="EQ20" s="156"/>
      <c r="ER20" s="153"/>
      <c r="ES20" s="153"/>
      <c r="ET20" s="153"/>
      <c r="EU20" s="153"/>
      <c r="EV20" s="153"/>
      <c r="EW20" s="156"/>
      <c r="EX20" s="153"/>
      <c r="EY20" s="153"/>
      <c r="EZ20" s="156"/>
      <c r="FA20" s="156"/>
      <c r="FB20" s="156"/>
      <c r="FC20" s="153"/>
      <c r="FD20" s="153"/>
      <c r="FE20" s="156"/>
      <c r="FF20" s="156"/>
      <c r="FG20" s="153"/>
      <c r="FH20" s="153"/>
      <c r="FI20" s="156"/>
      <c r="FJ20" s="156"/>
      <c r="FK20" s="156"/>
      <c r="FL20" s="156"/>
      <c r="FM20" s="170"/>
      <c r="FN20" s="162"/>
      <c r="FO20" s="156"/>
    </row>
  </sheetData>
  <dataConsolidate/>
  <mergeCells count="92">
    <mergeCell ref="B10:N10"/>
    <mergeCell ref="E2:F2"/>
    <mergeCell ref="E3:F3"/>
    <mergeCell ref="E4:F4"/>
    <mergeCell ref="E5:F5"/>
    <mergeCell ref="E6:F6"/>
    <mergeCell ref="AV11:AV12"/>
    <mergeCell ref="BF11:BF12"/>
    <mergeCell ref="BG11:BG12"/>
    <mergeCell ref="BH11:BH12"/>
    <mergeCell ref="P10:R10"/>
    <mergeCell ref="S10:W10"/>
    <mergeCell ref="X10:Y10"/>
    <mergeCell ref="Z10:AA10"/>
    <mergeCell ref="AB10:AD10"/>
    <mergeCell ref="AE10:AG10"/>
    <mergeCell ref="T11:T12"/>
    <mergeCell ref="S11:S12"/>
    <mergeCell ref="AF11:AF12"/>
    <mergeCell ref="U11:U12"/>
    <mergeCell ref="V11:V12"/>
    <mergeCell ref="W11:W12"/>
    <mergeCell ref="G11:G12"/>
    <mergeCell ref="H11:H12"/>
    <mergeCell ref="FO10:FO12"/>
    <mergeCell ref="BL10:EF10"/>
    <mergeCell ref="EG10:EG12"/>
    <mergeCell ref="EH10:EH12"/>
    <mergeCell ref="EI10:FL10"/>
    <mergeCell ref="AI10:AJ10"/>
    <mergeCell ref="AK10:AR10"/>
    <mergeCell ref="AS10:BF10"/>
    <mergeCell ref="BG10:BI10"/>
    <mergeCell ref="BJ10:BJ12"/>
    <mergeCell ref="BK10:BK12"/>
    <mergeCell ref="AM11:AM12"/>
    <mergeCell ref="AN11:AN12"/>
    <mergeCell ref="AO11:AO12"/>
    <mergeCell ref="B11:B12"/>
    <mergeCell ref="C11:C12"/>
    <mergeCell ref="D11:D12"/>
    <mergeCell ref="E11:E12"/>
    <mergeCell ref="F11:F12"/>
    <mergeCell ref="I11:I12"/>
    <mergeCell ref="J11:J12"/>
    <mergeCell ref="K11:K12"/>
    <mergeCell ref="L11:L12"/>
    <mergeCell ref="M11:M12"/>
    <mergeCell ref="N11:N12"/>
    <mergeCell ref="O11:O12"/>
    <mergeCell ref="P11:P12"/>
    <mergeCell ref="Q11:Q12"/>
    <mergeCell ref="R11:R12"/>
    <mergeCell ref="X11:X12"/>
    <mergeCell ref="Y11:Y12"/>
    <mergeCell ref="Z11:Z12"/>
    <mergeCell ref="AA11:AA12"/>
    <mergeCell ref="AB11:AB12"/>
    <mergeCell ref="AC11:AC12"/>
    <mergeCell ref="AD11:AD12"/>
    <mergeCell ref="AE11:AE12"/>
    <mergeCell ref="AL11:AL12"/>
    <mergeCell ref="BC11:BC12"/>
    <mergeCell ref="AP11:AP12"/>
    <mergeCell ref="AQ11:AQ12"/>
    <mergeCell ref="AR11:AR12"/>
    <mergeCell ref="AS11:AS12"/>
    <mergeCell ref="AT11:AT12"/>
    <mergeCell ref="AU11:AU12"/>
    <mergeCell ref="AG11:AG12"/>
    <mergeCell ref="AH11:AH12"/>
    <mergeCell ref="AI11:AI12"/>
    <mergeCell ref="AJ11:AJ12"/>
    <mergeCell ref="AK11:AK12"/>
    <mergeCell ref="BD11:BD12"/>
    <mergeCell ref="BE11:BE12"/>
    <mergeCell ref="AW11:AW12"/>
    <mergeCell ref="AX11:AX12"/>
    <mergeCell ref="AY11:AY12"/>
    <mergeCell ref="AZ11:AZ12"/>
    <mergeCell ref="BA11:BA12"/>
    <mergeCell ref="BB11:BB12"/>
    <mergeCell ref="EI11:EN11"/>
    <mergeCell ref="FM10:FM12"/>
    <mergeCell ref="EP11:ES11"/>
    <mergeCell ref="ET11:FK11"/>
    <mergeCell ref="FL11:FL12"/>
    <mergeCell ref="BI11:BI12"/>
    <mergeCell ref="BL11:CP11"/>
    <mergeCell ref="CQ11:DJ11"/>
    <mergeCell ref="DK11:DV11"/>
    <mergeCell ref="DW11:EF11"/>
  </mergeCells>
  <printOptions horizontalCentered="1" verticalCentered="1"/>
  <pageMargins left="0" right="0" top="0" bottom="0" header="0" footer="0"/>
  <pageSetup paperSize="9" scale="10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fitToPage="1"/>
  </sheetPr>
  <dimension ref="A1:FQ31"/>
  <sheetViews>
    <sheetView showGridLines="0" tabSelected="1" zoomScale="90" zoomScaleNormal="90" zoomScaleSheetLayoutView="90" workbookViewId="0">
      <pane xSplit="6" ySplit="12" topLeftCell="EN16" activePane="bottomRight" state="frozen"/>
      <selection activeCell="EQ12" sqref="EQ12"/>
      <selection pane="topRight" activeCell="EQ12" sqref="EQ12"/>
      <selection pane="bottomLeft" activeCell="EQ12" sqref="EQ12"/>
      <selection pane="bottomRight" activeCell="EV26" sqref="EV25:FN26"/>
    </sheetView>
  </sheetViews>
  <sheetFormatPr baseColWidth="10" defaultRowHeight="14.1" customHeight="1"/>
  <cols>
    <col min="1" max="1" width="23.28515625" style="395" customWidth="1"/>
    <col min="2" max="2" width="4.85546875" style="156" customWidth="1"/>
    <col min="3" max="3" width="9" style="156" bestFit="1" customWidth="1"/>
    <col min="4" max="4" width="9.140625" style="156" bestFit="1" customWidth="1"/>
    <col min="5" max="5" width="12.7109375" style="159" customWidth="1"/>
    <col min="6" max="6" width="47.140625" style="156" customWidth="1"/>
    <col min="7" max="7" width="13.5703125" style="159" customWidth="1"/>
    <col min="8" max="8" width="48.42578125" style="159" hidden="1" customWidth="1"/>
    <col min="9" max="9" width="45.28515625" style="159" hidden="1" customWidth="1"/>
    <col min="10" max="11" width="13.5703125" style="159" hidden="1" customWidth="1"/>
    <col min="12" max="13" width="14.140625" style="159" hidden="1" customWidth="1"/>
    <col min="14" max="14" width="25.140625" style="159" hidden="1" customWidth="1"/>
    <col min="15" max="15" width="11" style="159" hidden="1" customWidth="1"/>
    <col min="16" max="16" width="56.42578125" style="195" bestFit="1" customWidth="1"/>
    <col min="17" max="17" width="16.7109375" style="195" customWidth="1"/>
    <col min="18" max="18" width="49.42578125" style="159" customWidth="1"/>
    <col min="19" max="19" width="16.85546875" style="159" hidden="1" customWidth="1"/>
    <col min="20" max="20" width="24.140625" style="159" hidden="1" customWidth="1"/>
    <col min="21" max="21" width="33.28515625" style="159" hidden="1" customWidth="1"/>
    <col min="22" max="22" width="17.5703125" style="159" customWidth="1"/>
    <col min="23" max="23" width="12.28515625" style="159" customWidth="1"/>
    <col min="24" max="24" width="16.140625" style="159" customWidth="1"/>
    <col min="25" max="25" width="25.5703125" style="159" bestFit="1" customWidth="1"/>
    <col min="26" max="26" width="6.85546875" style="159" hidden="1" customWidth="1"/>
    <col min="27" max="27" width="21.7109375" style="159" hidden="1" customWidth="1"/>
    <col min="28" max="28" width="14.42578125" style="159" customWidth="1"/>
    <col min="29" max="29" width="20.7109375" style="159" customWidth="1"/>
    <col min="30" max="30" width="21" style="156" bestFit="1" customWidth="1"/>
    <col min="31" max="31" width="13.85546875" style="158" customWidth="1"/>
    <col min="32" max="32" width="13" style="158" bestFit="1" customWidth="1"/>
    <col min="33" max="33" width="8.85546875" style="158" hidden="1" customWidth="1"/>
    <col min="34" max="34" width="22" style="158" hidden="1" customWidth="1"/>
    <col min="35" max="35" width="13.42578125" style="158" bestFit="1" customWidth="1"/>
    <col min="36" max="36" width="24.7109375" style="158" hidden="1" customWidth="1"/>
    <col min="37" max="37" width="32.140625" style="158" bestFit="1" customWidth="1"/>
    <col min="38" max="38" width="54.7109375" style="158" hidden="1" customWidth="1"/>
    <col min="39" max="39" width="21.7109375" style="158" customWidth="1"/>
    <col min="40" max="40" width="28.85546875" style="158" customWidth="1"/>
    <col min="41" max="41" width="12.42578125" style="159" bestFit="1" customWidth="1"/>
    <col min="42" max="42" width="10.42578125" style="159" customWidth="1"/>
    <col min="43" max="43" width="14.7109375" style="156" customWidth="1"/>
    <col min="44" max="44" width="13.7109375" style="159" customWidth="1"/>
    <col min="45" max="45" width="12.5703125" style="156" customWidth="1"/>
    <col min="46" max="47" width="9.28515625" style="156" customWidth="1"/>
    <col min="48" max="61" width="9.28515625" style="156" hidden="1" customWidth="1"/>
    <col min="62" max="62" width="8.5703125" style="156" hidden="1" customWidth="1"/>
    <col min="63" max="63" width="10.42578125" style="198" customWidth="1"/>
    <col min="64" max="64" width="13.28515625" style="156" customWidth="1"/>
    <col min="65" max="65" width="14.85546875" style="156" customWidth="1"/>
    <col min="66" max="66" width="13.28515625" style="156" hidden="1" customWidth="1"/>
    <col min="67" max="67" width="13.28515625" style="156" customWidth="1"/>
    <col min="68" max="70" width="13.28515625" style="156" hidden="1" customWidth="1"/>
    <col min="71" max="74" width="13.28515625" style="97" hidden="1" customWidth="1"/>
    <col min="75" max="77" width="11.85546875" style="156" hidden="1" customWidth="1"/>
    <col min="78" max="78" width="12.28515625" style="156" hidden="1" customWidth="1"/>
    <col min="79" max="79" width="12.28515625" style="156" customWidth="1"/>
    <col min="80" max="81" width="12.28515625" style="156" hidden="1" customWidth="1"/>
    <col min="82" max="94" width="14.7109375" style="156" hidden="1" customWidth="1"/>
    <col min="95" max="96" width="11.85546875" style="156" customWidth="1"/>
    <col min="97" max="101" width="11.85546875" style="156" hidden="1" customWidth="1"/>
    <col min="102" max="105" width="15" style="156" hidden="1" customWidth="1"/>
    <col min="106" max="106" width="15" style="156" customWidth="1"/>
    <col min="107" max="113" width="15" style="156" hidden="1" customWidth="1"/>
    <col min="114" max="123" width="13.140625" style="156" hidden="1" customWidth="1"/>
    <col min="124" max="124" width="13.140625" style="156" customWidth="1"/>
    <col min="125" max="131" width="13.140625" style="156" hidden="1" customWidth="1"/>
    <col min="132" max="132" width="14.7109375" style="156" hidden="1" customWidth="1"/>
    <col min="133" max="133" width="13.140625" style="156" hidden="1" customWidth="1"/>
    <col min="134" max="134" width="15.28515625" style="156" hidden="1" customWidth="1"/>
    <col min="135" max="135" width="14.42578125" style="156" hidden="1" customWidth="1"/>
    <col min="136" max="136" width="23.42578125" style="156" hidden="1" customWidth="1"/>
    <col min="137" max="138" width="13.28515625" style="178" customWidth="1"/>
    <col min="139" max="141" width="14.5703125" style="156" customWidth="1"/>
    <col min="142" max="143" width="14.5703125" style="156" hidden="1" customWidth="1"/>
    <col min="144" max="144" width="16.28515625" style="156" customWidth="1"/>
    <col min="145" max="145" width="14.5703125" style="97" customWidth="1"/>
    <col min="146" max="147" width="14.5703125" style="156" hidden="1" customWidth="1"/>
    <col min="148" max="151" width="14.5703125" style="153" hidden="1" customWidth="1"/>
    <col min="152" max="152" width="14.5703125" style="153" customWidth="1"/>
    <col min="153" max="153" width="14.5703125" style="156" hidden="1" customWidth="1"/>
    <col min="154" max="155" width="14.5703125" style="153" hidden="1" customWidth="1"/>
    <col min="156" max="156" width="14.5703125" style="156" hidden="1" customWidth="1"/>
    <col min="157" max="157" width="14.5703125" style="156" customWidth="1"/>
    <col min="158" max="158" width="14.5703125" style="156" hidden="1" customWidth="1"/>
    <col min="159" max="160" width="14.5703125" style="153" hidden="1" customWidth="1"/>
    <col min="161" max="162" width="14.5703125" style="156" hidden="1" customWidth="1"/>
    <col min="163" max="164" width="14.5703125" style="153" hidden="1" customWidth="1"/>
    <col min="165" max="167" width="14.5703125" style="156" hidden="1" customWidth="1"/>
    <col min="168" max="168" width="14.5703125" style="156" customWidth="1"/>
    <col min="169" max="169" width="14.85546875" style="170" customWidth="1"/>
    <col min="170" max="170" width="5.28515625" style="162" customWidth="1"/>
    <col min="171" max="171" width="13.28515625" style="156" customWidth="1"/>
    <col min="172" max="173" width="13.28515625" style="156" hidden="1" customWidth="1"/>
    <col min="174" max="16384" width="11.42578125" style="99"/>
  </cols>
  <sheetData>
    <row r="1" spans="1:173" s="44" customFormat="1" ht="21">
      <c r="A1" s="221"/>
      <c r="B1" s="29"/>
      <c r="C1" s="29"/>
      <c r="D1" s="29"/>
      <c r="E1" s="220">
        <v>43159</v>
      </c>
      <c r="F1" s="30"/>
      <c r="G1" s="31"/>
      <c r="H1" s="31"/>
      <c r="I1" s="31"/>
      <c r="J1" s="31"/>
      <c r="K1" s="31"/>
      <c r="L1" s="31"/>
      <c r="M1" s="31"/>
      <c r="N1" s="31"/>
      <c r="O1" s="31"/>
      <c r="P1" s="32"/>
      <c r="Q1" s="33"/>
      <c r="R1" s="34"/>
      <c r="S1" s="31"/>
      <c r="T1" s="31"/>
      <c r="U1" s="31"/>
      <c r="V1" s="31"/>
      <c r="W1" s="31"/>
      <c r="X1" s="31"/>
      <c r="Y1" s="35"/>
      <c r="Z1" s="35"/>
      <c r="AA1" s="35"/>
      <c r="AB1" s="35"/>
      <c r="AC1" s="35"/>
      <c r="AD1" s="29"/>
      <c r="AE1" s="36"/>
      <c r="AF1" s="36"/>
      <c r="AG1" s="37"/>
      <c r="AH1" s="37"/>
      <c r="AI1" s="37"/>
      <c r="AJ1" s="37"/>
      <c r="AK1" s="37"/>
      <c r="AL1" s="37"/>
      <c r="AM1" s="37"/>
      <c r="AN1" s="37"/>
      <c r="AO1" s="34"/>
      <c r="AP1" s="34"/>
      <c r="AQ1" s="38"/>
      <c r="AR1" s="34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3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  <c r="DV1" s="29"/>
      <c r="DW1" s="29"/>
      <c r="DX1" s="29"/>
      <c r="DY1" s="29"/>
      <c r="DZ1" s="29"/>
      <c r="EA1" s="29"/>
      <c r="EB1" s="29"/>
      <c r="EC1" s="29"/>
      <c r="ED1" s="29"/>
      <c r="EE1" s="29"/>
      <c r="EF1" s="29"/>
      <c r="EG1" s="40"/>
      <c r="EH1" s="40"/>
      <c r="EI1" s="29"/>
      <c r="EJ1" s="29"/>
      <c r="EK1" s="29"/>
      <c r="EL1" s="29"/>
      <c r="EM1" s="29"/>
      <c r="EN1" s="41"/>
      <c r="EO1" s="29"/>
      <c r="EP1" s="29"/>
      <c r="EQ1" s="29"/>
      <c r="ER1" s="29"/>
      <c r="ES1" s="29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40"/>
      <c r="FN1" s="29"/>
      <c r="FO1" s="29"/>
      <c r="FP1" s="29"/>
      <c r="FQ1" s="29"/>
    </row>
    <row r="2" spans="1:173" s="44" customFormat="1" ht="18.75">
      <c r="A2" s="221"/>
      <c r="B2" s="45" t="s">
        <v>135</v>
      </c>
      <c r="C2" s="46"/>
      <c r="D2" s="47" t="s">
        <v>140</v>
      </c>
      <c r="E2" s="417" t="s">
        <v>233</v>
      </c>
      <c r="F2" s="418"/>
      <c r="G2" s="48"/>
      <c r="H2" s="48"/>
      <c r="I2" s="48"/>
      <c r="J2" s="48"/>
      <c r="K2" s="48"/>
      <c r="L2" s="48"/>
      <c r="M2" s="48"/>
      <c r="N2" s="48"/>
      <c r="O2" s="48"/>
      <c r="P2" s="49"/>
      <c r="Q2" s="50"/>
      <c r="R2" s="51"/>
      <c r="S2" s="48"/>
      <c r="T2" s="48"/>
      <c r="U2" s="48"/>
      <c r="V2" s="48"/>
      <c r="W2" s="48"/>
      <c r="X2" s="48"/>
      <c r="Y2" s="52"/>
      <c r="Z2" s="52"/>
      <c r="AA2" s="52"/>
      <c r="AB2" s="52"/>
      <c r="AC2" s="52"/>
      <c r="AD2" s="53"/>
      <c r="AE2" s="54"/>
      <c r="AF2" s="54"/>
      <c r="AG2" s="55"/>
      <c r="AH2" s="55"/>
      <c r="AI2" s="55"/>
      <c r="AJ2" s="55"/>
      <c r="AK2" s="55"/>
      <c r="AL2" s="55"/>
      <c r="AM2" s="55"/>
      <c r="AN2" s="55"/>
      <c r="AO2" s="51"/>
      <c r="AP2" s="51"/>
      <c r="AQ2" s="56"/>
      <c r="AR2" s="51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7"/>
      <c r="BL2" s="53"/>
      <c r="BM2" s="58"/>
      <c r="BN2" s="58"/>
      <c r="BO2" s="58"/>
      <c r="BP2" s="58"/>
      <c r="BQ2" s="58"/>
      <c r="BR2" s="59"/>
      <c r="BS2" s="59"/>
      <c r="BT2" s="59"/>
      <c r="BU2" s="59"/>
      <c r="BV2" s="59"/>
      <c r="BW2" s="58"/>
      <c r="BX2" s="58"/>
      <c r="BY2" s="58"/>
      <c r="BZ2" s="58"/>
      <c r="CA2" s="58"/>
      <c r="CB2" s="58"/>
      <c r="CC2" s="58"/>
      <c r="CD2" s="58"/>
      <c r="CE2" s="58"/>
      <c r="CF2" s="58"/>
      <c r="CG2" s="58"/>
      <c r="CH2" s="58"/>
      <c r="CI2" s="58"/>
      <c r="CJ2" s="58"/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8"/>
      <c r="DK2" s="60"/>
      <c r="DL2" s="60"/>
      <c r="DM2" s="60"/>
      <c r="DN2" s="60"/>
      <c r="DO2" s="60"/>
      <c r="DP2" s="60"/>
      <c r="DQ2" s="60"/>
      <c r="DR2" s="60"/>
      <c r="DS2" s="60"/>
      <c r="DT2" s="60"/>
      <c r="DU2" s="60"/>
      <c r="DV2" s="61"/>
      <c r="DW2" s="62"/>
      <c r="DX2" s="62"/>
      <c r="DY2" s="62"/>
      <c r="DZ2" s="62"/>
      <c r="EA2" s="62"/>
      <c r="EB2" s="62"/>
      <c r="EC2" s="62"/>
      <c r="ED2" s="62"/>
      <c r="EE2" s="62"/>
      <c r="EF2" s="62"/>
      <c r="EG2" s="63"/>
      <c r="EH2" s="64"/>
      <c r="EI2" s="53"/>
      <c r="EJ2" s="53"/>
      <c r="EK2" s="53"/>
      <c r="EL2" s="53"/>
      <c r="EM2" s="53"/>
      <c r="EN2" s="53"/>
      <c r="EO2" s="65"/>
      <c r="EP2" s="62"/>
      <c r="EQ2" s="62"/>
      <c r="ER2" s="66"/>
      <c r="ES2" s="67"/>
      <c r="ET2" s="67"/>
      <c r="EU2" s="67"/>
      <c r="EV2" s="67"/>
      <c r="EW2" s="62"/>
      <c r="EX2" s="67"/>
      <c r="EY2" s="67"/>
      <c r="EZ2" s="62"/>
      <c r="FA2" s="62"/>
      <c r="FB2" s="62"/>
      <c r="FC2" s="67"/>
      <c r="FD2" s="67"/>
      <c r="FE2" s="62"/>
      <c r="FF2" s="62"/>
      <c r="FG2" s="67"/>
      <c r="FH2" s="67"/>
      <c r="FI2" s="62"/>
      <c r="FJ2" s="62"/>
      <c r="FK2" s="62"/>
      <c r="FL2" s="53"/>
      <c r="FM2" s="68"/>
      <c r="FN2" s="69"/>
      <c r="FO2" s="62"/>
      <c r="FP2" s="62"/>
      <c r="FQ2" s="62"/>
    </row>
    <row r="3" spans="1:173" s="44" customFormat="1" ht="18.75">
      <c r="A3" s="221"/>
      <c r="B3" s="45" t="s">
        <v>136</v>
      </c>
      <c r="C3" s="42"/>
      <c r="D3" s="47" t="s">
        <v>140</v>
      </c>
      <c r="E3" s="417">
        <v>20330693917</v>
      </c>
      <c r="F3" s="419"/>
      <c r="G3" s="71"/>
      <c r="H3" s="71"/>
      <c r="I3" s="71"/>
      <c r="J3" s="71"/>
      <c r="K3" s="71"/>
      <c r="L3" s="71"/>
      <c r="M3" s="71"/>
      <c r="N3" s="71"/>
      <c r="O3" s="71"/>
      <c r="P3" s="72"/>
      <c r="Q3" s="73"/>
      <c r="R3" s="74"/>
      <c r="S3" s="71"/>
      <c r="T3" s="71"/>
      <c r="U3" s="71"/>
      <c r="V3" s="71"/>
      <c r="W3" s="71"/>
      <c r="X3" s="71"/>
      <c r="Y3" s="75"/>
      <c r="Z3" s="75"/>
      <c r="AA3" s="76"/>
      <c r="AB3" s="75"/>
      <c r="AC3" s="75"/>
      <c r="AD3" s="77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8"/>
      <c r="AR3" s="74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9"/>
      <c r="BS3" s="19"/>
      <c r="BT3" s="19"/>
      <c r="BU3" s="19"/>
      <c r="BV3" s="19"/>
      <c r="BW3" s="19"/>
      <c r="BX3" s="19"/>
      <c r="BY3" s="80"/>
      <c r="BZ3" s="19"/>
      <c r="CA3" s="81"/>
      <c r="CB3" s="81"/>
      <c r="CC3" s="77"/>
      <c r="CD3" s="82"/>
      <c r="CE3" s="82"/>
      <c r="CF3" s="83"/>
      <c r="CG3" s="82"/>
      <c r="CH3" s="82"/>
      <c r="CI3" s="82"/>
      <c r="CJ3" s="82"/>
      <c r="CK3" s="82"/>
      <c r="CL3" s="82"/>
      <c r="CM3" s="82"/>
      <c r="CN3" s="82"/>
      <c r="CO3" s="82"/>
      <c r="CP3" s="81"/>
      <c r="CQ3" s="81"/>
      <c r="CR3" s="81"/>
      <c r="CS3" s="81"/>
      <c r="CT3" s="81"/>
      <c r="CU3" s="81"/>
      <c r="CV3" s="81"/>
      <c r="CW3" s="81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84"/>
      <c r="DK3" s="84"/>
      <c r="DL3" s="84"/>
      <c r="DM3" s="84"/>
      <c r="DN3" s="84"/>
      <c r="DO3" s="84"/>
      <c r="DP3" s="84"/>
      <c r="DQ3" s="84"/>
      <c r="DR3" s="84"/>
      <c r="DS3" s="84"/>
      <c r="DT3" s="84"/>
      <c r="DU3" s="84"/>
      <c r="DV3" s="85"/>
      <c r="DW3" s="81"/>
      <c r="DX3" s="81"/>
      <c r="DY3" s="81"/>
      <c r="DZ3" s="81"/>
      <c r="EA3" s="81"/>
      <c r="EB3" s="81"/>
      <c r="EC3" s="81"/>
      <c r="ED3" s="81"/>
      <c r="EE3" s="81"/>
      <c r="EF3" s="81"/>
      <c r="EG3" s="86"/>
      <c r="EH3" s="87"/>
      <c r="EI3" s="77"/>
      <c r="EJ3" s="77"/>
      <c r="EK3" s="77"/>
      <c r="EL3" s="77"/>
      <c r="EM3" s="77"/>
      <c r="EN3" s="77"/>
      <c r="EO3" s="77"/>
      <c r="EP3" s="81"/>
      <c r="EQ3" s="81"/>
      <c r="ER3" s="81"/>
      <c r="ES3" s="81"/>
      <c r="ET3" s="81"/>
      <c r="EU3" s="81"/>
      <c r="EV3" s="81"/>
      <c r="EW3" s="81"/>
      <c r="EX3" s="81"/>
      <c r="EY3" s="81"/>
      <c r="EZ3" s="81"/>
      <c r="FA3" s="81"/>
      <c r="FB3" s="81"/>
      <c r="FC3" s="81"/>
      <c r="FD3" s="81"/>
      <c r="FE3" s="81"/>
      <c r="FF3" s="81"/>
      <c r="FG3" s="81"/>
      <c r="FH3" s="81"/>
      <c r="FI3" s="81"/>
      <c r="FJ3" s="81"/>
      <c r="FK3" s="81"/>
      <c r="FL3" s="77"/>
      <c r="FM3" s="88"/>
      <c r="FN3" s="89"/>
      <c r="FO3" s="81"/>
      <c r="FP3" s="81"/>
      <c r="FQ3" s="81"/>
    </row>
    <row r="4" spans="1:173" ht="18.75">
      <c r="B4" s="91" t="s">
        <v>137</v>
      </c>
      <c r="C4" s="92"/>
      <c r="D4" s="93" t="s">
        <v>140</v>
      </c>
      <c r="E4" s="420" t="s">
        <v>288</v>
      </c>
      <c r="F4" s="421"/>
      <c r="G4" s="7"/>
      <c r="H4" s="7"/>
      <c r="I4" s="7"/>
      <c r="J4" s="7"/>
      <c r="K4" s="7"/>
      <c r="L4" s="7"/>
      <c r="M4" s="7"/>
      <c r="N4" s="7"/>
      <c r="O4" s="7"/>
      <c r="P4" s="7"/>
      <c r="Q4" s="7" t="s">
        <v>159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342" t="s">
        <v>232</v>
      </c>
      <c r="AN4" s="7"/>
      <c r="AO4" s="7"/>
      <c r="AP4" s="7"/>
      <c r="AQ4" s="8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18"/>
      <c r="BE4" s="18"/>
      <c r="BF4" s="7"/>
      <c r="BG4" s="7"/>
      <c r="BH4" s="7"/>
      <c r="BI4" s="7"/>
      <c r="BJ4" s="7"/>
      <c r="BK4" s="2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20"/>
      <c r="CG4" s="20"/>
      <c r="CH4" s="7"/>
      <c r="CI4" s="7"/>
      <c r="CJ4" s="7"/>
      <c r="CK4" s="7"/>
      <c r="CL4" s="7"/>
      <c r="CM4" s="7"/>
      <c r="CN4" s="7"/>
      <c r="CO4" s="7"/>
      <c r="CP4" s="21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3"/>
      <c r="EH4" s="3"/>
      <c r="EI4" s="7"/>
      <c r="EJ4" s="7"/>
      <c r="EK4" s="7"/>
      <c r="EL4" s="7"/>
      <c r="EM4" s="7"/>
      <c r="EN4" s="7"/>
      <c r="EO4" s="7"/>
      <c r="EP4" s="7"/>
      <c r="EQ4" s="7"/>
      <c r="ER4" s="7"/>
      <c r="ES4" s="8"/>
      <c r="ET4" s="23"/>
      <c r="EU4" s="20"/>
      <c r="EV4" s="7"/>
      <c r="EW4" s="7"/>
      <c r="EX4" s="20"/>
      <c r="EY4" s="7"/>
      <c r="EZ4" s="7"/>
      <c r="FA4" s="7"/>
      <c r="FB4" s="7"/>
      <c r="FC4" s="20"/>
      <c r="FD4" s="7"/>
      <c r="FE4" s="7"/>
      <c r="FF4" s="7"/>
      <c r="FG4" s="20"/>
      <c r="FH4" s="7"/>
      <c r="FI4" s="7"/>
      <c r="FJ4" s="7"/>
      <c r="FK4" s="7"/>
      <c r="FL4" s="7"/>
      <c r="FM4" s="5"/>
      <c r="FN4" s="7"/>
      <c r="FO4" s="20"/>
      <c r="FP4" s="7"/>
      <c r="FQ4" s="7"/>
    </row>
    <row r="5" spans="1:173" s="112" customFormat="1" ht="15.75">
      <c r="A5" s="395"/>
      <c r="B5" s="9" t="s">
        <v>138</v>
      </c>
      <c r="C5" s="10"/>
      <c r="D5" s="100" t="s">
        <v>140</v>
      </c>
      <c r="E5" s="422">
        <v>43678</v>
      </c>
      <c r="F5" s="423"/>
      <c r="G5" s="7"/>
      <c r="H5" s="7"/>
      <c r="I5" s="7"/>
      <c r="J5" s="7"/>
      <c r="K5" s="7"/>
      <c r="L5" s="7"/>
      <c r="M5" s="7"/>
      <c r="N5" s="7"/>
      <c r="O5" s="7"/>
      <c r="P5" s="101"/>
      <c r="Q5" s="101"/>
      <c r="R5" s="7"/>
      <c r="S5" s="7"/>
      <c r="T5" s="7"/>
      <c r="U5" s="7"/>
      <c r="V5" s="7"/>
      <c r="W5" s="7"/>
      <c r="X5" s="102"/>
      <c r="Y5" s="103"/>
      <c r="Z5" s="102"/>
      <c r="AA5" s="103"/>
      <c r="AB5" s="227"/>
      <c r="AC5" s="7"/>
      <c r="AD5" s="94"/>
      <c r="AE5" s="7"/>
      <c r="AF5" s="227"/>
      <c r="AG5" s="7"/>
      <c r="AH5" s="7"/>
      <c r="AI5" s="7"/>
      <c r="AJ5" s="7"/>
      <c r="AK5" s="7"/>
      <c r="AL5" s="7"/>
      <c r="AM5" s="343">
        <v>21</v>
      </c>
      <c r="AN5" s="7"/>
      <c r="AO5" s="7"/>
      <c r="AP5" s="7"/>
      <c r="AQ5" s="104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105"/>
      <c r="BM5" s="105"/>
      <c r="BN5" s="105"/>
      <c r="BO5" s="105"/>
      <c r="BP5" s="105"/>
      <c r="BQ5" s="105"/>
      <c r="BR5" s="105"/>
      <c r="BS5" s="105"/>
      <c r="BT5" s="105"/>
      <c r="BU5" s="105"/>
      <c r="BV5" s="105"/>
      <c r="BW5" s="105"/>
      <c r="BX5" s="105"/>
      <c r="BY5" s="105"/>
      <c r="BZ5" s="105"/>
      <c r="CA5" s="105"/>
      <c r="CB5" s="105"/>
      <c r="CC5" s="7"/>
      <c r="CD5" s="105"/>
      <c r="CE5" s="105"/>
      <c r="CF5" s="105"/>
      <c r="CG5" s="105"/>
      <c r="CH5" s="105"/>
      <c r="CI5" s="105"/>
      <c r="CJ5" s="105"/>
      <c r="CK5" s="105"/>
      <c r="CL5" s="105"/>
      <c r="CM5" s="105"/>
      <c r="CN5" s="105"/>
      <c r="CO5" s="105"/>
      <c r="CP5" s="105"/>
      <c r="CQ5" s="105"/>
      <c r="CR5" s="105"/>
      <c r="CS5" s="105"/>
      <c r="CT5" s="105"/>
      <c r="CU5" s="105"/>
      <c r="CV5" s="105"/>
      <c r="CW5" s="105"/>
      <c r="CX5" s="105"/>
      <c r="CY5" s="105"/>
      <c r="CZ5" s="105"/>
      <c r="DA5" s="105"/>
      <c r="DB5" s="105"/>
      <c r="DC5" s="105"/>
      <c r="DD5" s="105"/>
      <c r="DE5" s="105"/>
      <c r="DF5" s="105"/>
      <c r="DG5" s="105"/>
      <c r="DH5" s="105"/>
      <c r="DI5" s="105"/>
      <c r="DJ5" s="105"/>
      <c r="DK5" s="105"/>
      <c r="DL5" s="105"/>
      <c r="DM5" s="105"/>
      <c r="DN5" s="105"/>
      <c r="DO5" s="105"/>
      <c r="DP5" s="105"/>
      <c r="DQ5" s="105"/>
      <c r="DR5" s="105"/>
      <c r="DS5" s="105"/>
      <c r="DT5" s="105"/>
      <c r="DU5" s="105"/>
      <c r="DV5" s="105"/>
      <c r="DW5" s="105"/>
      <c r="DX5" s="105"/>
      <c r="DY5" s="105"/>
      <c r="DZ5" s="105"/>
      <c r="EA5" s="105"/>
      <c r="EB5" s="105"/>
      <c r="EC5" s="105"/>
      <c r="ED5" s="105"/>
      <c r="EE5" s="105"/>
      <c r="EF5" s="105"/>
      <c r="EG5" s="3"/>
      <c r="EH5" s="106"/>
      <c r="EI5" s="75"/>
      <c r="EJ5" s="75"/>
      <c r="EK5" s="75"/>
      <c r="EL5" s="75"/>
      <c r="EM5" s="75"/>
      <c r="EN5" s="75"/>
      <c r="EO5" s="75"/>
      <c r="EP5" s="75"/>
      <c r="EQ5" s="75"/>
      <c r="ER5" s="75"/>
      <c r="ES5" s="104"/>
      <c r="ET5" s="75"/>
      <c r="EU5" s="75"/>
      <c r="EV5" s="75"/>
      <c r="EW5" s="75"/>
      <c r="EX5" s="75"/>
      <c r="EY5" s="75"/>
      <c r="EZ5" s="75"/>
      <c r="FA5" s="75"/>
      <c r="FB5" s="75"/>
      <c r="FC5" s="75"/>
      <c r="FD5" s="75"/>
      <c r="FE5" s="75"/>
      <c r="FF5" s="75"/>
      <c r="FG5" s="75"/>
      <c r="FH5" s="75"/>
      <c r="FI5" s="75"/>
      <c r="FJ5" s="75"/>
      <c r="FK5" s="75"/>
      <c r="FL5" s="75"/>
      <c r="FM5" s="106"/>
      <c r="FN5" s="107"/>
      <c r="FO5" s="108"/>
      <c r="FP5" s="94"/>
      <c r="FQ5" s="94"/>
    </row>
    <row r="6" spans="1:173" s="112" customFormat="1" ht="23.25">
      <c r="A6" s="395"/>
      <c r="B6" s="113" t="s">
        <v>139</v>
      </c>
      <c r="C6" s="114"/>
      <c r="D6" s="100" t="s">
        <v>140</v>
      </c>
      <c r="E6" s="422">
        <v>43708</v>
      </c>
      <c r="F6" s="423"/>
      <c r="G6" s="7"/>
      <c r="H6" s="7"/>
      <c r="I6" s="7"/>
      <c r="J6" s="7"/>
      <c r="K6" s="7"/>
      <c r="L6" s="7"/>
      <c r="M6" s="7"/>
      <c r="N6" s="7"/>
      <c r="O6" s="7"/>
      <c r="P6" s="101"/>
      <c r="Q6" s="101"/>
      <c r="R6" s="7"/>
      <c r="S6" s="7"/>
      <c r="T6" s="7"/>
      <c r="U6" s="7"/>
      <c r="V6" s="7"/>
      <c r="W6" s="7"/>
      <c r="X6" s="102"/>
      <c r="Y6" s="103"/>
      <c r="Z6" s="102"/>
      <c r="AA6" s="103"/>
      <c r="AB6" s="7"/>
      <c r="AC6" s="7"/>
      <c r="AD6" s="94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8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115"/>
      <c r="BL6" s="116"/>
      <c r="BM6" s="116"/>
      <c r="BN6" s="116"/>
      <c r="BO6" s="116"/>
      <c r="BP6" s="116"/>
      <c r="BQ6" s="108"/>
      <c r="BR6" s="116"/>
      <c r="BS6" s="116"/>
      <c r="BT6" s="116"/>
      <c r="BU6" s="116"/>
      <c r="BV6" s="116"/>
      <c r="BW6" s="108"/>
      <c r="BX6" s="108"/>
      <c r="BY6" s="108"/>
      <c r="BZ6" s="108"/>
      <c r="CA6" s="116"/>
      <c r="CB6" s="116"/>
      <c r="CC6" s="116"/>
      <c r="CD6" s="116"/>
      <c r="CE6" s="116"/>
      <c r="CF6" s="116"/>
      <c r="CG6" s="116"/>
      <c r="CH6" s="116"/>
      <c r="CI6" s="116"/>
      <c r="CJ6" s="116"/>
      <c r="CK6" s="116"/>
      <c r="CL6" s="116"/>
      <c r="CM6" s="116"/>
      <c r="CN6" s="116"/>
      <c r="CO6" s="116"/>
      <c r="CP6" s="116"/>
      <c r="CQ6" s="94"/>
      <c r="CR6" s="94"/>
      <c r="CS6" s="94"/>
      <c r="CT6" s="94"/>
      <c r="CU6" s="94"/>
      <c r="CV6" s="94"/>
      <c r="CW6" s="94"/>
      <c r="CX6" s="94"/>
      <c r="CY6" s="94"/>
      <c r="CZ6" s="94"/>
      <c r="DA6" s="94"/>
      <c r="DB6" s="94"/>
      <c r="DC6" s="94"/>
      <c r="DD6" s="94"/>
      <c r="DE6" s="94"/>
      <c r="DF6" s="94"/>
      <c r="DG6" s="94"/>
      <c r="DH6" s="94"/>
      <c r="DI6" s="94"/>
      <c r="DJ6" s="116"/>
      <c r="DK6" s="116"/>
      <c r="DL6" s="116"/>
      <c r="DM6" s="116"/>
      <c r="DN6" s="116"/>
      <c r="DO6" s="116"/>
      <c r="DP6" s="116"/>
      <c r="DQ6" s="116"/>
      <c r="DR6" s="116"/>
      <c r="DS6" s="116"/>
      <c r="DT6" s="116"/>
      <c r="DU6" s="116"/>
      <c r="DV6" s="116"/>
      <c r="DW6" s="116"/>
      <c r="DX6" s="116"/>
      <c r="DY6" s="116"/>
      <c r="DZ6" s="116"/>
      <c r="EA6" s="94"/>
      <c r="EB6" s="116"/>
      <c r="EC6" s="94"/>
      <c r="ED6" s="116"/>
      <c r="EE6" s="7"/>
      <c r="EF6" s="116"/>
      <c r="EG6" s="3"/>
      <c r="EH6" s="117"/>
      <c r="EI6" s="116"/>
      <c r="EJ6" s="116"/>
      <c r="EK6" s="116"/>
      <c r="EL6" s="116"/>
      <c r="EM6" s="116"/>
      <c r="EN6" s="116"/>
      <c r="EO6" s="116"/>
      <c r="EP6" s="116"/>
      <c r="EQ6" s="116"/>
      <c r="ER6" s="116"/>
      <c r="ES6" s="116"/>
      <c r="ET6" s="116"/>
      <c r="EU6" s="116"/>
      <c r="EV6" s="116"/>
      <c r="EW6" s="116"/>
      <c r="EX6" s="116"/>
      <c r="EY6" s="116"/>
      <c r="EZ6" s="116"/>
      <c r="FA6" s="116"/>
      <c r="FB6" s="116"/>
      <c r="FC6" s="116"/>
      <c r="FD6" s="116"/>
      <c r="FE6" s="116"/>
      <c r="FF6" s="116"/>
      <c r="FG6" s="116"/>
      <c r="FH6" s="116"/>
      <c r="FI6" s="116"/>
      <c r="FJ6" s="116"/>
      <c r="FK6" s="116"/>
      <c r="FL6" s="94"/>
      <c r="FM6" s="118"/>
      <c r="FN6" s="107"/>
      <c r="FO6" s="108"/>
      <c r="FP6" s="94"/>
      <c r="FQ6" s="94"/>
    </row>
    <row r="7" spans="1:173" s="368" customFormat="1" ht="19.5">
      <c r="A7" s="396"/>
      <c r="B7" s="392"/>
      <c r="C7" s="392"/>
      <c r="D7" s="393"/>
      <c r="E7" s="394"/>
      <c r="F7" s="365"/>
      <c r="G7" s="358"/>
      <c r="H7" s="358"/>
      <c r="I7" s="358"/>
      <c r="J7" s="358"/>
      <c r="K7" s="358"/>
      <c r="L7" s="358"/>
      <c r="M7" s="358"/>
      <c r="N7" s="358"/>
      <c r="O7" s="358"/>
      <c r="P7" s="358"/>
      <c r="Q7" s="358"/>
      <c r="R7" s="358"/>
      <c r="S7" s="358"/>
      <c r="T7" s="358"/>
      <c r="U7" s="358"/>
      <c r="V7" s="358"/>
      <c r="W7" s="358"/>
      <c r="X7" s="359"/>
      <c r="Y7" s="360"/>
      <c r="Z7" s="359"/>
      <c r="AA7" s="360"/>
      <c r="AB7" s="358"/>
      <c r="AC7" s="358"/>
      <c r="AD7" s="361"/>
      <c r="AE7" s="358"/>
      <c r="AF7" s="358"/>
      <c r="AG7" s="358"/>
      <c r="AH7" s="358"/>
      <c r="AI7" s="358"/>
      <c r="AJ7" s="358"/>
      <c r="AK7" s="358"/>
      <c r="AL7" s="358"/>
      <c r="AM7" s="358"/>
      <c r="AN7" s="358"/>
      <c r="AO7" s="358"/>
      <c r="AP7" s="358"/>
      <c r="AQ7" s="358"/>
      <c r="AR7" s="358"/>
      <c r="AS7" s="362"/>
      <c r="AT7" s="362"/>
      <c r="AU7" s="362"/>
      <c r="AV7" s="362"/>
      <c r="AW7" s="362"/>
      <c r="AX7" s="362"/>
      <c r="AY7" s="362"/>
      <c r="AZ7" s="362"/>
      <c r="BA7" s="362"/>
      <c r="BB7" s="362"/>
      <c r="BC7" s="362"/>
      <c r="BD7" s="362"/>
      <c r="BE7" s="362"/>
      <c r="BF7" s="362"/>
      <c r="BG7" s="362"/>
      <c r="BH7" s="362"/>
      <c r="BI7" s="362"/>
      <c r="BJ7" s="362"/>
      <c r="BK7" s="363"/>
      <c r="BL7" s="364"/>
      <c r="BM7" s="364"/>
      <c r="BN7" s="364"/>
      <c r="BO7" s="364"/>
      <c r="BP7" s="364"/>
      <c r="BQ7" s="364"/>
      <c r="BR7" s="364"/>
      <c r="BS7" s="364"/>
      <c r="BT7" s="364"/>
      <c r="BU7" s="364"/>
      <c r="BV7" s="364"/>
      <c r="BW7" s="364"/>
      <c r="BX7" s="364"/>
      <c r="BY7" s="364"/>
      <c r="BZ7" s="364"/>
      <c r="CA7" s="364"/>
      <c r="CB7" s="364"/>
      <c r="CC7" s="364"/>
      <c r="CD7" s="364"/>
      <c r="CE7" s="364"/>
      <c r="CF7" s="364"/>
      <c r="CG7" s="364"/>
      <c r="CH7" s="364"/>
      <c r="CI7" s="364"/>
      <c r="CJ7" s="364"/>
      <c r="CK7" s="364"/>
      <c r="CL7" s="364"/>
      <c r="CM7" s="364"/>
      <c r="CN7" s="364"/>
      <c r="CO7" s="364"/>
      <c r="CP7" s="364"/>
      <c r="CQ7" s="364"/>
      <c r="CR7" s="364"/>
      <c r="CS7" s="365"/>
      <c r="CT7" s="365"/>
      <c r="CU7" s="365"/>
      <c r="CV7" s="365"/>
      <c r="CW7" s="365"/>
      <c r="CX7" s="365"/>
      <c r="CY7" s="365"/>
      <c r="CZ7" s="365"/>
      <c r="DA7" s="365"/>
      <c r="DB7" s="365"/>
      <c r="DC7" s="364"/>
      <c r="DD7" s="365"/>
      <c r="DE7" s="365"/>
      <c r="DF7" s="365"/>
      <c r="DG7" s="365"/>
      <c r="DH7" s="365"/>
      <c r="DI7" s="365"/>
      <c r="DJ7" s="364"/>
      <c r="DK7" s="364"/>
      <c r="DL7" s="364"/>
      <c r="DM7" s="364"/>
      <c r="DN7" s="364"/>
      <c r="DO7" s="364"/>
      <c r="DP7" s="364"/>
      <c r="DQ7" s="364"/>
      <c r="DR7" s="364"/>
      <c r="DS7" s="364"/>
      <c r="DT7" s="364"/>
      <c r="DU7" s="364"/>
      <c r="DV7" s="364"/>
      <c r="DW7" s="364"/>
      <c r="DX7" s="364"/>
      <c r="DY7" s="364"/>
      <c r="DZ7" s="364"/>
      <c r="EA7" s="365"/>
      <c r="EB7" s="364"/>
      <c r="EC7" s="365"/>
      <c r="ED7" s="364"/>
      <c r="EE7" s="362"/>
      <c r="EF7" s="364"/>
      <c r="EG7" s="366"/>
      <c r="EH7" s="369"/>
      <c r="EI7" s="370"/>
      <c r="EJ7" s="370"/>
      <c r="EK7" s="370"/>
      <c r="EL7" s="370"/>
      <c r="EM7" s="364"/>
      <c r="EN7" s="364"/>
      <c r="EO7" s="364"/>
      <c r="EP7" s="364"/>
      <c r="EQ7" s="364"/>
      <c r="ER7" s="364"/>
      <c r="ES7" s="364"/>
      <c r="ET7" s="364"/>
      <c r="EU7" s="364"/>
      <c r="EV7" s="364"/>
      <c r="EW7" s="364"/>
      <c r="EX7" s="364"/>
      <c r="EY7" s="364"/>
      <c r="EZ7" s="364"/>
      <c r="FA7" s="364"/>
      <c r="FB7" s="364"/>
      <c r="FC7" s="364"/>
      <c r="FD7" s="364"/>
      <c r="FE7" s="364"/>
      <c r="FF7" s="364"/>
      <c r="FG7" s="364"/>
      <c r="FH7" s="364"/>
      <c r="FI7" s="364"/>
      <c r="FJ7" s="364"/>
      <c r="FK7" s="364"/>
      <c r="FL7" s="373"/>
      <c r="FM7" s="374"/>
      <c r="FN7" s="367"/>
      <c r="FO7" s="361"/>
      <c r="FP7" s="361"/>
      <c r="FQ7" s="361"/>
    </row>
    <row r="8" spans="1:173" s="209" customFormat="1" ht="15.75">
      <c r="A8" s="397"/>
      <c r="B8" s="199"/>
      <c r="C8" s="200"/>
      <c r="D8" s="200"/>
      <c r="E8" s="200"/>
      <c r="F8" s="200"/>
      <c r="G8" s="200"/>
      <c r="H8" s="200"/>
      <c r="I8" s="200"/>
      <c r="J8" s="200"/>
      <c r="K8" s="200"/>
      <c r="L8" s="200"/>
      <c r="M8" s="200"/>
      <c r="N8" s="200"/>
      <c r="O8" s="200"/>
      <c r="P8" s="200"/>
      <c r="Q8" s="200"/>
      <c r="R8" s="200"/>
      <c r="S8" s="200"/>
      <c r="T8" s="200"/>
      <c r="U8" s="200"/>
      <c r="V8" s="200"/>
      <c r="W8" s="200"/>
      <c r="X8" s="200"/>
      <c r="Y8" s="200"/>
      <c r="Z8" s="200"/>
      <c r="AA8" s="200"/>
      <c r="AB8" s="200"/>
      <c r="AC8" s="200"/>
      <c r="AD8" s="200"/>
      <c r="AE8" s="200"/>
      <c r="AF8" s="200"/>
      <c r="AG8" s="200"/>
      <c r="AH8" s="200"/>
      <c r="AI8" s="200"/>
      <c r="AJ8" s="200"/>
      <c r="AK8" s="200"/>
      <c r="AL8" s="200"/>
      <c r="AM8" s="200"/>
      <c r="AN8" s="200"/>
      <c r="AO8" s="200"/>
      <c r="AP8" s="200"/>
      <c r="AQ8" s="200"/>
      <c r="AR8" s="200"/>
      <c r="AS8" s="201"/>
      <c r="AT8" s="201"/>
      <c r="AU8" s="201"/>
      <c r="AV8" s="201"/>
      <c r="AW8" s="201"/>
      <c r="AX8" s="201"/>
      <c r="AY8" s="201"/>
      <c r="AZ8" s="201"/>
      <c r="BA8" s="201"/>
      <c r="BB8" s="201"/>
      <c r="BC8" s="201"/>
      <c r="BD8" s="201"/>
      <c r="BE8" s="201"/>
      <c r="BF8" s="201"/>
      <c r="BG8" s="201"/>
      <c r="BH8" s="201"/>
      <c r="BI8" s="201"/>
      <c r="BJ8" s="201"/>
      <c r="BK8" s="202"/>
      <c r="BL8" s="201"/>
      <c r="BM8" s="201"/>
      <c r="BN8" s="201"/>
      <c r="BO8" s="201"/>
      <c r="BP8" s="201"/>
      <c r="BQ8" s="201"/>
      <c r="BR8" s="201"/>
      <c r="BS8" s="201"/>
      <c r="BT8" s="201"/>
      <c r="BU8" s="201"/>
      <c r="BV8" s="201"/>
      <c r="BW8" s="201"/>
      <c r="BX8" s="201"/>
      <c r="BY8" s="201"/>
      <c r="BZ8" s="201"/>
      <c r="CA8" s="201"/>
      <c r="CB8" s="201"/>
      <c r="CC8" s="201"/>
      <c r="CD8" s="201"/>
      <c r="CE8" s="201"/>
      <c r="CF8" s="201"/>
      <c r="CG8" s="201"/>
      <c r="CH8" s="201"/>
      <c r="CI8" s="201"/>
      <c r="CJ8" s="201"/>
      <c r="CK8" s="201"/>
      <c r="CL8" s="201"/>
      <c r="CM8" s="201"/>
      <c r="CN8" s="201"/>
      <c r="CO8" s="201"/>
      <c r="CP8" s="201"/>
      <c r="CQ8" s="201"/>
      <c r="CR8" s="201"/>
      <c r="CS8" s="201"/>
      <c r="CT8" s="201"/>
      <c r="CU8" s="201"/>
      <c r="CV8" s="201"/>
      <c r="CW8" s="201"/>
      <c r="CX8" s="201"/>
      <c r="CY8" s="201"/>
      <c r="CZ8" s="201"/>
      <c r="DA8" s="201"/>
      <c r="DB8" s="201"/>
      <c r="DC8" s="201"/>
      <c r="DD8" s="201"/>
      <c r="DE8" s="201"/>
      <c r="DF8" s="201"/>
      <c r="DG8" s="201"/>
      <c r="DH8" s="201"/>
      <c r="DI8" s="201"/>
      <c r="DJ8" s="201"/>
      <c r="DK8" s="201"/>
      <c r="DL8" s="201"/>
      <c r="DM8" s="201"/>
      <c r="DN8" s="201"/>
      <c r="DO8" s="201"/>
      <c r="DP8" s="201"/>
      <c r="DQ8" s="201"/>
      <c r="DR8" s="201"/>
      <c r="DS8" s="201"/>
      <c r="DT8" s="201"/>
      <c r="DU8" s="201"/>
      <c r="DV8" s="201"/>
      <c r="DW8" s="201"/>
      <c r="DX8" s="201"/>
      <c r="DY8" s="201"/>
      <c r="DZ8" s="201"/>
      <c r="EA8" s="201"/>
      <c r="EB8" s="201"/>
      <c r="EC8" s="201"/>
      <c r="ED8" s="201"/>
      <c r="EE8" s="201"/>
      <c r="EF8" s="201"/>
      <c r="EG8" s="203"/>
      <c r="EH8" s="371"/>
      <c r="EI8" s="375"/>
      <c r="EJ8" s="375"/>
      <c r="EK8" s="375"/>
      <c r="EL8" s="375"/>
      <c r="EM8" s="376"/>
      <c r="EN8" s="376"/>
      <c r="EO8" s="376"/>
      <c r="EP8" s="376"/>
      <c r="EQ8" s="376"/>
      <c r="ER8" s="376"/>
      <c r="ES8" s="376"/>
      <c r="ET8" s="376"/>
      <c r="EU8" s="376"/>
      <c r="EV8" s="376"/>
      <c r="EW8" s="376"/>
      <c r="EX8" s="376"/>
      <c r="EY8" s="376"/>
      <c r="EZ8" s="376"/>
      <c r="FA8" s="376"/>
      <c r="FB8" s="376"/>
      <c r="FC8" s="376"/>
      <c r="FD8" s="376"/>
      <c r="FE8" s="376"/>
      <c r="FF8" s="376"/>
      <c r="FG8" s="376"/>
      <c r="FH8" s="376"/>
      <c r="FI8" s="376"/>
      <c r="FJ8" s="376"/>
      <c r="FK8" s="376"/>
      <c r="FL8" s="377"/>
      <c r="FM8" s="378"/>
      <c r="FN8" s="206"/>
      <c r="FO8" s="204"/>
      <c r="FP8" s="204"/>
      <c r="FQ8" s="204"/>
    </row>
    <row r="9" spans="1:173" s="391" customFormat="1" ht="12">
      <c r="A9" s="398"/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  <c r="N9" s="212"/>
      <c r="O9" s="212"/>
      <c r="P9" s="212"/>
      <c r="Q9" s="212"/>
      <c r="R9" s="212"/>
      <c r="S9" s="212"/>
      <c r="T9" s="212"/>
      <c r="U9" s="212"/>
      <c r="V9" s="212"/>
      <c r="W9" s="212"/>
      <c r="X9" s="212"/>
      <c r="Y9" s="212"/>
      <c r="Z9" s="212"/>
      <c r="AA9" s="212"/>
      <c r="AB9" s="212"/>
      <c r="AC9" s="212"/>
      <c r="AD9" s="212"/>
      <c r="AE9" s="212"/>
      <c r="AF9" s="212"/>
      <c r="AG9" s="212"/>
      <c r="AH9" s="212"/>
      <c r="AI9" s="212"/>
      <c r="AJ9" s="212"/>
      <c r="AK9" s="212"/>
      <c r="AL9" s="212"/>
      <c r="AM9" s="212"/>
      <c r="AN9" s="212"/>
      <c r="AO9" s="212"/>
      <c r="AP9" s="212"/>
      <c r="AQ9" s="212"/>
      <c r="AR9" s="212"/>
      <c r="AS9" s="212"/>
      <c r="AT9" s="212"/>
      <c r="AU9" s="212"/>
      <c r="AV9" s="212"/>
      <c r="AW9" s="212"/>
      <c r="AX9" s="212"/>
      <c r="AY9" s="212"/>
      <c r="AZ9" s="212"/>
      <c r="BA9" s="212"/>
      <c r="BB9" s="212"/>
      <c r="BC9" s="212"/>
      <c r="BD9" s="212"/>
      <c r="BE9" s="212"/>
      <c r="BF9" s="212"/>
      <c r="BG9" s="212"/>
      <c r="BH9" s="212"/>
      <c r="BI9" s="212"/>
      <c r="BJ9" s="212"/>
      <c r="BK9" s="212"/>
      <c r="BL9" s="212"/>
      <c r="BM9" s="212"/>
      <c r="BN9" s="212"/>
      <c r="BO9" s="212"/>
      <c r="BP9" s="212"/>
      <c r="BQ9" s="212"/>
      <c r="BR9" s="212"/>
      <c r="BS9" s="212"/>
      <c r="BT9" s="212"/>
      <c r="BU9" s="212"/>
      <c r="BV9" s="212"/>
      <c r="BW9" s="212"/>
      <c r="BX9" s="212"/>
      <c r="BY9" s="212"/>
      <c r="BZ9" s="212"/>
      <c r="CA9" s="212"/>
      <c r="CB9" s="212"/>
      <c r="CC9" s="212"/>
      <c r="CD9" s="212"/>
      <c r="CE9" s="212"/>
      <c r="CF9" s="212"/>
      <c r="CG9" s="212"/>
      <c r="CH9" s="212"/>
      <c r="CI9" s="212"/>
      <c r="CJ9" s="212"/>
      <c r="CK9" s="212"/>
      <c r="CL9" s="212"/>
      <c r="CM9" s="212"/>
      <c r="CN9" s="212"/>
      <c r="CO9" s="212"/>
      <c r="CP9" s="212"/>
      <c r="CQ9" s="212"/>
      <c r="CR9" s="212"/>
      <c r="CS9" s="212"/>
      <c r="CT9" s="212"/>
      <c r="CU9" s="212"/>
      <c r="CV9" s="212"/>
      <c r="CW9" s="212"/>
      <c r="CX9" s="212"/>
      <c r="CY9" s="212"/>
      <c r="CZ9" s="212"/>
      <c r="DA9" s="212"/>
      <c r="DB9" s="212"/>
      <c r="DC9" s="212"/>
      <c r="DD9" s="212"/>
      <c r="DE9" s="212"/>
      <c r="DF9" s="212"/>
      <c r="DG9" s="212"/>
      <c r="DH9" s="212"/>
      <c r="DI9" s="212"/>
      <c r="DJ9" s="212"/>
      <c r="DK9" s="212"/>
      <c r="DL9" s="212"/>
      <c r="DM9" s="212"/>
      <c r="DN9" s="212"/>
      <c r="DO9" s="212"/>
      <c r="DP9" s="212"/>
      <c r="DQ9" s="212"/>
      <c r="DR9" s="212"/>
      <c r="DS9" s="212"/>
      <c r="DT9" s="212"/>
      <c r="DU9" s="212"/>
      <c r="DV9" s="212"/>
      <c r="DW9" s="212"/>
      <c r="DX9" s="212"/>
      <c r="DY9" s="212"/>
      <c r="DZ9" s="212"/>
      <c r="EA9" s="212"/>
      <c r="EB9" s="212"/>
      <c r="EC9" s="212"/>
      <c r="ED9" s="212"/>
      <c r="EE9" s="212"/>
      <c r="EF9" s="212"/>
      <c r="EG9" s="212"/>
      <c r="EH9" s="212"/>
      <c r="EI9" s="372"/>
      <c r="EJ9" s="372"/>
      <c r="EK9" s="372"/>
      <c r="EL9" s="372"/>
      <c r="EM9" s="372"/>
      <c r="EN9" s="372"/>
      <c r="EO9" s="372"/>
      <c r="EP9" s="372"/>
      <c r="EQ9" s="372"/>
      <c r="ER9" s="372"/>
      <c r="ES9" s="372"/>
      <c r="ET9" s="372"/>
      <c r="EU9" s="372"/>
      <c r="EV9" s="372"/>
      <c r="EW9" s="372"/>
      <c r="EX9" s="372"/>
      <c r="EY9" s="372"/>
      <c r="EZ9" s="372"/>
      <c r="FA9" s="372"/>
      <c r="FB9" s="372"/>
      <c r="FC9" s="372"/>
      <c r="FD9" s="372"/>
      <c r="FE9" s="372"/>
      <c r="FF9" s="372"/>
      <c r="FG9" s="372"/>
      <c r="FH9" s="372"/>
      <c r="FI9" s="372"/>
      <c r="FJ9" s="372"/>
      <c r="FK9" s="372"/>
      <c r="FL9" s="372"/>
      <c r="FM9" s="372"/>
      <c r="FN9" s="212"/>
      <c r="FO9" s="212"/>
      <c r="FP9" s="212"/>
      <c r="FQ9" s="212"/>
    </row>
    <row r="10" spans="1:173" s="131" customFormat="1" ht="16.5" customHeight="1">
      <c r="A10" s="399"/>
      <c r="B10" s="414" t="s">
        <v>31</v>
      </c>
      <c r="C10" s="414"/>
      <c r="D10" s="414"/>
      <c r="E10" s="414"/>
      <c r="F10" s="414"/>
      <c r="G10" s="414"/>
      <c r="H10" s="414"/>
      <c r="I10" s="414"/>
      <c r="J10" s="414"/>
      <c r="K10" s="414"/>
      <c r="L10" s="414"/>
      <c r="M10" s="414"/>
      <c r="N10" s="414"/>
      <c r="O10" s="228"/>
      <c r="P10" s="414" t="s">
        <v>40</v>
      </c>
      <c r="Q10" s="414"/>
      <c r="R10" s="414"/>
      <c r="S10" s="414" t="s">
        <v>61</v>
      </c>
      <c r="T10" s="414"/>
      <c r="U10" s="414"/>
      <c r="V10" s="414"/>
      <c r="W10" s="414"/>
      <c r="X10" s="414" t="s">
        <v>20</v>
      </c>
      <c r="Y10" s="414"/>
      <c r="Z10" s="414" t="s">
        <v>28</v>
      </c>
      <c r="AA10" s="414"/>
      <c r="AB10" s="414" t="s">
        <v>69</v>
      </c>
      <c r="AC10" s="414"/>
      <c r="AD10" s="414"/>
      <c r="AE10" s="414" t="s">
        <v>30</v>
      </c>
      <c r="AF10" s="414"/>
      <c r="AG10" s="414"/>
      <c r="AH10" s="228"/>
      <c r="AI10" s="414" t="s">
        <v>157</v>
      </c>
      <c r="AJ10" s="414"/>
      <c r="AK10" s="424" t="s">
        <v>35</v>
      </c>
      <c r="AL10" s="425"/>
      <c r="AM10" s="425"/>
      <c r="AN10" s="425"/>
      <c r="AO10" s="425"/>
      <c r="AP10" s="425"/>
      <c r="AQ10" s="425"/>
      <c r="AR10" s="426"/>
      <c r="AS10" s="414" t="s">
        <v>32</v>
      </c>
      <c r="AT10" s="414"/>
      <c r="AU10" s="414"/>
      <c r="AV10" s="414"/>
      <c r="AW10" s="414"/>
      <c r="AX10" s="414"/>
      <c r="AY10" s="414"/>
      <c r="AZ10" s="414"/>
      <c r="BA10" s="414"/>
      <c r="BB10" s="414"/>
      <c r="BC10" s="414"/>
      <c r="BD10" s="414"/>
      <c r="BE10" s="414"/>
      <c r="BF10" s="414"/>
      <c r="BG10" s="414" t="s">
        <v>79</v>
      </c>
      <c r="BH10" s="414"/>
      <c r="BI10" s="414"/>
      <c r="BJ10" s="404" t="s">
        <v>96</v>
      </c>
      <c r="BK10" s="415" t="s">
        <v>18</v>
      </c>
      <c r="BL10" s="414" t="s">
        <v>33</v>
      </c>
      <c r="BM10" s="414"/>
      <c r="BN10" s="414"/>
      <c r="BO10" s="414"/>
      <c r="BP10" s="414"/>
      <c r="BQ10" s="414"/>
      <c r="BR10" s="414"/>
      <c r="BS10" s="414"/>
      <c r="BT10" s="414"/>
      <c r="BU10" s="414"/>
      <c r="BV10" s="414"/>
      <c r="BW10" s="414"/>
      <c r="BX10" s="414"/>
      <c r="BY10" s="414"/>
      <c r="BZ10" s="414"/>
      <c r="CA10" s="414"/>
      <c r="CB10" s="414"/>
      <c r="CC10" s="414"/>
      <c r="CD10" s="414"/>
      <c r="CE10" s="414"/>
      <c r="CF10" s="414"/>
      <c r="CG10" s="414"/>
      <c r="CH10" s="414"/>
      <c r="CI10" s="414"/>
      <c r="CJ10" s="414"/>
      <c r="CK10" s="414"/>
      <c r="CL10" s="414"/>
      <c r="CM10" s="414"/>
      <c r="CN10" s="414"/>
      <c r="CO10" s="414"/>
      <c r="CP10" s="414"/>
      <c r="CQ10" s="414"/>
      <c r="CR10" s="414"/>
      <c r="CS10" s="414"/>
      <c r="CT10" s="414"/>
      <c r="CU10" s="414"/>
      <c r="CV10" s="414"/>
      <c r="CW10" s="414"/>
      <c r="CX10" s="414"/>
      <c r="CY10" s="414"/>
      <c r="CZ10" s="414"/>
      <c r="DA10" s="414"/>
      <c r="DB10" s="414"/>
      <c r="DC10" s="414"/>
      <c r="DD10" s="414"/>
      <c r="DE10" s="414"/>
      <c r="DF10" s="414"/>
      <c r="DG10" s="414"/>
      <c r="DH10" s="414"/>
      <c r="DI10" s="414"/>
      <c r="DJ10" s="414"/>
      <c r="DK10" s="414"/>
      <c r="DL10" s="414"/>
      <c r="DM10" s="414"/>
      <c r="DN10" s="414"/>
      <c r="DO10" s="414"/>
      <c r="DP10" s="414"/>
      <c r="DQ10" s="414"/>
      <c r="DR10" s="414"/>
      <c r="DS10" s="414"/>
      <c r="DT10" s="414"/>
      <c r="DU10" s="414"/>
      <c r="DV10" s="414"/>
      <c r="DW10" s="414"/>
      <c r="DX10" s="414"/>
      <c r="DY10" s="414"/>
      <c r="DZ10" s="414"/>
      <c r="EA10" s="414"/>
      <c r="EB10" s="414"/>
      <c r="EC10" s="414"/>
      <c r="ED10" s="414"/>
      <c r="EE10" s="414"/>
      <c r="EF10" s="414"/>
      <c r="EG10" s="409" t="s">
        <v>7</v>
      </c>
      <c r="EH10" s="409" t="s">
        <v>12</v>
      </c>
      <c r="EI10" s="414"/>
      <c r="EJ10" s="414"/>
      <c r="EK10" s="414"/>
      <c r="EL10" s="414"/>
      <c r="EM10" s="414"/>
      <c r="EN10" s="414"/>
      <c r="EO10" s="414"/>
      <c r="EP10" s="414"/>
      <c r="EQ10" s="414"/>
      <c r="ER10" s="414"/>
      <c r="ES10" s="414"/>
      <c r="ET10" s="414"/>
      <c r="EU10" s="414"/>
      <c r="EV10" s="414"/>
      <c r="EW10" s="414"/>
      <c r="EX10" s="414"/>
      <c r="EY10" s="414"/>
      <c r="EZ10" s="414"/>
      <c r="FA10" s="414"/>
      <c r="FB10" s="414"/>
      <c r="FC10" s="414"/>
      <c r="FD10" s="414"/>
      <c r="FE10" s="414"/>
      <c r="FF10" s="414"/>
      <c r="FG10" s="414"/>
      <c r="FH10" s="414"/>
      <c r="FI10" s="414"/>
      <c r="FJ10" s="414"/>
      <c r="FK10" s="414"/>
      <c r="FL10" s="414"/>
      <c r="FM10" s="409" t="s">
        <v>9</v>
      </c>
      <c r="FN10" s="28"/>
      <c r="FO10" s="412" t="s">
        <v>4</v>
      </c>
      <c r="FP10" s="412" t="s">
        <v>71</v>
      </c>
      <c r="FQ10" s="427" t="s">
        <v>147</v>
      </c>
    </row>
    <row r="11" spans="1:173" s="134" customFormat="1" ht="18.75" customHeight="1">
      <c r="A11" s="400"/>
      <c r="B11" s="405" t="s">
        <v>10</v>
      </c>
      <c r="C11" s="405" t="s">
        <v>70</v>
      </c>
      <c r="D11" s="405" t="s">
        <v>41</v>
      </c>
      <c r="E11" s="405" t="s">
        <v>42</v>
      </c>
      <c r="F11" s="405" t="s">
        <v>22</v>
      </c>
      <c r="G11" s="405" t="s">
        <v>6</v>
      </c>
      <c r="H11" s="405" t="s">
        <v>43</v>
      </c>
      <c r="I11" s="405" t="s">
        <v>47</v>
      </c>
      <c r="J11" s="405" t="s">
        <v>50</v>
      </c>
      <c r="K11" s="405" t="s">
        <v>51</v>
      </c>
      <c r="L11" s="405" t="s">
        <v>48</v>
      </c>
      <c r="M11" s="405" t="s">
        <v>49</v>
      </c>
      <c r="N11" s="405" t="s">
        <v>44</v>
      </c>
      <c r="O11" s="405" t="s">
        <v>59</v>
      </c>
      <c r="P11" s="405" t="s">
        <v>60</v>
      </c>
      <c r="Q11" s="405" t="s">
        <v>158</v>
      </c>
      <c r="R11" s="405" t="s">
        <v>11</v>
      </c>
      <c r="S11" s="405" t="s">
        <v>46</v>
      </c>
      <c r="T11" s="405" t="s">
        <v>45</v>
      </c>
      <c r="U11" s="405" t="s">
        <v>156</v>
      </c>
      <c r="V11" s="405" t="s">
        <v>149</v>
      </c>
      <c r="W11" s="405" t="s">
        <v>95</v>
      </c>
      <c r="X11" s="405" t="s">
        <v>29</v>
      </c>
      <c r="Y11" s="405" t="s">
        <v>25</v>
      </c>
      <c r="Z11" s="405" t="s">
        <v>29</v>
      </c>
      <c r="AA11" s="405" t="s">
        <v>26</v>
      </c>
      <c r="AB11" s="405" t="s">
        <v>16</v>
      </c>
      <c r="AC11" s="405" t="s">
        <v>17</v>
      </c>
      <c r="AD11" s="405" t="s">
        <v>19</v>
      </c>
      <c r="AE11" s="405" t="s">
        <v>13</v>
      </c>
      <c r="AF11" s="405" t="s">
        <v>1</v>
      </c>
      <c r="AG11" s="405" t="s">
        <v>8</v>
      </c>
      <c r="AH11" s="405" t="s">
        <v>92</v>
      </c>
      <c r="AI11" s="405" t="s">
        <v>73</v>
      </c>
      <c r="AJ11" s="405" t="s">
        <v>91</v>
      </c>
      <c r="AK11" s="405" t="s">
        <v>86</v>
      </c>
      <c r="AL11" s="405" t="s">
        <v>88</v>
      </c>
      <c r="AM11" s="405" t="s">
        <v>87</v>
      </c>
      <c r="AN11" s="405" t="s">
        <v>231</v>
      </c>
      <c r="AO11" s="405" t="s">
        <v>90</v>
      </c>
      <c r="AP11" s="405" t="s">
        <v>34</v>
      </c>
      <c r="AQ11" s="405" t="s">
        <v>89</v>
      </c>
      <c r="AR11" s="405" t="s">
        <v>15</v>
      </c>
      <c r="AS11" s="405" t="s">
        <v>27</v>
      </c>
      <c r="AT11" s="405" t="s">
        <v>62</v>
      </c>
      <c r="AU11" s="405" t="s">
        <v>24</v>
      </c>
      <c r="AV11" s="405" t="s">
        <v>63</v>
      </c>
      <c r="AW11" s="405" t="s">
        <v>65</v>
      </c>
      <c r="AX11" s="405" t="s">
        <v>85</v>
      </c>
      <c r="AY11" s="405" t="s">
        <v>58</v>
      </c>
      <c r="AZ11" s="405" t="s">
        <v>57</v>
      </c>
      <c r="BA11" s="405" t="s">
        <v>53</v>
      </c>
      <c r="BB11" s="405" t="s">
        <v>93</v>
      </c>
      <c r="BC11" s="405" t="s">
        <v>94</v>
      </c>
      <c r="BD11" s="405" t="s">
        <v>99</v>
      </c>
      <c r="BE11" s="405" t="s">
        <v>141</v>
      </c>
      <c r="BF11" s="405" t="s">
        <v>235</v>
      </c>
      <c r="BG11" s="404">
        <v>0.25</v>
      </c>
      <c r="BH11" s="404">
        <v>0.35</v>
      </c>
      <c r="BI11" s="404">
        <v>1</v>
      </c>
      <c r="BJ11" s="404"/>
      <c r="BK11" s="415"/>
      <c r="BL11" s="424" t="s">
        <v>97</v>
      </c>
      <c r="BM11" s="425"/>
      <c r="BN11" s="425"/>
      <c r="BO11" s="425"/>
      <c r="BP11" s="425"/>
      <c r="BQ11" s="425"/>
      <c r="BR11" s="425"/>
      <c r="BS11" s="425"/>
      <c r="BT11" s="425"/>
      <c r="BU11" s="425"/>
      <c r="BV11" s="425"/>
      <c r="BW11" s="425"/>
      <c r="BX11" s="425"/>
      <c r="BY11" s="425"/>
      <c r="BZ11" s="425"/>
      <c r="CA11" s="425"/>
      <c r="CB11" s="425"/>
      <c r="CC11" s="425"/>
      <c r="CD11" s="425"/>
      <c r="CE11" s="425"/>
      <c r="CF11" s="425"/>
      <c r="CG11" s="425"/>
      <c r="CH11" s="425"/>
      <c r="CI11" s="425"/>
      <c r="CJ11" s="425"/>
      <c r="CK11" s="425"/>
      <c r="CL11" s="425"/>
      <c r="CM11" s="425"/>
      <c r="CN11" s="425"/>
      <c r="CO11" s="425"/>
      <c r="CP11" s="426"/>
      <c r="CQ11" s="424" t="s">
        <v>103</v>
      </c>
      <c r="CR11" s="425"/>
      <c r="CS11" s="425"/>
      <c r="CT11" s="425"/>
      <c r="CU11" s="425"/>
      <c r="CV11" s="425"/>
      <c r="CW11" s="425"/>
      <c r="CX11" s="425"/>
      <c r="CY11" s="425"/>
      <c r="CZ11" s="425"/>
      <c r="DA11" s="425"/>
      <c r="DB11" s="425"/>
      <c r="DC11" s="425"/>
      <c r="DD11" s="425"/>
      <c r="DE11" s="425"/>
      <c r="DF11" s="425"/>
      <c r="DG11" s="425"/>
      <c r="DH11" s="425"/>
      <c r="DI11" s="425"/>
      <c r="DJ11" s="426"/>
      <c r="DK11" s="379" t="s">
        <v>114</v>
      </c>
      <c r="DL11" s="379"/>
      <c r="DM11" s="379"/>
      <c r="DN11" s="379"/>
      <c r="DO11" s="379"/>
      <c r="DP11" s="379"/>
      <c r="DQ11" s="379"/>
      <c r="DR11" s="379"/>
      <c r="DS11" s="379"/>
      <c r="DT11" s="379"/>
      <c r="DU11" s="379"/>
      <c r="DV11" s="379"/>
      <c r="DW11" s="408" t="s">
        <v>80</v>
      </c>
      <c r="DX11" s="408"/>
      <c r="DY11" s="408"/>
      <c r="DZ11" s="408"/>
      <c r="EA11" s="408"/>
      <c r="EB11" s="408"/>
      <c r="EC11" s="408"/>
      <c r="ED11" s="408"/>
      <c r="EE11" s="408"/>
      <c r="EF11" s="408"/>
      <c r="EG11" s="409"/>
      <c r="EH11" s="409"/>
      <c r="EI11" s="405" t="s">
        <v>122</v>
      </c>
      <c r="EJ11" s="405"/>
      <c r="EK11" s="405"/>
      <c r="EL11" s="405"/>
      <c r="EM11" s="405"/>
      <c r="EN11" s="405"/>
      <c r="EO11" s="229" t="s">
        <v>125</v>
      </c>
      <c r="EP11" s="424" t="s">
        <v>124</v>
      </c>
      <c r="EQ11" s="425"/>
      <c r="ER11" s="425"/>
      <c r="ES11" s="426"/>
      <c r="ET11" s="405" t="s">
        <v>126</v>
      </c>
      <c r="EU11" s="405"/>
      <c r="EV11" s="405"/>
      <c r="EW11" s="405"/>
      <c r="EX11" s="405"/>
      <c r="EY11" s="405"/>
      <c r="EZ11" s="405"/>
      <c r="FA11" s="405"/>
      <c r="FB11" s="405"/>
      <c r="FC11" s="405"/>
      <c r="FD11" s="405"/>
      <c r="FE11" s="405"/>
      <c r="FF11" s="405"/>
      <c r="FG11" s="405"/>
      <c r="FH11" s="405"/>
      <c r="FI11" s="405"/>
      <c r="FJ11" s="405"/>
      <c r="FK11" s="405"/>
      <c r="FL11" s="405" t="s">
        <v>3</v>
      </c>
      <c r="FM11" s="409"/>
      <c r="FN11" s="24"/>
      <c r="FO11" s="412"/>
      <c r="FP11" s="412"/>
      <c r="FQ11" s="427"/>
    </row>
    <row r="12" spans="1:173" s="134" customFormat="1" ht="49.5" customHeight="1">
      <c r="A12" s="401"/>
      <c r="B12" s="405"/>
      <c r="C12" s="405"/>
      <c r="D12" s="405"/>
      <c r="E12" s="405"/>
      <c r="F12" s="405"/>
      <c r="G12" s="405"/>
      <c r="H12" s="405"/>
      <c r="I12" s="405"/>
      <c r="J12" s="405"/>
      <c r="K12" s="405"/>
      <c r="L12" s="405"/>
      <c r="M12" s="405"/>
      <c r="N12" s="405"/>
      <c r="O12" s="405"/>
      <c r="P12" s="405"/>
      <c r="Q12" s="405"/>
      <c r="R12" s="405"/>
      <c r="S12" s="405"/>
      <c r="T12" s="405"/>
      <c r="U12" s="405"/>
      <c r="V12" s="405"/>
      <c r="W12" s="405"/>
      <c r="X12" s="405"/>
      <c r="Y12" s="405"/>
      <c r="Z12" s="405"/>
      <c r="AA12" s="405"/>
      <c r="AB12" s="405"/>
      <c r="AC12" s="405"/>
      <c r="AD12" s="405"/>
      <c r="AE12" s="405"/>
      <c r="AF12" s="405"/>
      <c r="AG12" s="405"/>
      <c r="AH12" s="405"/>
      <c r="AI12" s="405"/>
      <c r="AJ12" s="405"/>
      <c r="AK12" s="405"/>
      <c r="AL12" s="405"/>
      <c r="AM12" s="405"/>
      <c r="AN12" s="405"/>
      <c r="AO12" s="405"/>
      <c r="AP12" s="405"/>
      <c r="AQ12" s="405"/>
      <c r="AR12" s="405"/>
      <c r="AS12" s="405"/>
      <c r="AT12" s="405"/>
      <c r="AU12" s="405"/>
      <c r="AV12" s="405"/>
      <c r="AW12" s="405"/>
      <c r="AX12" s="405"/>
      <c r="AY12" s="405"/>
      <c r="AZ12" s="405"/>
      <c r="BA12" s="405"/>
      <c r="BB12" s="405"/>
      <c r="BC12" s="405"/>
      <c r="BD12" s="405"/>
      <c r="BE12" s="405"/>
      <c r="BF12" s="405"/>
      <c r="BG12" s="405"/>
      <c r="BH12" s="405"/>
      <c r="BI12" s="405"/>
      <c r="BJ12" s="404"/>
      <c r="BK12" s="415"/>
      <c r="BL12" s="229" t="s">
        <v>2</v>
      </c>
      <c r="BM12" s="229" t="s">
        <v>36</v>
      </c>
      <c r="BN12" s="229" t="s">
        <v>62</v>
      </c>
      <c r="BO12" s="229" t="s">
        <v>24</v>
      </c>
      <c r="BP12" s="229" t="s">
        <v>63</v>
      </c>
      <c r="BQ12" s="229" t="s">
        <v>65</v>
      </c>
      <c r="BR12" s="229" t="s">
        <v>85</v>
      </c>
      <c r="BS12" s="229" t="s">
        <v>98</v>
      </c>
      <c r="BT12" s="229" t="s">
        <v>101</v>
      </c>
      <c r="BU12" s="229" t="s">
        <v>56</v>
      </c>
      <c r="BV12" s="229" t="s">
        <v>57</v>
      </c>
      <c r="BW12" s="229" t="s">
        <v>39</v>
      </c>
      <c r="BX12" s="229" t="s">
        <v>64</v>
      </c>
      <c r="BY12" s="229" t="s">
        <v>55</v>
      </c>
      <c r="BZ12" s="229" t="s">
        <v>72</v>
      </c>
      <c r="CA12" s="229" t="s">
        <v>287</v>
      </c>
      <c r="CB12" s="229" t="s">
        <v>145</v>
      </c>
      <c r="CC12" s="229" t="s">
        <v>100</v>
      </c>
      <c r="CD12" s="229" t="s">
        <v>81</v>
      </c>
      <c r="CE12" s="229" t="s">
        <v>102</v>
      </c>
      <c r="CF12" s="229" t="s">
        <v>112</v>
      </c>
      <c r="CG12" s="229" t="s">
        <v>77</v>
      </c>
      <c r="CH12" s="229" t="s">
        <v>110</v>
      </c>
      <c r="CI12" s="229" t="s">
        <v>142</v>
      </c>
      <c r="CJ12" s="229" t="s">
        <v>234</v>
      </c>
      <c r="CK12" s="229"/>
      <c r="CL12" s="229"/>
      <c r="CM12" s="229"/>
      <c r="CN12" s="229"/>
      <c r="CO12" s="229"/>
      <c r="CP12" s="229"/>
      <c r="CQ12" s="229" t="s">
        <v>23</v>
      </c>
      <c r="CR12" s="229" t="s">
        <v>52</v>
      </c>
      <c r="CS12" s="229" t="s">
        <v>104</v>
      </c>
      <c r="CT12" s="229" t="s">
        <v>152</v>
      </c>
      <c r="CU12" s="229" t="s">
        <v>106</v>
      </c>
      <c r="CV12" s="229" t="s">
        <v>107</v>
      </c>
      <c r="CW12" s="229" t="s">
        <v>108</v>
      </c>
      <c r="CX12" s="229" t="s">
        <v>113</v>
      </c>
      <c r="CY12" s="229" t="s">
        <v>146</v>
      </c>
      <c r="CZ12" s="229" t="s">
        <v>109</v>
      </c>
      <c r="DA12" s="229" t="s">
        <v>131</v>
      </c>
      <c r="DB12" s="229" t="s">
        <v>284</v>
      </c>
      <c r="DC12" s="357" t="s">
        <v>105</v>
      </c>
      <c r="DD12" s="229"/>
      <c r="DE12" s="229"/>
      <c r="DF12" s="229"/>
      <c r="DG12" s="229"/>
      <c r="DH12" s="229"/>
      <c r="DI12" s="229"/>
      <c r="DJ12" s="229"/>
      <c r="DK12" s="229" t="s">
        <v>115</v>
      </c>
      <c r="DL12" s="229" t="s">
        <v>116</v>
      </c>
      <c r="DM12" s="229" t="s">
        <v>117</v>
      </c>
      <c r="DN12" s="229" t="s">
        <v>169</v>
      </c>
      <c r="DO12" s="229" t="s">
        <v>118</v>
      </c>
      <c r="DP12" s="229" t="s">
        <v>28</v>
      </c>
      <c r="DQ12" s="229" t="s">
        <v>133</v>
      </c>
      <c r="DR12" s="229" t="s">
        <v>143</v>
      </c>
      <c r="DS12" s="229" t="s">
        <v>111</v>
      </c>
      <c r="DT12" s="379" t="s">
        <v>246</v>
      </c>
      <c r="DU12" s="229"/>
      <c r="DV12" s="229"/>
      <c r="DW12" s="230" t="s">
        <v>66</v>
      </c>
      <c r="DX12" s="230" t="s">
        <v>134</v>
      </c>
      <c r="DY12" s="230" t="s">
        <v>132</v>
      </c>
      <c r="DZ12" s="230" t="s">
        <v>67</v>
      </c>
      <c r="EA12" s="230" t="s">
        <v>68</v>
      </c>
      <c r="EB12" s="230" t="s">
        <v>119</v>
      </c>
      <c r="EC12" s="230" t="s">
        <v>151</v>
      </c>
      <c r="ED12" s="230" t="s">
        <v>150</v>
      </c>
      <c r="EE12" s="230" t="s">
        <v>120</v>
      </c>
      <c r="EF12" s="230" t="s">
        <v>121</v>
      </c>
      <c r="EG12" s="409"/>
      <c r="EH12" s="409"/>
      <c r="EI12" s="229" t="s">
        <v>75</v>
      </c>
      <c r="EJ12" s="229" t="s">
        <v>76</v>
      </c>
      <c r="EK12" s="229" t="s">
        <v>82</v>
      </c>
      <c r="EL12" s="229" t="s">
        <v>147</v>
      </c>
      <c r="EM12" s="229" t="s">
        <v>148</v>
      </c>
      <c r="EN12" s="229" t="s">
        <v>5</v>
      </c>
      <c r="EO12" s="229" t="s">
        <v>83</v>
      </c>
      <c r="EP12" s="229" t="s">
        <v>54</v>
      </c>
      <c r="EQ12" s="229" t="s">
        <v>53</v>
      </c>
      <c r="ER12" s="229" t="s">
        <v>123</v>
      </c>
      <c r="ES12" s="229"/>
      <c r="ET12" s="229" t="s">
        <v>163</v>
      </c>
      <c r="EU12" s="229" t="s">
        <v>84</v>
      </c>
      <c r="EV12" s="229" t="s">
        <v>116</v>
      </c>
      <c r="EW12" s="229" t="s">
        <v>127</v>
      </c>
      <c r="EX12" s="229" t="s">
        <v>78</v>
      </c>
      <c r="EY12" s="229" t="s">
        <v>128</v>
      </c>
      <c r="EZ12" s="229" t="s">
        <v>129</v>
      </c>
      <c r="FA12" s="229" t="s">
        <v>245</v>
      </c>
      <c r="FB12" s="229" t="s">
        <v>130</v>
      </c>
      <c r="FC12" s="229" t="s">
        <v>165</v>
      </c>
      <c r="FD12" s="229"/>
      <c r="FE12" s="229"/>
      <c r="FF12" s="229"/>
      <c r="FG12" s="229"/>
      <c r="FH12" s="229"/>
      <c r="FI12" s="229"/>
      <c r="FJ12" s="229"/>
      <c r="FK12" s="229"/>
      <c r="FL12" s="405"/>
      <c r="FM12" s="409"/>
      <c r="FN12" s="24"/>
      <c r="FO12" s="413"/>
      <c r="FP12" s="413"/>
      <c r="FQ12" s="428"/>
    </row>
    <row r="13" spans="1:173" s="2" customFormat="1" ht="14.45" customHeight="1">
      <c r="A13" s="402"/>
      <c r="B13" s="231">
        <v>1</v>
      </c>
      <c r="C13" s="273">
        <v>4072561</v>
      </c>
      <c r="D13" s="232" t="s">
        <v>37</v>
      </c>
      <c r="E13" s="232" t="s">
        <v>175</v>
      </c>
      <c r="F13" s="355" t="s">
        <v>183</v>
      </c>
      <c r="G13" s="233" t="s">
        <v>191</v>
      </c>
      <c r="H13" s="234"/>
      <c r="I13" s="235"/>
      <c r="J13" s="236"/>
      <c r="K13" s="237"/>
      <c r="L13" s="237"/>
      <c r="M13" s="238"/>
      <c r="N13" s="234"/>
      <c r="P13" s="240" t="s">
        <v>199</v>
      </c>
      <c r="Q13" s="239" t="s">
        <v>168</v>
      </c>
      <c r="R13" s="241" t="s">
        <v>200</v>
      </c>
      <c r="S13" s="242"/>
      <c r="T13" s="243"/>
      <c r="U13" s="244"/>
      <c r="V13" s="244" t="s">
        <v>160</v>
      </c>
      <c r="W13" s="244" t="s">
        <v>161</v>
      </c>
      <c r="X13" s="241" t="s">
        <v>208</v>
      </c>
      <c r="Y13" s="383" t="s">
        <v>273</v>
      </c>
      <c r="Z13" s="238"/>
      <c r="AA13" s="238"/>
      <c r="AB13" s="245">
        <v>40725</v>
      </c>
      <c r="AC13" s="246"/>
      <c r="AD13" s="247"/>
      <c r="AE13" s="216" t="s">
        <v>155</v>
      </c>
      <c r="AF13" s="248" t="s">
        <v>209</v>
      </c>
      <c r="AG13" s="249"/>
      <c r="AH13" s="249"/>
      <c r="AI13" s="249" t="s">
        <v>74</v>
      </c>
      <c r="AJ13" s="249"/>
      <c r="AK13" s="272">
        <v>300</v>
      </c>
      <c r="AL13" s="249"/>
      <c r="AM13" s="272">
        <v>147</v>
      </c>
      <c r="AN13" s="272"/>
      <c r="AO13" s="250" t="s">
        <v>162</v>
      </c>
      <c r="AP13" s="250"/>
      <c r="AQ13" s="250" t="s">
        <v>162</v>
      </c>
      <c r="AR13" s="266">
        <v>4700</v>
      </c>
      <c r="AS13" s="251">
        <v>30</v>
      </c>
      <c r="AT13" s="238"/>
      <c r="AU13" s="238">
        <v>0</v>
      </c>
      <c r="AV13" s="238"/>
      <c r="AW13" s="238"/>
      <c r="AX13" s="238"/>
      <c r="AY13" s="238"/>
      <c r="AZ13" s="238"/>
      <c r="BA13" s="252"/>
      <c r="BB13" s="253"/>
      <c r="BC13" s="253"/>
      <c r="BD13" s="254"/>
      <c r="BE13" s="254"/>
      <c r="BF13" s="253"/>
      <c r="BG13" s="253"/>
      <c r="BH13" s="253"/>
      <c r="BI13" s="253"/>
      <c r="BJ13" s="253"/>
      <c r="BK13" s="255">
        <v>240</v>
      </c>
      <c r="BL13" s="256">
        <v>4700</v>
      </c>
      <c r="BM13" s="256">
        <v>93</v>
      </c>
      <c r="BN13" s="256">
        <v>0</v>
      </c>
      <c r="BO13" s="256">
        <v>0</v>
      </c>
      <c r="BP13" s="256">
        <v>0</v>
      </c>
      <c r="BQ13" s="256">
        <v>0</v>
      </c>
      <c r="BR13" s="256">
        <v>0</v>
      </c>
      <c r="BS13" s="256">
        <v>0</v>
      </c>
      <c r="BT13" s="256">
        <v>0</v>
      </c>
      <c r="BU13" s="256"/>
      <c r="BV13" s="256"/>
      <c r="BW13" s="256">
        <v>0</v>
      </c>
      <c r="BX13" s="256">
        <v>0</v>
      </c>
      <c r="BY13" s="256">
        <v>0</v>
      </c>
      <c r="BZ13" s="256">
        <v>0</v>
      </c>
      <c r="CA13" s="256">
        <v>0</v>
      </c>
      <c r="CB13" s="256">
        <v>0</v>
      </c>
      <c r="CC13" s="256">
        <v>0</v>
      </c>
      <c r="CD13" s="256">
        <v>0</v>
      </c>
      <c r="CE13" s="256">
        <v>0</v>
      </c>
      <c r="CF13" s="256">
        <v>0</v>
      </c>
      <c r="CG13" s="256">
        <v>0</v>
      </c>
      <c r="CH13" s="256">
        <v>0</v>
      </c>
      <c r="CI13" s="256">
        <v>0</v>
      </c>
      <c r="CJ13" s="271">
        <v>0</v>
      </c>
      <c r="CK13" s="256">
        <v>0</v>
      </c>
      <c r="CL13" s="256">
        <v>0</v>
      </c>
      <c r="CM13" s="256">
        <v>0</v>
      </c>
      <c r="CN13" s="256">
        <v>0</v>
      </c>
      <c r="CO13" s="256">
        <v>0</v>
      </c>
      <c r="CP13" s="256">
        <v>0</v>
      </c>
      <c r="CQ13" s="256">
        <v>300</v>
      </c>
      <c r="CR13" s="256">
        <v>147</v>
      </c>
      <c r="CS13" s="256"/>
      <c r="CT13" s="256">
        <v>0</v>
      </c>
      <c r="CU13" s="256">
        <v>0</v>
      </c>
      <c r="CV13" s="256"/>
      <c r="CW13" s="256">
        <v>0</v>
      </c>
      <c r="CX13" s="256"/>
      <c r="CY13" s="256">
        <v>0</v>
      </c>
      <c r="CZ13" s="256">
        <v>0</v>
      </c>
      <c r="DA13" s="256"/>
      <c r="DB13" s="256">
        <v>0</v>
      </c>
      <c r="DC13" s="256"/>
      <c r="DD13" s="256"/>
      <c r="DE13" s="256">
        <v>0</v>
      </c>
      <c r="DF13" s="256">
        <v>0</v>
      </c>
      <c r="DG13" s="256">
        <v>0</v>
      </c>
      <c r="DH13" s="256">
        <v>0</v>
      </c>
      <c r="DI13" s="256">
        <v>0</v>
      </c>
      <c r="DJ13" s="256">
        <v>0</v>
      </c>
      <c r="DK13" s="256"/>
      <c r="DL13" s="256"/>
      <c r="DM13" s="256"/>
      <c r="DN13" s="256"/>
      <c r="DO13" s="256"/>
      <c r="DP13" s="256"/>
      <c r="DQ13" s="256"/>
      <c r="DR13" s="256"/>
      <c r="DS13" s="256"/>
      <c r="DT13" s="256">
        <v>0</v>
      </c>
      <c r="DU13" s="256"/>
      <c r="DV13" s="257"/>
      <c r="DW13" s="256"/>
      <c r="DX13" s="256"/>
      <c r="DY13" s="256"/>
      <c r="DZ13" s="256"/>
      <c r="EA13" s="256"/>
      <c r="EB13" s="256"/>
      <c r="EC13" s="256"/>
      <c r="ED13" s="256"/>
      <c r="EE13" s="256"/>
      <c r="EF13" s="256"/>
      <c r="EG13" s="258">
        <v>4793</v>
      </c>
      <c r="EH13" s="258">
        <v>5240</v>
      </c>
      <c r="EI13" s="259">
        <v>479.3</v>
      </c>
      <c r="EJ13" s="259">
        <v>8.6300000000000008</v>
      </c>
      <c r="EK13" s="259">
        <v>64.709999999999994</v>
      </c>
      <c r="EL13" s="259">
        <v>0</v>
      </c>
      <c r="EM13" s="259">
        <v>0</v>
      </c>
      <c r="EN13" s="256">
        <v>0</v>
      </c>
      <c r="EO13" s="256">
        <v>451.21566249999989</v>
      </c>
      <c r="EP13" s="256">
        <v>0</v>
      </c>
      <c r="EQ13" s="256">
        <v>0</v>
      </c>
      <c r="ER13" s="256">
        <v>0</v>
      </c>
      <c r="ES13" s="256">
        <v>0</v>
      </c>
      <c r="ET13" s="256"/>
      <c r="EU13" s="260"/>
      <c r="EV13" s="256"/>
      <c r="EW13" s="256"/>
      <c r="EX13" s="261"/>
      <c r="EY13" s="262">
        <v>0</v>
      </c>
      <c r="EZ13" s="256"/>
      <c r="FA13" s="353"/>
      <c r="FB13" s="260">
        <v>0</v>
      </c>
      <c r="FC13" s="260"/>
      <c r="FD13" s="256"/>
      <c r="FE13" s="256"/>
      <c r="FF13" s="260"/>
      <c r="FG13" s="260"/>
      <c r="FH13" s="256"/>
      <c r="FI13" s="256"/>
      <c r="FJ13" s="256"/>
      <c r="FK13" s="260"/>
      <c r="FL13" s="256">
        <f>SUM(EI13:FA13)</f>
        <v>1003.8556624999999</v>
      </c>
      <c r="FM13" s="263">
        <f>+EH13-FL13</f>
        <v>4236.1443374999999</v>
      </c>
      <c r="FN13" s="270"/>
      <c r="FO13" s="264">
        <v>431.37</v>
      </c>
      <c r="FP13" s="265"/>
      <c r="FQ13" s="265">
        <v>0</v>
      </c>
    </row>
    <row r="14" spans="1:173" s="2" customFormat="1" ht="14.45" customHeight="1">
      <c r="A14" s="402"/>
      <c r="B14" s="231">
        <v>2</v>
      </c>
      <c r="C14" s="273">
        <v>21066567</v>
      </c>
      <c r="D14" s="232" t="s">
        <v>37</v>
      </c>
      <c r="E14" s="232" t="s">
        <v>176</v>
      </c>
      <c r="F14" s="355" t="s">
        <v>184</v>
      </c>
      <c r="G14" s="233" t="s">
        <v>192</v>
      </c>
      <c r="H14" s="234"/>
      <c r="I14" s="235"/>
      <c r="J14" s="236"/>
      <c r="K14" s="237"/>
      <c r="L14" s="237"/>
      <c r="M14" s="238"/>
      <c r="N14" s="234"/>
      <c r="P14" s="240" t="s">
        <v>199</v>
      </c>
      <c r="Q14" s="239" t="s">
        <v>168</v>
      </c>
      <c r="R14" s="241" t="s">
        <v>201</v>
      </c>
      <c r="S14" s="242"/>
      <c r="T14" s="243"/>
      <c r="U14" s="244"/>
      <c r="V14" s="244" t="s">
        <v>160</v>
      </c>
      <c r="W14" s="244" t="s">
        <v>161</v>
      </c>
      <c r="X14" s="241" t="s">
        <v>208</v>
      </c>
      <c r="Y14" s="383" t="s">
        <v>276</v>
      </c>
      <c r="Z14" s="238"/>
      <c r="AA14" s="238"/>
      <c r="AB14" s="245">
        <v>39630</v>
      </c>
      <c r="AC14" s="246"/>
      <c r="AD14" s="247"/>
      <c r="AE14" s="216" t="s">
        <v>155</v>
      </c>
      <c r="AF14" s="248" t="s">
        <v>210</v>
      </c>
      <c r="AG14" s="249"/>
      <c r="AH14" s="249"/>
      <c r="AI14" s="249" t="s">
        <v>74</v>
      </c>
      <c r="AJ14" s="249"/>
      <c r="AK14" s="272"/>
      <c r="AL14" s="249"/>
      <c r="AM14" s="272"/>
      <c r="AN14" s="272"/>
      <c r="AO14" s="250" t="s">
        <v>164</v>
      </c>
      <c r="AP14" s="250"/>
      <c r="AQ14" s="250" t="s">
        <v>162</v>
      </c>
      <c r="AR14" s="266">
        <v>2300</v>
      </c>
      <c r="AS14" s="251">
        <v>30</v>
      </c>
      <c r="AT14" s="238"/>
      <c r="AU14" s="238">
        <v>0</v>
      </c>
      <c r="AV14" s="238"/>
      <c r="AW14" s="238"/>
      <c r="AX14" s="238"/>
      <c r="AY14" s="238"/>
      <c r="AZ14" s="238"/>
      <c r="BA14" s="252"/>
      <c r="BB14" s="253"/>
      <c r="BC14" s="253"/>
      <c r="BD14" s="254"/>
      <c r="BE14" s="254"/>
      <c r="BF14" s="253"/>
      <c r="BG14" s="253"/>
      <c r="BH14" s="253"/>
      <c r="BI14" s="253"/>
      <c r="BJ14" s="253"/>
      <c r="BK14" s="255">
        <v>240</v>
      </c>
      <c r="BL14" s="256">
        <v>2300</v>
      </c>
      <c r="BM14" s="256">
        <v>93</v>
      </c>
      <c r="BN14" s="256">
        <v>0</v>
      </c>
      <c r="BO14" s="256">
        <v>0</v>
      </c>
      <c r="BP14" s="256">
        <v>0</v>
      </c>
      <c r="BQ14" s="256">
        <v>0</v>
      </c>
      <c r="BR14" s="256">
        <v>0</v>
      </c>
      <c r="BS14" s="256">
        <v>0</v>
      </c>
      <c r="BT14" s="256">
        <v>0</v>
      </c>
      <c r="BU14" s="256"/>
      <c r="BV14" s="256"/>
      <c r="BW14" s="256">
        <v>0</v>
      </c>
      <c r="BX14" s="256">
        <v>0</v>
      </c>
      <c r="BY14" s="256">
        <v>0</v>
      </c>
      <c r="BZ14" s="256">
        <v>0</v>
      </c>
      <c r="CA14" s="256">
        <v>0</v>
      </c>
      <c r="CB14" s="256">
        <v>0</v>
      </c>
      <c r="CC14" s="256">
        <v>0</v>
      </c>
      <c r="CD14" s="256">
        <v>0</v>
      </c>
      <c r="CE14" s="256">
        <v>0</v>
      </c>
      <c r="CF14" s="256">
        <v>0</v>
      </c>
      <c r="CG14" s="256">
        <v>0</v>
      </c>
      <c r="CH14" s="256">
        <v>0</v>
      </c>
      <c r="CI14" s="256">
        <v>0</v>
      </c>
      <c r="CJ14" s="271">
        <v>0</v>
      </c>
      <c r="CK14" s="256">
        <v>0</v>
      </c>
      <c r="CL14" s="256">
        <v>0</v>
      </c>
      <c r="CM14" s="256">
        <v>0</v>
      </c>
      <c r="CN14" s="256">
        <v>0</v>
      </c>
      <c r="CO14" s="256">
        <v>0</v>
      </c>
      <c r="CP14" s="256">
        <v>0</v>
      </c>
      <c r="CQ14" s="256">
        <v>0</v>
      </c>
      <c r="CR14" s="256">
        <v>0</v>
      </c>
      <c r="CS14" s="256"/>
      <c r="CT14" s="256">
        <v>0</v>
      </c>
      <c r="CU14" s="256">
        <v>0</v>
      </c>
      <c r="CV14" s="256"/>
      <c r="CW14" s="256">
        <v>0</v>
      </c>
      <c r="CX14" s="256"/>
      <c r="CY14" s="256">
        <v>0</v>
      </c>
      <c r="CZ14" s="256">
        <v>0</v>
      </c>
      <c r="DA14" s="256"/>
      <c r="DB14" s="256">
        <v>0</v>
      </c>
      <c r="DC14" s="256"/>
      <c r="DD14" s="256"/>
      <c r="DE14" s="256">
        <v>0</v>
      </c>
      <c r="DF14" s="256">
        <v>0</v>
      </c>
      <c r="DG14" s="256">
        <v>0</v>
      </c>
      <c r="DH14" s="256">
        <v>0</v>
      </c>
      <c r="DI14" s="256">
        <v>0</v>
      </c>
      <c r="DJ14" s="256">
        <v>0</v>
      </c>
      <c r="DK14" s="256"/>
      <c r="DL14" s="256"/>
      <c r="DM14" s="256"/>
      <c r="DN14" s="256"/>
      <c r="DO14" s="256"/>
      <c r="DP14" s="256"/>
      <c r="DQ14" s="256"/>
      <c r="DR14" s="256"/>
      <c r="DS14" s="256"/>
      <c r="DT14" s="256">
        <v>0</v>
      </c>
      <c r="DU14" s="256"/>
      <c r="DV14" s="257"/>
      <c r="DW14" s="256"/>
      <c r="DX14" s="256"/>
      <c r="DY14" s="256"/>
      <c r="DZ14" s="256"/>
      <c r="EA14" s="256"/>
      <c r="EB14" s="256"/>
      <c r="EC14" s="256"/>
      <c r="ED14" s="256"/>
      <c r="EE14" s="256"/>
      <c r="EF14" s="256"/>
      <c r="EG14" s="258">
        <v>2393</v>
      </c>
      <c r="EH14" s="258">
        <v>2393</v>
      </c>
      <c r="EI14" s="259">
        <v>239.3</v>
      </c>
      <c r="EJ14" s="259">
        <v>4.3099999999999996</v>
      </c>
      <c r="EK14" s="259">
        <v>32.31</v>
      </c>
      <c r="EL14" s="259">
        <v>0</v>
      </c>
      <c r="EM14" s="259">
        <v>0</v>
      </c>
      <c r="EN14" s="256">
        <v>0</v>
      </c>
      <c r="EO14" s="256">
        <v>36.876149999999974</v>
      </c>
      <c r="EP14" s="256">
        <v>0</v>
      </c>
      <c r="EQ14" s="256">
        <v>0</v>
      </c>
      <c r="ER14" s="256">
        <v>0</v>
      </c>
      <c r="ES14" s="256">
        <v>0</v>
      </c>
      <c r="ET14" s="256"/>
      <c r="EU14" s="260"/>
      <c r="EV14" s="256"/>
      <c r="EW14" s="256"/>
      <c r="EX14" s="261"/>
      <c r="EY14" s="262">
        <v>0</v>
      </c>
      <c r="EZ14" s="256"/>
      <c r="FA14" s="353"/>
      <c r="FB14" s="260">
        <v>0</v>
      </c>
      <c r="FC14" s="260"/>
      <c r="FD14" s="256"/>
      <c r="FE14" s="256"/>
      <c r="FF14" s="260"/>
      <c r="FG14" s="260"/>
      <c r="FH14" s="256"/>
      <c r="FI14" s="256"/>
      <c r="FJ14" s="256"/>
      <c r="FK14" s="260"/>
      <c r="FL14" s="256">
        <f t="shared" ref="FL14:FL24" si="0">SUM(EI14:FA14)</f>
        <v>312.79615000000001</v>
      </c>
      <c r="FM14" s="263">
        <f t="shared" ref="FM14:FM24" si="1">+EH14-FL14</f>
        <v>2080.2038499999999</v>
      </c>
      <c r="FN14" s="270"/>
      <c r="FO14" s="264">
        <v>215.37</v>
      </c>
      <c r="FP14" s="265"/>
      <c r="FQ14" s="265">
        <v>0</v>
      </c>
    </row>
    <row r="15" spans="1:173" s="2" customFormat="1" ht="14.45" customHeight="1">
      <c r="A15" s="402"/>
      <c r="B15" s="231">
        <v>3</v>
      </c>
      <c r="C15" s="273">
        <v>21124328</v>
      </c>
      <c r="D15" s="232" t="s">
        <v>37</v>
      </c>
      <c r="E15" s="232" t="s">
        <v>177</v>
      </c>
      <c r="F15" s="355" t="s">
        <v>185</v>
      </c>
      <c r="G15" s="233" t="s">
        <v>193</v>
      </c>
      <c r="H15" s="234"/>
      <c r="I15" s="235"/>
      <c r="J15" s="236"/>
      <c r="K15" s="237"/>
      <c r="L15" s="237"/>
      <c r="M15" s="238"/>
      <c r="N15" s="234"/>
      <c r="P15" s="240" t="s">
        <v>199</v>
      </c>
      <c r="Q15" s="239" t="s">
        <v>168</v>
      </c>
      <c r="R15" s="241" t="s">
        <v>202</v>
      </c>
      <c r="S15" s="242"/>
      <c r="T15" s="243"/>
      <c r="U15" s="244"/>
      <c r="V15" s="244" t="s">
        <v>160</v>
      </c>
      <c r="W15" s="244" t="s">
        <v>161</v>
      </c>
      <c r="X15" s="241" t="s">
        <v>208</v>
      </c>
      <c r="Y15" s="383" t="s">
        <v>279</v>
      </c>
      <c r="Z15" s="238"/>
      <c r="AA15" s="238"/>
      <c r="AB15" s="245">
        <v>41197</v>
      </c>
      <c r="AC15" s="246"/>
      <c r="AD15" s="247"/>
      <c r="AE15" s="216" t="s">
        <v>153</v>
      </c>
      <c r="AF15" s="248" t="s">
        <v>211</v>
      </c>
      <c r="AG15" s="249"/>
      <c r="AH15" s="249"/>
      <c r="AI15" s="249" t="s">
        <v>74</v>
      </c>
      <c r="AJ15" s="249"/>
      <c r="AK15" s="272"/>
      <c r="AL15" s="249"/>
      <c r="AM15" s="272">
        <v>84</v>
      </c>
      <c r="AN15" s="272">
        <v>147</v>
      </c>
      <c r="AO15" s="250" t="s">
        <v>164</v>
      </c>
      <c r="AP15" s="250"/>
      <c r="AQ15" s="250" t="s">
        <v>162</v>
      </c>
      <c r="AR15" s="266">
        <v>3500</v>
      </c>
      <c r="AS15" s="251">
        <v>30</v>
      </c>
      <c r="AT15" s="238"/>
      <c r="AU15" s="238">
        <v>0</v>
      </c>
      <c r="AV15" s="238"/>
      <c r="AW15" s="238"/>
      <c r="AX15" s="238"/>
      <c r="AY15" s="238"/>
      <c r="AZ15" s="238"/>
      <c r="BA15" s="252"/>
      <c r="BB15" s="253"/>
      <c r="BC15" s="253"/>
      <c r="BD15" s="254"/>
      <c r="BE15" s="254"/>
      <c r="BF15" s="253"/>
      <c r="BG15" s="253"/>
      <c r="BH15" s="253"/>
      <c r="BI15" s="253"/>
      <c r="BJ15" s="253"/>
      <c r="BK15" s="255">
        <v>240</v>
      </c>
      <c r="BL15" s="256">
        <v>3500</v>
      </c>
      <c r="BM15" s="256">
        <v>93</v>
      </c>
      <c r="BN15" s="256">
        <v>0</v>
      </c>
      <c r="BO15" s="256">
        <v>0</v>
      </c>
      <c r="BP15" s="256">
        <v>0</v>
      </c>
      <c r="BQ15" s="256">
        <v>0</v>
      </c>
      <c r="BR15" s="256">
        <v>0</v>
      </c>
      <c r="BS15" s="256">
        <v>0</v>
      </c>
      <c r="BT15" s="256">
        <v>0</v>
      </c>
      <c r="BU15" s="256"/>
      <c r="BV15" s="256"/>
      <c r="BW15" s="256">
        <v>0</v>
      </c>
      <c r="BX15" s="256">
        <v>0</v>
      </c>
      <c r="BY15" s="256">
        <v>0</v>
      </c>
      <c r="BZ15" s="256">
        <v>0</v>
      </c>
      <c r="CA15" s="256">
        <v>0</v>
      </c>
      <c r="CB15" s="256">
        <v>0</v>
      </c>
      <c r="CC15" s="256">
        <v>0</v>
      </c>
      <c r="CD15" s="256">
        <v>0</v>
      </c>
      <c r="CE15" s="256">
        <v>0</v>
      </c>
      <c r="CF15" s="256">
        <v>0</v>
      </c>
      <c r="CG15" s="256">
        <v>0</v>
      </c>
      <c r="CH15" s="256">
        <v>0</v>
      </c>
      <c r="CI15" s="256">
        <v>0</v>
      </c>
      <c r="CJ15" s="271">
        <v>0</v>
      </c>
      <c r="CK15" s="256">
        <v>0</v>
      </c>
      <c r="CL15" s="256">
        <v>0</v>
      </c>
      <c r="CM15" s="256">
        <v>0</v>
      </c>
      <c r="CN15" s="256">
        <v>0</v>
      </c>
      <c r="CO15" s="256">
        <v>0</v>
      </c>
      <c r="CP15" s="256">
        <v>0</v>
      </c>
      <c r="CQ15" s="256">
        <v>0</v>
      </c>
      <c r="CR15" s="256">
        <v>84</v>
      </c>
      <c r="CS15" s="256"/>
      <c r="CT15" s="256">
        <v>0</v>
      </c>
      <c r="CU15" s="256">
        <v>0</v>
      </c>
      <c r="CV15" s="256"/>
      <c r="CW15" s="256">
        <v>0</v>
      </c>
      <c r="CX15" s="256"/>
      <c r="CY15" s="256">
        <v>0</v>
      </c>
      <c r="CZ15" s="256">
        <v>0</v>
      </c>
      <c r="DA15" s="256"/>
      <c r="DB15" s="256">
        <v>0</v>
      </c>
      <c r="DC15" s="256"/>
      <c r="DD15" s="256"/>
      <c r="DE15" s="256">
        <v>0</v>
      </c>
      <c r="DF15" s="256">
        <v>0</v>
      </c>
      <c r="DG15" s="256">
        <v>0</v>
      </c>
      <c r="DH15" s="256">
        <v>0</v>
      </c>
      <c r="DI15" s="256">
        <v>0</v>
      </c>
      <c r="DJ15" s="256">
        <v>0</v>
      </c>
      <c r="DK15" s="256"/>
      <c r="DL15" s="256"/>
      <c r="DM15" s="256"/>
      <c r="DN15" s="256"/>
      <c r="DO15" s="256"/>
      <c r="DP15" s="256"/>
      <c r="DQ15" s="256"/>
      <c r="DR15" s="256"/>
      <c r="DS15" s="256"/>
      <c r="DT15" s="256">
        <v>147</v>
      </c>
      <c r="DU15" s="256"/>
      <c r="DV15" s="257"/>
      <c r="DW15" s="256"/>
      <c r="DX15" s="256"/>
      <c r="DY15" s="256"/>
      <c r="DZ15" s="256"/>
      <c r="EA15" s="256"/>
      <c r="EB15" s="256"/>
      <c r="EC15" s="256"/>
      <c r="ED15" s="256"/>
      <c r="EE15" s="256"/>
      <c r="EF15" s="256"/>
      <c r="EG15" s="258">
        <v>3593</v>
      </c>
      <c r="EH15" s="258">
        <v>3824</v>
      </c>
      <c r="EI15" s="259">
        <v>359.3</v>
      </c>
      <c r="EJ15" s="259">
        <v>24.07</v>
      </c>
      <c r="EK15" s="259">
        <v>48.51</v>
      </c>
      <c r="EL15" s="259">
        <v>0</v>
      </c>
      <c r="EM15" s="259">
        <v>0</v>
      </c>
      <c r="EN15" s="256">
        <v>0</v>
      </c>
      <c r="EO15" s="256">
        <v>166.71062500000014</v>
      </c>
      <c r="EP15" s="256">
        <v>0</v>
      </c>
      <c r="EQ15" s="256">
        <v>0</v>
      </c>
      <c r="ER15" s="256">
        <v>0</v>
      </c>
      <c r="ES15" s="256">
        <v>0</v>
      </c>
      <c r="ET15" s="256"/>
      <c r="EU15" s="260"/>
      <c r="EV15" s="256"/>
      <c r="EW15" s="256"/>
      <c r="EX15" s="261"/>
      <c r="EY15" s="262">
        <v>0</v>
      </c>
      <c r="EZ15" s="256"/>
      <c r="FA15" s="353"/>
      <c r="FB15" s="260">
        <v>0</v>
      </c>
      <c r="FC15" s="260"/>
      <c r="FD15" s="256"/>
      <c r="FE15" s="256"/>
      <c r="FF15" s="260"/>
      <c r="FG15" s="260"/>
      <c r="FH15" s="256"/>
      <c r="FI15" s="256"/>
      <c r="FJ15" s="256"/>
      <c r="FK15" s="260"/>
      <c r="FL15" s="256">
        <f t="shared" si="0"/>
        <v>598.59062500000016</v>
      </c>
      <c r="FM15" s="263">
        <f t="shared" si="1"/>
        <v>3225.4093749999997</v>
      </c>
      <c r="FN15" s="270"/>
      <c r="FO15" s="264">
        <v>323.37</v>
      </c>
      <c r="FP15" s="265"/>
      <c r="FQ15" s="265">
        <v>0</v>
      </c>
    </row>
    <row r="16" spans="1:173" s="2" customFormat="1" ht="14.45" customHeight="1">
      <c r="A16" s="402"/>
      <c r="B16" s="231">
        <v>4</v>
      </c>
      <c r="C16" s="273">
        <v>25718515</v>
      </c>
      <c r="D16" s="232" t="s">
        <v>37</v>
      </c>
      <c r="E16" s="232" t="s">
        <v>178</v>
      </c>
      <c r="F16" s="355" t="s">
        <v>186</v>
      </c>
      <c r="G16" s="233" t="s">
        <v>194</v>
      </c>
      <c r="H16" s="234"/>
      <c r="I16" s="235"/>
      <c r="J16" s="236"/>
      <c r="K16" s="237"/>
      <c r="L16" s="237"/>
      <c r="M16" s="238"/>
      <c r="N16" s="234"/>
      <c r="P16" s="240" t="s">
        <v>199</v>
      </c>
      <c r="Q16" s="239" t="s">
        <v>168</v>
      </c>
      <c r="R16" s="241" t="s">
        <v>203</v>
      </c>
      <c r="S16" s="242"/>
      <c r="T16" s="243"/>
      <c r="U16" s="244"/>
      <c r="V16" s="244" t="s">
        <v>160</v>
      </c>
      <c r="W16" s="244" t="s">
        <v>161</v>
      </c>
      <c r="X16" s="241" t="s">
        <v>208</v>
      </c>
      <c r="Y16" s="383" t="s">
        <v>274</v>
      </c>
      <c r="Z16" s="238"/>
      <c r="AA16" s="238"/>
      <c r="AB16" s="245">
        <v>43405</v>
      </c>
      <c r="AC16" s="246"/>
      <c r="AD16" s="247"/>
      <c r="AE16" s="216" t="s">
        <v>5</v>
      </c>
      <c r="AF16" s="248"/>
      <c r="AG16" s="249"/>
      <c r="AH16" s="249"/>
      <c r="AI16" s="249" t="s">
        <v>74</v>
      </c>
      <c r="AJ16" s="249"/>
      <c r="AK16" s="272"/>
      <c r="AL16" s="249"/>
      <c r="AM16" s="272"/>
      <c r="AN16" s="272"/>
      <c r="AO16" s="250" t="s">
        <v>164</v>
      </c>
      <c r="AP16" s="250"/>
      <c r="AQ16" s="250" t="s">
        <v>164</v>
      </c>
      <c r="AR16" s="266">
        <v>1800</v>
      </c>
      <c r="AS16" s="251">
        <v>26</v>
      </c>
      <c r="AT16" s="238"/>
      <c r="AU16" s="238">
        <v>4</v>
      </c>
      <c r="AV16" s="238"/>
      <c r="AW16" s="238"/>
      <c r="AX16" s="238"/>
      <c r="AY16" s="238"/>
      <c r="AZ16" s="238"/>
      <c r="BA16" s="252"/>
      <c r="BB16" s="253"/>
      <c r="BC16" s="253"/>
      <c r="BD16" s="254"/>
      <c r="BE16" s="254"/>
      <c r="BF16" s="253"/>
      <c r="BG16" s="253"/>
      <c r="BH16" s="253"/>
      <c r="BI16" s="253"/>
      <c r="BJ16" s="253"/>
      <c r="BK16" s="255">
        <v>208</v>
      </c>
      <c r="BL16" s="256">
        <v>1560</v>
      </c>
      <c r="BM16" s="256">
        <v>0</v>
      </c>
      <c r="BN16" s="256">
        <v>0</v>
      </c>
      <c r="BO16" s="256">
        <v>240</v>
      </c>
      <c r="BP16" s="256">
        <v>0</v>
      </c>
      <c r="BQ16" s="256">
        <v>0</v>
      </c>
      <c r="BR16" s="256">
        <v>0</v>
      </c>
      <c r="BS16" s="256">
        <v>0</v>
      </c>
      <c r="BT16" s="256">
        <v>0</v>
      </c>
      <c r="BU16" s="256"/>
      <c r="BV16" s="256"/>
      <c r="BW16" s="256">
        <v>0</v>
      </c>
      <c r="BX16" s="256">
        <v>0</v>
      </c>
      <c r="BY16" s="256">
        <v>0</v>
      </c>
      <c r="BZ16" s="256">
        <v>0</v>
      </c>
      <c r="CA16" s="256">
        <v>0</v>
      </c>
      <c r="CB16" s="256">
        <v>0</v>
      </c>
      <c r="CC16" s="256">
        <v>0</v>
      </c>
      <c r="CD16" s="256">
        <v>0</v>
      </c>
      <c r="CE16" s="256">
        <v>0</v>
      </c>
      <c r="CF16" s="256">
        <v>0</v>
      </c>
      <c r="CG16" s="256">
        <v>0</v>
      </c>
      <c r="CH16" s="256">
        <v>0</v>
      </c>
      <c r="CI16" s="256">
        <v>0</v>
      </c>
      <c r="CJ16" s="271">
        <v>0</v>
      </c>
      <c r="CK16" s="256">
        <v>0</v>
      </c>
      <c r="CL16" s="256">
        <v>0</v>
      </c>
      <c r="CM16" s="256">
        <v>0</v>
      </c>
      <c r="CN16" s="256">
        <v>0</v>
      </c>
      <c r="CO16" s="256">
        <v>0</v>
      </c>
      <c r="CP16" s="256">
        <v>0</v>
      </c>
      <c r="CQ16" s="256">
        <v>0</v>
      </c>
      <c r="CR16" s="256">
        <v>0</v>
      </c>
      <c r="CS16" s="256"/>
      <c r="CT16" s="256">
        <v>0</v>
      </c>
      <c r="CU16" s="256">
        <v>0</v>
      </c>
      <c r="CV16" s="256"/>
      <c r="CW16" s="256">
        <v>0</v>
      </c>
      <c r="CX16" s="256"/>
      <c r="CY16" s="256">
        <v>0</v>
      </c>
      <c r="CZ16" s="256">
        <v>0</v>
      </c>
      <c r="DA16" s="256"/>
      <c r="DB16" s="256">
        <v>0</v>
      </c>
      <c r="DC16" s="256"/>
      <c r="DD16" s="256"/>
      <c r="DE16" s="256">
        <v>0</v>
      </c>
      <c r="DF16" s="256">
        <v>0</v>
      </c>
      <c r="DG16" s="256">
        <v>0</v>
      </c>
      <c r="DH16" s="256">
        <v>0</v>
      </c>
      <c r="DI16" s="256">
        <v>0</v>
      </c>
      <c r="DJ16" s="256">
        <v>0</v>
      </c>
      <c r="DK16" s="256"/>
      <c r="DL16" s="256"/>
      <c r="DM16" s="256"/>
      <c r="DN16" s="256"/>
      <c r="DO16" s="256"/>
      <c r="DP16" s="256"/>
      <c r="DQ16" s="256"/>
      <c r="DR16" s="256"/>
      <c r="DS16" s="256"/>
      <c r="DT16" s="256">
        <v>0</v>
      </c>
      <c r="DU16" s="256"/>
      <c r="DV16" s="257"/>
      <c r="DW16" s="256"/>
      <c r="DX16" s="256"/>
      <c r="DY16" s="256"/>
      <c r="DZ16" s="256"/>
      <c r="EA16" s="256"/>
      <c r="EB16" s="256"/>
      <c r="EC16" s="256"/>
      <c r="ED16" s="256"/>
      <c r="EE16" s="256"/>
      <c r="EF16" s="256"/>
      <c r="EG16" s="258">
        <v>1800</v>
      </c>
      <c r="EH16" s="258">
        <v>1800</v>
      </c>
      <c r="EI16" s="259">
        <v>0</v>
      </c>
      <c r="EJ16" s="259">
        <v>0</v>
      </c>
      <c r="EK16" s="259">
        <v>0</v>
      </c>
      <c r="EL16" s="259">
        <v>0</v>
      </c>
      <c r="EM16" s="259">
        <v>0</v>
      </c>
      <c r="EN16" s="256">
        <v>234</v>
      </c>
      <c r="EO16" s="256">
        <v>0</v>
      </c>
      <c r="EP16" s="256">
        <v>0</v>
      </c>
      <c r="EQ16" s="256">
        <v>0</v>
      </c>
      <c r="ER16" s="256">
        <v>0</v>
      </c>
      <c r="ES16" s="256">
        <v>0</v>
      </c>
      <c r="ET16" s="256"/>
      <c r="EU16" s="260"/>
      <c r="EV16" s="256">
        <v>250</v>
      </c>
      <c r="EW16" s="256"/>
      <c r="EX16" s="261"/>
      <c r="EY16" s="262">
        <v>0</v>
      </c>
      <c r="EZ16" s="256"/>
      <c r="FA16" s="353">
        <f>1000+300</f>
        <v>1300</v>
      </c>
      <c r="FB16" s="260">
        <v>0</v>
      </c>
      <c r="FC16" s="260"/>
      <c r="FD16" s="256"/>
      <c r="FE16" s="256"/>
      <c r="FF16" s="260"/>
      <c r="FG16" s="260"/>
      <c r="FH16" s="256"/>
      <c r="FI16" s="256"/>
      <c r="FJ16" s="256"/>
      <c r="FK16" s="260"/>
      <c r="FL16" s="256">
        <f t="shared" si="0"/>
        <v>1784</v>
      </c>
      <c r="FM16" s="263">
        <f t="shared" si="1"/>
        <v>16</v>
      </c>
      <c r="FN16" s="270"/>
      <c r="FO16" s="264">
        <v>162</v>
      </c>
      <c r="FP16" s="265"/>
      <c r="FQ16" s="265">
        <v>0</v>
      </c>
    </row>
    <row r="17" spans="1:173" s="2" customFormat="1" ht="14.45" customHeight="1">
      <c r="A17" s="402"/>
      <c r="B17" s="231">
        <v>5</v>
      </c>
      <c r="C17" s="273">
        <v>40902866</v>
      </c>
      <c r="D17" s="232" t="s">
        <v>37</v>
      </c>
      <c r="E17" s="232" t="s">
        <v>179</v>
      </c>
      <c r="F17" s="355" t="s">
        <v>187</v>
      </c>
      <c r="G17" s="233" t="s">
        <v>195</v>
      </c>
      <c r="H17" s="234"/>
      <c r="I17" s="235"/>
      <c r="J17" s="236"/>
      <c r="K17" s="237"/>
      <c r="L17" s="237"/>
      <c r="M17" s="238"/>
      <c r="N17" s="234"/>
      <c r="P17" s="240" t="s">
        <v>199</v>
      </c>
      <c r="Q17" s="239" t="s">
        <v>168</v>
      </c>
      <c r="R17" s="241" t="s">
        <v>204</v>
      </c>
      <c r="S17" s="242"/>
      <c r="T17" s="243"/>
      <c r="U17" s="244"/>
      <c r="V17" s="244" t="s">
        <v>160</v>
      </c>
      <c r="W17" s="244" t="s">
        <v>161</v>
      </c>
      <c r="X17" s="241" t="s">
        <v>208</v>
      </c>
      <c r="Y17" s="383" t="s">
        <v>275</v>
      </c>
      <c r="Z17" s="238"/>
      <c r="AA17" s="238"/>
      <c r="AB17" s="245">
        <v>41456</v>
      </c>
      <c r="AC17" s="246"/>
      <c r="AD17" s="247"/>
      <c r="AE17" s="216" t="s">
        <v>5</v>
      </c>
      <c r="AF17" s="248"/>
      <c r="AG17" s="249"/>
      <c r="AH17" s="249"/>
      <c r="AI17" s="249" t="s">
        <v>74</v>
      </c>
      <c r="AJ17" s="249"/>
      <c r="AK17" s="272"/>
      <c r="AL17" s="249"/>
      <c r="AM17" s="272"/>
      <c r="AN17" s="272">
        <v>1000</v>
      </c>
      <c r="AO17" s="250" t="s">
        <v>162</v>
      </c>
      <c r="AP17" s="250"/>
      <c r="AQ17" s="250" t="s">
        <v>162</v>
      </c>
      <c r="AR17" s="266">
        <v>7000</v>
      </c>
      <c r="AS17" s="251">
        <v>30</v>
      </c>
      <c r="AT17" s="238"/>
      <c r="AU17" s="238">
        <v>0</v>
      </c>
      <c r="AV17" s="238"/>
      <c r="AW17" s="238"/>
      <c r="AX17" s="238"/>
      <c r="AY17" s="238"/>
      <c r="AZ17" s="238"/>
      <c r="BA17" s="252"/>
      <c r="BB17" s="253"/>
      <c r="BC17" s="253"/>
      <c r="BD17" s="254"/>
      <c r="BE17" s="254"/>
      <c r="BF17" s="253"/>
      <c r="BG17" s="253"/>
      <c r="BH17" s="253"/>
      <c r="BI17" s="253"/>
      <c r="BJ17" s="253"/>
      <c r="BK17" s="255">
        <v>240</v>
      </c>
      <c r="BL17" s="256">
        <v>7000</v>
      </c>
      <c r="BM17" s="256">
        <v>93</v>
      </c>
      <c r="BN17" s="256">
        <v>0</v>
      </c>
      <c r="BO17" s="256">
        <v>0</v>
      </c>
      <c r="BP17" s="256">
        <v>0</v>
      </c>
      <c r="BQ17" s="256">
        <v>0</v>
      </c>
      <c r="BR17" s="256">
        <v>0</v>
      </c>
      <c r="BS17" s="256">
        <v>0</v>
      </c>
      <c r="BT17" s="256">
        <v>0</v>
      </c>
      <c r="BU17" s="256"/>
      <c r="BV17" s="256"/>
      <c r="BW17" s="256">
        <v>0</v>
      </c>
      <c r="BX17" s="256">
        <v>0</v>
      </c>
      <c r="BY17" s="256">
        <v>0</v>
      </c>
      <c r="BZ17" s="256">
        <v>0</v>
      </c>
      <c r="CA17" s="256">
        <v>0</v>
      </c>
      <c r="CB17" s="256">
        <v>0</v>
      </c>
      <c r="CC17" s="256">
        <v>0</v>
      </c>
      <c r="CD17" s="256">
        <v>0</v>
      </c>
      <c r="CE17" s="256">
        <v>0</v>
      </c>
      <c r="CF17" s="256">
        <v>0</v>
      </c>
      <c r="CG17" s="256">
        <v>0</v>
      </c>
      <c r="CH17" s="256">
        <v>0</v>
      </c>
      <c r="CI17" s="256">
        <v>0</v>
      </c>
      <c r="CJ17" s="271">
        <v>0</v>
      </c>
      <c r="CK17" s="256">
        <v>0</v>
      </c>
      <c r="CL17" s="256">
        <v>0</v>
      </c>
      <c r="CM17" s="256">
        <v>0</v>
      </c>
      <c r="CN17" s="256">
        <v>0</v>
      </c>
      <c r="CO17" s="256">
        <v>0</v>
      </c>
      <c r="CP17" s="256">
        <v>0</v>
      </c>
      <c r="CQ17" s="256">
        <v>0</v>
      </c>
      <c r="CR17" s="256">
        <v>0</v>
      </c>
      <c r="CS17" s="256"/>
      <c r="CT17" s="256">
        <v>0</v>
      </c>
      <c r="CU17" s="256">
        <v>0</v>
      </c>
      <c r="CV17" s="256"/>
      <c r="CW17" s="256">
        <v>0</v>
      </c>
      <c r="CX17" s="256"/>
      <c r="CY17" s="256">
        <v>0</v>
      </c>
      <c r="CZ17" s="256">
        <v>0</v>
      </c>
      <c r="DA17" s="256"/>
      <c r="DB17" s="256">
        <v>0</v>
      </c>
      <c r="DC17" s="256"/>
      <c r="DD17" s="256"/>
      <c r="DE17" s="256">
        <v>0</v>
      </c>
      <c r="DF17" s="256">
        <v>0</v>
      </c>
      <c r="DG17" s="256">
        <v>0</v>
      </c>
      <c r="DH17" s="256">
        <v>0</v>
      </c>
      <c r="DI17" s="256">
        <v>0</v>
      </c>
      <c r="DJ17" s="256">
        <v>0</v>
      </c>
      <c r="DK17" s="256"/>
      <c r="DL17" s="256"/>
      <c r="DM17" s="256"/>
      <c r="DN17" s="256"/>
      <c r="DO17" s="256"/>
      <c r="DP17" s="256"/>
      <c r="DQ17" s="256"/>
      <c r="DR17" s="256"/>
      <c r="DS17" s="256"/>
      <c r="DT17" s="256">
        <v>1000</v>
      </c>
      <c r="DU17" s="256"/>
      <c r="DV17" s="257"/>
      <c r="DW17" s="256"/>
      <c r="DX17" s="256"/>
      <c r="DY17" s="256"/>
      <c r="DZ17" s="256"/>
      <c r="EA17" s="256"/>
      <c r="EB17" s="256"/>
      <c r="EC17" s="256"/>
      <c r="ED17" s="256"/>
      <c r="EE17" s="256"/>
      <c r="EF17" s="256"/>
      <c r="EG17" s="258">
        <v>7093</v>
      </c>
      <c r="EH17" s="258">
        <v>8093</v>
      </c>
      <c r="EI17" s="259">
        <v>0</v>
      </c>
      <c r="EJ17" s="259">
        <v>0</v>
      </c>
      <c r="EK17" s="259">
        <v>0</v>
      </c>
      <c r="EL17" s="259">
        <v>0</v>
      </c>
      <c r="EM17" s="259">
        <v>0</v>
      </c>
      <c r="EN17" s="256">
        <v>922.09</v>
      </c>
      <c r="EO17" s="256">
        <v>735.2197124999999</v>
      </c>
      <c r="EP17" s="256">
        <v>0</v>
      </c>
      <c r="EQ17" s="256">
        <v>0</v>
      </c>
      <c r="ER17" s="256">
        <v>0</v>
      </c>
      <c r="ES17" s="256">
        <v>0</v>
      </c>
      <c r="ET17" s="256"/>
      <c r="EU17" s="260"/>
      <c r="EV17" s="256"/>
      <c r="EW17" s="256"/>
      <c r="EX17" s="261"/>
      <c r="EY17" s="262">
        <v>0</v>
      </c>
      <c r="EZ17" s="256"/>
      <c r="FA17" s="353"/>
      <c r="FB17" s="260">
        <v>0</v>
      </c>
      <c r="FC17" s="260"/>
      <c r="FD17" s="256"/>
      <c r="FE17" s="256"/>
      <c r="FF17" s="260"/>
      <c r="FG17" s="260"/>
      <c r="FH17" s="256"/>
      <c r="FI17" s="256"/>
      <c r="FJ17" s="256"/>
      <c r="FK17" s="260"/>
      <c r="FL17" s="256">
        <f t="shared" si="0"/>
        <v>1657.3097124999999</v>
      </c>
      <c r="FM17" s="263">
        <f t="shared" si="1"/>
        <v>6435.6902874999996</v>
      </c>
      <c r="FN17" s="270"/>
      <c r="FO17" s="264">
        <v>638.37</v>
      </c>
      <c r="FP17" s="265"/>
      <c r="FQ17" s="265">
        <v>0</v>
      </c>
    </row>
    <row r="18" spans="1:173" s="2" customFormat="1" ht="14.45" customHeight="1">
      <c r="A18" s="402"/>
      <c r="B18" s="231">
        <v>6</v>
      </c>
      <c r="C18" s="273">
        <v>43631954</v>
      </c>
      <c r="D18" s="232" t="s">
        <v>37</v>
      </c>
      <c r="E18" s="232" t="s">
        <v>180</v>
      </c>
      <c r="F18" s="355" t="s">
        <v>188</v>
      </c>
      <c r="G18" s="233" t="s">
        <v>196</v>
      </c>
      <c r="H18" s="234"/>
      <c r="I18" s="235"/>
      <c r="J18" s="236"/>
      <c r="K18" s="237"/>
      <c r="L18" s="237"/>
      <c r="M18" s="238"/>
      <c r="N18" s="234"/>
      <c r="P18" s="240" t="s">
        <v>199</v>
      </c>
      <c r="Q18" s="239" t="s">
        <v>168</v>
      </c>
      <c r="R18" s="241" t="s">
        <v>205</v>
      </c>
      <c r="S18" s="242"/>
      <c r="T18" s="243"/>
      <c r="U18" s="244"/>
      <c r="V18" s="244" t="s">
        <v>160</v>
      </c>
      <c r="W18" s="244" t="s">
        <v>161</v>
      </c>
      <c r="X18" s="241" t="s">
        <v>208</v>
      </c>
      <c r="Y18" s="383" t="s">
        <v>272</v>
      </c>
      <c r="Z18" s="238"/>
      <c r="AA18" s="238"/>
      <c r="AB18" s="245">
        <v>39600</v>
      </c>
      <c r="AC18" s="246"/>
      <c r="AD18" s="247"/>
      <c r="AE18" s="216" t="s">
        <v>14</v>
      </c>
      <c r="AF18" s="248" t="s">
        <v>212</v>
      </c>
      <c r="AG18" s="249"/>
      <c r="AH18" s="249"/>
      <c r="AI18" s="249" t="s">
        <v>74</v>
      </c>
      <c r="AJ18" s="249"/>
      <c r="AK18" s="272"/>
      <c r="AL18" s="249"/>
      <c r="AM18" s="272"/>
      <c r="AN18" s="272"/>
      <c r="AO18" s="250" t="s">
        <v>162</v>
      </c>
      <c r="AP18" s="250"/>
      <c r="AQ18" s="250" t="s">
        <v>164</v>
      </c>
      <c r="AR18" s="266">
        <v>3500</v>
      </c>
      <c r="AS18" s="251">
        <v>30</v>
      </c>
      <c r="AT18" s="238"/>
      <c r="AU18" s="238">
        <v>0</v>
      </c>
      <c r="AV18" s="238"/>
      <c r="AW18" s="238"/>
      <c r="AX18" s="238"/>
      <c r="AY18" s="238"/>
      <c r="AZ18" s="238"/>
      <c r="BA18" s="252"/>
      <c r="BB18" s="253"/>
      <c r="BC18" s="253"/>
      <c r="BD18" s="254"/>
      <c r="BE18" s="254"/>
      <c r="BF18" s="253"/>
      <c r="BG18" s="253"/>
      <c r="BH18" s="253"/>
      <c r="BI18" s="253"/>
      <c r="BJ18" s="253"/>
      <c r="BK18" s="255">
        <v>240</v>
      </c>
      <c r="BL18" s="256">
        <v>3500</v>
      </c>
      <c r="BM18" s="256">
        <v>0</v>
      </c>
      <c r="BN18" s="256">
        <v>0</v>
      </c>
      <c r="BO18" s="256">
        <v>0</v>
      </c>
      <c r="BP18" s="256">
        <v>0</v>
      </c>
      <c r="BQ18" s="256">
        <v>0</v>
      </c>
      <c r="BR18" s="256">
        <v>0</v>
      </c>
      <c r="BS18" s="256">
        <v>0</v>
      </c>
      <c r="BT18" s="256">
        <v>0</v>
      </c>
      <c r="BU18" s="256"/>
      <c r="BV18" s="256"/>
      <c r="BW18" s="256">
        <v>0</v>
      </c>
      <c r="BX18" s="256">
        <v>0</v>
      </c>
      <c r="BY18" s="256">
        <v>0</v>
      </c>
      <c r="BZ18" s="256">
        <v>0</v>
      </c>
      <c r="CA18" s="256">
        <v>0</v>
      </c>
      <c r="CB18" s="256">
        <v>0</v>
      </c>
      <c r="CC18" s="256">
        <v>0</v>
      </c>
      <c r="CD18" s="256">
        <v>0</v>
      </c>
      <c r="CE18" s="256">
        <v>0</v>
      </c>
      <c r="CF18" s="256">
        <v>0</v>
      </c>
      <c r="CG18" s="256">
        <v>0</v>
      </c>
      <c r="CH18" s="256">
        <v>0</v>
      </c>
      <c r="CI18" s="256">
        <v>0</v>
      </c>
      <c r="CJ18" s="271">
        <v>0</v>
      </c>
      <c r="CK18" s="256">
        <v>0</v>
      </c>
      <c r="CL18" s="256">
        <v>0</v>
      </c>
      <c r="CM18" s="256">
        <v>0</v>
      </c>
      <c r="CN18" s="256">
        <v>0</v>
      </c>
      <c r="CO18" s="256">
        <v>0</v>
      </c>
      <c r="CP18" s="256">
        <v>0</v>
      </c>
      <c r="CQ18" s="256">
        <v>0</v>
      </c>
      <c r="CR18" s="256">
        <v>0</v>
      </c>
      <c r="CS18" s="256"/>
      <c r="CT18" s="256"/>
      <c r="CU18" s="256"/>
      <c r="CV18" s="256"/>
      <c r="CW18" s="256"/>
      <c r="CX18" s="256"/>
      <c r="CY18" s="256"/>
      <c r="CZ18" s="256"/>
      <c r="DA18" s="256"/>
      <c r="DB18" s="256"/>
      <c r="DC18" s="256"/>
      <c r="DD18" s="256"/>
      <c r="DE18" s="256"/>
      <c r="DF18" s="256"/>
      <c r="DG18" s="256"/>
      <c r="DH18" s="256"/>
      <c r="DI18" s="256"/>
      <c r="DJ18" s="256"/>
      <c r="DK18" s="256"/>
      <c r="DL18" s="256"/>
      <c r="DM18" s="256"/>
      <c r="DN18" s="256"/>
      <c r="DO18" s="256"/>
      <c r="DP18" s="256"/>
      <c r="DQ18" s="256"/>
      <c r="DR18" s="256"/>
      <c r="DS18" s="256"/>
      <c r="DT18" s="256">
        <v>0</v>
      </c>
      <c r="DU18" s="256"/>
      <c r="DV18" s="257"/>
      <c r="DW18" s="256"/>
      <c r="DX18" s="256"/>
      <c r="DY18" s="256"/>
      <c r="DZ18" s="256"/>
      <c r="EA18" s="256"/>
      <c r="EB18" s="256"/>
      <c r="EC18" s="256"/>
      <c r="ED18" s="256"/>
      <c r="EE18" s="256"/>
      <c r="EF18" s="256"/>
      <c r="EG18" s="258">
        <v>3500</v>
      </c>
      <c r="EH18" s="258">
        <v>3500</v>
      </c>
      <c r="EI18" s="259">
        <v>350</v>
      </c>
      <c r="EJ18" s="259">
        <v>56</v>
      </c>
      <c r="EK18" s="259">
        <v>47.25</v>
      </c>
      <c r="EL18" s="259">
        <v>0</v>
      </c>
      <c r="EM18" s="259">
        <v>0</v>
      </c>
      <c r="EN18" s="256">
        <v>0</v>
      </c>
      <c r="EO18" s="256">
        <v>137.315</v>
      </c>
      <c r="EP18" s="256">
        <v>0</v>
      </c>
      <c r="EQ18" s="256">
        <v>0</v>
      </c>
      <c r="ER18" s="256">
        <v>0</v>
      </c>
      <c r="ES18" s="256">
        <v>0</v>
      </c>
      <c r="ET18" s="256"/>
      <c r="EU18" s="260"/>
      <c r="EV18" s="256"/>
      <c r="EW18" s="256"/>
      <c r="EX18" s="261"/>
      <c r="EY18" s="262">
        <v>0</v>
      </c>
      <c r="EZ18" s="256"/>
      <c r="FA18" s="353">
        <v>500</v>
      </c>
      <c r="FB18" s="260">
        <v>0</v>
      </c>
      <c r="FC18" s="260"/>
      <c r="FD18" s="256"/>
      <c r="FE18" s="256"/>
      <c r="FF18" s="260"/>
      <c r="FG18" s="260"/>
      <c r="FH18" s="256"/>
      <c r="FI18" s="256"/>
      <c r="FJ18" s="256"/>
      <c r="FK18" s="260"/>
      <c r="FL18" s="256">
        <f t="shared" si="0"/>
        <v>1090.5650000000001</v>
      </c>
      <c r="FM18" s="263">
        <f t="shared" si="1"/>
        <v>2409.4349999999999</v>
      </c>
      <c r="FN18" s="270"/>
      <c r="FO18" s="264">
        <v>315</v>
      </c>
      <c r="FP18" s="265"/>
      <c r="FQ18" s="265">
        <v>0</v>
      </c>
    </row>
    <row r="19" spans="1:173" s="2" customFormat="1" ht="14.45" customHeight="1">
      <c r="A19" s="402"/>
      <c r="B19" s="231">
        <v>7</v>
      </c>
      <c r="C19" s="273">
        <v>48076560</v>
      </c>
      <c r="D19" s="232" t="s">
        <v>37</v>
      </c>
      <c r="E19" s="232" t="s">
        <v>181</v>
      </c>
      <c r="F19" s="355" t="s">
        <v>189</v>
      </c>
      <c r="G19" s="233" t="s">
        <v>197</v>
      </c>
      <c r="H19" s="234"/>
      <c r="I19" s="235"/>
      <c r="J19" s="236"/>
      <c r="K19" s="237"/>
      <c r="L19" s="237"/>
      <c r="M19" s="238"/>
      <c r="N19" s="234"/>
      <c r="P19" s="240" t="s">
        <v>199</v>
      </c>
      <c r="Q19" s="239" t="s">
        <v>168</v>
      </c>
      <c r="R19" s="241" t="s">
        <v>206</v>
      </c>
      <c r="S19" s="242"/>
      <c r="T19" s="243"/>
      <c r="U19" s="244"/>
      <c r="V19" s="244" t="s">
        <v>160</v>
      </c>
      <c r="W19" s="244" t="s">
        <v>161</v>
      </c>
      <c r="X19" s="241" t="s">
        <v>208</v>
      </c>
      <c r="Y19" s="383" t="s">
        <v>277</v>
      </c>
      <c r="Z19" s="238"/>
      <c r="AA19" s="238"/>
      <c r="AB19" s="245">
        <v>42891</v>
      </c>
      <c r="AC19" s="246"/>
      <c r="AD19" s="247"/>
      <c r="AE19" s="216" t="s">
        <v>5</v>
      </c>
      <c r="AF19" s="248"/>
      <c r="AG19" s="249"/>
      <c r="AH19" s="249"/>
      <c r="AI19" s="249" t="s">
        <v>74</v>
      </c>
      <c r="AJ19" s="249"/>
      <c r="AK19" s="272"/>
      <c r="AL19" s="249"/>
      <c r="AM19" s="272"/>
      <c r="AN19" s="272">
        <v>400</v>
      </c>
      <c r="AO19" s="250" t="s">
        <v>164</v>
      </c>
      <c r="AP19" s="250"/>
      <c r="AQ19" s="250" t="s">
        <v>164</v>
      </c>
      <c r="AR19" s="266">
        <v>1500</v>
      </c>
      <c r="AS19" s="251">
        <v>26</v>
      </c>
      <c r="AT19" s="238"/>
      <c r="AU19" s="238">
        <v>4</v>
      </c>
      <c r="AV19" s="238"/>
      <c r="AW19" s="238"/>
      <c r="AX19" s="238"/>
      <c r="AY19" s="238"/>
      <c r="AZ19" s="238"/>
      <c r="BA19" s="252"/>
      <c r="BB19" s="253"/>
      <c r="BC19" s="253"/>
      <c r="BD19" s="254"/>
      <c r="BE19" s="254"/>
      <c r="BF19" s="253"/>
      <c r="BG19" s="253"/>
      <c r="BH19" s="253"/>
      <c r="BI19" s="253"/>
      <c r="BJ19" s="253"/>
      <c r="BK19" s="255">
        <v>208</v>
      </c>
      <c r="BL19" s="256">
        <v>1300</v>
      </c>
      <c r="BM19" s="256">
        <v>0</v>
      </c>
      <c r="BN19" s="256">
        <v>0</v>
      </c>
      <c r="BO19" s="256">
        <v>200</v>
      </c>
      <c r="BP19" s="256">
        <v>0</v>
      </c>
      <c r="BQ19" s="256">
        <v>0</v>
      </c>
      <c r="BR19" s="256">
        <v>0</v>
      </c>
      <c r="BS19" s="256">
        <v>0</v>
      </c>
      <c r="BT19" s="256">
        <v>0</v>
      </c>
      <c r="BU19" s="256"/>
      <c r="BV19" s="256"/>
      <c r="BW19" s="256">
        <v>0</v>
      </c>
      <c r="BX19" s="256">
        <v>0</v>
      </c>
      <c r="BY19" s="256">
        <v>0</v>
      </c>
      <c r="BZ19" s="256">
        <v>0</v>
      </c>
      <c r="CA19" s="256">
        <v>0</v>
      </c>
      <c r="CB19" s="256">
        <v>0</v>
      </c>
      <c r="CC19" s="256">
        <v>0</v>
      </c>
      <c r="CD19" s="256">
        <v>0</v>
      </c>
      <c r="CE19" s="256">
        <v>0</v>
      </c>
      <c r="CF19" s="256">
        <v>0</v>
      </c>
      <c r="CG19" s="256">
        <v>0</v>
      </c>
      <c r="CH19" s="256">
        <v>0</v>
      </c>
      <c r="CI19" s="256">
        <v>0</v>
      </c>
      <c r="CJ19" s="271">
        <v>0</v>
      </c>
      <c r="CK19" s="256">
        <v>0</v>
      </c>
      <c r="CL19" s="256">
        <v>0</v>
      </c>
      <c r="CM19" s="256">
        <v>0</v>
      </c>
      <c r="CN19" s="256">
        <v>0</v>
      </c>
      <c r="CO19" s="256">
        <v>0</v>
      </c>
      <c r="CP19" s="256">
        <v>0</v>
      </c>
      <c r="CQ19" s="256">
        <v>0</v>
      </c>
      <c r="CR19" s="256">
        <v>0</v>
      </c>
      <c r="CS19" s="256"/>
      <c r="CT19" s="256"/>
      <c r="CU19" s="256"/>
      <c r="CV19" s="256"/>
      <c r="CW19" s="256"/>
      <c r="CX19" s="256"/>
      <c r="CY19" s="256"/>
      <c r="CZ19" s="256"/>
      <c r="DA19" s="256"/>
      <c r="DB19" s="256"/>
      <c r="DC19" s="256"/>
      <c r="DD19" s="256"/>
      <c r="DE19" s="256"/>
      <c r="DF19" s="256"/>
      <c r="DG19" s="256"/>
      <c r="DH19" s="256"/>
      <c r="DI19" s="256"/>
      <c r="DJ19" s="256"/>
      <c r="DK19" s="256"/>
      <c r="DL19" s="256"/>
      <c r="DM19" s="256"/>
      <c r="DN19" s="256"/>
      <c r="DO19" s="256"/>
      <c r="DP19" s="256"/>
      <c r="DQ19" s="256"/>
      <c r="DR19" s="256"/>
      <c r="DS19" s="256"/>
      <c r="DT19" s="256">
        <v>400</v>
      </c>
      <c r="DU19" s="256"/>
      <c r="DV19" s="257"/>
      <c r="DW19" s="256"/>
      <c r="DX19" s="256"/>
      <c r="DY19" s="256"/>
      <c r="DZ19" s="256"/>
      <c r="EA19" s="256"/>
      <c r="EB19" s="256"/>
      <c r="EC19" s="256"/>
      <c r="ED19" s="256"/>
      <c r="EE19" s="256"/>
      <c r="EF19" s="256"/>
      <c r="EG19" s="258">
        <v>1500</v>
      </c>
      <c r="EH19" s="258">
        <v>1900</v>
      </c>
      <c r="EI19" s="259">
        <v>0</v>
      </c>
      <c r="EJ19" s="259">
        <v>0</v>
      </c>
      <c r="EK19" s="259">
        <v>0</v>
      </c>
      <c r="EL19" s="259">
        <v>0</v>
      </c>
      <c r="EM19" s="259">
        <v>0</v>
      </c>
      <c r="EN19" s="256">
        <v>195</v>
      </c>
      <c r="EO19" s="256">
        <v>0</v>
      </c>
      <c r="EP19" s="256">
        <v>0</v>
      </c>
      <c r="EQ19" s="256">
        <v>0</v>
      </c>
      <c r="ER19" s="256">
        <v>0</v>
      </c>
      <c r="ES19" s="256">
        <v>0</v>
      </c>
      <c r="ET19" s="256"/>
      <c r="EU19" s="260"/>
      <c r="EV19" s="256"/>
      <c r="EW19" s="256"/>
      <c r="EX19" s="261"/>
      <c r="EY19" s="262">
        <v>0</v>
      </c>
      <c r="EZ19" s="256"/>
      <c r="FA19" s="353"/>
      <c r="FB19" s="260">
        <v>0</v>
      </c>
      <c r="FC19" s="260"/>
      <c r="FD19" s="256"/>
      <c r="FE19" s="256"/>
      <c r="FF19" s="260"/>
      <c r="FG19" s="260"/>
      <c r="FH19" s="256"/>
      <c r="FI19" s="256"/>
      <c r="FJ19" s="256"/>
      <c r="FK19" s="260"/>
      <c r="FL19" s="256">
        <f t="shared" si="0"/>
        <v>195</v>
      </c>
      <c r="FM19" s="263">
        <f t="shared" si="1"/>
        <v>1705</v>
      </c>
      <c r="FN19" s="270"/>
      <c r="FO19" s="264">
        <v>135</v>
      </c>
      <c r="FP19" s="265"/>
      <c r="FQ19" s="265">
        <v>0</v>
      </c>
    </row>
    <row r="20" spans="1:173" s="2" customFormat="1" ht="14.45" customHeight="1">
      <c r="A20" s="402"/>
      <c r="B20" s="231">
        <v>8</v>
      </c>
      <c r="C20" s="273">
        <v>72749130</v>
      </c>
      <c r="D20" s="232" t="s">
        <v>37</v>
      </c>
      <c r="E20" s="232" t="s">
        <v>182</v>
      </c>
      <c r="F20" s="355" t="s">
        <v>190</v>
      </c>
      <c r="G20" s="233" t="s">
        <v>198</v>
      </c>
      <c r="H20" s="234"/>
      <c r="I20" s="235"/>
      <c r="J20" s="236"/>
      <c r="K20" s="237"/>
      <c r="L20" s="237"/>
      <c r="M20" s="238"/>
      <c r="N20" s="234"/>
      <c r="P20" s="240" t="s">
        <v>199</v>
      </c>
      <c r="Q20" s="239" t="s">
        <v>168</v>
      </c>
      <c r="R20" s="241" t="s">
        <v>207</v>
      </c>
      <c r="S20" s="242"/>
      <c r="T20" s="243"/>
      <c r="U20" s="244"/>
      <c r="V20" s="244" t="s">
        <v>160</v>
      </c>
      <c r="W20" s="244" t="s">
        <v>161</v>
      </c>
      <c r="X20" s="241" t="s">
        <v>208</v>
      </c>
      <c r="Y20" s="383" t="s">
        <v>278</v>
      </c>
      <c r="Z20" s="238"/>
      <c r="AA20" s="238"/>
      <c r="AB20" s="245">
        <v>42736</v>
      </c>
      <c r="AC20" s="246"/>
      <c r="AD20" s="247"/>
      <c r="AE20" s="216" t="s">
        <v>154</v>
      </c>
      <c r="AF20" s="248" t="s">
        <v>213</v>
      </c>
      <c r="AG20" s="249"/>
      <c r="AH20" s="249"/>
      <c r="AI20" s="249" t="s">
        <v>74</v>
      </c>
      <c r="AJ20" s="249"/>
      <c r="AK20" s="272"/>
      <c r="AL20" s="249"/>
      <c r="AM20" s="272"/>
      <c r="AN20" s="272"/>
      <c r="AO20" s="250" t="s">
        <v>164</v>
      </c>
      <c r="AP20" s="250"/>
      <c r="AQ20" s="250" t="s">
        <v>162</v>
      </c>
      <c r="AR20" s="266">
        <v>2000</v>
      </c>
      <c r="AS20" s="251">
        <v>28</v>
      </c>
      <c r="AT20" s="238"/>
      <c r="AU20" s="238">
        <v>2</v>
      </c>
      <c r="AV20" s="238"/>
      <c r="AW20" s="238"/>
      <c r="AX20" s="238"/>
      <c r="AY20" s="238"/>
      <c r="AZ20" s="238"/>
      <c r="BA20" s="252"/>
      <c r="BB20" s="253"/>
      <c r="BC20" s="253"/>
      <c r="BD20" s="254"/>
      <c r="BE20" s="254"/>
      <c r="BF20" s="253"/>
      <c r="BG20" s="253"/>
      <c r="BH20" s="253"/>
      <c r="BI20" s="253"/>
      <c r="BJ20" s="253"/>
      <c r="BK20" s="255">
        <v>224</v>
      </c>
      <c r="BL20" s="256">
        <v>1866.6666666666667</v>
      </c>
      <c r="BM20" s="256">
        <v>86.8</v>
      </c>
      <c r="BN20" s="256">
        <v>0</v>
      </c>
      <c r="BO20" s="256">
        <v>139.53333333333333</v>
      </c>
      <c r="BP20" s="256">
        <v>0</v>
      </c>
      <c r="BQ20" s="256">
        <v>0</v>
      </c>
      <c r="BR20" s="256">
        <v>0</v>
      </c>
      <c r="BS20" s="256">
        <v>0</v>
      </c>
      <c r="BT20" s="256">
        <v>0</v>
      </c>
      <c r="BU20" s="256"/>
      <c r="BV20" s="256"/>
      <c r="BW20" s="256">
        <v>0</v>
      </c>
      <c r="BX20" s="256">
        <v>0</v>
      </c>
      <c r="BY20" s="256">
        <v>0</v>
      </c>
      <c r="BZ20" s="256">
        <v>0</v>
      </c>
      <c r="CA20" s="256">
        <v>0</v>
      </c>
      <c r="CB20" s="256">
        <v>0</v>
      </c>
      <c r="CC20" s="256">
        <v>0</v>
      </c>
      <c r="CD20" s="256">
        <v>0</v>
      </c>
      <c r="CE20" s="256">
        <v>0</v>
      </c>
      <c r="CF20" s="256">
        <v>0</v>
      </c>
      <c r="CG20" s="256">
        <v>0</v>
      </c>
      <c r="CH20" s="256">
        <v>0</v>
      </c>
      <c r="CI20" s="256">
        <v>0</v>
      </c>
      <c r="CJ20" s="271">
        <v>0</v>
      </c>
      <c r="CK20" s="256">
        <v>0</v>
      </c>
      <c r="CL20" s="256">
        <v>0</v>
      </c>
      <c r="CM20" s="256">
        <v>0</v>
      </c>
      <c r="CN20" s="256">
        <v>0</v>
      </c>
      <c r="CO20" s="256">
        <v>0</v>
      </c>
      <c r="CP20" s="256">
        <v>0</v>
      </c>
      <c r="CQ20" s="256">
        <v>0</v>
      </c>
      <c r="CR20" s="256">
        <v>0</v>
      </c>
      <c r="CS20" s="256"/>
      <c r="CT20" s="256"/>
      <c r="CU20" s="256"/>
      <c r="CV20" s="256"/>
      <c r="CW20" s="256"/>
      <c r="CX20" s="256"/>
      <c r="CY20" s="256"/>
      <c r="CZ20" s="256"/>
      <c r="DA20" s="256"/>
      <c r="DB20" s="256">
        <v>500</v>
      </c>
      <c r="DC20" s="256"/>
      <c r="DD20" s="256"/>
      <c r="DE20" s="256"/>
      <c r="DF20" s="256"/>
      <c r="DG20" s="256"/>
      <c r="DH20" s="256"/>
      <c r="DI20" s="256"/>
      <c r="DJ20" s="256"/>
      <c r="DK20" s="256"/>
      <c r="DL20" s="256"/>
      <c r="DM20" s="256"/>
      <c r="DN20" s="256"/>
      <c r="DO20" s="256"/>
      <c r="DP20" s="256"/>
      <c r="DQ20" s="256"/>
      <c r="DR20" s="256"/>
      <c r="DS20" s="256"/>
      <c r="DT20" s="256">
        <v>0</v>
      </c>
      <c r="DU20" s="256"/>
      <c r="DV20" s="257"/>
      <c r="DW20" s="256"/>
      <c r="DX20" s="256"/>
      <c r="DY20" s="256"/>
      <c r="DZ20" s="256"/>
      <c r="EA20" s="256"/>
      <c r="EB20" s="256"/>
      <c r="EC20" s="256"/>
      <c r="ED20" s="256"/>
      <c r="EE20" s="256"/>
      <c r="EF20" s="256"/>
      <c r="EG20" s="258">
        <v>2093</v>
      </c>
      <c r="EH20" s="258">
        <v>2593</v>
      </c>
      <c r="EI20" s="259">
        <v>209.3</v>
      </c>
      <c r="EJ20" s="259">
        <v>7.95</v>
      </c>
      <c r="EK20" s="259">
        <v>28.26</v>
      </c>
      <c r="EL20" s="259">
        <v>0</v>
      </c>
      <c r="EM20" s="259">
        <v>0</v>
      </c>
      <c r="EN20" s="256">
        <v>0</v>
      </c>
      <c r="EO20" s="256">
        <v>0</v>
      </c>
      <c r="EP20" s="256">
        <v>0</v>
      </c>
      <c r="EQ20" s="256">
        <v>0</v>
      </c>
      <c r="ER20" s="256">
        <v>0</v>
      </c>
      <c r="ES20" s="256">
        <v>0</v>
      </c>
      <c r="ET20" s="256"/>
      <c r="EU20" s="260"/>
      <c r="EV20" s="256"/>
      <c r="EW20" s="256"/>
      <c r="EX20" s="261"/>
      <c r="EY20" s="262">
        <v>0</v>
      </c>
      <c r="EZ20" s="256"/>
      <c r="FA20" s="353"/>
      <c r="FB20" s="260">
        <v>0</v>
      </c>
      <c r="FC20" s="260"/>
      <c r="FD20" s="256"/>
      <c r="FE20" s="256"/>
      <c r="FF20" s="260"/>
      <c r="FG20" s="260"/>
      <c r="FH20" s="256"/>
      <c r="FI20" s="256"/>
      <c r="FJ20" s="256"/>
      <c r="FK20" s="260"/>
      <c r="FL20" s="256">
        <f t="shared" si="0"/>
        <v>245.51</v>
      </c>
      <c r="FM20" s="263">
        <f t="shared" si="1"/>
        <v>2347.4899999999998</v>
      </c>
      <c r="FN20" s="270"/>
      <c r="FO20" s="264">
        <v>188.37</v>
      </c>
      <c r="FP20" s="265"/>
      <c r="FQ20" s="265">
        <v>0</v>
      </c>
    </row>
    <row r="21" spans="1:173" s="2" customFormat="1" ht="14.45" customHeight="1">
      <c r="A21" s="402"/>
      <c r="B21" s="231">
        <v>9</v>
      </c>
      <c r="C21" s="273">
        <v>72201987</v>
      </c>
      <c r="D21" s="232" t="s">
        <v>37</v>
      </c>
      <c r="E21" s="232" t="s">
        <v>228</v>
      </c>
      <c r="F21" s="355" t="s">
        <v>229</v>
      </c>
      <c r="G21" s="233">
        <v>34570</v>
      </c>
      <c r="H21" s="234"/>
      <c r="I21" s="235"/>
      <c r="J21" s="236"/>
      <c r="K21" s="237"/>
      <c r="L21" s="237"/>
      <c r="M21" s="238"/>
      <c r="N21" s="234"/>
      <c r="P21" s="240" t="s">
        <v>199</v>
      </c>
      <c r="Q21" s="239" t="s">
        <v>168</v>
      </c>
      <c r="R21" s="241" t="s">
        <v>260</v>
      </c>
      <c r="S21" s="242"/>
      <c r="T21" s="243"/>
      <c r="U21" s="244"/>
      <c r="V21" s="244" t="s">
        <v>160</v>
      </c>
      <c r="W21" s="244" t="s">
        <v>161</v>
      </c>
      <c r="X21" s="241" t="s">
        <v>208</v>
      </c>
      <c r="Y21" s="383" t="s">
        <v>230</v>
      </c>
      <c r="Z21" s="238"/>
      <c r="AA21" s="238"/>
      <c r="AB21" s="245">
        <v>43647</v>
      </c>
      <c r="AC21" s="246"/>
      <c r="AD21" s="247"/>
      <c r="AE21" s="216" t="s">
        <v>155</v>
      </c>
      <c r="AF21" s="248" t="s">
        <v>261</v>
      </c>
      <c r="AG21" s="249"/>
      <c r="AH21" s="249"/>
      <c r="AI21" s="249" t="s">
        <v>74</v>
      </c>
      <c r="AJ21" s="249"/>
      <c r="AK21" s="272"/>
      <c r="AL21" s="249"/>
      <c r="AM21" s="272"/>
      <c r="AN21" s="272"/>
      <c r="AO21" s="250" t="s">
        <v>164</v>
      </c>
      <c r="AP21" s="250"/>
      <c r="AQ21" s="250" t="s">
        <v>164</v>
      </c>
      <c r="AR21" s="266">
        <v>1200</v>
      </c>
      <c r="AS21" s="251">
        <v>30</v>
      </c>
      <c r="AT21" s="238"/>
      <c r="AU21" s="238">
        <v>0</v>
      </c>
      <c r="AV21" s="238"/>
      <c r="AW21" s="238"/>
      <c r="AX21" s="238"/>
      <c r="AY21" s="238"/>
      <c r="AZ21" s="238"/>
      <c r="BA21" s="252"/>
      <c r="BB21" s="253"/>
      <c r="BC21" s="253"/>
      <c r="BD21" s="254"/>
      <c r="BE21" s="254"/>
      <c r="BF21" s="253"/>
      <c r="BG21" s="253"/>
      <c r="BH21" s="253"/>
      <c r="BI21" s="253"/>
      <c r="BJ21" s="253"/>
      <c r="BK21" s="255">
        <v>240</v>
      </c>
      <c r="BL21" s="256">
        <v>1200</v>
      </c>
      <c r="BM21" s="256">
        <v>0</v>
      </c>
      <c r="BN21" s="256">
        <v>0</v>
      </c>
      <c r="BO21" s="256">
        <v>0</v>
      </c>
      <c r="BP21" s="256">
        <v>0</v>
      </c>
      <c r="BQ21" s="256">
        <v>0</v>
      </c>
      <c r="BR21" s="256">
        <v>0</v>
      </c>
      <c r="BS21" s="256"/>
      <c r="BT21" s="256"/>
      <c r="BU21" s="256"/>
      <c r="BV21" s="256"/>
      <c r="BW21" s="256">
        <v>0</v>
      </c>
      <c r="BX21" s="256">
        <v>0</v>
      </c>
      <c r="BY21" s="256">
        <v>0</v>
      </c>
      <c r="BZ21" s="256"/>
      <c r="CA21" s="256"/>
      <c r="CB21" s="256"/>
      <c r="CC21" s="256"/>
      <c r="CD21" s="256"/>
      <c r="CE21" s="256"/>
      <c r="CF21" s="256">
        <v>0</v>
      </c>
      <c r="CG21" s="256"/>
      <c r="CH21" s="256"/>
      <c r="CI21" s="256"/>
      <c r="CJ21" s="271">
        <v>0</v>
      </c>
      <c r="CK21" s="256"/>
      <c r="CL21" s="256"/>
      <c r="CM21" s="256"/>
      <c r="CN21" s="256"/>
      <c r="CO21" s="256"/>
      <c r="CP21" s="256"/>
      <c r="CQ21" s="256">
        <v>0</v>
      </c>
      <c r="CR21" s="256">
        <v>0</v>
      </c>
      <c r="CS21" s="256"/>
      <c r="CT21" s="256"/>
      <c r="CU21" s="256"/>
      <c r="CV21" s="256"/>
      <c r="CW21" s="256"/>
      <c r="CX21" s="256"/>
      <c r="CY21" s="256"/>
      <c r="CZ21" s="256"/>
      <c r="DA21" s="256"/>
      <c r="DB21" s="256"/>
      <c r="DC21" s="256"/>
      <c r="DD21" s="256"/>
      <c r="DE21" s="256"/>
      <c r="DF21" s="256"/>
      <c r="DG21" s="256"/>
      <c r="DH21" s="256"/>
      <c r="DI21" s="256"/>
      <c r="DJ21" s="256"/>
      <c r="DK21" s="256"/>
      <c r="DL21" s="256"/>
      <c r="DM21" s="256"/>
      <c r="DN21" s="256"/>
      <c r="DO21" s="256"/>
      <c r="DP21" s="256"/>
      <c r="DQ21" s="256"/>
      <c r="DR21" s="256"/>
      <c r="DS21" s="256"/>
      <c r="DT21" s="256">
        <v>0</v>
      </c>
      <c r="DU21" s="256"/>
      <c r="DV21" s="257"/>
      <c r="DW21" s="256"/>
      <c r="DX21" s="256"/>
      <c r="DY21" s="256"/>
      <c r="DZ21" s="256"/>
      <c r="EA21" s="256"/>
      <c r="EB21" s="256"/>
      <c r="EC21" s="256"/>
      <c r="ED21" s="256"/>
      <c r="EE21" s="256"/>
      <c r="EF21" s="256"/>
      <c r="EG21" s="258">
        <v>1200</v>
      </c>
      <c r="EH21" s="258">
        <v>1200</v>
      </c>
      <c r="EI21" s="259">
        <v>120</v>
      </c>
      <c r="EJ21" s="259">
        <v>2.16</v>
      </c>
      <c r="EK21" s="259">
        <v>16.2</v>
      </c>
      <c r="EL21" s="259">
        <v>0</v>
      </c>
      <c r="EM21" s="259">
        <v>0</v>
      </c>
      <c r="EN21" s="256">
        <v>0</v>
      </c>
      <c r="EO21" s="256">
        <v>0</v>
      </c>
      <c r="EP21" s="256">
        <v>0</v>
      </c>
      <c r="EQ21" s="256">
        <v>0</v>
      </c>
      <c r="ER21" s="256"/>
      <c r="ES21" s="256"/>
      <c r="ET21" s="256"/>
      <c r="EU21" s="260"/>
      <c r="EV21" s="256"/>
      <c r="EW21" s="256"/>
      <c r="EX21" s="261"/>
      <c r="EY21" s="262"/>
      <c r="EZ21" s="256"/>
      <c r="FA21" s="353"/>
      <c r="FB21" s="260">
        <v>0</v>
      </c>
      <c r="FC21" s="260"/>
      <c r="FD21" s="256"/>
      <c r="FE21" s="256"/>
      <c r="FF21" s="260"/>
      <c r="FG21" s="260"/>
      <c r="FH21" s="256"/>
      <c r="FI21" s="256"/>
      <c r="FJ21" s="256"/>
      <c r="FK21" s="260"/>
      <c r="FL21" s="256">
        <f t="shared" si="0"/>
        <v>138.35999999999999</v>
      </c>
      <c r="FM21" s="263">
        <f t="shared" si="1"/>
        <v>1061.6400000000001</v>
      </c>
      <c r="FN21" s="270"/>
      <c r="FO21" s="264">
        <v>108</v>
      </c>
      <c r="FP21" s="265"/>
      <c r="FQ21" s="265">
        <v>0</v>
      </c>
    </row>
    <row r="22" spans="1:173" s="2" customFormat="1" ht="14.45" customHeight="1">
      <c r="A22" s="402"/>
      <c r="B22" s="231">
        <v>10</v>
      </c>
      <c r="C22" s="273">
        <v>40191250</v>
      </c>
      <c r="D22" s="232" t="s">
        <v>37</v>
      </c>
      <c r="E22" s="232" t="s">
        <v>263</v>
      </c>
      <c r="F22" s="355" t="s">
        <v>262</v>
      </c>
      <c r="G22" s="233">
        <v>28967</v>
      </c>
      <c r="H22" s="234"/>
      <c r="I22" s="235"/>
      <c r="J22" s="236"/>
      <c r="K22" s="237"/>
      <c r="L22" s="237"/>
      <c r="M22" s="238"/>
      <c r="N22" s="234"/>
      <c r="P22" s="240" t="s">
        <v>199</v>
      </c>
      <c r="Q22" s="239" t="s">
        <v>168</v>
      </c>
      <c r="R22" s="241" t="s">
        <v>264</v>
      </c>
      <c r="S22" s="242"/>
      <c r="T22" s="243"/>
      <c r="U22" s="244"/>
      <c r="V22" s="244" t="s">
        <v>160</v>
      </c>
      <c r="W22" s="244" t="s">
        <v>161</v>
      </c>
      <c r="X22" s="241" t="s">
        <v>208</v>
      </c>
      <c r="Y22" s="383" t="s">
        <v>271</v>
      </c>
      <c r="Z22" s="238"/>
      <c r="AA22" s="238"/>
      <c r="AB22" s="245">
        <v>43647</v>
      </c>
      <c r="AC22" s="246"/>
      <c r="AD22" s="247"/>
      <c r="AE22" s="216" t="s">
        <v>21</v>
      </c>
      <c r="AF22" s="248" t="s">
        <v>265</v>
      </c>
      <c r="AG22" s="249"/>
      <c r="AH22" s="249"/>
      <c r="AI22" s="249" t="s">
        <v>74</v>
      </c>
      <c r="AJ22" s="249"/>
      <c r="AK22" s="272"/>
      <c r="AL22" s="249"/>
      <c r="AM22" s="272"/>
      <c r="AN22" s="272"/>
      <c r="AO22" s="250" t="s">
        <v>164</v>
      </c>
      <c r="AP22" s="250"/>
      <c r="AQ22" s="250" t="s">
        <v>162</v>
      </c>
      <c r="AR22" s="266">
        <v>7000</v>
      </c>
      <c r="AS22" s="251">
        <v>30</v>
      </c>
      <c r="AT22" s="238"/>
      <c r="AU22" s="238">
        <v>0</v>
      </c>
      <c r="AV22" s="238"/>
      <c r="AW22" s="238"/>
      <c r="AX22" s="238"/>
      <c r="AY22" s="238"/>
      <c r="AZ22" s="238"/>
      <c r="BA22" s="252"/>
      <c r="BB22" s="253"/>
      <c r="BC22" s="253"/>
      <c r="BD22" s="254"/>
      <c r="BE22" s="254"/>
      <c r="BF22" s="253"/>
      <c r="BG22" s="253"/>
      <c r="BH22" s="253"/>
      <c r="BI22" s="253"/>
      <c r="BJ22" s="253"/>
      <c r="BK22" s="255">
        <v>240</v>
      </c>
      <c r="BL22" s="256">
        <v>7000</v>
      </c>
      <c r="BM22" s="256">
        <v>93</v>
      </c>
      <c r="BN22" s="256">
        <v>0</v>
      </c>
      <c r="BO22" s="256">
        <v>0</v>
      </c>
      <c r="BP22" s="256">
        <v>0</v>
      </c>
      <c r="BQ22" s="256">
        <v>0</v>
      </c>
      <c r="BR22" s="256">
        <v>0</v>
      </c>
      <c r="BS22" s="256"/>
      <c r="BT22" s="256"/>
      <c r="BU22" s="256"/>
      <c r="BV22" s="256"/>
      <c r="BW22" s="256">
        <v>0</v>
      </c>
      <c r="BX22" s="256">
        <v>0</v>
      </c>
      <c r="BY22" s="256">
        <v>0</v>
      </c>
      <c r="BZ22" s="256"/>
      <c r="CA22" s="256"/>
      <c r="CB22" s="256"/>
      <c r="CC22" s="256"/>
      <c r="CD22" s="256"/>
      <c r="CE22" s="256"/>
      <c r="CF22" s="256">
        <v>0</v>
      </c>
      <c r="CG22" s="256"/>
      <c r="CH22" s="256"/>
      <c r="CI22" s="256"/>
      <c r="CJ22" s="271">
        <v>0</v>
      </c>
      <c r="CK22" s="256"/>
      <c r="CL22" s="256"/>
      <c r="CM22" s="256"/>
      <c r="CN22" s="256"/>
      <c r="CO22" s="256"/>
      <c r="CP22" s="256"/>
      <c r="CQ22" s="256">
        <v>0</v>
      </c>
      <c r="CR22" s="256">
        <v>0</v>
      </c>
      <c r="CS22" s="256"/>
      <c r="CT22" s="256"/>
      <c r="CU22" s="256"/>
      <c r="CV22" s="256"/>
      <c r="CW22" s="256"/>
      <c r="CX22" s="256"/>
      <c r="CY22" s="256"/>
      <c r="CZ22" s="256"/>
      <c r="DA22" s="256"/>
      <c r="DB22" s="256"/>
      <c r="DC22" s="256"/>
      <c r="DD22" s="256"/>
      <c r="DE22" s="256"/>
      <c r="DF22" s="256"/>
      <c r="DG22" s="256"/>
      <c r="DH22" s="256"/>
      <c r="DI22" s="256"/>
      <c r="DJ22" s="256"/>
      <c r="DK22" s="256"/>
      <c r="DL22" s="256"/>
      <c r="DM22" s="256"/>
      <c r="DN22" s="256"/>
      <c r="DO22" s="256"/>
      <c r="DP22" s="256"/>
      <c r="DQ22" s="256"/>
      <c r="DR22" s="256"/>
      <c r="DS22" s="256"/>
      <c r="DT22" s="256">
        <v>0</v>
      </c>
      <c r="DU22" s="256"/>
      <c r="DV22" s="257"/>
      <c r="DW22" s="256"/>
      <c r="DX22" s="256"/>
      <c r="DY22" s="256"/>
      <c r="DZ22" s="256"/>
      <c r="EA22" s="256"/>
      <c r="EB22" s="256"/>
      <c r="EC22" s="256"/>
      <c r="ED22" s="256"/>
      <c r="EE22" s="256"/>
      <c r="EF22" s="256"/>
      <c r="EG22" s="258">
        <v>7093</v>
      </c>
      <c r="EH22" s="258">
        <v>7093</v>
      </c>
      <c r="EI22" s="259">
        <v>709.3</v>
      </c>
      <c r="EJ22" s="259">
        <v>104.27</v>
      </c>
      <c r="EK22" s="259">
        <v>95.76</v>
      </c>
      <c r="EL22" s="259">
        <v>0</v>
      </c>
      <c r="EM22" s="259">
        <v>0</v>
      </c>
      <c r="EN22" s="256">
        <v>0</v>
      </c>
      <c r="EO22" s="256">
        <v>293.74930000000006</v>
      </c>
      <c r="EP22" s="256">
        <v>0</v>
      </c>
      <c r="EQ22" s="256">
        <v>0</v>
      </c>
      <c r="ER22" s="256"/>
      <c r="ES22" s="256"/>
      <c r="ET22" s="256"/>
      <c r="EU22" s="260"/>
      <c r="EV22" s="256"/>
      <c r="EW22" s="256"/>
      <c r="EX22" s="261"/>
      <c r="EY22" s="262"/>
      <c r="EZ22" s="256"/>
      <c r="FA22" s="353"/>
      <c r="FB22" s="260">
        <v>0</v>
      </c>
      <c r="FC22" s="260"/>
      <c r="FD22" s="256"/>
      <c r="FE22" s="256"/>
      <c r="FF22" s="260"/>
      <c r="FG22" s="260"/>
      <c r="FH22" s="256"/>
      <c r="FI22" s="256"/>
      <c r="FJ22" s="256"/>
      <c r="FK22" s="260"/>
      <c r="FL22" s="256">
        <f t="shared" si="0"/>
        <v>1203.0792999999999</v>
      </c>
      <c r="FM22" s="263">
        <f t="shared" si="1"/>
        <v>5889.9207000000006</v>
      </c>
      <c r="FN22" s="270"/>
      <c r="FO22" s="264">
        <v>638.37</v>
      </c>
      <c r="FP22" s="265"/>
      <c r="FQ22" s="265">
        <v>0</v>
      </c>
    </row>
    <row r="23" spans="1:173" s="2" customFormat="1" ht="14.45" customHeight="1">
      <c r="A23" s="402"/>
      <c r="B23" s="231">
        <v>11</v>
      </c>
      <c r="C23" s="273">
        <v>20025408</v>
      </c>
      <c r="D23" s="232" t="s">
        <v>37</v>
      </c>
      <c r="E23" s="232" t="s">
        <v>281</v>
      </c>
      <c r="F23" s="355" t="s">
        <v>240</v>
      </c>
      <c r="G23" s="233">
        <v>24951</v>
      </c>
      <c r="H23" s="234"/>
      <c r="I23" s="235"/>
      <c r="J23" s="236"/>
      <c r="K23" s="237"/>
      <c r="L23" s="237"/>
      <c r="M23" s="238"/>
      <c r="N23" s="234"/>
      <c r="P23" s="240" t="s">
        <v>199</v>
      </c>
      <c r="Q23" s="239" t="s">
        <v>168</v>
      </c>
      <c r="R23" s="241" t="s">
        <v>243</v>
      </c>
      <c r="S23" s="242"/>
      <c r="T23" s="243"/>
      <c r="U23" s="244"/>
      <c r="V23" s="244" t="s">
        <v>160</v>
      </c>
      <c r="W23" s="244" t="s">
        <v>161</v>
      </c>
      <c r="X23" s="241" t="s">
        <v>254</v>
      </c>
      <c r="Y23" s="383" t="s">
        <v>292</v>
      </c>
      <c r="Z23" s="238"/>
      <c r="AA23" s="238"/>
      <c r="AB23" s="245">
        <v>43647</v>
      </c>
      <c r="AC23" s="246"/>
      <c r="AD23" s="247"/>
      <c r="AE23" s="216" t="s">
        <v>154</v>
      </c>
      <c r="AF23" s="248" t="s">
        <v>282</v>
      </c>
      <c r="AG23" s="249"/>
      <c r="AH23" s="249"/>
      <c r="AI23" s="249" t="s">
        <v>74</v>
      </c>
      <c r="AJ23" s="249"/>
      <c r="AK23" s="272"/>
      <c r="AL23" s="249"/>
      <c r="AM23" s="272"/>
      <c r="AN23" s="272"/>
      <c r="AO23" s="250" t="s">
        <v>162</v>
      </c>
      <c r="AP23" s="250"/>
      <c r="AQ23" s="250" t="s">
        <v>162</v>
      </c>
      <c r="AR23" s="266">
        <v>3500</v>
      </c>
      <c r="AS23" s="251">
        <v>30</v>
      </c>
      <c r="AT23" s="238"/>
      <c r="AU23" s="238">
        <v>0</v>
      </c>
      <c r="AV23" s="238"/>
      <c r="AW23" s="238"/>
      <c r="AX23" s="238"/>
      <c r="AY23" s="238"/>
      <c r="AZ23" s="238"/>
      <c r="BA23" s="252"/>
      <c r="BB23" s="253"/>
      <c r="BC23" s="253"/>
      <c r="BD23" s="254"/>
      <c r="BE23" s="254"/>
      <c r="BF23" s="253"/>
      <c r="BG23" s="253"/>
      <c r="BH23" s="253"/>
      <c r="BI23" s="253"/>
      <c r="BJ23" s="253"/>
      <c r="BK23" s="255">
        <v>240</v>
      </c>
      <c r="BL23" s="256">
        <v>3500</v>
      </c>
      <c r="BM23" s="256">
        <v>93</v>
      </c>
      <c r="BN23" s="256">
        <v>0</v>
      </c>
      <c r="BO23" s="256">
        <v>0</v>
      </c>
      <c r="BP23" s="256"/>
      <c r="BQ23" s="256"/>
      <c r="BR23" s="256"/>
      <c r="BS23" s="256"/>
      <c r="BT23" s="256"/>
      <c r="BU23" s="256"/>
      <c r="BV23" s="256"/>
      <c r="BW23" s="256"/>
      <c r="BX23" s="256"/>
      <c r="BY23" s="256"/>
      <c r="BZ23" s="256"/>
      <c r="CA23" s="256">
        <v>1500</v>
      </c>
      <c r="CB23" s="256"/>
      <c r="CC23" s="256"/>
      <c r="CD23" s="256"/>
      <c r="CE23" s="256"/>
      <c r="CF23" s="256"/>
      <c r="CG23" s="256"/>
      <c r="CH23" s="256"/>
      <c r="CI23" s="256"/>
      <c r="CJ23" s="271"/>
      <c r="CK23" s="256"/>
      <c r="CL23" s="256"/>
      <c r="CM23" s="256"/>
      <c r="CN23" s="256"/>
      <c r="CO23" s="256"/>
      <c r="CP23" s="256"/>
      <c r="CQ23" s="256">
        <v>0</v>
      </c>
      <c r="CR23" s="256">
        <v>0</v>
      </c>
      <c r="CS23" s="256"/>
      <c r="CT23" s="256"/>
      <c r="CU23" s="256"/>
      <c r="CV23" s="256"/>
      <c r="CW23" s="256"/>
      <c r="CX23" s="256"/>
      <c r="CY23" s="256"/>
      <c r="CZ23" s="256"/>
      <c r="DA23" s="256"/>
      <c r="DB23" s="256"/>
      <c r="DC23" s="256"/>
      <c r="DD23" s="256"/>
      <c r="DE23" s="256"/>
      <c r="DF23" s="256"/>
      <c r="DG23" s="256"/>
      <c r="DH23" s="256"/>
      <c r="DI23" s="256"/>
      <c r="DJ23" s="256"/>
      <c r="DK23" s="256"/>
      <c r="DL23" s="256"/>
      <c r="DM23" s="256"/>
      <c r="DN23" s="256"/>
      <c r="DO23" s="256"/>
      <c r="DP23" s="256"/>
      <c r="DQ23" s="256"/>
      <c r="DR23" s="256"/>
      <c r="DS23" s="256"/>
      <c r="DT23" s="256">
        <v>0</v>
      </c>
      <c r="DU23" s="256"/>
      <c r="DV23" s="257"/>
      <c r="DW23" s="256"/>
      <c r="DX23" s="256"/>
      <c r="DY23" s="256"/>
      <c r="DZ23" s="256"/>
      <c r="EA23" s="256"/>
      <c r="EB23" s="256"/>
      <c r="EC23" s="256"/>
      <c r="ED23" s="256"/>
      <c r="EE23" s="256"/>
      <c r="EF23" s="256"/>
      <c r="EG23" s="258">
        <v>5093</v>
      </c>
      <c r="EH23" s="258">
        <v>5093</v>
      </c>
      <c r="EI23" s="259">
        <v>509.3</v>
      </c>
      <c r="EJ23" s="259">
        <v>19.350000000000001</v>
      </c>
      <c r="EK23" s="259">
        <v>68.760000000000005</v>
      </c>
      <c r="EL23" s="259">
        <v>0</v>
      </c>
      <c r="EM23" s="259">
        <v>0</v>
      </c>
      <c r="EN23" s="256">
        <v>0</v>
      </c>
      <c r="EO23" s="256">
        <v>87.895106666666621</v>
      </c>
      <c r="EP23" s="256">
        <v>0</v>
      </c>
      <c r="EQ23" s="256">
        <v>0</v>
      </c>
      <c r="ER23" s="256"/>
      <c r="ES23" s="256"/>
      <c r="ET23" s="256"/>
      <c r="EU23" s="260"/>
      <c r="EV23" s="256"/>
      <c r="EW23" s="256"/>
      <c r="EX23" s="261"/>
      <c r="EY23" s="262"/>
      <c r="EZ23" s="256"/>
      <c r="FA23" s="353"/>
      <c r="FB23" s="260">
        <v>0</v>
      </c>
      <c r="FC23" s="260"/>
      <c r="FD23" s="256"/>
      <c r="FE23" s="256"/>
      <c r="FF23" s="260"/>
      <c r="FG23" s="260"/>
      <c r="FH23" s="256"/>
      <c r="FI23" s="256"/>
      <c r="FJ23" s="256"/>
      <c r="FK23" s="260"/>
      <c r="FL23" s="256">
        <f t="shared" si="0"/>
        <v>685.30510666666657</v>
      </c>
      <c r="FM23" s="263">
        <f t="shared" si="1"/>
        <v>4407.6948933333333</v>
      </c>
      <c r="FN23" s="270"/>
      <c r="FO23" s="264">
        <v>458.37</v>
      </c>
      <c r="FP23" s="265"/>
      <c r="FQ23" s="265">
        <v>0</v>
      </c>
    </row>
    <row r="24" spans="1:173" s="2" customFormat="1" ht="14.45" customHeight="1">
      <c r="A24" s="402"/>
      <c r="B24" s="231">
        <v>12</v>
      </c>
      <c r="C24" s="232">
        <v>29729875</v>
      </c>
      <c r="D24" s="232" t="s">
        <v>37</v>
      </c>
      <c r="E24" s="232">
        <v>29729875</v>
      </c>
      <c r="F24" s="355" t="s">
        <v>289</v>
      </c>
      <c r="G24" s="233">
        <v>28593</v>
      </c>
      <c r="H24" s="234"/>
      <c r="I24" s="235"/>
      <c r="J24" s="236"/>
      <c r="K24" s="237"/>
      <c r="L24" s="237"/>
      <c r="M24" s="238"/>
      <c r="N24" s="234"/>
      <c r="P24" s="240" t="s">
        <v>199</v>
      </c>
      <c r="Q24" s="239" t="s">
        <v>168</v>
      </c>
      <c r="R24" s="241" t="s">
        <v>290</v>
      </c>
      <c r="S24" s="242"/>
      <c r="T24" s="243"/>
      <c r="U24" s="244"/>
      <c r="V24" s="244" t="s">
        <v>160</v>
      </c>
      <c r="W24" s="244" t="s">
        <v>161</v>
      </c>
      <c r="X24" s="241" t="s">
        <v>208</v>
      </c>
      <c r="Y24" t="s">
        <v>293</v>
      </c>
      <c r="Z24" s="238"/>
      <c r="AA24" s="238"/>
      <c r="AB24" s="245">
        <v>43678</v>
      </c>
      <c r="AC24" s="246"/>
      <c r="AD24" s="247"/>
      <c r="AE24" s="216" t="s">
        <v>153</v>
      </c>
      <c r="AF24" s="248" t="s">
        <v>291</v>
      </c>
      <c r="AG24" s="249"/>
      <c r="AH24" s="249"/>
      <c r="AI24" s="249" t="s">
        <v>74</v>
      </c>
      <c r="AJ24" s="249"/>
      <c r="AK24" s="272"/>
      <c r="AL24" s="249"/>
      <c r="AM24" s="272"/>
      <c r="AN24" s="272"/>
      <c r="AO24" s="250" t="s">
        <v>164</v>
      </c>
      <c r="AP24" s="250"/>
      <c r="AQ24" s="250" t="s">
        <v>164</v>
      </c>
      <c r="AR24" s="266">
        <v>15000</v>
      </c>
      <c r="AS24" s="251">
        <v>30</v>
      </c>
      <c r="AT24" s="238"/>
      <c r="AU24" s="238">
        <v>0</v>
      </c>
      <c r="AV24" s="238"/>
      <c r="AW24" s="238"/>
      <c r="AX24" s="238"/>
      <c r="AY24" s="238"/>
      <c r="AZ24" s="238"/>
      <c r="BA24" s="252"/>
      <c r="BB24" s="253"/>
      <c r="BC24" s="253"/>
      <c r="BD24" s="254"/>
      <c r="BE24" s="254"/>
      <c r="BF24" s="253"/>
      <c r="BG24" s="253"/>
      <c r="BH24" s="253"/>
      <c r="BI24" s="253"/>
      <c r="BJ24" s="253"/>
      <c r="BK24" s="255">
        <v>240</v>
      </c>
      <c r="BL24" s="256">
        <v>15000</v>
      </c>
      <c r="BM24" s="256">
        <v>0</v>
      </c>
      <c r="BN24" s="256">
        <v>0</v>
      </c>
      <c r="BO24" s="256">
        <v>0</v>
      </c>
      <c r="BP24" s="256"/>
      <c r="BQ24" s="256"/>
      <c r="BR24" s="256"/>
      <c r="BS24" s="256"/>
      <c r="BT24" s="256"/>
      <c r="BU24" s="256"/>
      <c r="BV24" s="256"/>
      <c r="BW24" s="256"/>
      <c r="BX24" s="256"/>
      <c r="BY24" s="256"/>
      <c r="BZ24" s="256"/>
      <c r="CA24" s="256"/>
      <c r="CB24" s="256"/>
      <c r="CC24" s="256"/>
      <c r="CD24" s="256"/>
      <c r="CE24" s="256"/>
      <c r="CF24" s="256"/>
      <c r="CG24" s="256"/>
      <c r="CH24" s="256"/>
      <c r="CI24" s="256"/>
      <c r="CJ24" s="271"/>
      <c r="CK24" s="256"/>
      <c r="CL24" s="256"/>
      <c r="CM24" s="256"/>
      <c r="CN24" s="256"/>
      <c r="CO24" s="256"/>
      <c r="CP24" s="256"/>
      <c r="CQ24" s="256">
        <v>0</v>
      </c>
      <c r="CR24" s="256">
        <v>0</v>
      </c>
      <c r="CS24" s="256"/>
      <c r="CT24" s="256"/>
      <c r="CU24" s="256"/>
      <c r="CV24" s="256"/>
      <c r="CW24" s="256"/>
      <c r="CX24" s="256"/>
      <c r="CY24" s="256"/>
      <c r="CZ24" s="256"/>
      <c r="DA24" s="256"/>
      <c r="DB24" s="256"/>
      <c r="DC24" s="256"/>
      <c r="DD24" s="256"/>
      <c r="DE24" s="256"/>
      <c r="DF24" s="256"/>
      <c r="DG24" s="256"/>
      <c r="DH24" s="256"/>
      <c r="DI24" s="256"/>
      <c r="DJ24" s="256"/>
      <c r="DK24" s="256"/>
      <c r="DL24" s="256"/>
      <c r="DM24" s="256"/>
      <c r="DN24" s="256"/>
      <c r="DO24" s="256"/>
      <c r="DP24" s="256"/>
      <c r="DQ24" s="256"/>
      <c r="DR24" s="256"/>
      <c r="DS24" s="256"/>
      <c r="DT24" s="256">
        <v>0</v>
      </c>
      <c r="DU24" s="256"/>
      <c r="DV24" s="257"/>
      <c r="DW24" s="256"/>
      <c r="DX24" s="256"/>
      <c r="DY24" s="256"/>
      <c r="DZ24" s="256"/>
      <c r="EA24" s="256"/>
      <c r="EB24" s="256"/>
      <c r="EC24" s="256"/>
      <c r="ED24" s="256"/>
      <c r="EE24" s="256"/>
      <c r="EF24" s="256"/>
      <c r="EG24" s="258">
        <v>15000</v>
      </c>
      <c r="EH24" s="258">
        <v>15000</v>
      </c>
      <c r="EI24" s="259">
        <v>1500</v>
      </c>
      <c r="EJ24" s="259">
        <v>100.5</v>
      </c>
      <c r="EK24" s="259">
        <v>130.13</v>
      </c>
      <c r="EL24" s="259">
        <v>0</v>
      </c>
      <c r="EM24" s="259">
        <v>0</v>
      </c>
      <c r="EN24" s="256">
        <v>0</v>
      </c>
      <c r="EO24" s="256">
        <v>1401.453</v>
      </c>
      <c r="EP24" s="256">
        <v>0</v>
      </c>
      <c r="EQ24" s="256">
        <v>0</v>
      </c>
      <c r="ER24" s="256"/>
      <c r="ES24" s="256"/>
      <c r="ET24" s="256"/>
      <c r="EU24" s="260"/>
      <c r="EV24" s="256"/>
      <c r="EW24" s="256"/>
      <c r="EX24" s="261"/>
      <c r="EY24" s="262"/>
      <c r="EZ24" s="256"/>
      <c r="FA24" s="353"/>
      <c r="FB24" s="260">
        <v>0</v>
      </c>
      <c r="FC24" s="260"/>
      <c r="FD24" s="256"/>
      <c r="FE24" s="256"/>
      <c r="FF24" s="260"/>
      <c r="FG24" s="260"/>
      <c r="FH24" s="256"/>
      <c r="FI24" s="256"/>
      <c r="FJ24" s="256"/>
      <c r="FK24" s="260"/>
      <c r="FL24" s="256">
        <f t="shared" si="0"/>
        <v>3132.0830000000001</v>
      </c>
      <c r="FM24" s="263">
        <f t="shared" si="1"/>
        <v>11867.916999999999</v>
      </c>
      <c r="FN24" s="270"/>
      <c r="FO24" s="264">
        <v>1350</v>
      </c>
      <c r="FP24" s="265"/>
      <c r="FQ24" s="265">
        <v>0</v>
      </c>
    </row>
    <row r="25" spans="1:173" s="138" customFormat="1" ht="17.25" customHeight="1" thickBot="1">
      <c r="A25" s="403"/>
      <c r="B25" s="139"/>
      <c r="C25" s="139"/>
      <c r="D25" s="135"/>
      <c r="E25" s="267"/>
      <c r="F25" s="11"/>
      <c r="G25" s="12"/>
      <c r="H25" s="12"/>
      <c r="I25" s="12"/>
      <c r="J25" s="12"/>
      <c r="K25" s="12"/>
      <c r="L25" s="12"/>
      <c r="M25" s="12"/>
      <c r="N25" s="12"/>
      <c r="O25" s="12"/>
      <c r="P25" s="13"/>
      <c r="Q25" s="13"/>
      <c r="R25" s="14"/>
      <c r="S25" s="12"/>
      <c r="T25" s="12"/>
      <c r="U25" s="12"/>
      <c r="V25" s="12"/>
      <c r="W25" s="12"/>
      <c r="X25" s="12"/>
      <c r="Y25" s="145"/>
      <c r="Z25" s="12"/>
      <c r="AA25" s="12"/>
      <c r="AB25" s="12"/>
      <c r="AC25" s="246"/>
      <c r="AD25" s="142"/>
      <c r="AE25" s="12"/>
      <c r="AF25"/>
      <c r="AG25" s="12"/>
      <c r="AH25" s="12"/>
      <c r="AI25" s="12"/>
      <c r="AJ25" s="12"/>
      <c r="AK25" s="142"/>
      <c r="AL25" s="12"/>
      <c r="AM25" s="12"/>
      <c r="AN25" s="12"/>
      <c r="AO25" s="14"/>
      <c r="AP25" s="250"/>
      <c r="AQ25" s="12"/>
      <c r="AR25" s="15">
        <f t="shared" ref="AR25" si="2">SUM(AR13:AR24)</f>
        <v>53000</v>
      </c>
      <c r="AS25" s="15">
        <f t="shared" ref="AS25" si="3">SUM(AS13:AS24)</f>
        <v>350</v>
      </c>
      <c r="AT25" s="15">
        <f t="shared" ref="AT25" si="4">SUM(AT13:AT24)</f>
        <v>0</v>
      </c>
      <c r="AU25" s="15">
        <f t="shared" ref="AU25" si="5">SUM(AU13:AU24)</f>
        <v>10</v>
      </c>
      <c r="AV25" s="15">
        <f t="shared" ref="AV25" si="6">SUM(AV13:AV24)</f>
        <v>0</v>
      </c>
      <c r="AW25" s="15">
        <f t="shared" ref="AW25" si="7">SUM(AW13:AW24)</f>
        <v>0</v>
      </c>
      <c r="AX25" s="15">
        <f t="shared" ref="AX25" si="8">SUM(AX13:AX24)</f>
        <v>0</v>
      </c>
      <c r="AY25" s="15">
        <f t="shared" ref="AY25" si="9">SUM(AY13:AY24)</f>
        <v>0</v>
      </c>
      <c r="AZ25" s="15">
        <f t="shared" ref="AZ25" si="10">SUM(AZ13:AZ24)</f>
        <v>0</v>
      </c>
      <c r="BA25" s="15">
        <f t="shared" ref="BA25" si="11">SUM(BA13:BA24)</f>
        <v>0</v>
      </c>
      <c r="BB25" s="15">
        <f t="shared" ref="BB25" si="12">SUM(BB13:BB24)</f>
        <v>0</v>
      </c>
      <c r="BC25" s="15">
        <f t="shared" ref="BC25" si="13">SUM(BC13:BC24)</f>
        <v>0</v>
      </c>
      <c r="BD25" s="15">
        <f t="shared" ref="BD25" si="14">SUM(BD13:BD24)</f>
        <v>0</v>
      </c>
      <c r="BE25" s="15">
        <f t="shared" ref="BE25" si="15">SUM(BE13:BE24)</f>
        <v>0</v>
      </c>
      <c r="BF25" s="15">
        <f t="shared" ref="BF25" si="16">SUM(BF13:BF24)</f>
        <v>0</v>
      </c>
      <c r="BG25" s="15">
        <f t="shared" ref="BG25" si="17">SUM(BG13:BG24)</f>
        <v>0</v>
      </c>
      <c r="BH25" s="15">
        <f t="shared" ref="BH25" si="18">SUM(BH13:BH24)</f>
        <v>0</v>
      </c>
      <c r="BI25" s="15">
        <f t="shared" ref="BI25" si="19">SUM(BI13:BI24)</f>
        <v>0</v>
      </c>
      <c r="BJ25" s="15">
        <f t="shared" ref="BJ25" si="20">SUM(BJ13:BJ24)</f>
        <v>0</v>
      </c>
      <c r="BK25" s="15">
        <f t="shared" ref="BK25" si="21">SUM(BK13:BK24)</f>
        <v>2800</v>
      </c>
      <c r="BL25" s="15">
        <f t="shared" ref="BL25" si="22">SUM(BL13:BL24)</f>
        <v>52426.666666666672</v>
      </c>
      <c r="BM25" s="15">
        <f t="shared" ref="BM25" si="23">SUM(BM13:BM24)</f>
        <v>644.79999999999995</v>
      </c>
      <c r="BN25" s="15">
        <f t="shared" ref="BN25" si="24">SUM(BN13:BN24)</f>
        <v>0</v>
      </c>
      <c r="BO25" s="15">
        <f t="shared" ref="BO25" si="25">SUM(BO13:BO24)</f>
        <v>579.5333333333333</v>
      </c>
      <c r="BP25" s="15">
        <f t="shared" ref="BP25" si="26">SUM(BP13:BP24)</f>
        <v>0</v>
      </c>
      <c r="BQ25" s="15">
        <f t="shared" ref="BQ25" si="27">SUM(BQ13:BQ24)</f>
        <v>0</v>
      </c>
      <c r="BR25" s="15">
        <f t="shared" ref="BR25" si="28">SUM(BR13:BR24)</f>
        <v>0</v>
      </c>
      <c r="BS25" s="15">
        <f t="shared" ref="BS25" si="29">SUM(BS13:BS24)</f>
        <v>0</v>
      </c>
      <c r="BT25" s="15">
        <f t="shared" ref="BT25" si="30">SUM(BT13:BT24)</f>
        <v>0</v>
      </c>
      <c r="BU25" s="15">
        <f t="shared" ref="BU25" si="31">SUM(BU13:BU24)</f>
        <v>0</v>
      </c>
      <c r="BV25" s="15">
        <f t="shared" ref="BV25" si="32">SUM(BV13:BV24)</f>
        <v>0</v>
      </c>
      <c r="BW25" s="15">
        <f t="shared" ref="BW25" si="33">SUM(BW13:BW24)</f>
        <v>0</v>
      </c>
      <c r="BX25" s="15">
        <f t="shared" ref="BX25" si="34">SUM(BX13:BX24)</f>
        <v>0</v>
      </c>
      <c r="BY25" s="15">
        <f t="shared" ref="BY25" si="35">SUM(BY13:BY24)</f>
        <v>0</v>
      </c>
      <c r="BZ25" s="15">
        <f t="shared" ref="BZ25" si="36">SUM(BZ13:BZ24)</f>
        <v>0</v>
      </c>
      <c r="CA25" s="15">
        <f t="shared" ref="CA25" si="37">SUM(CA13:CA24)</f>
        <v>1500</v>
      </c>
      <c r="CB25" s="15">
        <f t="shared" ref="CB25" si="38">SUM(CB13:CB24)</f>
        <v>0</v>
      </c>
      <c r="CC25" s="15">
        <f t="shared" ref="CC25" si="39">SUM(CC13:CC24)</f>
        <v>0</v>
      </c>
      <c r="CD25" s="15">
        <f t="shared" ref="CD25" si="40">SUM(CD13:CD24)</f>
        <v>0</v>
      </c>
      <c r="CE25" s="15">
        <f t="shared" ref="CE25" si="41">SUM(CE13:CE24)</f>
        <v>0</v>
      </c>
      <c r="CF25" s="15">
        <f t="shared" ref="CF25" si="42">SUM(CF13:CF24)</f>
        <v>0</v>
      </c>
      <c r="CG25" s="15">
        <f t="shared" ref="CG25" si="43">SUM(CG13:CG24)</f>
        <v>0</v>
      </c>
      <c r="CH25" s="15">
        <f t="shared" ref="CH25" si="44">SUM(CH13:CH24)</f>
        <v>0</v>
      </c>
      <c r="CI25" s="15">
        <f t="shared" ref="CI25" si="45">SUM(CI13:CI24)</f>
        <v>0</v>
      </c>
      <c r="CJ25" s="15">
        <f t="shared" ref="CJ25" si="46">SUM(CJ13:CJ24)</f>
        <v>0</v>
      </c>
      <c r="CK25" s="15">
        <f t="shared" ref="CK25" si="47">SUM(CK13:CK24)</f>
        <v>0</v>
      </c>
      <c r="CL25" s="15">
        <f t="shared" ref="CL25" si="48">SUM(CL13:CL24)</f>
        <v>0</v>
      </c>
      <c r="CM25" s="15">
        <f t="shared" ref="CM25" si="49">SUM(CM13:CM24)</f>
        <v>0</v>
      </c>
      <c r="CN25" s="15">
        <f t="shared" ref="CN25" si="50">SUM(CN13:CN24)</f>
        <v>0</v>
      </c>
      <c r="CO25" s="15">
        <f t="shared" ref="CO25" si="51">SUM(CO13:CO24)</f>
        <v>0</v>
      </c>
      <c r="CP25" s="15">
        <f t="shared" ref="CP25" si="52">SUM(CP13:CP24)</f>
        <v>0</v>
      </c>
      <c r="CQ25" s="15">
        <f t="shared" ref="CQ25" si="53">SUM(CQ13:CQ24)</f>
        <v>300</v>
      </c>
      <c r="CR25" s="15">
        <f t="shared" ref="CR25" si="54">SUM(CR13:CR24)</f>
        <v>231</v>
      </c>
      <c r="CS25" s="15">
        <f t="shared" ref="CS25" si="55">SUM(CS13:CS24)</f>
        <v>0</v>
      </c>
      <c r="CT25" s="15">
        <f t="shared" ref="CT25" si="56">SUM(CT13:CT24)</f>
        <v>0</v>
      </c>
      <c r="CU25" s="15">
        <f t="shared" ref="CU25" si="57">SUM(CU13:CU24)</f>
        <v>0</v>
      </c>
      <c r="CV25" s="15">
        <f t="shared" ref="CV25" si="58">SUM(CV13:CV24)</f>
        <v>0</v>
      </c>
      <c r="CW25" s="15">
        <f t="shared" ref="CW25" si="59">SUM(CW13:CW24)</f>
        <v>0</v>
      </c>
      <c r="CX25" s="15">
        <f t="shared" ref="CX25" si="60">SUM(CX13:CX24)</f>
        <v>0</v>
      </c>
      <c r="CY25" s="15">
        <f t="shared" ref="CY25" si="61">SUM(CY13:CY24)</f>
        <v>0</v>
      </c>
      <c r="CZ25" s="15">
        <f t="shared" ref="CZ25" si="62">SUM(CZ13:CZ24)</f>
        <v>0</v>
      </c>
      <c r="DA25" s="15">
        <f t="shared" ref="DA25" si="63">SUM(DA13:DA24)</f>
        <v>0</v>
      </c>
      <c r="DB25" s="15">
        <f t="shared" ref="DB25" si="64">SUM(DB13:DB24)</f>
        <v>500</v>
      </c>
      <c r="DC25" s="15">
        <f t="shared" ref="DC25" si="65">SUM(DC13:DC24)</f>
        <v>0</v>
      </c>
      <c r="DD25" s="15">
        <f t="shared" ref="DD25" si="66">SUM(DD13:DD24)</f>
        <v>0</v>
      </c>
      <c r="DE25" s="15">
        <f t="shared" ref="DE25" si="67">SUM(DE13:DE24)</f>
        <v>0</v>
      </c>
      <c r="DF25" s="15">
        <f t="shared" ref="DF25" si="68">SUM(DF13:DF24)</f>
        <v>0</v>
      </c>
      <c r="DG25" s="15">
        <f t="shared" ref="DG25" si="69">SUM(DG13:DG24)</f>
        <v>0</v>
      </c>
      <c r="DH25" s="15">
        <f t="shared" ref="DH25" si="70">SUM(DH13:DH24)</f>
        <v>0</v>
      </c>
      <c r="DI25" s="15">
        <f t="shared" ref="DI25" si="71">SUM(DI13:DI24)</f>
        <v>0</v>
      </c>
      <c r="DJ25" s="15">
        <f t="shared" ref="DJ25" si="72">SUM(DJ13:DJ24)</f>
        <v>0</v>
      </c>
      <c r="DK25" s="15">
        <f t="shared" ref="DK25" si="73">SUM(DK13:DK24)</f>
        <v>0</v>
      </c>
      <c r="DL25" s="15">
        <f t="shared" ref="DL25" si="74">SUM(DL13:DL24)</f>
        <v>0</v>
      </c>
      <c r="DM25" s="15">
        <f t="shared" ref="DM25" si="75">SUM(DM13:DM24)</f>
        <v>0</v>
      </c>
      <c r="DN25" s="15">
        <f t="shared" ref="DN25" si="76">SUM(DN13:DN24)</f>
        <v>0</v>
      </c>
      <c r="DO25" s="15">
        <f t="shared" ref="DO25" si="77">SUM(DO13:DO24)</f>
        <v>0</v>
      </c>
      <c r="DP25" s="15">
        <f t="shared" ref="DP25" si="78">SUM(DP13:DP24)</f>
        <v>0</v>
      </c>
      <c r="DQ25" s="15">
        <f t="shared" ref="DQ25" si="79">SUM(DQ13:DQ24)</f>
        <v>0</v>
      </c>
      <c r="DR25" s="15">
        <f t="shared" ref="DR25" si="80">SUM(DR13:DR24)</f>
        <v>0</v>
      </c>
      <c r="DS25" s="15">
        <f t="shared" ref="DS25" si="81">SUM(DS13:DS24)</f>
        <v>0</v>
      </c>
      <c r="DT25" s="15">
        <f t="shared" ref="DT25" si="82">SUM(DT13:DT24)</f>
        <v>1547</v>
      </c>
      <c r="DU25" s="15">
        <f t="shared" ref="DU25" si="83">SUM(DU13:DU24)</f>
        <v>0</v>
      </c>
      <c r="DV25" s="15">
        <f t="shared" ref="DV25" si="84">SUM(DV13:DV24)</f>
        <v>0</v>
      </c>
      <c r="DW25" s="15">
        <f t="shared" ref="DW25" si="85">SUM(DW13:DW24)</f>
        <v>0</v>
      </c>
      <c r="DX25" s="15">
        <f t="shared" ref="DX25" si="86">SUM(DX13:DX24)</f>
        <v>0</v>
      </c>
      <c r="DY25" s="15">
        <f t="shared" ref="DY25" si="87">SUM(DY13:DY24)</f>
        <v>0</v>
      </c>
      <c r="DZ25" s="15">
        <f t="shared" ref="DZ25" si="88">SUM(DZ13:DZ24)</f>
        <v>0</v>
      </c>
      <c r="EA25" s="15">
        <f t="shared" ref="EA25" si="89">SUM(EA13:EA24)</f>
        <v>0</v>
      </c>
      <c r="EB25" s="15">
        <f t="shared" ref="EB25" si="90">SUM(EB13:EB24)</f>
        <v>0</v>
      </c>
      <c r="EC25" s="15">
        <f t="shared" ref="EC25" si="91">SUM(EC13:EC24)</f>
        <v>0</v>
      </c>
      <c r="ED25" s="15">
        <f t="shared" ref="ED25" si="92">SUM(ED13:ED24)</f>
        <v>0</v>
      </c>
      <c r="EE25" s="15">
        <f t="shared" ref="EE25" si="93">SUM(EE13:EE24)</f>
        <v>0</v>
      </c>
      <c r="EF25" s="15">
        <f t="shared" ref="EF25" si="94">SUM(EF13:EF24)</f>
        <v>0</v>
      </c>
      <c r="EG25" s="15">
        <f t="shared" ref="EG25" si="95">SUM(EG13:EG24)</f>
        <v>55151</v>
      </c>
      <c r="EH25" s="15">
        <f t="shared" ref="EH25" si="96">SUM(EH13:EH24)</f>
        <v>57729</v>
      </c>
      <c r="EI25" s="15">
        <f t="shared" ref="EI25" si="97">SUM(EI13:EI24)</f>
        <v>4475.8</v>
      </c>
      <c r="EJ25" s="15">
        <f t="shared" ref="EJ25" si="98">SUM(EJ13:EJ24)</f>
        <v>327.24</v>
      </c>
      <c r="EK25" s="15">
        <f t="shared" ref="EK25" si="99">SUM(EK13:EK24)</f>
        <v>531.89</v>
      </c>
      <c r="EL25" s="15">
        <f t="shared" ref="EL25" si="100">SUM(EL13:EL24)</f>
        <v>0</v>
      </c>
      <c r="EM25" s="15">
        <f t="shared" ref="EM25" si="101">SUM(EM13:EM24)</f>
        <v>0</v>
      </c>
      <c r="EN25" s="15">
        <f t="shared" ref="EN25" si="102">SUM(EN13:EN24)</f>
        <v>1351.0900000000001</v>
      </c>
      <c r="EO25" s="15">
        <f t="shared" ref="EO25" si="103">SUM(EO13:EO24)</f>
        <v>3310.4345566666661</v>
      </c>
      <c r="EP25" s="15">
        <f t="shared" ref="EP25" si="104">SUM(EP13:EP24)</f>
        <v>0</v>
      </c>
      <c r="EQ25" s="15">
        <f t="shared" ref="EQ25" si="105">SUM(EQ13:EQ24)</f>
        <v>0</v>
      </c>
      <c r="ER25" s="15">
        <f t="shared" ref="ER25" si="106">SUM(ER13:ER24)</f>
        <v>0</v>
      </c>
      <c r="ES25" s="15">
        <f t="shared" ref="ES25" si="107">SUM(ES13:ES24)</f>
        <v>0</v>
      </c>
      <c r="ET25" s="15">
        <f t="shared" ref="ET25" si="108">SUM(ET13:ET24)</f>
        <v>0</v>
      </c>
      <c r="EU25" s="15">
        <f t="shared" ref="EU25" si="109">SUM(EU13:EU24)</f>
        <v>0</v>
      </c>
      <c r="EV25" s="15">
        <f t="shared" ref="EV25" si="110">SUM(EV13:EV24)</f>
        <v>250</v>
      </c>
      <c r="EW25" s="15">
        <f t="shared" ref="EW25" si="111">SUM(EW13:EW24)</f>
        <v>0</v>
      </c>
      <c r="EX25" s="15">
        <f t="shared" ref="EX25" si="112">SUM(EX13:EX24)</f>
        <v>0</v>
      </c>
      <c r="EY25" s="15">
        <f t="shared" ref="EY25" si="113">SUM(EY13:EY24)</f>
        <v>0</v>
      </c>
      <c r="EZ25" s="15">
        <f t="shared" ref="EZ25" si="114">SUM(EZ13:EZ24)</f>
        <v>0</v>
      </c>
      <c r="FA25" s="15">
        <f t="shared" ref="FA25" si="115">SUM(FA13:FA24)</f>
        <v>1800</v>
      </c>
      <c r="FB25" s="15">
        <f t="shared" ref="FB25" si="116">SUM(FB13:FB24)</f>
        <v>0</v>
      </c>
      <c r="FC25" s="15">
        <f t="shared" ref="FC25" si="117">SUM(FC13:FC24)</f>
        <v>0</v>
      </c>
      <c r="FD25" s="15">
        <f t="shared" ref="FD25" si="118">SUM(FD13:FD24)</f>
        <v>0</v>
      </c>
      <c r="FE25" s="15">
        <f t="shared" ref="FE25" si="119">SUM(FE13:FE24)</f>
        <v>0</v>
      </c>
      <c r="FF25" s="15">
        <f t="shared" ref="FF25" si="120">SUM(FF13:FF24)</f>
        <v>0</v>
      </c>
      <c r="FG25" s="15">
        <f t="shared" ref="FG25" si="121">SUM(FG13:FG24)</f>
        <v>0</v>
      </c>
      <c r="FH25" s="15">
        <f t="shared" ref="FH25" si="122">SUM(FH13:FH24)</f>
        <v>0</v>
      </c>
      <c r="FI25" s="15">
        <f t="shared" ref="FI25" si="123">SUM(FI13:FI24)</f>
        <v>0</v>
      </c>
      <c r="FJ25" s="15">
        <f t="shared" ref="FJ25" si="124">SUM(FJ13:FJ24)</f>
        <v>0</v>
      </c>
      <c r="FK25" s="15">
        <f t="shared" ref="FK25" si="125">SUM(FK13:FK24)</f>
        <v>0</v>
      </c>
      <c r="FL25" s="15">
        <f t="shared" ref="FL25" si="126">SUM(FL13:FL24)</f>
        <v>12046.454556666667</v>
      </c>
      <c r="FM25" s="15">
        <f>SUM(FM13:FM24)</f>
        <v>45682.545443333336</v>
      </c>
      <c r="FN25" s="270"/>
      <c r="FO25" s="15">
        <f>SUM(FO13:FO24)</f>
        <v>4963.59</v>
      </c>
      <c r="FP25" s="15">
        <f t="shared" ref="FP25:FQ25" si="127">SUM(FP13:FP24)</f>
        <v>0</v>
      </c>
      <c r="FQ25" s="15">
        <f t="shared" si="127"/>
        <v>0</v>
      </c>
    </row>
    <row r="26" spans="1:173" ht="12.75">
      <c r="A26" s="400"/>
      <c r="B26" s="146"/>
      <c r="C26" s="146"/>
      <c r="D26" s="146"/>
      <c r="E26" s="17"/>
      <c r="F26" s="179"/>
      <c r="G26" s="17"/>
      <c r="H26" s="17"/>
      <c r="I26" s="17"/>
      <c r="J26" s="17"/>
      <c r="K26" s="17"/>
      <c r="L26" s="17"/>
      <c r="M26" s="17"/>
      <c r="N26" s="17"/>
      <c r="O26" s="17"/>
      <c r="P26" s="161"/>
      <c r="Q26" s="173"/>
      <c r="R26" s="174"/>
      <c r="S26" s="17"/>
      <c r="T26" s="17"/>
      <c r="U26" s="17"/>
      <c r="V26" s="17"/>
      <c r="W26" s="17"/>
      <c r="X26" s="17"/>
      <c r="Y26" s="144"/>
      <c r="Z26" s="144"/>
      <c r="AA26" s="144"/>
      <c r="AB26" s="180"/>
      <c r="AC26" s="180"/>
      <c r="AD26" s="169"/>
      <c r="AE26" s="181"/>
      <c r="AF26" s="152"/>
      <c r="AG26" s="152"/>
      <c r="AH26" s="17"/>
      <c r="AI26" s="17"/>
      <c r="AJ26" s="17"/>
      <c r="AK26" s="142"/>
      <c r="AL26" s="17"/>
      <c r="AM26" s="17"/>
      <c r="AN26" s="17"/>
      <c r="AO26" s="174"/>
      <c r="AP26" s="174"/>
      <c r="AQ26" s="169"/>
      <c r="AR26" s="148"/>
      <c r="AS26" s="148"/>
      <c r="AT26" s="148"/>
      <c r="AU26" s="148"/>
      <c r="AV26" s="148"/>
      <c r="AW26" s="148"/>
      <c r="AX26" s="148"/>
      <c r="AY26" s="148"/>
      <c r="AZ26" s="148"/>
      <c r="BA26" s="148"/>
      <c r="BB26" s="148"/>
      <c r="BC26" s="148"/>
      <c r="BD26" s="148"/>
      <c r="BE26" s="148"/>
      <c r="BF26" s="148"/>
      <c r="BG26" s="148"/>
      <c r="BH26" s="148"/>
      <c r="BI26" s="148"/>
      <c r="BJ26" s="148"/>
      <c r="BK26" s="155"/>
      <c r="BL26" s="169"/>
      <c r="BM26" s="182"/>
      <c r="BN26" s="183"/>
      <c r="BO26" s="183"/>
      <c r="BP26" s="184"/>
      <c r="BQ26" s="185"/>
      <c r="BR26" s="185"/>
      <c r="BS26" s="186"/>
      <c r="BT26" s="186"/>
      <c r="BU26" s="186"/>
      <c r="BV26" s="186"/>
      <c r="BW26" s="185"/>
      <c r="BX26" s="185"/>
      <c r="BY26" s="185"/>
      <c r="BZ26" s="185"/>
      <c r="CA26" s="185"/>
      <c r="CB26" s="185"/>
      <c r="CC26" s="185"/>
      <c r="CD26" s="185"/>
      <c r="CE26" s="185"/>
      <c r="CF26" s="185"/>
      <c r="CG26" s="185"/>
      <c r="CH26" s="185"/>
      <c r="CI26" s="185"/>
      <c r="CJ26" s="185"/>
      <c r="CK26" s="185"/>
      <c r="CL26" s="185"/>
      <c r="CM26" s="185"/>
      <c r="CN26" s="185"/>
      <c r="CO26" s="185"/>
      <c r="CP26" s="185"/>
      <c r="CQ26" s="185"/>
      <c r="CR26" s="185"/>
      <c r="CS26" s="185"/>
      <c r="CT26" s="185"/>
      <c r="CU26" s="185"/>
      <c r="CV26" s="185"/>
      <c r="CW26" s="185"/>
      <c r="CX26" s="185"/>
      <c r="CY26" s="185"/>
      <c r="CZ26" s="185"/>
      <c r="DA26" s="185"/>
      <c r="DB26" s="185"/>
      <c r="DC26" s="185"/>
      <c r="DD26" s="185"/>
      <c r="DE26" s="185"/>
      <c r="DF26" s="185"/>
      <c r="DG26" s="185"/>
      <c r="DH26" s="185"/>
      <c r="DI26" s="185"/>
      <c r="DJ26" s="185"/>
      <c r="DK26" s="185"/>
      <c r="DL26" s="185"/>
      <c r="DM26" s="185"/>
      <c r="DN26" s="185"/>
      <c r="DO26" s="185"/>
      <c r="DP26" s="185"/>
      <c r="DQ26" s="185"/>
      <c r="DR26" s="185"/>
      <c r="DS26" s="185"/>
      <c r="DT26" s="185"/>
      <c r="DU26" s="185"/>
      <c r="DV26" s="185"/>
      <c r="DW26" s="185"/>
      <c r="DX26" s="185"/>
      <c r="DY26" s="185"/>
      <c r="DZ26" s="185"/>
      <c r="EA26" s="185"/>
      <c r="EB26" s="185"/>
      <c r="EC26" s="185"/>
      <c r="ED26" s="185"/>
      <c r="EE26" s="185"/>
      <c r="EF26" s="185"/>
      <c r="EG26" s="187"/>
      <c r="EH26" s="187"/>
      <c r="EI26" s="188"/>
      <c r="EJ26" s="188"/>
      <c r="EK26" s="188"/>
      <c r="EL26" s="188"/>
      <c r="EM26" s="188"/>
      <c r="EN26" s="188"/>
      <c r="EO26" s="188"/>
      <c r="ES26" s="189"/>
      <c r="FL26" s="168"/>
      <c r="FM26" s="196"/>
      <c r="FQ26" s="164"/>
    </row>
    <row r="27" spans="1:173" ht="12.75">
      <c r="A27" s="400"/>
      <c r="B27" s="146"/>
      <c r="C27" s="146"/>
      <c r="D27" s="146"/>
      <c r="E27" s="17"/>
      <c r="F27" s="146"/>
      <c r="G27" s="17"/>
      <c r="H27" s="17"/>
      <c r="I27" s="17"/>
      <c r="J27" s="17"/>
      <c r="K27" s="17"/>
      <c r="L27" s="17"/>
      <c r="M27" s="17"/>
      <c r="N27" s="17"/>
      <c r="O27" s="17"/>
      <c r="P27" s="190"/>
      <c r="Q27" s="143"/>
      <c r="R27" s="165"/>
      <c r="S27" s="17"/>
      <c r="T27" s="17"/>
      <c r="U27" s="17"/>
      <c r="V27" s="17"/>
      <c r="W27" s="17"/>
      <c r="X27" s="17"/>
      <c r="Y27" s="17"/>
      <c r="Z27" s="17"/>
      <c r="AA27" s="17"/>
      <c r="AB27" s="154"/>
      <c r="AC27" s="154"/>
      <c r="AF27" s="157"/>
      <c r="AG27" s="157"/>
      <c r="AH27" s="17"/>
      <c r="AI27" s="17"/>
      <c r="AJ27" s="17"/>
      <c r="AK27" s="142"/>
      <c r="AL27" s="17"/>
      <c r="AM27" s="17"/>
      <c r="AN27" s="17"/>
      <c r="AO27" s="165"/>
      <c r="AP27" s="165"/>
      <c r="AR27" s="148"/>
      <c r="AS27" s="148"/>
      <c r="AT27" s="148"/>
      <c r="AU27" s="148"/>
      <c r="AV27" s="148"/>
      <c r="AW27" s="148"/>
      <c r="AX27" s="148"/>
      <c r="AY27" s="148"/>
      <c r="AZ27" s="148"/>
      <c r="BA27" s="148"/>
      <c r="BB27" s="148"/>
      <c r="BC27" s="148"/>
      <c r="BD27" s="148"/>
      <c r="BE27" s="148"/>
      <c r="BF27" s="148"/>
      <c r="BG27" s="148"/>
      <c r="BH27" s="148"/>
      <c r="BI27" s="148"/>
      <c r="BJ27" s="148"/>
      <c r="BK27" s="155"/>
      <c r="EG27" s="191"/>
      <c r="EK27" s="176"/>
      <c r="EL27" s="176"/>
      <c r="EM27" s="176"/>
      <c r="EO27" s="156"/>
      <c r="ES27" s="189"/>
      <c r="EW27" s="176"/>
      <c r="EZ27" s="176"/>
      <c r="FI27" s="176"/>
      <c r="FL27" s="168"/>
      <c r="FM27" s="192">
        <f>+FM25+'PRACTICANTE '!Z16+GERENTE!FM14</f>
        <v>56852.675443333334</v>
      </c>
      <c r="FN27" s="193"/>
      <c r="FQ27" s="164"/>
    </row>
    <row r="28" spans="1:173" ht="18" customHeight="1">
      <c r="A28" s="400"/>
      <c r="B28" s="146"/>
      <c r="C28" s="146"/>
      <c r="D28" s="146"/>
      <c r="E28" s="17"/>
      <c r="F28" s="163"/>
      <c r="G28" s="17"/>
      <c r="H28" s="17"/>
      <c r="I28" s="17"/>
      <c r="J28" s="17"/>
      <c r="K28" s="17"/>
      <c r="L28" s="17"/>
      <c r="M28" s="17"/>
      <c r="N28" s="17"/>
      <c r="O28" s="17"/>
      <c r="P28" s="143"/>
      <c r="Q28" s="143"/>
      <c r="R28" s="165"/>
      <c r="S28" s="17"/>
      <c r="T28" s="17"/>
      <c r="U28" s="17"/>
      <c r="V28" s="17"/>
      <c r="W28" s="17"/>
      <c r="X28" s="17"/>
      <c r="Y28" s="17"/>
      <c r="Z28" s="17"/>
      <c r="AA28" s="17"/>
      <c r="AB28" s="154"/>
      <c r="AC28" s="154"/>
      <c r="AF28" s="157"/>
      <c r="AG28" s="157"/>
      <c r="AH28" s="17"/>
      <c r="AI28" s="17"/>
      <c r="AJ28" s="17"/>
      <c r="AK28" s="142"/>
      <c r="AL28" s="17"/>
      <c r="AM28" s="17"/>
      <c r="AN28" s="17"/>
      <c r="AO28" s="165"/>
      <c r="AP28" s="165"/>
      <c r="AR28" s="148"/>
      <c r="AS28" s="148"/>
      <c r="AT28" s="148"/>
      <c r="AU28" s="148"/>
      <c r="AV28" s="148"/>
      <c r="AW28" s="148"/>
      <c r="AX28" s="148"/>
      <c r="AY28" s="148"/>
      <c r="AZ28" s="148"/>
      <c r="BA28" s="148"/>
      <c r="BB28" s="148"/>
      <c r="BC28" s="148"/>
      <c r="BD28" s="148"/>
      <c r="BE28" s="148"/>
      <c r="BF28" s="148"/>
      <c r="BG28" s="148"/>
      <c r="BH28" s="148"/>
      <c r="BI28" s="148"/>
      <c r="BJ28" s="148"/>
      <c r="BK28" s="155"/>
      <c r="BO28" s="176"/>
      <c r="EG28" s="194"/>
      <c r="EH28" s="194"/>
      <c r="EI28" s="176"/>
      <c r="EJ28" s="176"/>
      <c r="EK28" s="176"/>
      <c r="EL28" s="176"/>
      <c r="EM28" s="176"/>
      <c r="EN28" s="176"/>
      <c r="EO28" s="176"/>
      <c r="FL28" s="168"/>
      <c r="FM28" s="192"/>
      <c r="FQ28" s="164"/>
    </row>
    <row r="29" spans="1:173" ht="14.1" customHeight="1">
      <c r="A29" s="400"/>
      <c r="E29" s="17"/>
      <c r="F29" s="163"/>
      <c r="AF29" s="157"/>
      <c r="AG29" s="157"/>
      <c r="AH29" s="157"/>
      <c r="AI29" s="157"/>
      <c r="AJ29" s="157"/>
      <c r="AK29" s="142"/>
      <c r="AL29" s="157"/>
      <c r="AM29" s="157"/>
      <c r="AN29" s="157"/>
      <c r="AO29" s="157"/>
      <c r="AR29" s="148"/>
      <c r="AS29" s="148"/>
      <c r="AT29" s="148"/>
      <c r="AU29" s="148"/>
      <c r="AV29" s="148"/>
      <c r="AW29" s="148"/>
      <c r="AX29" s="148"/>
      <c r="AY29" s="148"/>
      <c r="AZ29" s="148"/>
      <c r="BA29" s="148"/>
      <c r="BB29" s="148"/>
      <c r="BC29" s="148"/>
      <c r="BD29" s="148"/>
      <c r="BE29" s="148"/>
      <c r="BF29" s="148"/>
      <c r="BG29" s="148"/>
      <c r="BH29" s="148"/>
      <c r="BI29" s="148"/>
      <c r="BJ29" s="148"/>
      <c r="BK29" s="155"/>
      <c r="EG29" s="194"/>
      <c r="EK29" s="176"/>
      <c r="EL29" s="176"/>
      <c r="EM29" s="176"/>
      <c r="FM29" s="192"/>
    </row>
    <row r="30" spans="1:173" ht="14.1" customHeight="1">
      <c r="A30" s="400"/>
      <c r="E30" s="17"/>
      <c r="F30" s="197"/>
      <c r="AF30" s="157"/>
      <c r="AG30" s="157"/>
      <c r="AH30" s="157"/>
      <c r="AI30" s="157"/>
      <c r="AJ30" s="157"/>
      <c r="AK30" s="142"/>
      <c r="AL30" s="157"/>
      <c r="AM30" s="157"/>
      <c r="AN30" s="157"/>
      <c r="AO30" s="157"/>
      <c r="AR30" s="148"/>
      <c r="AS30" s="148"/>
      <c r="AT30" s="148"/>
      <c r="AU30" s="148"/>
      <c r="AV30" s="148"/>
      <c r="AW30" s="148"/>
      <c r="AX30" s="148"/>
      <c r="AY30" s="148"/>
      <c r="AZ30" s="148"/>
      <c r="BA30" s="148"/>
      <c r="BB30" s="148"/>
      <c r="BC30" s="148"/>
      <c r="BD30" s="148"/>
      <c r="BE30" s="148"/>
      <c r="BF30" s="148"/>
      <c r="BG30" s="148"/>
      <c r="BH30" s="148"/>
      <c r="BI30" s="148"/>
      <c r="BJ30" s="148"/>
      <c r="BK30" s="155"/>
      <c r="FM30" s="192"/>
    </row>
    <row r="31" spans="1:173" ht="14.1" customHeight="1">
      <c r="FM31" s="192"/>
    </row>
  </sheetData>
  <autoFilter ref="A12:FQ25"/>
  <dataConsolidate/>
  <mergeCells count="93">
    <mergeCell ref="AE11:AE12"/>
    <mergeCell ref="AE10:AG10"/>
    <mergeCell ref="AC11:AC12"/>
    <mergeCell ref="EI10:FL10"/>
    <mergeCell ref="X11:X12"/>
    <mergeCell ref="Z11:Z12"/>
    <mergeCell ref="BB11:BB12"/>
    <mergeCell ref="BC11:BC12"/>
    <mergeCell ref="BD11:BD12"/>
    <mergeCell ref="AY11:AY12"/>
    <mergeCell ref="AK11:AK12"/>
    <mergeCell ref="AN11:AN12"/>
    <mergeCell ref="AK10:AR10"/>
    <mergeCell ref="AO11:AO12"/>
    <mergeCell ref="AP11:AP12"/>
    <mergeCell ref="AQ11:AQ12"/>
    <mergeCell ref="AD11:AD12"/>
    <mergeCell ref="AA11:AA12"/>
    <mergeCell ref="Q11:Q12"/>
    <mergeCell ref="Y11:Y12"/>
    <mergeCell ref="R11:R12"/>
    <mergeCell ref="T11:T12"/>
    <mergeCell ref="U11:U12"/>
    <mergeCell ref="S11:S12"/>
    <mergeCell ref="FQ10:FQ12"/>
    <mergeCell ref="FM10:FM12"/>
    <mergeCell ref="FP10:FP12"/>
    <mergeCell ref="EG10:EG12"/>
    <mergeCell ref="AR11:AR12"/>
    <mergeCell ref="BH11:BH12"/>
    <mergeCell ref="BF11:BF12"/>
    <mergeCell ref="AU11:AU12"/>
    <mergeCell ref="AV11:AV12"/>
    <mergeCell ref="AX11:AX12"/>
    <mergeCell ref="AZ11:AZ12"/>
    <mergeCell ref="BL10:EF10"/>
    <mergeCell ref="BK10:BK12"/>
    <mergeCell ref="BJ10:BJ12"/>
    <mergeCell ref="AS11:AS12"/>
    <mergeCell ref="AT11:AT12"/>
    <mergeCell ref="BG10:BI10"/>
    <mergeCell ref="AI11:AI12"/>
    <mergeCell ref="BI11:BI12"/>
    <mergeCell ref="AI10:AJ10"/>
    <mergeCell ref="AL11:AL12"/>
    <mergeCell ref="AM11:AM12"/>
    <mergeCell ref="AW11:AW12"/>
    <mergeCell ref="BA11:BA12"/>
    <mergeCell ref="AS10:BF10"/>
    <mergeCell ref="AF11:AF12"/>
    <mergeCell ref="AG11:AG12"/>
    <mergeCell ref="AJ11:AJ12"/>
    <mergeCell ref="BL11:CP11"/>
    <mergeCell ref="BE11:BE12"/>
    <mergeCell ref="AH11:AH12"/>
    <mergeCell ref="BG11:BG12"/>
    <mergeCell ref="P10:R10"/>
    <mergeCell ref="N11:N12"/>
    <mergeCell ref="M11:M12"/>
    <mergeCell ref="B10:N10"/>
    <mergeCell ref="B11:B12"/>
    <mergeCell ref="D11:D12"/>
    <mergeCell ref="E11:E12"/>
    <mergeCell ref="F11:F12"/>
    <mergeCell ref="J11:J12"/>
    <mergeCell ref="K11:K12"/>
    <mergeCell ref="C11:C12"/>
    <mergeCell ref="L11:L12"/>
    <mergeCell ref="O11:O12"/>
    <mergeCell ref="H11:H12"/>
    <mergeCell ref="I11:I12"/>
    <mergeCell ref="P11:P12"/>
    <mergeCell ref="FO10:FO12"/>
    <mergeCell ref="FL11:FL12"/>
    <mergeCell ref="EH10:EH12"/>
    <mergeCell ref="E2:F2"/>
    <mergeCell ref="E3:F3"/>
    <mergeCell ref="E5:F5"/>
    <mergeCell ref="E6:F6"/>
    <mergeCell ref="E4:F4"/>
    <mergeCell ref="V11:V12"/>
    <mergeCell ref="Z10:AA10"/>
    <mergeCell ref="AB11:AB12"/>
    <mergeCell ref="G11:G12"/>
    <mergeCell ref="S10:W10"/>
    <mergeCell ref="X10:Y10"/>
    <mergeCell ref="W11:W12"/>
    <mergeCell ref="AB10:AD10"/>
    <mergeCell ref="CQ11:DJ11"/>
    <mergeCell ref="DW11:EF11"/>
    <mergeCell ref="EI11:EN11"/>
    <mergeCell ref="EP11:ES11"/>
    <mergeCell ref="ET11:FK11"/>
  </mergeCells>
  <printOptions horizontalCentered="1" verticalCentered="1"/>
  <pageMargins left="0" right="0" top="0" bottom="0" header="0" footer="0"/>
  <pageSetup paperSize="9" scale="1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R21"/>
  <sheetViews>
    <sheetView showGridLines="0" zoomScale="90" zoomScaleNormal="90" zoomScaleSheetLayoutView="90" workbookViewId="0">
      <pane xSplit="6" ySplit="12" topLeftCell="X13" activePane="bottomRight" state="frozen"/>
      <selection activeCell="CT114" sqref="CT114"/>
      <selection pane="topRight" activeCell="CT114" sqref="CT114"/>
      <selection pane="bottomLeft" activeCell="CT114" sqref="CT114"/>
      <selection pane="bottomRight" activeCell="E5" sqref="E5:F5"/>
    </sheetView>
  </sheetViews>
  <sheetFormatPr baseColWidth="10" defaultRowHeight="14.1" customHeight="1"/>
  <cols>
    <col min="1" max="1" width="13.28515625" style="222" customWidth="1"/>
    <col min="2" max="2" width="4.85546875" style="156" customWidth="1"/>
    <col min="3" max="3" width="12.42578125" style="156" hidden="1" customWidth="1"/>
    <col min="4" max="4" width="9.140625" style="156" bestFit="1" customWidth="1"/>
    <col min="5" max="5" width="12.7109375" style="159" customWidth="1"/>
    <col min="6" max="6" width="47.140625" style="156" customWidth="1"/>
    <col min="7" max="7" width="13.5703125" style="159" customWidth="1"/>
    <col min="8" max="8" width="48.42578125" style="159" hidden="1" customWidth="1"/>
    <col min="9" max="9" width="45.28515625" style="159" hidden="1" customWidth="1"/>
    <col min="10" max="11" width="13.5703125" style="159" hidden="1" customWidth="1"/>
    <col min="12" max="13" width="14.140625" style="159" hidden="1" customWidth="1"/>
    <col min="14" max="14" width="25.140625" style="159" hidden="1" customWidth="1"/>
    <col min="15" max="15" width="11" style="159" hidden="1" customWidth="1"/>
    <col min="16" max="16" width="56.42578125" style="195" bestFit="1" customWidth="1"/>
    <col min="17" max="17" width="16.7109375" style="195" customWidth="1"/>
    <col min="18" max="18" width="49.42578125" style="159" customWidth="1"/>
    <col min="19" max="19" width="16.85546875" style="159" hidden="1" customWidth="1"/>
    <col min="20" max="20" width="24.140625" style="159" hidden="1" customWidth="1"/>
    <col min="21" max="21" width="33.28515625" style="159" hidden="1" customWidth="1"/>
    <col min="22" max="22" width="17.5703125" style="159" customWidth="1"/>
    <col min="23" max="23" width="12.28515625" style="159" customWidth="1"/>
    <col min="24" max="24" width="16.140625" style="159" customWidth="1"/>
    <col min="25" max="25" width="25.5703125" style="159" bestFit="1" customWidth="1"/>
    <col min="26" max="26" width="6.85546875" style="159" hidden="1" customWidth="1"/>
    <col min="27" max="27" width="21.7109375" style="159" hidden="1" customWidth="1"/>
    <col min="28" max="28" width="14.42578125" style="159" customWidth="1"/>
    <col min="29" max="29" width="32" style="159" customWidth="1"/>
    <col min="30" max="30" width="12" style="156" hidden="1" customWidth="1"/>
    <col min="31" max="31" width="13.85546875" style="158" hidden="1" customWidth="1"/>
    <col min="32" max="32" width="13" style="158" hidden="1" customWidth="1"/>
    <col min="33" max="33" width="8.85546875" style="158" hidden="1" customWidth="1"/>
    <col min="34" max="34" width="22" style="158" hidden="1" customWidth="1"/>
    <col min="35" max="35" width="13.42578125" style="158" bestFit="1" customWidth="1"/>
    <col min="36" max="36" width="24.7109375" style="158" hidden="1" customWidth="1"/>
    <col min="37" max="37" width="32.140625" style="158" hidden="1" customWidth="1"/>
    <col min="38" max="38" width="54.7109375" style="158" hidden="1" customWidth="1"/>
    <col min="39" max="39" width="21.7109375" style="158" hidden="1" customWidth="1"/>
    <col min="40" max="40" width="28.85546875" style="158" hidden="1" customWidth="1"/>
    <col min="41" max="41" width="12.42578125" style="159" bestFit="1" customWidth="1"/>
    <col min="42" max="42" width="5" style="159" bestFit="1" customWidth="1"/>
    <col min="43" max="43" width="9" style="156" customWidth="1"/>
    <col min="44" max="44" width="13.7109375" style="159" customWidth="1"/>
    <col min="45" max="45" width="12.5703125" style="156" customWidth="1"/>
    <col min="46" max="52" width="9.28515625" style="156" hidden="1" customWidth="1"/>
    <col min="53" max="53" width="9.28515625" style="156" customWidth="1"/>
    <col min="54" max="54" width="9.28515625" style="156" hidden="1" customWidth="1"/>
    <col min="55" max="55" width="9.28515625" style="156" customWidth="1"/>
    <col min="56" max="61" width="9.28515625" style="156" hidden="1" customWidth="1"/>
    <col min="62" max="62" width="8.5703125" style="156" hidden="1" customWidth="1"/>
    <col min="63" max="63" width="8.5703125" style="156" customWidth="1"/>
    <col min="64" max="64" width="10.42578125" style="198" customWidth="1"/>
    <col min="65" max="66" width="13.28515625" style="156" customWidth="1"/>
    <col min="67" max="67" width="13.28515625" style="178" customWidth="1"/>
    <col min="68" max="68" width="14.5703125" style="156" customWidth="1"/>
    <col min="69" max="69" width="14.5703125" style="156" hidden="1" customWidth="1"/>
    <col min="70" max="72" width="14.5703125" style="156" customWidth="1"/>
    <col min="73" max="74" width="14.85546875" style="170" customWidth="1"/>
    <col min="75" max="108" width="11.42578125" style="97"/>
    <col min="109" max="120" width="11.42578125" style="98"/>
    <col min="121" max="122" width="11.42578125" style="97"/>
    <col min="123" max="16384" width="11.42578125" style="99"/>
  </cols>
  <sheetData>
    <row r="1" spans="1:122" s="44" customFormat="1" ht="21">
      <c r="A1" s="221"/>
      <c r="B1" s="29"/>
      <c r="C1" s="29"/>
      <c r="D1" s="29"/>
      <c r="E1" s="220">
        <v>43159</v>
      </c>
      <c r="F1" s="30"/>
      <c r="G1" s="31"/>
      <c r="H1" s="31"/>
      <c r="I1" s="31"/>
      <c r="J1" s="31"/>
      <c r="K1" s="31"/>
      <c r="L1" s="31"/>
      <c r="M1" s="31"/>
      <c r="N1" s="31"/>
      <c r="O1" s="31"/>
      <c r="P1" s="32"/>
      <c r="Q1" s="33"/>
      <c r="R1" s="34"/>
      <c r="S1" s="31"/>
      <c r="T1" s="31"/>
      <c r="U1" s="31"/>
      <c r="V1" s="31"/>
      <c r="W1" s="31"/>
      <c r="X1" s="31"/>
      <c r="Y1" s="35"/>
      <c r="Z1" s="35"/>
      <c r="AA1" s="35"/>
      <c r="AB1" s="35"/>
      <c r="AC1" s="35"/>
      <c r="AD1" s="29"/>
      <c r="AE1" s="36"/>
      <c r="AF1" s="36"/>
      <c r="AG1" s="37"/>
      <c r="AH1" s="37"/>
      <c r="AI1" s="37"/>
      <c r="AJ1" s="37"/>
      <c r="AK1" s="37"/>
      <c r="AL1" s="37"/>
      <c r="AM1" s="37"/>
      <c r="AN1" s="37"/>
      <c r="AO1" s="34"/>
      <c r="AP1" s="34"/>
      <c r="AQ1" s="38"/>
      <c r="AR1" s="34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39"/>
      <c r="BL1" s="39"/>
      <c r="BM1" s="29"/>
      <c r="BN1" s="29"/>
      <c r="BO1" s="40"/>
      <c r="BP1" s="29"/>
      <c r="BQ1" s="29"/>
      <c r="BR1" s="29"/>
      <c r="BS1" s="29"/>
      <c r="BT1" s="29"/>
      <c r="BU1" s="40"/>
      <c r="BV1" s="40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2"/>
      <c r="DR1" s="42"/>
    </row>
    <row r="2" spans="1:122" s="44" customFormat="1" ht="18.75">
      <c r="A2" s="221"/>
      <c r="B2" s="45" t="s">
        <v>135</v>
      </c>
      <c r="C2" s="46"/>
      <c r="D2" s="47" t="s">
        <v>140</v>
      </c>
      <c r="E2" s="417" t="s">
        <v>233</v>
      </c>
      <c r="F2" s="418"/>
      <c r="G2" s="48"/>
      <c r="H2" s="48"/>
      <c r="I2" s="48"/>
      <c r="J2" s="48"/>
      <c r="K2" s="48"/>
      <c r="L2" s="48"/>
      <c r="M2" s="48"/>
      <c r="N2" s="48"/>
      <c r="O2" s="48"/>
      <c r="P2" s="49"/>
      <c r="Q2" s="50"/>
      <c r="R2" s="51"/>
      <c r="S2" s="48"/>
      <c r="T2" s="48"/>
      <c r="U2" s="48"/>
      <c r="V2" s="48"/>
      <c r="W2" s="48"/>
      <c r="X2" s="48"/>
      <c r="Y2" s="52"/>
      <c r="Z2" s="52"/>
      <c r="AA2" s="52"/>
      <c r="AB2" s="52"/>
      <c r="AC2" s="52"/>
      <c r="AD2" s="53"/>
      <c r="AE2" s="54"/>
      <c r="AF2" s="54"/>
      <c r="AG2" s="55"/>
      <c r="AH2" s="55"/>
      <c r="AI2" s="55"/>
      <c r="AJ2" s="55"/>
      <c r="AK2" s="55"/>
      <c r="AL2" s="55"/>
      <c r="AM2" s="55"/>
      <c r="AN2" s="55"/>
      <c r="AO2" s="51"/>
      <c r="AP2" s="51"/>
      <c r="AQ2" s="56"/>
      <c r="AR2" s="51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7"/>
      <c r="BL2" s="57"/>
      <c r="BM2" s="53"/>
      <c r="BN2" s="58"/>
      <c r="BO2" s="64"/>
      <c r="BP2" s="62"/>
      <c r="BQ2" s="62"/>
      <c r="BR2" s="62"/>
      <c r="BS2" s="62"/>
      <c r="BT2" s="53"/>
      <c r="BU2" s="68"/>
      <c r="BV2" s="68"/>
      <c r="BW2" s="70"/>
      <c r="BX2" s="70"/>
      <c r="BY2" s="70"/>
      <c r="BZ2" s="70"/>
      <c r="CA2" s="70"/>
      <c r="CB2" s="42"/>
      <c r="CC2" s="42"/>
      <c r="CD2" s="42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CT2" s="42"/>
      <c r="CU2" s="42"/>
      <c r="CV2" s="42"/>
      <c r="CW2" s="42"/>
      <c r="CX2" s="42"/>
      <c r="CY2" s="42"/>
      <c r="CZ2" s="42"/>
      <c r="DA2" s="42"/>
      <c r="DB2" s="42"/>
      <c r="DC2" s="42"/>
      <c r="DD2" s="42"/>
      <c r="DE2" s="43"/>
      <c r="DF2" s="43"/>
      <c r="DG2" s="43"/>
      <c r="DH2" s="43"/>
      <c r="DI2" s="43"/>
      <c r="DJ2" s="43"/>
      <c r="DK2" s="43"/>
      <c r="DL2" s="43"/>
      <c r="DM2" s="43"/>
      <c r="DN2" s="43"/>
      <c r="DO2" s="43"/>
      <c r="DP2" s="43"/>
      <c r="DQ2" s="42"/>
      <c r="DR2" s="42"/>
    </row>
    <row r="3" spans="1:122" s="44" customFormat="1" ht="18.75">
      <c r="A3" s="221"/>
      <c r="B3" s="45" t="s">
        <v>136</v>
      </c>
      <c r="C3" s="42"/>
      <c r="D3" s="47" t="s">
        <v>140</v>
      </c>
      <c r="E3" s="417">
        <v>20330693917</v>
      </c>
      <c r="F3" s="419"/>
      <c r="G3" s="71"/>
      <c r="H3" s="71"/>
      <c r="I3" s="71"/>
      <c r="J3" s="71"/>
      <c r="K3" s="71"/>
      <c r="L3" s="71"/>
      <c r="M3" s="71"/>
      <c r="N3" s="71"/>
      <c r="O3" s="71"/>
      <c r="P3" s="72"/>
      <c r="Q3" s="73"/>
      <c r="R3" s="74"/>
      <c r="S3" s="71"/>
      <c r="T3" s="71"/>
      <c r="U3" s="71"/>
      <c r="V3" s="71"/>
      <c r="W3" s="71"/>
      <c r="X3" s="71"/>
      <c r="Y3" s="75"/>
      <c r="Z3" s="75"/>
      <c r="AA3" s="76"/>
      <c r="AB3" s="75"/>
      <c r="AC3" s="75"/>
      <c r="AD3" s="77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8"/>
      <c r="AR3" s="74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87"/>
      <c r="BP3" s="81"/>
      <c r="BQ3" s="81"/>
      <c r="BR3" s="81"/>
      <c r="BS3" s="81"/>
      <c r="BT3" s="77"/>
      <c r="BU3" s="88"/>
      <c r="BV3" s="88"/>
      <c r="BW3" s="78"/>
      <c r="BX3" s="78"/>
      <c r="BY3" s="78"/>
      <c r="BZ3" s="78"/>
      <c r="CA3" s="78"/>
      <c r="CB3" s="90"/>
      <c r="CC3" s="42"/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  <c r="CS3" s="42"/>
      <c r="CT3" s="42"/>
      <c r="CU3" s="42"/>
      <c r="CV3" s="42"/>
      <c r="CW3" s="42"/>
      <c r="CX3" s="42"/>
      <c r="CY3" s="42"/>
      <c r="CZ3" s="42"/>
      <c r="DA3" s="42"/>
      <c r="DB3" s="42"/>
      <c r="DC3" s="42"/>
      <c r="DD3" s="42"/>
      <c r="DE3" s="43"/>
      <c r="DF3" s="43"/>
      <c r="DG3" s="43"/>
      <c r="DH3" s="43"/>
      <c r="DI3" s="43"/>
      <c r="DJ3" s="43"/>
      <c r="DK3" s="43"/>
      <c r="DL3" s="43"/>
      <c r="DM3" s="43"/>
      <c r="DN3" s="43"/>
      <c r="DO3" s="43"/>
      <c r="DP3" s="43"/>
      <c r="DQ3" s="42"/>
      <c r="DR3" s="42"/>
    </row>
    <row r="4" spans="1:122" ht="18.75">
      <c r="B4" s="91" t="s">
        <v>137</v>
      </c>
      <c r="C4" s="92"/>
      <c r="D4" s="93" t="s">
        <v>140</v>
      </c>
      <c r="E4" s="420" t="s">
        <v>288</v>
      </c>
      <c r="F4" s="421"/>
      <c r="G4" s="7"/>
      <c r="H4" s="7"/>
      <c r="I4" s="7"/>
      <c r="J4" s="7"/>
      <c r="K4" s="7"/>
      <c r="L4" s="7"/>
      <c r="M4" s="7"/>
      <c r="N4" s="7"/>
      <c r="O4" s="7"/>
      <c r="P4" s="7"/>
      <c r="Q4" s="7" t="s">
        <v>159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342" t="s">
        <v>232</v>
      </c>
      <c r="AN4" s="7"/>
      <c r="AO4" s="7"/>
      <c r="AP4" s="7"/>
      <c r="AQ4" s="8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18"/>
      <c r="BE4" s="18"/>
      <c r="BF4" s="7"/>
      <c r="BG4" s="7"/>
      <c r="BH4" s="7"/>
      <c r="BI4" s="7"/>
      <c r="BJ4" s="7"/>
      <c r="BK4" s="7"/>
      <c r="BL4" s="27"/>
      <c r="BM4" s="7"/>
      <c r="BN4" s="7"/>
      <c r="BO4" s="3"/>
      <c r="BP4" s="7"/>
      <c r="BQ4" s="7"/>
      <c r="BR4" s="7"/>
      <c r="BS4" s="7"/>
      <c r="BT4" s="7"/>
      <c r="BU4" s="5"/>
      <c r="BV4" s="5"/>
      <c r="BW4" s="95"/>
      <c r="BX4" s="95"/>
      <c r="BY4" s="95"/>
      <c r="BZ4" s="95"/>
      <c r="CA4" s="95"/>
      <c r="CB4" s="96"/>
    </row>
    <row r="5" spans="1:122" s="112" customFormat="1" ht="15.75">
      <c r="A5" s="222"/>
      <c r="B5" s="9" t="s">
        <v>138</v>
      </c>
      <c r="C5" s="10"/>
      <c r="D5" s="100" t="s">
        <v>140</v>
      </c>
      <c r="E5" s="422">
        <v>43678</v>
      </c>
      <c r="F5" s="423"/>
      <c r="G5" s="7"/>
      <c r="H5" s="7"/>
      <c r="I5" s="7"/>
      <c r="J5" s="7"/>
      <c r="K5" s="7"/>
      <c r="L5" s="7"/>
      <c r="M5" s="7"/>
      <c r="N5" s="7"/>
      <c r="O5" s="7"/>
      <c r="P5" s="101"/>
      <c r="Q5" s="101"/>
      <c r="R5" s="7"/>
      <c r="S5" s="7"/>
      <c r="T5" s="7"/>
      <c r="U5" s="7"/>
      <c r="V5" s="7"/>
      <c r="W5" s="7"/>
      <c r="X5" s="102"/>
      <c r="Y5" s="103"/>
      <c r="Z5" s="102"/>
      <c r="AA5" s="103"/>
      <c r="AB5" s="227"/>
      <c r="AC5" s="7"/>
      <c r="AD5" s="94"/>
      <c r="AE5" s="7"/>
      <c r="AF5" s="227"/>
      <c r="AG5" s="7"/>
      <c r="AH5" s="7"/>
      <c r="AI5" s="7"/>
      <c r="AJ5" s="7"/>
      <c r="AK5" s="7"/>
      <c r="AL5" s="7"/>
      <c r="AM5" s="343">
        <v>20</v>
      </c>
      <c r="AN5" s="7"/>
      <c r="AO5" s="7"/>
      <c r="AP5" s="7"/>
      <c r="AQ5" s="104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105"/>
      <c r="BN5" s="105"/>
      <c r="BO5" s="106"/>
      <c r="BP5" s="75"/>
      <c r="BQ5" s="75"/>
      <c r="BR5" s="75"/>
      <c r="BS5" s="75"/>
      <c r="BT5" s="75"/>
      <c r="BU5" s="106"/>
      <c r="BV5" s="106"/>
      <c r="BW5" s="94"/>
      <c r="BX5" s="94"/>
      <c r="BY5" s="94"/>
      <c r="BZ5" s="94"/>
      <c r="CA5" s="94"/>
      <c r="CB5" s="109"/>
      <c r="CC5" s="110"/>
      <c r="CD5" s="110"/>
      <c r="CE5" s="110"/>
      <c r="CF5" s="110"/>
      <c r="CG5" s="110"/>
      <c r="CH5" s="110"/>
      <c r="CI5" s="110"/>
      <c r="CJ5" s="110"/>
      <c r="CK5" s="110"/>
      <c r="CL5" s="110"/>
      <c r="CM5" s="110"/>
      <c r="CN5" s="110"/>
      <c r="CO5" s="110"/>
      <c r="CP5" s="110"/>
      <c r="CQ5" s="110"/>
      <c r="CR5" s="110"/>
      <c r="CS5" s="110"/>
      <c r="CT5" s="110"/>
      <c r="CU5" s="110"/>
      <c r="CV5" s="110"/>
      <c r="CW5" s="110"/>
      <c r="CX5" s="110"/>
      <c r="CY5" s="110"/>
      <c r="CZ5" s="110"/>
      <c r="DA5" s="110"/>
      <c r="DB5" s="110"/>
      <c r="DC5" s="110"/>
      <c r="DD5" s="110"/>
      <c r="DE5" s="111"/>
      <c r="DF5" s="111"/>
      <c r="DG5" s="111"/>
      <c r="DH5" s="111"/>
      <c r="DI5" s="111"/>
      <c r="DJ5" s="111"/>
      <c r="DK5" s="111"/>
      <c r="DL5" s="111"/>
      <c r="DM5" s="111"/>
      <c r="DN5" s="111"/>
      <c r="DO5" s="111"/>
      <c r="DP5" s="111"/>
      <c r="DQ5" s="110"/>
      <c r="DR5" s="110"/>
    </row>
    <row r="6" spans="1:122" s="112" customFormat="1" ht="23.25">
      <c r="A6" s="222"/>
      <c r="B6" s="113" t="s">
        <v>139</v>
      </c>
      <c r="C6" s="114"/>
      <c r="D6" s="100" t="s">
        <v>140</v>
      </c>
      <c r="E6" s="422">
        <v>43708</v>
      </c>
      <c r="F6" s="423"/>
      <c r="G6" s="7"/>
      <c r="H6" s="7"/>
      <c r="I6" s="7"/>
      <c r="J6" s="7"/>
      <c r="K6" s="7"/>
      <c r="L6" s="7"/>
      <c r="M6" s="7"/>
      <c r="N6" s="7"/>
      <c r="O6" s="7"/>
      <c r="P6" s="101"/>
      <c r="Q6" s="101"/>
      <c r="R6" s="7"/>
      <c r="S6" s="7"/>
      <c r="T6" s="7"/>
      <c r="U6" s="7"/>
      <c r="V6" s="7"/>
      <c r="W6" s="7"/>
      <c r="X6" s="102"/>
      <c r="Y6" s="103"/>
      <c r="Z6" s="102"/>
      <c r="AA6" s="103"/>
      <c r="AB6" s="7"/>
      <c r="AC6" s="7"/>
      <c r="AD6" s="94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8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115"/>
      <c r="BM6" s="116"/>
      <c r="BN6" s="116"/>
      <c r="BO6" s="117"/>
      <c r="BP6" s="116"/>
      <c r="BQ6" s="116"/>
      <c r="BR6" s="116"/>
      <c r="BS6" s="116"/>
      <c r="BT6" s="94"/>
      <c r="BU6" s="118"/>
      <c r="BV6" s="118"/>
      <c r="BW6" s="94"/>
      <c r="BX6" s="94"/>
      <c r="BY6" s="94"/>
      <c r="BZ6" s="94"/>
      <c r="CA6" s="94"/>
      <c r="CB6" s="109"/>
      <c r="CC6" s="110"/>
      <c r="CD6" s="110"/>
      <c r="CE6" s="110"/>
      <c r="CF6" s="110"/>
      <c r="CG6" s="110"/>
      <c r="CH6" s="110"/>
      <c r="CI6" s="110"/>
      <c r="CJ6" s="110"/>
      <c r="CK6" s="110"/>
      <c r="CL6" s="110"/>
      <c r="CM6" s="110"/>
      <c r="CN6" s="110"/>
      <c r="CO6" s="110"/>
      <c r="CP6" s="110"/>
      <c r="CQ6" s="110"/>
      <c r="CR6" s="110"/>
      <c r="CS6" s="110"/>
      <c r="CT6" s="110"/>
      <c r="CU6" s="110"/>
      <c r="CV6" s="110"/>
      <c r="CW6" s="110"/>
      <c r="CX6" s="110"/>
      <c r="CY6" s="110"/>
      <c r="CZ6" s="110"/>
      <c r="DA6" s="110"/>
      <c r="DB6" s="110"/>
      <c r="DC6" s="110"/>
      <c r="DD6" s="110"/>
      <c r="DE6" s="111"/>
      <c r="DF6" s="111"/>
      <c r="DG6" s="111"/>
      <c r="DH6" s="111"/>
      <c r="DI6" s="111"/>
      <c r="DJ6" s="111"/>
      <c r="DK6" s="111"/>
      <c r="DL6" s="111"/>
      <c r="DM6" s="111"/>
      <c r="DN6" s="111"/>
      <c r="DO6" s="111"/>
      <c r="DP6" s="111"/>
      <c r="DQ6" s="110"/>
      <c r="DR6" s="110"/>
    </row>
    <row r="7" spans="1:122" s="209" customFormat="1" ht="15.75">
      <c r="A7" s="222"/>
      <c r="B7" s="199"/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200"/>
      <c r="AG7" s="200"/>
      <c r="AH7" s="200"/>
      <c r="AI7" s="200"/>
      <c r="AJ7" s="200"/>
      <c r="AK7" s="200"/>
      <c r="AL7" s="200"/>
      <c r="AM7" s="200"/>
      <c r="AN7" s="200"/>
      <c r="AO7" s="200"/>
      <c r="AP7" s="200"/>
      <c r="AQ7" s="200"/>
      <c r="AR7" s="200"/>
      <c r="AS7" s="201"/>
      <c r="AT7" s="201"/>
      <c r="AU7" s="201"/>
      <c r="AV7" s="201"/>
      <c r="AW7" s="201"/>
      <c r="AX7" s="201"/>
      <c r="AY7" s="201"/>
      <c r="AZ7" s="201"/>
      <c r="BA7" s="201"/>
      <c r="BB7" s="201"/>
      <c r="BC7" s="201"/>
      <c r="BD7" s="201"/>
      <c r="BE7" s="201"/>
      <c r="BF7" s="201"/>
      <c r="BG7" s="201"/>
      <c r="BH7" s="201"/>
      <c r="BI7" s="201"/>
      <c r="BJ7" s="201"/>
      <c r="BK7" s="201"/>
      <c r="BL7" s="202"/>
      <c r="BM7" s="201"/>
      <c r="BN7" s="201"/>
      <c r="BO7" s="203"/>
      <c r="BP7" s="201"/>
      <c r="BQ7" s="201"/>
      <c r="BR7" s="201"/>
      <c r="BS7" s="201"/>
      <c r="BT7" s="204"/>
      <c r="BU7" s="205"/>
      <c r="BV7" s="348"/>
      <c r="BW7" s="207"/>
      <c r="BX7" s="207"/>
      <c r="BY7" s="207"/>
      <c r="BZ7" s="207"/>
      <c r="CA7" s="207"/>
      <c r="CB7" s="207"/>
      <c r="CC7" s="207"/>
      <c r="CD7" s="207"/>
      <c r="CE7" s="207"/>
      <c r="CF7" s="207"/>
      <c r="CG7" s="207"/>
      <c r="CH7" s="207"/>
      <c r="CI7" s="207"/>
      <c r="CJ7" s="207"/>
      <c r="CK7" s="207"/>
      <c r="CL7" s="207"/>
      <c r="CM7" s="207"/>
      <c r="CN7" s="207"/>
      <c r="CO7" s="207"/>
      <c r="CP7" s="207"/>
      <c r="CQ7" s="207"/>
      <c r="CR7" s="207"/>
      <c r="CS7" s="207"/>
      <c r="CT7" s="207"/>
      <c r="CU7" s="207"/>
      <c r="CV7" s="207"/>
      <c r="CW7" s="207"/>
      <c r="CX7" s="207"/>
      <c r="CY7" s="207"/>
      <c r="CZ7" s="207"/>
      <c r="DA7" s="207"/>
      <c r="DB7" s="207"/>
      <c r="DC7" s="207"/>
      <c r="DD7" s="207"/>
      <c r="DE7" s="208"/>
      <c r="DF7" s="208"/>
      <c r="DG7" s="208"/>
      <c r="DH7" s="208"/>
      <c r="DI7" s="208"/>
      <c r="DJ7" s="208"/>
      <c r="DK7" s="208"/>
      <c r="DL7" s="208"/>
      <c r="DM7" s="208"/>
      <c r="DN7" s="208"/>
      <c r="DO7" s="208"/>
      <c r="DP7" s="208"/>
      <c r="DQ7" s="207"/>
      <c r="DR7" s="207"/>
    </row>
    <row r="8" spans="1:122" s="209" customFormat="1" ht="15.75">
      <c r="A8" s="222"/>
      <c r="B8" s="199"/>
      <c r="C8" s="200"/>
      <c r="D8" s="200"/>
      <c r="E8" s="200"/>
      <c r="F8" s="200"/>
      <c r="G8" s="200"/>
      <c r="H8" s="200"/>
      <c r="I8" s="200"/>
      <c r="J8" s="200"/>
      <c r="K8" s="200"/>
      <c r="L8" s="200"/>
      <c r="M8" s="200"/>
      <c r="N8" s="200"/>
      <c r="O8" s="200"/>
      <c r="P8" s="200"/>
      <c r="Q8" s="200"/>
      <c r="R8" s="200"/>
      <c r="S8" s="200"/>
      <c r="T8" s="200"/>
      <c r="U8" s="200"/>
      <c r="V8" s="200"/>
      <c r="W8" s="200"/>
      <c r="X8" s="200"/>
      <c r="Y8" s="200"/>
      <c r="Z8" s="200"/>
      <c r="AA8" s="200"/>
      <c r="AB8" s="200"/>
      <c r="AC8" s="200"/>
      <c r="AD8" s="200"/>
      <c r="AE8" s="200"/>
      <c r="AF8" s="200"/>
      <c r="AG8" s="200"/>
      <c r="AH8" s="200"/>
      <c r="AI8" s="200"/>
      <c r="AJ8" s="200"/>
      <c r="AK8" s="200"/>
      <c r="AL8" s="200"/>
      <c r="AM8" s="200"/>
      <c r="AN8" s="200"/>
      <c r="AO8" s="200"/>
      <c r="AP8" s="200"/>
      <c r="AQ8" s="200"/>
      <c r="AR8" s="200"/>
      <c r="AS8" s="201"/>
      <c r="AT8" s="201"/>
      <c r="AU8" s="201"/>
      <c r="AV8" s="201"/>
      <c r="AW8" s="201"/>
      <c r="AX8" s="201"/>
      <c r="AY8" s="201"/>
      <c r="AZ8" s="201"/>
      <c r="BA8" s="201"/>
      <c r="BB8" s="201"/>
      <c r="BC8" s="201"/>
      <c r="BD8" s="201"/>
      <c r="BE8" s="201"/>
      <c r="BF8" s="201"/>
      <c r="BG8" s="201"/>
      <c r="BH8" s="201"/>
      <c r="BI8" s="201"/>
      <c r="BJ8" s="201"/>
      <c r="BK8" s="201"/>
      <c r="BL8" s="202"/>
      <c r="BM8" s="201"/>
      <c r="BN8" s="201"/>
      <c r="BO8" s="203"/>
      <c r="BP8" s="201"/>
      <c r="BQ8" s="201"/>
      <c r="BR8" s="201"/>
      <c r="BS8" s="201"/>
      <c r="BT8" s="204"/>
      <c r="BU8" s="205"/>
      <c r="BV8" s="348"/>
      <c r="BW8" s="207"/>
      <c r="BX8" s="207"/>
      <c r="BY8" s="207"/>
      <c r="BZ8" s="207"/>
      <c r="CA8" s="207"/>
      <c r="CB8" s="207"/>
      <c r="CC8" s="207"/>
      <c r="CD8" s="207"/>
      <c r="CE8" s="207"/>
      <c r="CF8" s="207"/>
      <c r="CG8" s="207"/>
      <c r="CH8" s="207"/>
      <c r="CI8" s="207"/>
      <c r="CJ8" s="207"/>
      <c r="CK8" s="207"/>
      <c r="CL8" s="207"/>
      <c r="CM8" s="207"/>
      <c r="CN8" s="207"/>
      <c r="CO8" s="207"/>
      <c r="CP8" s="207"/>
      <c r="CQ8" s="207"/>
      <c r="CR8" s="207"/>
      <c r="CS8" s="207"/>
      <c r="CT8" s="207"/>
      <c r="CU8" s="207"/>
      <c r="CV8" s="207"/>
      <c r="CW8" s="207"/>
      <c r="CX8" s="207"/>
      <c r="CY8" s="207"/>
      <c r="CZ8" s="207"/>
      <c r="DA8" s="207"/>
      <c r="DB8" s="207"/>
      <c r="DC8" s="207"/>
      <c r="DD8" s="207"/>
      <c r="DE8" s="208"/>
      <c r="DF8" s="208"/>
      <c r="DG8" s="208"/>
      <c r="DH8" s="208"/>
      <c r="DI8" s="208"/>
      <c r="DJ8" s="208"/>
      <c r="DK8" s="208"/>
      <c r="DL8" s="208"/>
      <c r="DM8" s="208"/>
      <c r="DN8" s="208"/>
      <c r="DO8" s="208"/>
      <c r="DP8" s="208"/>
      <c r="DQ8" s="207"/>
      <c r="DR8" s="207"/>
    </row>
    <row r="9" spans="1:122" s="215" customFormat="1" ht="12">
      <c r="A9" s="223"/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  <c r="N9" s="212"/>
      <c r="O9" s="212"/>
      <c r="P9" s="212"/>
      <c r="Q9" s="212"/>
      <c r="R9" s="212"/>
      <c r="S9" s="212"/>
      <c r="T9" s="212"/>
      <c r="U9" s="212"/>
      <c r="V9" s="212"/>
      <c r="W9" s="212"/>
      <c r="X9" s="212"/>
      <c r="Y9" s="212"/>
      <c r="Z9" s="212"/>
      <c r="AA9" s="212"/>
      <c r="AB9" s="212"/>
      <c r="AC9" s="212"/>
      <c r="AD9" s="212"/>
      <c r="AE9" s="212"/>
      <c r="AF9" s="212"/>
      <c r="AG9" s="212"/>
      <c r="AH9" s="212"/>
      <c r="AI9" s="212"/>
      <c r="AJ9" s="212"/>
      <c r="AK9" s="212"/>
      <c r="AL9" s="212"/>
      <c r="AM9" s="212"/>
      <c r="AN9" s="212"/>
      <c r="AO9" s="212"/>
      <c r="AP9" s="212"/>
      <c r="AQ9" s="212"/>
      <c r="AR9" s="212"/>
      <c r="AS9" s="212"/>
      <c r="AT9" s="212"/>
      <c r="AU9" s="212"/>
      <c r="AV9" s="212"/>
      <c r="AW9" s="212"/>
      <c r="AX9" s="212"/>
      <c r="AY9" s="212"/>
      <c r="AZ9" s="212"/>
      <c r="BA9" s="212"/>
      <c r="BB9" s="212"/>
      <c r="BC9" s="212"/>
      <c r="BD9" s="212"/>
      <c r="BE9" s="212"/>
      <c r="BF9" s="212"/>
      <c r="BG9" s="212"/>
      <c r="BH9" s="212"/>
      <c r="BI9" s="212"/>
      <c r="BJ9" s="212"/>
      <c r="BK9" s="212"/>
      <c r="BL9" s="212"/>
      <c r="BM9" s="212"/>
      <c r="BN9" s="212"/>
      <c r="BO9" s="212"/>
      <c r="BP9" s="212"/>
      <c r="BQ9" s="212"/>
      <c r="BR9" s="212"/>
      <c r="BS9" s="212"/>
      <c r="BT9" s="212"/>
      <c r="BU9" s="212"/>
      <c r="BV9" s="212"/>
      <c r="BW9" s="213"/>
      <c r="BX9" s="213"/>
      <c r="BY9" s="213"/>
      <c r="BZ9" s="213"/>
      <c r="CA9" s="213"/>
      <c r="CB9" s="210"/>
      <c r="CC9" s="210"/>
      <c r="CD9" s="210"/>
      <c r="CE9" s="210"/>
      <c r="CF9" s="210"/>
      <c r="CG9" s="210"/>
      <c r="CH9" s="210"/>
      <c r="CI9" s="210"/>
      <c r="CJ9" s="210"/>
      <c r="CK9" s="210"/>
      <c r="CL9" s="210"/>
      <c r="CM9" s="210"/>
      <c r="CN9" s="210"/>
      <c r="CO9" s="210"/>
      <c r="CP9" s="210"/>
      <c r="CQ9" s="210"/>
      <c r="CR9" s="210"/>
      <c r="CS9" s="210"/>
      <c r="CT9" s="210"/>
      <c r="CU9" s="210"/>
      <c r="CV9" s="210"/>
      <c r="CW9" s="210"/>
      <c r="CX9" s="210"/>
      <c r="CY9" s="210"/>
      <c r="CZ9" s="210"/>
      <c r="DA9" s="210"/>
      <c r="DB9" s="210"/>
      <c r="DC9" s="210"/>
      <c r="DD9" s="210"/>
      <c r="DE9" s="214"/>
      <c r="DF9" s="214"/>
      <c r="DG9" s="214"/>
      <c r="DH9" s="214"/>
      <c r="DI9" s="214"/>
      <c r="DJ9" s="214"/>
      <c r="DK9" s="214"/>
      <c r="DL9" s="214"/>
      <c r="DM9" s="214"/>
      <c r="DN9" s="214"/>
      <c r="DO9" s="214"/>
      <c r="DP9" s="214"/>
      <c r="DQ9" s="210"/>
      <c r="DR9" s="210"/>
    </row>
    <row r="10" spans="1:122" s="131" customFormat="1" ht="16.5" customHeight="1">
      <c r="A10" s="224"/>
      <c r="B10" s="414" t="s">
        <v>31</v>
      </c>
      <c r="C10" s="414"/>
      <c r="D10" s="414"/>
      <c r="E10" s="414"/>
      <c r="F10" s="414"/>
      <c r="G10" s="414"/>
      <c r="H10" s="414"/>
      <c r="I10" s="414"/>
      <c r="J10" s="414"/>
      <c r="K10" s="414"/>
      <c r="L10" s="414"/>
      <c r="M10" s="414"/>
      <c r="N10" s="414"/>
      <c r="O10" s="275"/>
      <c r="P10" s="414" t="s">
        <v>40</v>
      </c>
      <c r="Q10" s="414"/>
      <c r="R10" s="414"/>
      <c r="S10" s="414" t="s">
        <v>61</v>
      </c>
      <c r="T10" s="414"/>
      <c r="U10" s="414"/>
      <c r="V10" s="414"/>
      <c r="W10" s="414"/>
      <c r="X10" s="414" t="s">
        <v>20</v>
      </c>
      <c r="Y10" s="414"/>
      <c r="Z10" s="414" t="s">
        <v>28</v>
      </c>
      <c r="AA10" s="414"/>
      <c r="AB10" s="414" t="s">
        <v>69</v>
      </c>
      <c r="AC10" s="414"/>
      <c r="AD10" s="414"/>
      <c r="AE10" s="414" t="s">
        <v>30</v>
      </c>
      <c r="AF10" s="414"/>
      <c r="AG10" s="414"/>
      <c r="AH10" s="275"/>
      <c r="AI10" s="414" t="s">
        <v>157</v>
      </c>
      <c r="AJ10" s="414"/>
      <c r="AK10" s="429" t="s">
        <v>35</v>
      </c>
      <c r="AL10" s="429"/>
      <c r="AM10" s="429"/>
      <c r="AN10" s="429"/>
      <c r="AO10" s="429"/>
      <c r="AP10" s="429"/>
      <c r="AQ10" s="429"/>
      <c r="AR10" s="429"/>
      <c r="AS10" s="414" t="s">
        <v>32</v>
      </c>
      <c r="AT10" s="414"/>
      <c r="AU10" s="414"/>
      <c r="AV10" s="414"/>
      <c r="AW10" s="414"/>
      <c r="AX10" s="414"/>
      <c r="AY10" s="414"/>
      <c r="AZ10" s="414"/>
      <c r="BA10" s="414"/>
      <c r="BB10" s="414"/>
      <c r="BC10" s="414"/>
      <c r="BD10" s="414"/>
      <c r="BE10" s="414"/>
      <c r="BF10" s="414"/>
      <c r="BG10" s="414" t="s">
        <v>79</v>
      </c>
      <c r="BH10" s="414"/>
      <c r="BI10" s="414"/>
      <c r="BJ10" s="404" t="s">
        <v>96</v>
      </c>
      <c r="BK10" s="350"/>
      <c r="BL10" s="415" t="s">
        <v>18</v>
      </c>
      <c r="BM10" s="345" t="s">
        <v>33</v>
      </c>
      <c r="BN10" s="345"/>
      <c r="BO10" s="409" t="s">
        <v>12</v>
      </c>
      <c r="BP10" s="430"/>
      <c r="BQ10" s="430"/>
      <c r="BR10" s="430"/>
      <c r="BS10" s="430"/>
      <c r="BT10" s="431"/>
      <c r="BU10" s="432" t="s">
        <v>9</v>
      </c>
      <c r="BV10" s="348"/>
      <c r="BW10" s="129"/>
      <c r="BX10" s="129"/>
      <c r="BY10" s="129"/>
      <c r="BZ10" s="129"/>
      <c r="CA10" s="129"/>
      <c r="CB10" s="129"/>
      <c r="CC10" s="129"/>
      <c r="CD10" s="129"/>
      <c r="CE10" s="129"/>
      <c r="CF10" s="129"/>
      <c r="CG10" s="129"/>
      <c r="CH10" s="129"/>
      <c r="CI10" s="129"/>
      <c r="CJ10" s="129"/>
      <c r="CK10" s="129"/>
      <c r="CL10" s="129"/>
      <c r="CM10" s="129"/>
      <c r="CN10" s="129"/>
      <c r="CO10" s="129"/>
      <c r="CP10" s="129"/>
      <c r="CQ10" s="129"/>
      <c r="CR10" s="129"/>
      <c r="CS10" s="129"/>
      <c r="CT10" s="129"/>
      <c r="CU10" s="129"/>
      <c r="CV10" s="129"/>
      <c r="CW10" s="129"/>
      <c r="CX10" s="129"/>
      <c r="CY10" s="129"/>
      <c r="CZ10" s="129"/>
      <c r="DA10" s="129"/>
      <c r="DB10" s="129"/>
      <c r="DC10" s="129"/>
      <c r="DD10" s="129"/>
      <c r="DE10" s="130"/>
      <c r="DF10" s="130"/>
      <c r="DG10" s="130"/>
      <c r="DH10" s="130"/>
      <c r="DI10" s="130"/>
      <c r="DJ10" s="130"/>
      <c r="DK10" s="130"/>
      <c r="DL10" s="130"/>
      <c r="DM10" s="130"/>
      <c r="DN10" s="130"/>
      <c r="DO10" s="130"/>
      <c r="DP10" s="130"/>
      <c r="DQ10" s="129"/>
      <c r="DR10" s="129"/>
    </row>
    <row r="11" spans="1:122" s="134" customFormat="1" ht="18.75" customHeight="1">
      <c r="A11" s="225"/>
      <c r="B11" s="405" t="s">
        <v>10</v>
      </c>
      <c r="C11" s="405" t="s">
        <v>70</v>
      </c>
      <c r="D11" s="405" t="s">
        <v>41</v>
      </c>
      <c r="E11" s="405" t="s">
        <v>42</v>
      </c>
      <c r="F11" s="405" t="s">
        <v>22</v>
      </c>
      <c r="G11" s="405" t="s">
        <v>6</v>
      </c>
      <c r="H11" s="405" t="s">
        <v>43</v>
      </c>
      <c r="I11" s="405" t="s">
        <v>47</v>
      </c>
      <c r="J11" s="405" t="s">
        <v>50</v>
      </c>
      <c r="K11" s="405" t="s">
        <v>51</v>
      </c>
      <c r="L11" s="405" t="s">
        <v>48</v>
      </c>
      <c r="M11" s="405" t="s">
        <v>49</v>
      </c>
      <c r="N11" s="405" t="s">
        <v>44</v>
      </c>
      <c r="O11" s="405" t="s">
        <v>59</v>
      </c>
      <c r="P11" s="405" t="s">
        <v>60</v>
      </c>
      <c r="Q11" s="405" t="s">
        <v>158</v>
      </c>
      <c r="R11" s="405" t="s">
        <v>11</v>
      </c>
      <c r="S11" s="405" t="s">
        <v>46</v>
      </c>
      <c r="T11" s="405" t="s">
        <v>45</v>
      </c>
      <c r="U11" s="405" t="s">
        <v>156</v>
      </c>
      <c r="V11" s="411" t="s">
        <v>149</v>
      </c>
      <c r="W11" s="411" t="s">
        <v>95</v>
      </c>
      <c r="X11" s="411" t="s">
        <v>29</v>
      </c>
      <c r="Y11" s="411" t="s">
        <v>25</v>
      </c>
      <c r="Z11" s="405" t="s">
        <v>29</v>
      </c>
      <c r="AA11" s="405" t="s">
        <v>26</v>
      </c>
      <c r="AB11" s="411" t="s">
        <v>16</v>
      </c>
      <c r="AC11" s="411" t="s">
        <v>17</v>
      </c>
      <c r="AD11" s="411" t="s">
        <v>19</v>
      </c>
      <c r="AE11" s="405" t="s">
        <v>13</v>
      </c>
      <c r="AF11" s="405" t="s">
        <v>1</v>
      </c>
      <c r="AG11" s="405" t="s">
        <v>8</v>
      </c>
      <c r="AH11" s="405" t="s">
        <v>92</v>
      </c>
      <c r="AI11" s="405" t="s">
        <v>73</v>
      </c>
      <c r="AJ11" s="405" t="s">
        <v>91</v>
      </c>
      <c r="AK11" s="405" t="s">
        <v>86</v>
      </c>
      <c r="AL11" s="405" t="s">
        <v>88</v>
      </c>
      <c r="AM11" s="405" t="s">
        <v>87</v>
      </c>
      <c r="AN11" s="416" t="s">
        <v>231</v>
      </c>
      <c r="AO11" s="405" t="s">
        <v>90</v>
      </c>
      <c r="AP11" s="405" t="s">
        <v>34</v>
      </c>
      <c r="AQ11" s="405" t="s">
        <v>89</v>
      </c>
      <c r="AR11" s="405" t="s">
        <v>15</v>
      </c>
      <c r="AS11" s="405" t="s">
        <v>27</v>
      </c>
      <c r="AT11" s="405" t="s">
        <v>62</v>
      </c>
      <c r="AU11" s="405" t="s">
        <v>24</v>
      </c>
      <c r="AV11" s="405" t="s">
        <v>63</v>
      </c>
      <c r="AW11" s="405" t="s">
        <v>65</v>
      </c>
      <c r="AX11" s="405" t="s">
        <v>85</v>
      </c>
      <c r="AY11" s="405" t="s">
        <v>58</v>
      </c>
      <c r="AZ11" s="405" t="s">
        <v>57</v>
      </c>
      <c r="BA11" s="405" t="s">
        <v>53</v>
      </c>
      <c r="BB11" s="405" t="s">
        <v>93</v>
      </c>
      <c r="BC11" s="405" t="s">
        <v>94</v>
      </c>
      <c r="BD11" s="405" t="s">
        <v>99</v>
      </c>
      <c r="BE11" s="405" t="s">
        <v>141</v>
      </c>
      <c r="BF11" s="405" t="s">
        <v>235</v>
      </c>
      <c r="BG11" s="404">
        <v>0.25</v>
      </c>
      <c r="BH11" s="404">
        <v>0.35</v>
      </c>
      <c r="BI11" s="404">
        <v>1</v>
      </c>
      <c r="BJ11" s="404"/>
      <c r="BK11" s="405" t="s">
        <v>269</v>
      </c>
      <c r="BL11" s="415"/>
      <c r="BM11" s="347" t="s">
        <v>97</v>
      </c>
      <c r="BN11" s="347"/>
      <c r="BO11" s="409"/>
      <c r="BP11" s="439" t="s">
        <v>221</v>
      </c>
      <c r="BQ11" s="437" t="s">
        <v>250</v>
      </c>
      <c r="BR11" s="351"/>
      <c r="BS11" s="381"/>
      <c r="BT11" s="435" t="s">
        <v>3</v>
      </c>
      <c r="BU11" s="433"/>
      <c r="BV11" s="107"/>
      <c r="BW11" s="132"/>
      <c r="BX11" s="132"/>
      <c r="BY11" s="132"/>
      <c r="BZ11" s="132"/>
      <c r="CA11" s="132"/>
      <c r="CB11" s="132"/>
      <c r="CC11" s="132"/>
      <c r="CD11" s="132"/>
      <c r="CE11" s="132"/>
      <c r="CF11" s="132"/>
      <c r="CG11" s="132"/>
      <c r="CH11" s="132"/>
      <c r="CI11" s="132"/>
      <c r="CJ11" s="132"/>
      <c r="CK11" s="132"/>
      <c r="CL11" s="132"/>
      <c r="CM11" s="132"/>
      <c r="CN11" s="132"/>
      <c r="CO11" s="132"/>
      <c r="CP11" s="132"/>
      <c r="CQ11" s="132"/>
      <c r="CR11" s="132"/>
      <c r="CS11" s="132"/>
      <c r="CT11" s="132"/>
      <c r="CU11" s="132"/>
      <c r="CV11" s="132"/>
      <c r="CW11" s="132"/>
      <c r="CX11" s="132"/>
      <c r="CY11" s="132"/>
      <c r="CZ11" s="132"/>
      <c r="DA11" s="132"/>
      <c r="DB11" s="132"/>
      <c r="DC11" s="132"/>
      <c r="DD11" s="132"/>
      <c r="DE11" s="133"/>
      <c r="DF11" s="133"/>
      <c r="DG11" s="133"/>
      <c r="DH11" s="133"/>
      <c r="DI11" s="133"/>
      <c r="DJ11" s="133"/>
      <c r="DK11" s="133"/>
      <c r="DL11" s="133"/>
      <c r="DM11" s="133"/>
      <c r="DN11" s="133"/>
      <c r="DO11" s="133"/>
      <c r="DP11" s="133"/>
      <c r="DQ11" s="132"/>
      <c r="DR11" s="132"/>
    </row>
    <row r="12" spans="1:122" s="134" customFormat="1" ht="49.5" customHeight="1">
      <c r="A12" s="226"/>
      <c r="B12" s="405"/>
      <c r="C12" s="405"/>
      <c r="D12" s="405"/>
      <c r="E12" s="405"/>
      <c r="F12" s="405"/>
      <c r="G12" s="405"/>
      <c r="H12" s="405"/>
      <c r="I12" s="405"/>
      <c r="J12" s="405"/>
      <c r="K12" s="405"/>
      <c r="L12" s="405"/>
      <c r="M12" s="405"/>
      <c r="N12" s="405"/>
      <c r="O12" s="405"/>
      <c r="P12" s="405"/>
      <c r="Q12" s="405"/>
      <c r="R12" s="405"/>
      <c r="S12" s="405"/>
      <c r="T12" s="405"/>
      <c r="U12" s="405"/>
      <c r="V12" s="411"/>
      <c r="W12" s="411"/>
      <c r="X12" s="411"/>
      <c r="Y12" s="411"/>
      <c r="Z12" s="405"/>
      <c r="AA12" s="405"/>
      <c r="AB12" s="411"/>
      <c r="AC12" s="411"/>
      <c r="AD12" s="411"/>
      <c r="AE12" s="405"/>
      <c r="AF12" s="405"/>
      <c r="AG12" s="405"/>
      <c r="AH12" s="405"/>
      <c r="AI12" s="405"/>
      <c r="AJ12" s="405"/>
      <c r="AK12" s="405"/>
      <c r="AL12" s="405"/>
      <c r="AM12" s="405"/>
      <c r="AN12" s="416"/>
      <c r="AO12" s="405"/>
      <c r="AP12" s="405"/>
      <c r="AQ12" s="405"/>
      <c r="AR12" s="405"/>
      <c r="AS12" s="405"/>
      <c r="AT12" s="405"/>
      <c r="AU12" s="405"/>
      <c r="AV12" s="405"/>
      <c r="AW12" s="405"/>
      <c r="AX12" s="405"/>
      <c r="AY12" s="405"/>
      <c r="AZ12" s="405"/>
      <c r="BA12" s="405"/>
      <c r="BB12" s="405"/>
      <c r="BC12" s="405"/>
      <c r="BD12" s="405"/>
      <c r="BE12" s="405"/>
      <c r="BF12" s="405"/>
      <c r="BG12" s="405"/>
      <c r="BH12" s="405"/>
      <c r="BI12" s="405"/>
      <c r="BJ12" s="404"/>
      <c r="BK12" s="405"/>
      <c r="BL12" s="415"/>
      <c r="BM12" s="274" t="s">
        <v>2</v>
      </c>
      <c r="BN12" s="346" t="s">
        <v>251</v>
      </c>
      <c r="BO12" s="409"/>
      <c r="BP12" s="440"/>
      <c r="BQ12" s="438"/>
      <c r="BR12" s="352" t="s">
        <v>270</v>
      </c>
      <c r="BS12" s="382" t="s">
        <v>53</v>
      </c>
      <c r="BT12" s="436"/>
      <c r="BU12" s="434"/>
      <c r="BV12" s="107"/>
      <c r="BW12" s="132"/>
      <c r="BX12" s="132"/>
      <c r="BY12" s="132"/>
      <c r="BZ12" s="132"/>
      <c r="CA12" s="132"/>
      <c r="CB12" s="132"/>
      <c r="CC12" s="132"/>
      <c r="CD12" s="132"/>
      <c r="CE12" s="132"/>
      <c r="CF12" s="132"/>
      <c r="CG12" s="132"/>
      <c r="CH12" s="132"/>
      <c r="CI12" s="132"/>
      <c r="CJ12" s="132"/>
      <c r="CK12" s="132"/>
      <c r="CL12" s="132"/>
      <c r="CM12" s="132"/>
      <c r="CN12" s="132"/>
      <c r="CO12" s="132"/>
      <c r="CP12" s="132"/>
      <c r="CQ12" s="132"/>
      <c r="CR12" s="132"/>
      <c r="CS12" s="132"/>
      <c r="CT12" s="132"/>
      <c r="CU12" s="132"/>
      <c r="CV12" s="132"/>
      <c r="CW12" s="132"/>
      <c r="CX12" s="132"/>
      <c r="CY12" s="132"/>
      <c r="CZ12" s="132"/>
      <c r="DA12" s="132"/>
      <c r="DB12" s="132"/>
      <c r="DC12" s="132"/>
      <c r="DD12" s="132"/>
      <c r="DE12" s="133"/>
      <c r="DF12" s="133"/>
      <c r="DG12" s="133"/>
      <c r="DH12" s="133"/>
      <c r="DI12" s="133"/>
      <c r="DJ12" s="133"/>
      <c r="DK12" s="133"/>
      <c r="DL12" s="133"/>
      <c r="DM12" s="133"/>
      <c r="DN12" s="133"/>
      <c r="DO12" s="133"/>
      <c r="DP12" s="133"/>
      <c r="DQ12" s="132"/>
      <c r="DR12" s="132"/>
    </row>
    <row r="13" spans="1:122" s="2" customFormat="1" ht="14.45" customHeight="1">
      <c r="A13" s="354"/>
      <c r="B13" s="231">
        <v>1</v>
      </c>
      <c r="C13" s="276"/>
      <c r="D13" s="232" t="s">
        <v>37</v>
      </c>
      <c r="E13" s="276"/>
      <c r="F13" s="232" t="s">
        <v>239</v>
      </c>
      <c r="G13" s="277"/>
      <c r="H13" s="234"/>
      <c r="I13" s="235"/>
      <c r="J13" s="236"/>
      <c r="K13" s="237"/>
      <c r="L13" s="237"/>
      <c r="M13" s="238"/>
      <c r="N13" s="234"/>
      <c r="P13" s="240" t="s">
        <v>172</v>
      </c>
      <c r="Q13" s="239" t="s">
        <v>168</v>
      </c>
      <c r="R13" s="241" t="s">
        <v>242</v>
      </c>
      <c r="S13" s="242"/>
      <c r="T13" s="243"/>
      <c r="U13" s="244"/>
      <c r="V13" s="244" t="s">
        <v>160</v>
      </c>
      <c r="W13" s="244" t="s">
        <v>161</v>
      </c>
      <c r="X13" s="241" t="s">
        <v>208</v>
      </c>
      <c r="Y13" s="278" t="s">
        <v>259</v>
      </c>
      <c r="Z13" s="238"/>
      <c r="AA13" s="238"/>
      <c r="AB13" s="245">
        <v>43466</v>
      </c>
      <c r="AC13" s="380"/>
      <c r="AD13" s="247"/>
      <c r="AE13" s="216"/>
      <c r="AF13" s="248"/>
      <c r="AG13" s="249"/>
      <c r="AH13" s="249"/>
      <c r="AI13" s="249" t="s">
        <v>167</v>
      </c>
      <c r="AJ13" s="249"/>
      <c r="AK13" s="272"/>
      <c r="AL13" s="249"/>
      <c r="AM13" s="272"/>
      <c r="AN13" s="272"/>
      <c r="AO13" s="250" t="s">
        <v>164</v>
      </c>
      <c r="AP13" s="250"/>
      <c r="AQ13" s="250" t="s">
        <v>164</v>
      </c>
      <c r="AR13" s="266">
        <v>550</v>
      </c>
      <c r="AS13" s="251">
        <v>30</v>
      </c>
      <c r="AT13" s="238"/>
      <c r="AU13" s="238"/>
      <c r="AV13" s="238"/>
      <c r="AW13" s="238"/>
      <c r="AX13" s="238"/>
      <c r="AY13" s="238"/>
      <c r="AZ13" s="238"/>
      <c r="BA13" s="252"/>
      <c r="BB13" s="253"/>
      <c r="BC13" s="253"/>
      <c r="BD13" s="254"/>
      <c r="BE13" s="254"/>
      <c r="BF13" s="253"/>
      <c r="BG13" s="253"/>
      <c r="BH13" s="253"/>
      <c r="BI13" s="253"/>
      <c r="BJ13" s="253"/>
      <c r="BK13" s="253"/>
      <c r="BL13" s="255">
        <v>240</v>
      </c>
      <c r="BM13" s="256">
        <v>550</v>
      </c>
      <c r="BN13" s="256"/>
      <c r="BO13" s="258">
        <v>550</v>
      </c>
      <c r="BP13" s="256"/>
      <c r="BQ13" s="256"/>
      <c r="BR13" s="256"/>
      <c r="BS13" s="256">
        <v>0</v>
      </c>
      <c r="BT13" s="256">
        <f>SUM(BP13:BS13)</f>
        <v>0</v>
      </c>
      <c r="BU13" s="263">
        <f>+BO13-BT13</f>
        <v>550</v>
      </c>
      <c r="BV13" s="107"/>
      <c r="BW13" s="25"/>
      <c r="BX13" s="25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26"/>
      <c r="DR13" s="26"/>
    </row>
    <row r="14" spans="1:122" s="2" customFormat="1" ht="14.45" customHeight="1">
      <c r="A14" s="354"/>
      <c r="B14" s="231">
        <v>2</v>
      </c>
      <c r="C14" s="276">
        <v>125362614</v>
      </c>
      <c r="D14" s="232" t="s">
        <v>37</v>
      </c>
      <c r="E14" s="276">
        <v>125362614</v>
      </c>
      <c r="F14" s="232" t="s">
        <v>241</v>
      </c>
      <c r="G14" s="277"/>
      <c r="H14" s="234"/>
      <c r="I14" s="235"/>
      <c r="J14" s="236"/>
      <c r="K14" s="237"/>
      <c r="L14" s="237"/>
      <c r="M14" s="238"/>
      <c r="N14" s="234"/>
      <c r="P14" s="240" t="s">
        <v>199</v>
      </c>
      <c r="Q14" s="239" t="s">
        <v>168</v>
      </c>
      <c r="R14" s="241" t="s">
        <v>244</v>
      </c>
      <c r="S14" s="242"/>
      <c r="T14" s="243"/>
      <c r="U14" s="244"/>
      <c r="V14" s="244" t="s">
        <v>160</v>
      </c>
      <c r="W14" s="244" t="s">
        <v>161</v>
      </c>
      <c r="X14" s="241" t="s">
        <v>254</v>
      </c>
      <c r="Y14" s="278" t="s">
        <v>258</v>
      </c>
      <c r="Z14" s="238"/>
      <c r="AA14" s="238"/>
      <c r="AB14" s="245">
        <v>43472</v>
      </c>
      <c r="AC14" s="380"/>
      <c r="AD14" s="247"/>
      <c r="AE14" s="216"/>
      <c r="AF14" s="248"/>
      <c r="AG14" s="249"/>
      <c r="AH14" s="249"/>
      <c r="AI14" s="249" t="s">
        <v>74</v>
      </c>
      <c r="AJ14" s="249"/>
      <c r="AK14" s="272"/>
      <c r="AL14" s="249"/>
      <c r="AM14" s="272"/>
      <c r="AN14" s="272"/>
      <c r="AO14" s="250" t="s">
        <v>164</v>
      </c>
      <c r="AP14" s="250"/>
      <c r="AQ14" s="250" t="s">
        <v>164</v>
      </c>
      <c r="AR14" s="266">
        <v>1500</v>
      </c>
      <c r="AS14" s="251">
        <v>30</v>
      </c>
      <c r="AT14" s="238"/>
      <c r="AU14" s="238"/>
      <c r="AV14" s="238"/>
      <c r="AW14" s="238"/>
      <c r="AX14" s="238"/>
      <c r="AY14" s="238"/>
      <c r="AZ14" s="238"/>
      <c r="BA14" s="252"/>
      <c r="BB14" s="253"/>
      <c r="BC14" s="253"/>
      <c r="BD14" s="254"/>
      <c r="BE14" s="254"/>
      <c r="BF14" s="253"/>
      <c r="BG14" s="253"/>
      <c r="BH14" s="253"/>
      <c r="BI14" s="253"/>
      <c r="BJ14" s="253"/>
      <c r="BK14" s="253"/>
      <c r="BL14" s="255">
        <v>240</v>
      </c>
      <c r="BM14" s="256">
        <v>1500</v>
      </c>
      <c r="BN14" s="256"/>
      <c r="BO14" s="258">
        <v>1500</v>
      </c>
      <c r="BP14" s="256">
        <v>400</v>
      </c>
      <c r="BQ14" s="256"/>
      <c r="BR14" s="256">
        <v>0</v>
      </c>
      <c r="BS14" s="256">
        <v>0</v>
      </c>
      <c r="BT14" s="256">
        <f t="shared" ref="BT14:BT19" si="0">SUM(BP14:BS14)</f>
        <v>400</v>
      </c>
      <c r="BU14" s="263">
        <f t="shared" ref="BU14:BU19" si="1">+BO14-BT14</f>
        <v>1100</v>
      </c>
      <c r="BV14" s="107"/>
      <c r="BW14" s="25"/>
      <c r="BX14" s="25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26"/>
      <c r="DR14" s="26"/>
    </row>
    <row r="15" spans="1:122" s="2" customFormat="1" ht="14.45" customHeight="1">
      <c r="A15" s="354"/>
      <c r="B15" s="231">
        <v>3</v>
      </c>
      <c r="C15" s="276">
        <v>74929542</v>
      </c>
      <c r="D15" s="232" t="s">
        <v>37</v>
      </c>
      <c r="E15" s="276">
        <v>74929542</v>
      </c>
      <c r="F15" s="232" t="s">
        <v>237</v>
      </c>
      <c r="G15" s="277"/>
      <c r="H15" s="234"/>
      <c r="I15" s="235"/>
      <c r="J15" s="236"/>
      <c r="K15" s="237"/>
      <c r="L15" s="237"/>
      <c r="M15" s="238"/>
      <c r="N15" s="234"/>
      <c r="P15" s="240" t="s">
        <v>199</v>
      </c>
      <c r="Q15" s="239" t="s">
        <v>168</v>
      </c>
      <c r="R15" s="241" t="s">
        <v>238</v>
      </c>
      <c r="S15" s="242"/>
      <c r="T15" s="243"/>
      <c r="U15" s="244"/>
      <c r="V15" s="244" t="s">
        <v>160</v>
      </c>
      <c r="W15" s="244" t="s">
        <v>161</v>
      </c>
      <c r="X15" s="241" t="s">
        <v>208</v>
      </c>
      <c r="Y15" s="278" t="s">
        <v>252</v>
      </c>
      <c r="Z15" s="238"/>
      <c r="AA15" s="238"/>
      <c r="AB15" s="245">
        <v>43613</v>
      </c>
      <c r="AC15" s="380"/>
      <c r="AD15" s="247"/>
      <c r="AE15" s="216"/>
      <c r="AF15" s="248"/>
      <c r="AG15" s="249"/>
      <c r="AH15" s="249"/>
      <c r="AI15" s="249" t="s">
        <v>74</v>
      </c>
      <c r="AJ15" s="249"/>
      <c r="AK15" s="272"/>
      <c r="AL15" s="249"/>
      <c r="AM15" s="272"/>
      <c r="AN15" s="272"/>
      <c r="AO15" s="250" t="s">
        <v>164</v>
      </c>
      <c r="AP15" s="250"/>
      <c r="AQ15" s="250" t="s">
        <v>164</v>
      </c>
      <c r="AR15" s="266">
        <v>930</v>
      </c>
      <c r="AS15" s="251">
        <v>30</v>
      </c>
      <c r="AT15" s="238"/>
      <c r="AU15" s="238"/>
      <c r="AV15" s="238"/>
      <c r="AW15" s="238"/>
      <c r="AX15" s="238"/>
      <c r="AY15" s="238"/>
      <c r="AZ15" s="238"/>
      <c r="BA15" s="252"/>
      <c r="BB15" s="253"/>
      <c r="BC15" s="253"/>
      <c r="BD15" s="254"/>
      <c r="BE15" s="254"/>
      <c r="BF15" s="253"/>
      <c r="BG15" s="253"/>
      <c r="BH15" s="253"/>
      <c r="BI15" s="253"/>
      <c r="BJ15" s="253"/>
      <c r="BK15" s="253"/>
      <c r="BL15" s="255">
        <v>240</v>
      </c>
      <c r="BM15" s="256">
        <v>930</v>
      </c>
      <c r="BN15" s="256"/>
      <c r="BO15" s="258">
        <v>930</v>
      </c>
      <c r="BP15" s="256">
        <v>300</v>
      </c>
      <c r="BQ15" s="256"/>
      <c r="BR15" s="256">
        <v>0</v>
      </c>
      <c r="BS15" s="256">
        <v>0</v>
      </c>
      <c r="BT15" s="256">
        <f t="shared" si="0"/>
        <v>300</v>
      </c>
      <c r="BU15" s="263">
        <f t="shared" si="1"/>
        <v>630</v>
      </c>
      <c r="BV15" s="107"/>
      <c r="BW15" s="25"/>
      <c r="BX15" s="25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26"/>
      <c r="DR15" s="26"/>
    </row>
    <row r="16" spans="1:122" s="2" customFormat="1" ht="14.45" customHeight="1">
      <c r="A16" s="354"/>
      <c r="B16" s="231">
        <v>4</v>
      </c>
      <c r="C16" s="276">
        <v>80609117</v>
      </c>
      <c r="D16" s="232" t="s">
        <v>37</v>
      </c>
      <c r="E16" s="276">
        <v>80609117</v>
      </c>
      <c r="F16" s="232" t="s">
        <v>247</v>
      </c>
      <c r="G16" s="277"/>
      <c r="H16" s="234"/>
      <c r="I16" s="235"/>
      <c r="J16" s="236"/>
      <c r="K16" s="237"/>
      <c r="L16" s="237"/>
      <c r="M16" s="238"/>
      <c r="N16" s="234"/>
      <c r="P16" s="240" t="s">
        <v>199</v>
      </c>
      <c r="Q16" s="239" t="s">
        <v>168</v>
      </c>
      <c r="R16" s="241" t="s">
        <v>238</v>
      </c>
      <c r="S16" s="242"/>
      <c r="T16" s="243"/>
      <c r="U16" s="244"/>
      <c r="V16" s="244" t="s">
        <v>160</v>
      </c>
      <c r="W16" s="244" t="s">
        <v>161</v>
      </c>
      <c r="X16" s="241" t="s">
        <v>208</v>
      </c>
      <c r="Y16" s="278" t="s">
        <v>253</v>
      </c>
      <c r="Z16" s="238"/>
      <c r="AA16" s="238"/>
      <c r="AB16" s="245">
        <v>43619</v>
      </c>
      <c r="AC16" s="380">
        <v>43700</v>
      </c>
      <c r="AD16" s="247"/>
      <c r="AE16" s="216"/>
      <c r="AF16" s="248"/>
      <c r="AG16" s="249"/>
      <c r="AH16" s="249"/>
      <c r="AI16" s="249" t="s">
        <v>74</v>
      </c>
      <c r="AJ16" s="249"/>
      <c r="AK16" s="272"/>
      <c r="AL16" s="249"/>
      <c r="AM16" s="272"/>
      <c r="AN16" s="272"/>
      <c r="AO16" s="250" t="s">
        <v>164</v>
      </c>
      <c r="AP16" s="250"/>
      <c r="AQ16" s="250" t="s">
        <v>164</v>
      </c>
      <c r="AR16" s="266">
        <v>930</v>
      </c>
      <c r="AS16" s="251">
        <v>23</v>
      </c>
      <c r="AT16" s="238"/>
      <c r="AU16" s="238"/>
      <c r="AV16" s="238"/>
      <c r="AW16" s="238"/>
      <c r="AX16" s="238"/>
      <c r="AY16" s="238"/>
      <c r="AZ16" s="238"/>
      <c r="BA16" s="252"/>
      <c r="BB16" s="253"/>
      <c r="BC16" s="253"/>
      <c r="BD16" s="254"/>
      <c r="BE16" s="254"/>
      <c r="BF16" s="253"/>
      <c r="BG16" s="253"/>
      <c r="BH16" s="253"/>
      <c r="BI16" s="253"/>
      <c r="BJ16" s="253"/>
      <c r="BK16" s="253"/>
      <c r="BL16" s="255">
        <v>184</v>
      </c>
      <c r="BM16" s="256">
        <v>713</v>
      </c>
      <c r="BN16" s="256"/>
      <c r="BO16" s="258">
        <v>713</v>
      </c>
      <c r="BP16" s="256"/>
      <c r="BQ16" s="256"/>
      <c r="BR16" s="256"/>
      <c r="BS16" s="256">
        <v>0</v>
      </c>
      <c r="BT16" s="256">
        <f t="shared" si="0"/>
        <v>0</v>
      </c>
      <c r="BU16" s="263">
        <f t="shared" si="1"/>
        <v>713</v>
      </c>
      <c r="BV16" s="107"/>
      <c r="BW16" s="25"/>
      <c r="BX16" s="25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26"/>
      <c r="DR16" s="26"/>
    </row>
    <row r="17" spans="1:122" s="2" customFormat="1" ht="14.45" customHeight="1">
      <c r="A17" s="354"/>
      <c r="B17" s="231">
        <v>5</v>
      </c>
      <c r="C17" s="276">
        <v>72013625</v>
      </c>
      <c r="D17" s="232" t="s">
        <v>37</v>
      </c>
      <c r="E17" s="276">
        <v>72013625</v>
      </c>
      <c r="F17" s="232" t="s">
        <v>248</v>
      </c>
      <c r="G17" s="277"/>
      <c r="H17" s="234"/>
      <c r="I17" s="235"/>
      <c r="J17" s="236"/>
      <c r="K17" s="237"/>
      <c r="L17" s="237"/>
      <c r="M17" s="238"/>
      <c r="N17" s="234"/>
      <c r="P17" s="240" t="s">
        <v>199</v>
      </c>
      <c r="Q17" s="239" t="s">
        <v>168</v>
      </c>
      <c r="R17" s="241" t="s">
        <v>249</v>
      </c>
      <c r="S17" s="242"/>
      <c r="T17" s="243"/>
      <c r="U17" s="244"/>
      <c r="V17" s="244" t="s">
        <v>160</v>
      </c>
      <c r="W17" s="244" t="s">
        <v>161</v>
      </c>
      <c r="X17" s="241" t="s">
        <v>254</v>
      </c>
      <c r="Y17" s="278" t="s">
        <v>255</v>
      </c>
      <c r="Z17" s="238"/>
      <c r="AA17" s="238"/>
      <c r="AB17" s="245">
        <v>43634</v>
      </c>
      <c r="AC17" s="380">
        <v>43694</v>
      </c>
      <c r="AD17" s="247"/>
      <c r="AE17" s="216"/>
      <c r="AF17" s="248"/>
      <c r="AG17" s="249"/>
      <c r="AH17" s="249"/>
      <c r="AI17" s="249" t="s">
        <v>74</v>
      </c>
      <c r="AJ17" s="249"/>
      <c r="AK17" s="272"/>
      <c r="AL17" s="249"/>
      <c r="AM17" s="272"/>
      <c r="AN17" s="272"/>
      <c r="AO17" s="250" t="s">
        <v>164</v>
      </c>
      <c r="AP17" s="250"/>
      <c r="AQ17" s="250" t="s">
        <v>164</v>
      </c>
      <c r="AR17" s="266">
        <v>1200</v>
      </c>
      <c r="AS17" s="251">
        <v>17</v>
      </c>
      <c r="AT17" s="238"/>
      <c r="AU17" s="238"/>
      <c r="AV17" s="238"/>
      <c r="AW17" s="238"/>
      <c r="AX17" s="238"/>
      <c r="AY17" s="238"/>
      <c r="AZ17" s="238"/>
      <c r="BA17" s="252"/>
      <c r="BB17" s="253"/>
      <c r="BC17" s="253"/>
      <c r="BD17" s="254"/>
      <c r="BE17" s="254"/>
      <c r="BF17" s="253"/>
      <c r="BG17" s="253"/>
      <c r="BH17" s="253"/>
      <c r="BI17" s="253"/>
      <c r="BJ17" s="253"/>
      <c r="BK17" s="253"/>
      <c r="BL17" s="255">
        <v>136</v>
      </c>
      <c r="BM17" s="256">
        <v>680</v>
      </c>
      <c r="BN17" s="256"/>
      <c r="BO17" s="258">
        <v>680</v>
      </c>
      <c r="BP17" s="256"/>
      <c r="BQ17" s="256"/>
      <c r="BR17" s="256"/>
      <c r="BS17" s="256">
        <v>0</v>
      </c>
      <c r="BT17" s="256">
        <f t="shared" si="0"/>
        <v>0</v>
      </c>
      <c r="BU17" s="263">
        <f t="shared" si="1"/>
        <v>680</v>
      </c>
      <c r="BV17" s="107"/>
      <c r="BW17" s="25"/>
      <c r="BX17" s="25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26"/>
      <c r="DR17" s="26"/>
    </row>
    <row r="18" spans="1:122" s="2" customFormat="1" ht="14.45" customHeight="1">
      <c r="A18" s="354"/>
      <c r="B18" s="231">
        <v>6</v>
      </c>
      <c r="C18" s="276">
        <v>9559445</v>
      </c>
      <c r="D18" s="232" t="s">
        <v>37</v>
      </c>
      <c r="E18" s="276">
        <v>9559445</v>
      </c>
      <c r="F18" s="232" t="s">
        <v>266</v>
      </c>
      <c r="G18" s="277"/>
      <c r="H18" s="234"/>
      <c r="I18" s="235"/>
      <c r="J18" s="236"/>
      <c r="K18" s="237"/>
      <c r="L18" s="237"/>
      <c r="M18" s="238"/>
      <c r="N18" s="234"/>
      <c r="P18" s="240" t="s">
        <v>199</v>
      </c>
      <c r="Q18" s="239" t="s">
        <v>168</v>
      </c>
      <c r="R18" s="241" t="s">
        <v>201</v>
      </c>
      <c r="S18" s="242"/>
      <c r="T18" s="243"/>
      <c r="U18" s="244"/>
      <c r="V18" s="244" t="s">
        <v>160</v>
      </c>
      <c r="W18" s="244" t="s">
        <v>161</v>
      </c>
      <c r="X18" s="241" t="s">
        <v>208</v>
      </c>
      <c r="Y18" s="278" t="s">
        <v>294</v>
      </c>
      <c r="Z18" s="238"/>
      <c r="AA18" s="238"/>
      <c r="AB18" s="245">
        <v>43655</v>
      </c>
      <c r="AC18" s="380"/>
      <c r="AD18" s="247"/>
      <c r="AE18" s="216"/>
      <c r="AF18" s="248"/>
      <c r="AG18" s="249"/>
      <c r="AH18" s="249"/>
      <c r="AI18" s="249" t="s">
        <v>74</v>
      </c>
      <c r="AJ18" s="249"/>
      <c r="AK18" s="272"/>
      <c r="AL18" s="249"/>
      <c r="AM18" s="272"/>
      <c r="AN18" s="272"/>
      <c r="AO18" s="250" t="s">
        <v>164</v>
      </c>
      <c r="AP18" s="250"/>
      <c r="AQ18" s="250" t="s">
        <v>164</v>
      </c>
      <c r="AR18" s="266">
        <v>1700</v>
      </c>
      <c r="AS18" s="251">
        <v>30</v>
      </c>
      <c r="AT18" s="238"/>
      <c r="AU18" s="238"/>
      <c r="AV18" s="238"/>
      <c r="AW18" s="238"/>
      <c r="AX18" s="238"/>
      <c r="AY18" s="238"/>
      <c r="AZ18" s="238"/>
      <c r="BA18" s="252"/>
      <c r="BB18" s="253"/>
      <c r="BC18" s="253"/>
      <c r="BD18" s="254"/>
      <c r="BE18" s="254"/>
      <c r="BF18" s="253"/>
      <c r="BG18" s="253"/>
      <c r="BH18" s="253"/>
      <c r="BI18" s="253"/>
      <c r="BJ18" s="253"/>
      <c r="BK18" s="253"/>
      <c r="BL18" s="255">
        <v>240</v>
      </c>
      <c r="BM18" s="256">
        <v>1700</v>
      </c>
      <c r="BN18" s="256"/>
      <c r="BO18" s="258">
        <v>1700</v>
      </c>
      <c r="BP18" s="256"/>
      <c r="BQ18" s="256"/>
      <c r="BR18" s="256"/>
      <c r="BS18" s="256">
        <v>0</v>
      </c>
      <c r="BT18" s="256">
        <f t="shared" si="0"/>
        <v>0</v>
      </c>
      <c r="BU18" s="263">
        <f t="shared" si="1"/>
        <v>1700</v>
      </c>
      <c r="BV18" s="107"/>
      <c r="BW18" s="25"/>
      <c r="BX18" s="25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26"/>
      <c r="DR18" s="26"/>
    </row>
    <row r="19" spans="1:122" s="2" customFormat="1" ht="14.45" customHeight="1">
      <c r="A19" s="354"/>
      <c r="B19" s="231">
        <v>7</v>
      </c>
      <c r="C19" s="276">
        <v>42013627</v>
      </c>
      <c r="D19" s="232" t="s">
        <v>37</v>
      </c>
      <c r="E19" s="276">
        <v>42013627</v>
      </c>
      <c r="F19" s="232" t="s">
        <v>267</v>
      </c>
      <c r="G19" s="277"/>
      <c r="H19" s="234"/>
      <c r="I19" s="235"/>
      <c r="J19" s="236"/>
      <c r="K19" s="237"/>
      <c r="L19" s="237"/>
      <c r="M19" s="238"/>
      <c r="N19" s="234"/>
      <c r="P19" s="240" t="s">
        <v>199</v>
      </c>
      <c r="Q19" s="239" t="s">
        <v>168</v>
      </c>
      <c r="R19" s="241" t="s">
        <v>268</v>
      </c>
      <c r="S19" s="242"/>
      <c r="T19" s="243"/>
      <c r="U19" s="244"/>
      <c r="V19" s="244" t="s">
        <v>160</v>
      </c>
      <c r="W19" s="244" t="s">
        <v>161</v>
      </c>
      <c r="X19" s="241" t="s">
        <v>208</v>
      </c>
      <c r="Y19" s="278" t="s">
        <v>295</v>
      </c>
      <c r="Z19" s="238"/>
      <c r="AA19" s="238"/>
      <c r="AB19" s="245">
        <v>43669</v>
      </c>
      <c r="AC19" s="380"/>
      <c r="AD19" s="247"/>
      <c r="AE19" s="216"/>
      <c r="AF19" s="248"/>
      <c r="AG19" s="249"/>
      <c r="AH19" s="249"/>
      <c r="AI19" s="249" t="s">
        <v>74</v>
      </c>
      <c r="AJ19" s="249"/>
      <c r="AK19" s="272"/>
      <c r="AL19" s="249"/>
      <c r="AM19" s="272"/>
      <c r="AN19" s="272"/>
      <c r="AO19" s="250" t="s">
        <v>164</v>
      </c>
      <c r="AP19" s="250"/>
      <c r="AQ19" s="250" t="s">
        <v>164</v>
      </c>
      <c r="AR19" s="266">
        <v>1500</v>
      </c>
      <c r="AS19" s="251">
        <v>30</v>
      </c>
      <c r="AT19" s="238"/>
      <c r="AU19" s="238"/>
      <c r="AV19" s="238"/>
      <c r="AW19" s="238"/>
      <c r="AX19" s="238"/>
      <c r="AY19" s="238"/>
      <c r="AZ19" s="238"/>
      <c r="BA19" s="252"/>
      <c r="BB19" s="253"/>
      <c r="BC19" s="253"/>
      <c r="BD19" s="254"/>
      <c r="BE19" s="254"/>
      <c r="BF19" s="253"/>
      <c r="BG19" s="253"/>
      <c r="BH19" s="253"/>
      <c r="BI19" s="253"/>
      <c r="BJ19" s="253"/>
      <c r="BK19" s="253"/>
      <c r="BL19" s="255">
        <v>240</v>
      </c>
      <c r="BM19" s="256">
        <v>1500</v>
      </c>
      <c r="BN19" s="256"/>
      <c r="BO19" s="258">
        <v>1500</v>
      </c>
      <c r="BP19" s="256"/>
      <c r="BQ19" s="256"/>
      <c r="BR19" s="256"/>
      <c r="BS19" s="256">
        <v>0</v>
      </c>
      <c r="BT19" s="256">
        <f t="shared" si="0"/>
        <v>0</v>
      </c>
      <c r="BU19" s="263">
        <f t="shared" si="1"/>
        <v>1500</v>
      </c>
      <c r="BV19" s="107"/>
      <c r="BW19" s="25"/>
      <c r="BX19" s="25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26"/>
      <c r="DR19" s="26"/>
    </row>
    <row r="20" spans="1:122" s="138" customFormat="1" ht="17.25" customHeight="1" thickBot="1">
      <c r="A20" s="269"/>
      <c r="B20" s="139"/>
      <c r="C20" s="139"/>
      <c r="D20" s="135"/>
      <c r="E20" s="267"/>
      <c r="F20" s="11"/>
      <c r="G20" s="12"/>
      <c r="H20" s="12"/>
      <c r="I20" s="12"/>
      <c r="J20" s="12"/>
      <c r="K20" s="12"/>
      <c r="L20" s="12"/>
      <c r="M20" s="12"/>
      <c r="N20" s="12"/>
      <c r="O20" s="12"/>
      <c r="P20" s="13"/>
      <c r="Q20" s="13"/>
      <c r="R20" s="14"/>
      <c r="S20" s="12"/>
      <c r="T20" s="12"/>
      <c r="U20" s="12"/>
      <c r="V20" s="12"/>
      <c r="W20" s="12"/>
      <c r="X20" s="12"/>
      <c r="Y20" s="145"/>
      <c r="Z20" s="12"/>
      <c r="AA20" s="12"/>
      <c r="AB20" s="12"/>
      <c r="AC20" s="12"/>
      <c r="AD20" s="142"/>
      <c r="AE20" s="12"/>
      <c r="AF20"/>
      <c r="AG20" s="12"/>
      <c r="AH20" s="12"/>
      <c r="AI20" s="12"/>
      <c r="AJ20" s="12"/>
      <c r="AK20" s="142"/>
      <c r="AL20" s="12"/>
      <c r="AM20" s="12"/>
      <c r="AN20" s="12"/>
      <c r="AO20" s="14"/>
      <c r="AP20" s="14"/>
      <c r="AQ20" s="12"/>
      <c r="AR20" s="15">
        <f t="shared" ref="AR20:BT20" si="2">SUM(AR13:AR19)</f>
        <v>8310</v>
      </c>
      <c r="AS20" s="15">
        <f t="shared" si="2"/>
        <v>190</v>
      </c>
      <c r="AT20" s="15">
        <f t="shared" si="2"/>
        <v>0</v>
      </c>
      <c r="AU20" s="15">
        <f t="shared" si="2"/>
        <v>0</v>
      </c>
      <c r="AV20" s="15">
        <f t="shared" si="2"/>
        <v>0</v>
      </c>
      <c r="AW20" s="15">
        <f t="shared" si="2"/>
        <v>0</v>
      </c>
      <c r="AX20" s="15">
        <f t="shared" si="2"/>
        <v>0</v>
      </c>
      <c r="AY20" s="15">
        <f t="shared" si="2"/>
        <v>0</v>
      </c>
      <c r="AZ20" s="15">
        <f t="shared" si="2"/>
        <v>0</v>
      </c>
      <c r="BA20" s="15">
        <f t="shared" si="2"/>
        <v>0</v>
      </c>
      <c r="BB20" s="15">
        <f t="shared" si="2"/>
        <v>0</v>
      </c>
      <c r="BC20" s="15">
        <f t="shared" si="2"/>
        <v>0</v>
      </c>
      <c r="BD20" s="15">
        <f t="shared" si="2"/>
        <v>0</v>
      </c>
      <c r="BE20" s="15">
        <f t="shared" si="2"/>
        <v>0</v>
      </c>
      <c r="BF20" s="15">
        <f t="shared" si="2"/>
        <v>0</v>
      </c>
      <c r="BG20" s="15">
        <f t="shared" si="2"/>
        <v>0</v>
      </c>
      <c r="BH20" s="15">
        <f t="shared" si="2"/>
        <v>0</v>
      </c>
      <c r="BI20" s="15">
        <f t="shared" si="2"/>
        <v>0</v>
      </c>
      <c r="BJ20" s="15">
        <f t="shared" si="2"/>
        <v>0</v>
      </c>
      <c r="BK20" s="15">
        <f t="shared" si="2"/>
        <v>0</v>
      </c>
      <c r="BL20" s="15">
        <f t="shared" si="2"/>
        <v>1520</v>
      </c>
      <c r="BM20" s="15">
        <f t="shared" si="2"/>
        <v>7573</v>
      </c>
      <c r="BN20" s="15">
        <f t="shared" si="2"/>
        <v>0</v>
      </c>
      <c r="BO20" s="15">
        <f t="shared" si="2"/>
        <v>7573</v>
      </c>
      <c r="BP20" s="15">
        <f t="shared" si="2"/>
        <v>700</v>
      </c>
      <c r="BQ20" s="15">
        <f t="shared" si="2"/>
        <v>0</v>
      </c>
      <c r="BR20" s="15">
        <f t="shared" si="2"/>
        <v>0</v>
      </c>
      <c r="BS20" s="15">
        <f t="shared" si="2"/>
        <v>0</v>
      </c>
      <c r="BT20" s="15">
        <f t="shared" si="2"/>
        <v>700</v>
      </c>
      <c r="BU20" s="15">
        <f>SUM(BU13:BU19)</f>
        <v>6873</v>
      </c>
      <c r="BV20" s="107"/>
      <c r="BW20" s="136"/>
      <c r="BX20" s="136"/>
      <c r="BY20" s="136"/>
      <c r="BZ20" s="136"/>
      <c r="CA20" s="136"/>
      <c r="CB20" s="136"/>
      <c r="CC20" s="136"/>
      <c r="CD20" s="136"/>
      <c r="CE20" s="136"/>
      <c r="CF20" s="136"/>
      <c r="CG20" s="136"/>
      <c r="CH20" s="136"/>
      <c r="CI20" s="136"/>
      <c r="CJ20" s="136"/>
      <c r="CK20" s="136"/>
      <c r="CL20" s="136"/>
      <c r="CM20" s="136"/>
      <c r="CN20" s="136"/>
      <c r="CO20" s="136"/>
      <c r="CP20" s="136"/>
      <c r="CQ20" s="136"/>
      <c r="CR20" s="136"/>
      <c r="CS20" s="136"/>
      <c r="CT20" s="136"/>
      <c r="CU20" s="136"/>
      <c r="CV20" s="136"/>
      <c r="CW20" s="136"/>
      <c r="CX20" s="136"/>
      <c r="CY20" s="136"/>
      <c r="CZ20" s="136"/>
      <c r="DA20" s="136"/>
      <c r="DB20" s="136"/>
      <c r="DC20" s="136"/>
      <c r="DD20" s="136"/>
      <c r="DE20" s="137"/>
      <c r="DF20" s="137"/>
      <c r="DG20" s="137"/>
      <c r="DH20" s="137"/>
      <c r="DI20" s="137"/>
      <c r="DJ20" s="137"/>
      <c r="DK20" s="137"/>
      <c r="DL20" s="137"/>
      <c r="DM20" s="137"/>
      <c r="DN20" s="137"/>
      <c r="DO20" s="137"/>
      <c r="DP20" s="137"/>
      <c r="DQ20" s="136"/>
      <c r="DR20" s="136"/>
    </row>
    <row r="21" spans="1:122" ht="14.1" customHeight="1">
      <c r="A21" s="269"/>
      <c r="B21" s="139"/>
      <c r="C21" s="139"/>
      <c r="D21" s="140"/>
      <c r="E21" s="268"/>
      <c r="F21" s="141"/>
      <c r="G21" s="140"/>
      <c r="H21" s="142"/>
      <c r="I21" s="142"/>
      <c r="J21" s="142"/>
      <c r="K21" s="142"/>
      <c r="L21" s="142"/>
      <c r="M21" s="142"/>
      <c r="N21" s="142"/>
      <c r="O21" s="142"/>
      <c r="P21" s="143"/>
      <c r="Q21" s="143"/>
      <c r="R21" s="16"/>
      <c r="S21" s="144"/>
      <c r="T21" s="144"/>
      <c r="U21" s="144"/>
      <c r="V21" s="144"/>
      <c r="W21" s="144"/>
      <c r="X21" s="142"/>
      <c r="Y21" s="145"/>
      <c r="Z21" s="145"/>
      <c r="AA21" s="145"/>
      <c r="AB21" s="142"/>
      <c r="AC21" s="142"/>
      <c r="AD21" s="142"/>
      <c r="AE21" s="17"/>
      <c r="AF21" s="17"/>
      <c r="AG21" s="142"/>
      <c r="AH21" s="142"/>
      <c r="AI21" s="142"/>
      <c r="AJ21" s="142"/>
      <c r="AK21" s="142"/>
      <c r="AL21" s="142"/>
      <c r="AM21" s="142"/>
      <c r="AN21" s="142"/>
      <c r="AO21" s="16"/>
      <c r="AP21" s="16"/>
      <c r="AQ21" s="147"/>
      <c r="AR21" s="147"/>
      <c r="AS21" s="147"/>
      <c r="AT21" s="147"/>
      <c r="AU21" s="147"/>
      <c r="AV21" s="147"/>
      <c r="AW21" s="147"/>
      <c r="AX21" s="147"/>
      <c r="AY21" s="147"/>
      <c r="AZ21" s="147"/>
      <c r="BA21" s="147"/>
      <c r="BB21" s="148"/>
      <c r="BC21" s="148"/>
      <c r="BD21" s="148"/>
      <c r="BE21" s="148"/>
      <c r="BF21" s="147"/>
      <c r="BG21" s="147"/>
      <c r="BH21" s="147"/>
      <c r="BI21" s="147"/>
      <c r="BJ21" s="148"/>
      <c r="BK21" s="148"/>
      <c r="BL21" s="149"/>
      <c r="BM21" s="147"/>
      <c r="BN21" s="147"/>
      <c r="BO21" s="151"/>
      <c r="BP21" s="356"/>
      <c r="BQ21" s="150"/>
      <c r="BR21" s="150"/>
      <c r="BS21" s="150"/>
      <c r="BT21" s="24"/>
      <c r="BU21" s="1"/>
      <c r="BV21" s="1"/>
    </row>
  </sheetData>
  <autoFilter ref="A12:BW21"/>
  <dataConsolidate/>
  <mergeCells count="85">
    <mergeCell ref="BU10:BU12"/>
    <mergeCell ref="BT11:BT12"/>
    <mergeCell ref="BQ11:BQ12"/>
    <mergeCell ref="BP11:BP12"/>
    <mergeCell ref="AG11:AG12"/>
    <mergeCell ref="AH11:AH12"/>
    <mergeCell ref="AI11:AI12"/>
    <mergeCell ref="AJ11:AJ12"/>
    <mergeCell ref="AK11:AK12"/>
    <mergeCell ref="BL10:BL12"/>
    <mergeCell ref="AM11:AM12"/>
    <mergeCell ref="AN11:AN12"/>
    <mergeCell ref="AO11:AO12"/>
    <mergeCell ref="AP11:AP12"/>
    <mergeCell ref="AQ11:AQ12"/>
    <mergeCell ref="AR11:AR12"/>
    <mergeCell ref="BI11:BI12"/>
    <mergeCell ref="BD11:BD12"/>
    <mergeCell ref="AL11:AL12"/>
    <mergeCell ref="BH11:BH12"/>
    <mergeCell ref="N11:N12"/>
    <mergeCell ref="AF11:AF12"/>
    <mergeCell ref="U11:U12"/>
    <mergeCell ref="V11:V12"/>
    <mergeCell ref="W11:W12"/>
    <mergeCell ref="X11:X12"/>
    <mergeCell ref="Y11:Y12"/>
    <mergeCell ref="Z11:Z12"/>
    <mergeCell ref="AA11:AA12"/>
    <mergeCell ref="AB11:AB12"/>
    <mergeCell ref="AC11:AC12"/>
    <mergeCell ref="AD11:AD12"/>
    <mergeCell ref="B11:B12"/>
    <mergeCell ref="C11:C12"/>
    <mergeCell ref="D11:D12"/>
    <mergeCell ref="E11:E12"/>
    <mergeCell ref="F11:F12"/>
    <mergeCell ref="BO10:BO12"/>
    <mergeCell ref="BP10:BT10"/>
    <mergeCell ref="O11:O12"/>
    <mergeCell ref="P11:P12"/>
    <mergeCell ref="Q11:Q12"/>
    <mergeCell ref="R11:R12"/>
    <mergeCell ref="S11:S12"/>
    <mergeCell ref="BE11:BE12"/>
    <mergeCell ref="BF11:BF12"/>
    <mergeCell ref="BG11:BG12"/>
    <mergeCell ref="AW11:AW12"/>
    <mergeCell ref="AE11:AE12"/>
    <mergeCell ref="AZ11:AZ12"/>
    <mergeCell ref="BA11:BA12"/>
    <mergeCell ref="AY11:AY12"/>
    <mergeCell ref="AX11:AX12"/>
    <mergeCell ref="T11:T12"/>
    <mergeCell ref="H11:H12"/>
    <mergeCell ref="BJ10:BJ12"/>
    <mergeCell ref="AI10:AJ10"/>
    <mergeCell ref="AK10:AR10"/>
    <mergeCell ref="AS10:BF10"/>
    <mergeCell ref="BG10:BI10"/>
    <mergeCell ref="AS11:AS12"/>
    <mergeCell ref="AT11:AT12"/>
    <mergeCell ref="AU11:AU12"/>
    <mergeCell ref="AV11:AV12"/>
    <mergeCell ref="BC11:BC12"/>
    <mergeCell ref="BB11:BB12"/>
    <mergeCell ref="I11:I12"/>
    <mergeCell ref="J11:J12"/>
    <mergeCell ref="K11:K12"/>
    <mergeCell ref="BK11:BK12"/>
    <mergeCell ref="L11:L12"/>
    <mergeCell ref="M11:M12"/>
    <mergeCell ref="AE10:AG10"/>
    <mergeCell ref="E2:F2"/>
    <mergeCell ref="E3:F3"/>
    <mergeCell ref="E4:F4"/>
    <mergeCell ref="E5:F5"/>
    <mergeCell ref="E6:F6"/>
    <mergeCell ref="B10:N10"/>
    <mergeCell ref="P10:R10"/>
    <mergeCell ref="S10:W10"/>
    <mergeCell ref="X10:Y10"/>
    <mergeCell ref="Z10:AA10"/>
    <mergeCell ref="AB10:AD10"/>
    <mergeCell ref="G11:G12"/>
  </mergeCells>
  <printOptions horizontalCentered="1" verticalCentered="1"/>
  <pageMargins left="0" right="0" top="0" bottom="0" header="0" footer="0"/>
  <pageSetup paperSize="9" scale="10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18"/>
  <sheetViews>
    <sheetView showGridLines="0" topLeftCell="A4" zoomScaleNormal="100" zoomScaleSheetLayoutView="100" workbookViewId="0">
      <pane xSplit="4" ySplit="7" topLeftCell="K11" activePane="bottomRight" state="frozen"/>
      <selection activeCell="FA18" sqref="FA18"/>
      <selection pane="topRight" activeCell="FA18" sqref="FA18"/>
      <selection pane="bottomLeft" activeCell="FA18" sqref="FA18"/>
      <selection pane="bottomRight" activeCell="O26" sqref="A26:O27"/>
    </sheetView>
  </sheetViews>
  <sheetFormatPr baseColWidth="10" defaultRowHeight="11.25"/>
  <cols>
    <col min="1" max="1" width="12.5703125" style="279" customWidth="1"/>
    <col min="2" max="2" width="5.140625" style="280" customWidth="1"/>
    <col min="3" max="3" width="13.85546875" style="280" bestFit="1" customWidth="1"/>
    <col min="4" max="4" width="29.7109375" style="280" customWidth="1"/>
    <col min="5" max="5" width="13.140625" style="281" customWidth="1"/>
    <col min="6" max="6" width="14" style="281" customWidth="1"/>
    <col min="7" max="7" width="14" style="281" hidden="1" customWidth="1"/>
    <col min="8" max="8" width="26.140625" style="280" hidden="1" customWidth="1"/>
    <col min="9" max="9" width="13.7109375" style="280" customWidth="1"/>
    <col min="10" max="10" width="10.5703125" style="281" customWidth="1"/>
    <col min="11" max="11" width="22.28515625" style="280" customWidth="1"/>
    <col min="12" max="12" width="11.7109375" style="281" bestFit="1" customWidth="1"/>
    <col min="13" max="14" width="9.140625" style="281" customWidth="1"/>
    <col min="15" max="15" width="10.85546875" style="281" customWidth="1"/>
    <col min="16" max="16" width="7.42578125" style="281" customWidth="1"/>
    <col min="17" max="17" width="12.28515625" style="280" customWidth="1"/>
    <col min="18" max="18" width="12.140625" style="280" customWidth="1"/>
    <col min="19" max="20" width="12.140625" style="280" hidden="1" customWidth="1"/>
    <col min="21" max="21" width="11.5703125" style="280" customWidth="1"/>
    <col min="22" max="25" width="11.140625" style="280" hidden="1" customWidth="1"/>
    <col min="26" max="26" width="11.42578125" style="280" customWidth="1"/>
    <col min="27" max="27" width="2.140625" style="280" customWidth="1"/>
    <col min="28" max="31" width="0" style="280" hidden="1" customWidth="1"/>
    <col min="32" max="16384" width="11.42578125" style="280"/>
  </cols>
  <sheetData>
    <row r="1" spans="1:31" ht="18.75" customHeight="1"/>
    <row r="2" spans="1:31" ht="18.75" customHeight="1"/>
    <row r="3" spans="1:31" ht="18.75" customHeight="1">
      <c r="V3" s="282"/>
      <c r="W3" s="282"/>
      <c r="X3" s="282"/>
      <c r="Y3" s="282"/>
    </row>
    <row r="4" spans="1:31" ht="12" customHeight="1">
      <c r="D4" s="283"/>
      <c r="N4" s="284"/>
      <c r="O4" s="284"/>
      <c r="P4" s="284"/>
      <c r="Q4" s="283"/>
      <c r="V4" s="281"/>
      <c r="W4" s="281"/>
      <c r="X4" s="281"/>
      <c r="Y4" s="281"/>
    </row>
    <row r="5" spans="1:31" ht="12">
      <c r="B5" s="285"/>
      <c r="C5" s="285"/>
      <c r="L5" s="284"/>
      <c r="M5" s="284"/>
      <c r="N5" s="284"/>
      <c r="O5" s="284"/>
      <c r="P5" s="284"/>
      <c r="Q5" s="283"/>
    </row>
    <row r="6" spans="1:31" ht="12" customHeight="1">
      <c r="B6" s="285" t="s">
        <v>214</v>
      </c>
      <c r="C6" s="285"/>
      <c r="L6" s="284"/>
      <c r="M6" s="284"/>
      <c r="N6" s="284"/>
      <c r="O6" s="284"/>
      <c r="P6" s="284"/>
      <c r="Q6" s="283"/>
    </row>
    <row r="7" spans="1:31" ht="12" customHeight="1">
      <c r="B7" s="285" t="s">
        <v>286</v>
      </c>
      <c r="C7" s="285"/>
      <c r="L7" s="284"/>
      <c r="M7" s="284"/>
      <c r="N7" s="284"/>
      <c r="O7" s="284"/>
      <c r="P7" s="284"/>
      <c r="Q7" s="283"/>
    </row>
    <row r="8" spans="1:31" s="288" customFormat="1" ht="18.75" customHeight="1" thickBot="1">
      <c r="A8" s="286"/>
      <c r="B8" s="287">
        <v>1</v>
      </c>
      <c r="C8" s="287"/>
      <c r="D8" s="287">
        <v>2</v>
      </c>
      <c r="E8" s="287">
        <v>4</v>
      </c>
      <c r="F8" s="287"/>
      <c r="G8" s="287"/>
      <c r="H8" s="287">
        <v>3</v>
      </c>
      <c r="I8" s="287"/>
      <c r="J8" s="287"/>
      <c r="K8" s="287"/>
      <c r="L8" s="287">
        <v>6</v>
      </c>
      <c r="M8" s="287"/>
      <c r="N8" s="287">
        <v>9</v>
      </c>
      <c r="O8" s="287">
        <v>10</v>
      </c>
      <c r="P8" s="287">
        <v>11</v>
      </c>
      <c r="Q8" s="287">
        <v>12</v>
      </c>
      <c r="R8" s="287">
        <v>13</v>
      </c>
      <c r="S8" s="287"/>
      <c r="T8" s="287"/>
      <c r="U8" s="287">
        <v>22</v>
      </c>
      <c r="V8" s="287">
        <v>31</v>
      </c>
      <c r="W8" s="287"/>
      <c r="X8" s="287"/>
      <c r="Y8" s="287"/>
      <c r="Z8" s="287">
        <v>32</v>
      </c>
      <c r="AA8" s="287">
        <v>33</v>
      </c>
      <c r="AC8" s="289">
        <f ca="1">+TODAY()</f>
        <v>43705</v>
      </c>
    </row>
    <row r="9" spans="1:31" s="294" customFormat="1" ht="12.75" customHeight="1" thickBot="1">
      <c r="A9" s="290"/>
      <c r="B9" s="441" t="s">
        <v>10</v>
      </c>
      <c r="C9" s="441" t="s">
        <v>215</v>
      </c>
      <c r="D9" s="441" t="s">
        <v>0</v>
      </c>
      <c r="E9" s="441" t="s">
        <v>6</v>
      </c>
      <c r="F9" s="441" t="s">
        <v>60</v>
      </c>
      <c r="G9" s="441" t="s">
        <v>216</v>
      </c>
      <c r="H9" s="441" t="s">
        <v>59</v>
      </c>
      <c r="I9" s="441" t="s">
        <v>11</v>
      </c>
      <c r="J9" s="441" t="s">
        <v>29</v>
      </c>
      <c r="K9" s="445" t="s">
        <v>217</v>
      </c>
      <c r="L9" s="441" t="s">
        <v>16</v>
      </c>
      <c r="M9" s="441" t="s">
        <v>156</v>
      </c>
      <c r="N9" s="441" t="s">
        <v>218</v>
      </c>
      <c r="O9" s="441" t="s">
        <v>15</v>
      </c>
      <c r="P9" s="441" t="s">
        <v>219</v>
      </c>
      <c r="Q9" s="441" t="s">
        <v>2</v>
      </c>
      <c r="R9" s="441" t="s">
        <v>236</v>
      </c>
      <c r="S9" s="441" t="s">
        <v>220</v>
      </c>
      <c r="T9" s="441" t="s">
        <v>113</v>
      </c>
      <c r="U9" s="441" t="s">
        <v>7</v>
      </c>
      <c r="V9" s="441" t="s">
        <v>221</v>
      </c>
      <c r="W9" s="441" t="s">
        <v>222</v>
      </c>
      <c r="X9" s="441" t="s">
        <v>223</v>
      </c>
      <c r="Y9" s="443" t="s">
        <v>53</v>
      </c>
      <c r="Z9" s="441" t="s">
        <v>9</v>
      </c>
      <c r="AA9" s="291"/>
      <c r="AB9" s="292"/>
      <c r="AC9" s="442" t="s">
        <v>224</v>
      </c>
      <c r="AD9" s="293"/>
    </row>
    <row r="10" spans="1:31" s="294" customFormat="1" ht="41.25" customHeight="1" thickBot="1">
      <c r="A10" s="290"/>
      <c r="B10" s="441"/>
      <c r="C10" s="441"/>
      <c r="D10" s="441"/>
      <c r="E10" s="441"/>
      <c r="F10" s="441"/>
      <c r="G10" s="441"/>
      <c r="H10" s="441"/>
      <c r="I10" s="441"/>
      <c r="J10" s="441"/>
      <c r="K10" s="445"/>
      <c r="L10" s="441"/>
      <c r="M10" s="441"/>
      <c r="N10" s="441"/>
      <c r="O10" s="441"/>
      <c r="P10" s="441"/>
      <c r="Q10" s="441"/>
      <c r="R10" s="441"/>
      <c r="S10" s="441"/>
      <c r="T10" s="441"/>
      <c r="U10" s="441"/>
      <c r="V10" s="441"/>
      <c r="W10" s="441"/>
      <c r="X10" s="441"/>
      <c r="Y10" s="444"/>
      <c r="Z10" s="441"/>
      <c r="AA10" s="291"/>
      <c r="AB10" s="292" t="s">
        <v>225</v>
      </c>
      <c r="AC10" s="442"/>
      <c r="AD10" s="293" t="s">
        <v>226</v>
      </c>
      <c r="AE10" s="294" t="s">
        <v>227</v>
      </c>
    </row>
    <row r="11" spans="1:31" s="311" customFormat="1" ht="12.75" hidden="1" customHeight="1">
      <c r="A11" s="295"/>
      <c r="B11" s="296"/>
      <c r="C11" s="297"/>
      <c r="D11" s="298"/>
      <c r="E11" s="299"/>
      <c r="F11" s="300"/>
      <c r="G11" s="300"/>
      <c r="H11" s="301"/>
      <c r="I11" s="301"/>
      <c r="J11" s="300"/>
      <c r="K11" s="302"/>
      <c r="L11" s="303"/>
      <c r="M11" s="299"/>
      <c r="N11" s="303"/>
      <c r="O11" s="304"/>
      <c r="P11" s="305"/>
      <c r="Q11" s="304"/>
      <c r="R11" s="306"/>
      <c r="S11" s="306"/>
      <c r="T11" s="307"/>
      <c r="U11" s="308"/>
      <c r="V11" s="306"/>
      <c r="W11" s="306"/>
      <c r="X11" s="306"/>
      <c r="Y11" s="306"/>
      <c r="Z11" s="308"/>
      <c r="AA11" s="291"/>
      <c r="AB11" s="309"/>
      <c r="AC11" s="310"/>
      <c r="AD11" s="293"/>
    </row>
    <row r="12" spans="1:31" s="316" customFormat="1" ht="12.75" hidden="1" customHeight="1">
      <c r="A12" s="295"/>
      <c r="B12" s="312"/>
      <c r="C12" s="297"/>
      <c r="D12" s="298"/>
      <c r="E12" s="299"/>
      <c r="F12" s="300"/>
      <c r="G12" s="300"/>
      <c r="H12" s="301"/>
      <c r="I12" s="313"/>
      <c r="J12" s="300"/>
      <c r="K12" s="302"/>
      <c r="L12" s="303"/>
      <c r="M12" s="299"/>
      <c r="N12" s="303"/>
      <c r="O12" s="314"/>
      <c r="P12" s="305"/>
      <c r="Q12" s="304"/>
      <c r="R12" s="307"/>
      <c r="S12" s="307"/>
      <c r="T12" s="306"/>
      <c r="U12" s="308"/>
      <c r="V12" s="307"/>
      <c r="W12" s="307"/>
      <c r="X12" s="306"/>
      <c r="Y12" s="306"/>
      <c r="Z12" s="308"/>
      <c r="AA12" s="315"/>
      <c r="AB12" s="309"/>
      <c r="AC12" s="310"/>
      <c r="AD12" s="293"/>
      <c r="AE12" s="311"/>
    </row>
    <row r="13" spans="1:31" s="316" customFormat="1" ht="0.75" customHeight="1">
      <c r="A13" s="295"/>
      <c r="B13" s="296"/>
      <c r="C13" s="297"/>
      <c r="D13" s="298"/>
      <c r="E13" s="299"/>
      <c r="F13" s="300"/>
      <c r="G13" s="300"/>
      <c r="H13" s="301"/>
      <c r="I13" s="313"/>
      <c r="J13" s="300"/>
      <c r="K13" s="302"/>
      <c r="L13" s="303"/>
      <c r="M13" s="299"/>
      <c r="N13" s="303"/>
      <c r="O13" s="314"/>
      <c r="P13" s="305"/>
      <c r="Q13" s="304"/>
      <c r="R13" s="307"/>
      <c r="S13" s="307"/>
      <c r="T13" s="306"/>
      <c r="U13" s="308"/>
      <c r="V13" s="307"/>
      <c r="W13" s="307"/>
      <c r="X13" s="306"/>
      <c r="Y13" s="306"/>
      <c r="Z13" s="308"/>
      <c r="AA13" s="315"/>
      <c r="AB13" s="309"/>
      <c r="AC13" s="310"/>
      <c r="AD13" s="293"/>
      <c r="AE13" s="311"/>
    </row>
    <row r="14" spans="1:31" s="316" customFormat="1" ht="12.75" customHeight="1">
      <c r="A14" s="295"/>
      <c r="B14" s="296"/>
      <c r="C14" s="232">
        <v>72049638</v>
      </c>
      <c r="D14" s="232" t="s">
        <v>256</v>
      </c>
      <c r="E14" s="299"/>
      <c r="F14" s="300"/>
      <c r="G14" s="300"/>
      <c r="H14" s="301"/>
      <c r="I14" s="313" t="s">
        <v>257</v>
      </c>
      <c r="J14" s="241" t="s">
        <v>208</v>
      </c>
      <c r="K14" s="349" t="s">
        <v>280</v>
      </c>
      <c r="L14" s="303">
        <v>43617</v>
      </c>
      <c r="M14" s="299"/>
      <c r="N14" s="303"/>
      <c r="O14" s="314">
        <v>930</v>
      </c>
      <c r="P14" s="305">
        <v>29</v>
      </c>
      <c r="Q14" s="304">
        <v>930</v>
      </c>
      <c r="R14" s="307"/>
      <c r="S14" s="307"/>
      <c r="T14" s="306"/>
      <c r="U14" s="308">
        <v>930</v>
      </c>
      <c r="V14" s="307"/>
      <c r="W14" s="307"/>
      <c r="X14" s="306"/>
      <c r="Y14" s="306"/>
      <c r="Z14" s="308">
        <v>899</v>
      </c>
      <c r="AA14" s="315"/>
      <c r="AB14" s="317"/>
      <c r="AC14" s="310"/>
      <c r="AD14" s="293"/>
      <c r="AE14" s="311"/>
    </row>
    <row r="15" spans="1:31" s="311" customFormat="1" ht="7.5" customHeight="1">
      <c r="A15" s="318"/>
      <c r="B15" s="319"/>
      <c r="C15" s="319"/>
      <c r="D15" s="320"/>
      <c r="E15" s="321"/>
      <c r="F15" s="322"/>
      <c r="G15" s="322"/>
      <c r="H15" s="323"/>
      <c r="I15" s="323"/>
      <c r="J15" s="322"/>
      <c r="K15" s="324"/>
      <c r="L15" s="321"/>
      <c r="M15" s="321"/>
      <c r="N15" s="325"/>
      <c r="O15" s="326"/>
      <c r="P15" s="326"/>
      <c r="Q15" s="304">
        <f t="shared" ref="Q15" si="0">+O15/30*P15</f>
        <v>0</v>
      </c>
      <c r="R15" s="326"/>
      <c r="T15" s="326"/>
      <c r="U15" s="326"/>
      <c r="V15" s="326"/>
      <c r="W15" s="326"/>
      <c r="X15" s="326"/>
      <c r="Y15" s="326"/>
      <c r="Z15" s="326"/>
      <c r="AA15" s="326"/>
      <c r="AB15" s="309">
        <v>0</v>
      </c>
      <c r="AC15" s="327"/>
      <c r="AD15" s="293" t="e">
        <f>+VLOOKUP(C15,[1]CONSOLIDADO!$D$3:$P$117,9,0)</f>
        <v>#N/A</v>
      </c>
      <c r="AE15" s="311" t="e">
        <f>+VLOOKUP(C15,[1]CONSOLIDADO!$D$3:$P$117,13,0)</f>
        <v>#N/A</v>
      </c>
    </row>
    <row r="16" spans="1:31" s="283" customFormat="1" ht="13.5" customHeight="1">
      <c r="A16" s="328"/>
      <c r="B16" s="280"/>
      <c r="C16" s="280"/>
      <c r="D16" s="286"/>
      <c r="E16" s="281"/>
      <c r="F16" s="329"/>
      <c r="G16" s="329"/>
      <c r="H16" s="286"/>
      <c r="I16" s="286"/>
      <c r="J16" s="329"/>
      <c r="K16" s="286"/>
      <c r="L16" s="281"/>
      <c r="M16" s="281"/>
      <c r="N16" s="281"/>
      <c r="O16" s="330"/>
      <c r="P16" s="330"/>
      <c r="Q16" s="331">
        <f>SUM(Q11:Q15)</f>
        <v>930</v>
      </c>
      <c r="R16" s="331">
        <f>SUM(R11:R15)</f>
        <v>0</v>
      </c>
      <c r="S16" s="331"/>
      <c r="T16" s="331"/>
      <c r="U16" s="331">
        <f>SUM(U11:U15)</f>
        <v>930</v>
      </c>
      <c r="V16" s="331">
        <f>SUM(V11:V15)</f>
        <v>0</v>
      </c>
      <c r="W16" s="331"/>
      <c r="X16" s="331">
        <f>SUM(X11:X15)</f>
        <v>0</v>
      </c>
      <c r="Y16" s="331"/>
      <c r="Z16" s="331">
        <f>SUM(Z11:Z15)</f>
        <v>899</v>
      </c>
      <c r="AA16" s="291"/>
      <c r="AB16" s="332">
        <f>SUM(AB11:AB15)</f>
        <v>0</v>
      </c>
      <c r="AC16" s="333"/>
      <c r="AD16" s="334" t="e">
        <f>SUM(AD11:AD15)</f>
        <v>#N/A</v>
      </c>
    </row>
    <row r="17" spans="4:27" ht="10.5" customHeight="1">
      <c r="D17" s="286"/>
      <c r="F17" s="329"/>
      <c r="G17" s="329"/>
      <c r="H17" s="286"/>
      <c r="I17" s="286"/>
      <c r="J17" s="329"/>
      <c r="K17" s="286"/>
      <c r="L17" s="335"/>
      <c r="Q17" s="336"/>
      <c r="R17" s="337"/>
      <c r="S17" s="337"/>
      <c r="T17" s="337"/>
      <c r="U17" s="338"/>
      <c r="V17" s="338"/>
      <c r="W17" s="338"/>
      <c r="X17" s="338"/>
      <c r="Y17" s="338"/>
      <c r="Z17" s="338"/>
      <c r="AA17" s="291"/>
    </row>
    <row r="18" spans="4:27" ht="18.75" customHeight="1">
      <c r="D18" s="286"/>
      <c r="F18" s="329"/>
      <c r="G18" s="329"/>
      <c r="H18" s="286"/>
      <c r="I18" s="286"/>
      <c r="J18" s="329"/>
      <c r="K18" s="286"/>
      <c r="L18" s="335"/>
      <c r="Q18" s="339"/>
      <c r="R18" s="340"/>
      <c r="S18" s="340"/>
      <c r="T18" s="340"/>
      <c r="U18" s="283"/>
      <c r="X18" s="341">
        <f>+V11+Z11</f>
        <v>0</v>
      </c>
      <c r="Z18" s="341"/>
      <c r="AA18" s="291"/>
    </row>
  </sheetData>
  <autoFilter ref="A10:AC12"/>
  <dataConsolidate link="1"/>
  <mergeCells count="26">
    <mergeCell ref="G9:G10"/>
    <mergeCell ref="B9:B10"/>
    <mergeCell ref="C9:C10"/>
    <mergeCell ref="D9:D10"/>
    <mergeCell ref="E9:E10"/>
    <mergeCell ref="F9:F10"/>
    <mergeCell ref="S9:S10"/>
    <mergeCell ref="H9:H10"/>
    <mergeCell ref="I9:I10"/>
    <mergeCell ref="J9:J10"/>
    <mergeCell ref="K9:K10"/>
    <mergeCell ref="L9:L10"/>
    <mergeCell ref="M9:M10"/>
    <mergeCell ref="N9:N10"/>
    <mergeCell ref="O9:O10"/>
    <mergeCell ref="P9:P10"/>
    <mergeCell ref="Q9:Q10"/>
    <mergeCell ref="R9:R10"/>
    <mergeCell ref="Z9:Z10"/>
    <mergeCell ref="AC9:AC10"/>
    <mergeCell ref="T9:T10"/>
    <mergeCell ref="U9:U10"/>
    <mergeCell ref="V9:V10"/>
    <mergeCell ref="W9:W10"/>
    <mergeCell ref="X9:X10"/>
    <mergeCell ref="Y9:Y10"/>
  </mergeCells>
  <conditionalFormatting sqref="AC11">
    <cfRule type="cellIs" dxfId="2" priority="4" operator="lessThan">
      <formula>16</formula>
    </cfRule>
  </conditionalFormatting>
  <conditionalFormatting sqref="AC12:AC13">
    <cfRule type="cellIs" dxfId="1" priority="3" operator="lessThan">
      <formula>16</formula>
    </cfRule>
  </conditionalFormatting>
  <conditionalFormatting sqref="AC14">
    <cfRule type="cellIs" dxfId="0" priority="1" operator="lessThan">
      <formula>16</formula>
    </cfRule>
  </conditionalFormatting>
  <printOptions horizontalCentered="1"/>
  <pageMargins left="0" right="0" top="0.98425196850393704" bottom="0" header="0" footer="0"/>
  <pageSetup paperSize="9"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7</vt:i4>
      </vt:variant>
    </vt:vector>
  </HeadingPairs>
  <TitlesOfParts>
    <vt:vector size="11" baseType="lpstr">
      <vt:lpstr>GERENTE</vt:lpstr>
      <vt:lpstr>LIMA</vt:lpstr>
      <vt:lpstr>RRHH</vt:lpstr>
      <vt:lpstr>PRACTICANTE </vt:lpstr>
      <vt:lpstr>GERENTE!Área_de_impresión</vt:lpstr>
      <vt:lpstr>LIMA!Área_de_impresión</vt:lpstr>
      <vt:lpstr>'PRACTICANTE '!Área_de_impresión</vt:lpstr>
      <vt:lpstr>RRHH!Área_de_impresión</vt:lpstr>
      <vt:lpstr>GERENTE!Títulos_a_imprimir</vt:lpstr>
      <vt:lpstr>LIMA!Títulos_a_imprimir</vt:lpstr>
      <vt:lpstr>RRHH!Títulos_a_imprimir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ecoz_2</dc:creator>
  <cp:lastModifiedBy>Leidy Rios</cp:lastModifiedBy>
  <cp:lastPrinted>2019-08-07T23:00:07Z</cp:lastPrinted>
  <dcterms:created xsi:type="dcterms:W3CDTF">2009-03-12T15:49:48Z</dcterms:created>
  <dcterms:modified xsi:type="dcterms:W3CDTF">2019-08-28T14:26:38Z</dcterms:modified>
</cp:coreProperties>
</file>