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ademico\UCR\Estadística\Decisiones Estadísticas y Administrativas\Recursos\Ejercicios del libro\"/>
    </mc:Choice>
  </mc:AlternateContent>
  <bookViews>
    <workbookView xWindow="0" yWindow="0" windowWidth="20490" windowHeight="7755" activeTab="1"/>
  </bookViews>
  <sheets>
    <sheet name="Multiplicativa" sheetId="1" r:id="rId1"/>
    <sheet name="Holt-Winters Multiplicativ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6" i="2"/>
  <c r="I15" i="2"/>
  <c r="I16" i="2"/>
  <c r="I14" i="2"/>
  <c r="H15" i="2"/>
  <c r="G15" i="2"/>
  <c r="H14" i="2"/>
  <c r="G14" i="2"/>
  <c r="C14" i="2"/>
  <c r="I3" i="2"/>
  <c r="I4" i="2"/>
  <c r="I5" i="2"/>
  <c r="I6" i="2"/>
  <c r="I7" i="2"/>
  <c r="I8" i="2"/>
  <c r="I9" i="2"/>
  <c r="I10" i="2"/>
  <c r="I11" i="2"/>
  <c r="I12" i="2"/>
  <c r="I13" i="2"/>
  <c r="I2" i="2"/>
  <c r="H13" i="2"/>
  <c r="G13" i="2"/>
  <c r="G16" i="2" l="1"/>
  <c r="H16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I7" i="1"/>
  <c r="F3" i="1"/>
  <c r="F4" i="1"/>
  <c r="F5" i="1"/>
  <c r="F6" i="1"/>
  <c r="F7" i="1"/>
  <c r="F8" i="1"/>
  <c r="F9" i="1"/>
  <c r="F10" i="1"/>
  <c r="F11" i="1"/>
  <c r="F12" i="1"/>
  <c r="F13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7" i="1"/>
</calcChain>
</file>

<file path=xl/sharedStrings.xml><?xml version="1.0" encoding="utf-8"?>
<sst xmlns="http://schemas.openxmlformats.org/spreadsheetml/2006/main" count="17" uniqueCount="15">
  <si>
    <t>Fecha</t>
  </si>
  <si>
    <t>PM(12)</t>
  </si>
  <si>
    <t>PMC(12)</t>
  </si>
  <si>
    <t>serie/PMC(12) (C )</t>
  </si>
  <si>
    <t>Promedio mensual de C</t>
  </si>
  <si>
    <t>Media geométrica del promedio mensual de C</t>
  </si>
  <si>
    <t>Factor estacional S</t>
  </si>
  <si>
    <t>Turistas</t>
  </si>
  <si>
    <t>Pt</t>
  </si>
  <si>
    <t>alpha</t>
  </si>
  <si>
    <t>beta</t>
  </si>
  <si>
    <t>gamma</t>
  </si>
  <si>
    <t>at</t>
  </si>
  <si>
    <t>bt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</si>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</sst>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Multiplicativa!$B$1</c:f>
              <c:strCache>
                <c:ptCount val="1"/>
                <c:pt idx="0">
                  <c:v>Turistas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Multiplicativa!$A$2:$A$121</c:f>
              <c:numCache>
                <c:formatCode>mmm\-yy</c:formatCode>
                <c:ptCount val="12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</c:numCache>
            </c:numRef>
          </c:cat>
          <c:val>
            <c:numRef>
              <c:f>Multiplicativa!$B$2:$B$121</c:f>
              <c:numCache>
                <c:formatCode>General</c:formatCode>
                <c:ptCount val="120"/>
                <c:pt idx="0">
                  <c:v>47204</c:v>
                </c:pt>
                <c:pt idx="1">
                  <c:v>45584</c:v>
                </c:pt>
                <c:pt idx="2">
                  <c:v>48206</c:v>
                </c:pt>
                <c:pt idx="3">
                  <c:v>36619</c:v>
                </c:pt>
                <c:pt idx="4">
                  <c:v>31607</c:v>
                </c:pt>
                <c:pt idx="5">
                  <c:v>36859</c:v>
                </c:pt>
                <c:pt idx="6">
                  <c:v>47855</c:v>
                </c:pt>
                <c:pt idx="7">
                  <c:v>45846</c:v>
                </c:pt>
                <c:pt idx="8">
                  <c:v>33029</c:v>
                </c:pt>
                <c:pt idx="9">
                  <c:v>37674</c:v>
                </c:pt>
                <c:pt idx="10">
                  <c:v>43416</c:v>
                </c:pt>
                <c:pt idx="11">
                  <c:v>50750</c:v>
                </c:pt>
                <c:pt idx="12">
                  <c:v>58361</c:v>
                </c:pt>
                <c:pt idx="13">
                  <c:v>58168</c:v>
                </c:pt>
                <c:pt idx="14">
                  <c:v>54148</c:v>
                </c:pt>
                <c:pt idx="15">
                  <c:v>45539</c:v>
                </c:pt>
                <c:pt idx="16">
                  <c:v>41879</c:v>
                </c:pt>
                <c:pt idx="17">
                  <c:v>46124</c:v>
                </c:pt>
                <c:pt idx="18">
                  <c:v>57957</c:v>
                </c:pt>
                <c:pt idx="19">
                  <c:v>52587</c:v>
                </c:pt>
                <c:pt idx="20">
                  <c:v>36224</c:v>
                </c:pt>
                <c:pt idx="21">
                  <c:v>40615</c:v>
                </c:pt>
                <c:pt idx="22">
                  <c:v>51978</c:v>
                </c:pt>
                <c:pt idx="23">
                  <c:v>67011</c:v>
                </c:pt>
                <c:pt idx="24">
                  <c:v>70545</c:v>
                </c:pt>
                <c:pt idx="25">
                  <c:v>69626</c:v>
                </c:pt>
                <c:pt idx="26">
                  <c:v>63736</c:v>
                </c:pt>
                <c:pt idx="27">
                  <c:v>53469</c:v>
                </c:pt>
                <c:pt idx="28">
                  <c:v>43217</c:v>
                </c:pt>
                <c:pt idx="29">
                  <c:v>47328</c:v>
                </c:pt>
                <c:pt idx="30">
                  <c:v>66448</c:v>
                </c:pt>
                <c:pt idx="31">
                  <c:v>55842</c:v>
                </c:pt>
                <c:pt idx="32">
                  <c:v>42217</c:v>
                </c:pt>
                <c:pt idx="33">
                  <c:v>45353</c:v>
                </c:pt>
                <c:pt idx="34">
                  <c:v>56181</c:v>
                </c:pt>
                <c:pt idx="35">
                  <c:v>70043</c:v>
                </c:pt>
                <c:pt idx="36">
                  <c:v>83163</c:v>
                </c:pt>
                <c:pt idx="37">
                  <c:v>73510</c:v>
                </c:pt>
                <c:pt idx="38">
                  <c:v>78045</c:v>
                </c:pt>
                <c:pt idx="39">
                  <c:v>57318</c:v>
                </c:pt>
                <c:pt idx="40">
                  <c:v>48028</c:v>
                </c:pt>
                <c:pt idx="41">
                  <c:v>50142</c:v>
                </c:pt>
                <c:pt idx="42">
                  <c:v>67431</c:v>
                </c:pt>
                <c:pt idx="43">
                  <c:v>64030</c:v>
                </c:pt>
                <c:pt idx="44">
                  <c:v>49012</c:v>
                </c:pt>
                <c:pt idx="45">
                  <c:v>52665</c:v>
                </c:pt>
                <c:pt idx="46">
                  <c:v>61670</c:v>
                </c:pt>
                <c:pt idx="47">
                  <c:v>76434</c:v>
                </c:pt>
                <c:pt idx="48">
                  <c:v>88908</c:v>
                </c:pt>
                <c:pt idx="49">
                  <c:v>76361</c:v>
                </c:pt>
                <c:pt idx="50">
                  <c:v>72734</c:v>
                </c:pt>
                <c:pt idx="51">
                  <c:v>60732</c:v>
                </c:pt>
                <c:pt idx="52">
                  <c:v>52293</c:v>
                </c:pt>
                <c:pt idx="53">
                  <c:v>54564</c:v>
                </c:pt>
                <c:pt idx="54">
                  <c:v>70297</c:v>
                </c:pt>
                <c:pt idx="55">
                  <c:v>61089</c:v>
                </c:pt>
                <c:pt idx="56">
                  <c:v>49291</c:v>
                </c:pt>
                <c:pt idx="57">
                  <c:v>51141</c:v>
                </c:pt>
                <c:pt idx="58">
                  <c:v>68329</c:v>
                </c:pt>
                <c:pt idx="59">
                  <c:v>78871</c:v>
                </c:pt>
                <c:pt idx="60">
                  <c:v>90627</c:v>
                </c:pt>
                <c:pt idx="61">
                  <c:v>80543</c:v>
                </c:pt>
                <c:pt idx="62">
                  <c:v>78923</c:v>
                </c:pt>
                <c:pt idx="63">
                  <c:v>60261</c:v>
                </c:pt>
                <c:pt idx="64">
                  <c:v>50696</c:v>
                </c:pt>
                <c:pt idx="65">
                  <c:v>57057</c:v>
                </c:pt>
                <c:pt idx="66">
                  <c:v>66121</c:v>
                </c:pt>
                <c:pt idx="67">
                  <c:v>60594</c:v>
                </c:pt>
                <c:pt idx="68">
                  <c:v>44720</c:v>
                </c:pt>
                <c:pt idx="69">
                  <c:v>48271</c:v>
                </c:pt>
                <c:pt idx="70">
                  <c:v>62856</c:v>
                </c:pt>
                <c:pt idx="71">
                  <c:v>80458</c:v>
                </c:pt>
                <c:pt idx="72">
                  <c:v>91584</c:v>
                </c:pt>
                <c:pt idx="73">
                  <c:v>80709</c:v>
                </c:pt>
                <c:pt idx="74">
                  <c:v>77573</c:v>
                </c:pt>
                <c:pt idx="75">
                  <c:v>58597</c:v>
                </c:pt>
                <c:pt idx="76">
                  <c:v>54849</c:v>
                </c:pt>
                <c:pt idx="77">
                  <c:v>60822</c:v>
                </c:pt>
                <c:pt idx="78">
                  <c:v>74928</c:v>
                </c:pt>
                <c:pt idx="79">
                  <c:v>62568</c:v>
                </c:pt>
                <c:pt idx="80">
                  <c:v>50868</c:v>
                </c:pt>
                <c:pt idx="81">
                  <c:v>54933</c:v>
                </c:pt>
                <c:pt idx="82">
                  <c:v>62692</c:v>
                </c:pt>
                <c:pt idx="83">
                  <c:v>81367</c:v>
                </c:pt>
                <c:pt idx="84">
                  <c:v>101145</c:v>
                </c:pt>
                <c:pt idx="85">
                  <c:v>89743</c:v>
                </c:pt>
                <c:pt idx="86">
                  <c:v>89327</c:v>
                </c:pt>
                <c:pt idx="87">
                  <c:v>78634</c:v>
                </c:pt>
                <c:pt idx="88">
                  <c:v>64476</c:v>
                </c:pt>
                <c:pt idx="89">
                  <c:v>71379</c:v>
                </c:pt>
                <c:pt idx="90">
                  <c:v>85030</c:v>
                </c:pt>
                <c:pt idx="91">
                  <c:v>72376</c:v>
                </c:pt>
                <c:pt idx="92">
                  <c:v>56949</c:v>
                </c:pt>
                <c:pt idx="93">
                  <c:v>64173</c:v>
                </c:pt>
                <c:pt idx="94">
                  <c:v>72802</c:v>
                </c:pt>
                <c:pt idx="95">
                  <c:v>96819</c:v>
                </c:pt>
                <c:pt idx="96">
                  <c:v>117108</c:v>
                </c:pt>
                <c:pt idx="97">
                  <c:v>98694</c:v>
                </c:pt>
                <c:pt idx="98">
                  <c:v>102553</c:v>
                </c:pt>
                <c:pt idx="99">
                  <c:v>81663</c:v>
                </c:pt>
                <c:pt idx="100">
                  <c:v>69663</c:v>
                </c:pt>
                <c:pt idx="101">
                  <c:v>76924</c:v>
                </c:pt>
                <c:pt idx="102">
                  <c:v>92211</c:v>
                </c:pt>
                <c:pt idx="103">
                  <c:v>80765</c:v>
                </c:pt>
                <c:pt idx="104">
                  <c:v>59367</c:v>
                </c:pt>
                <c:pt idx="105">
                  <c:v>66001</c:v>
                </c:pt>
                <c:pt idx="106">
                  <c:v>81174</c:v>
                </c:pt>
                <c:pt idx="107">
                  <c:v>105462</c:v>
                </c:pt>
                <c:pt idx="108">
                  <c:v>115990</c:v>
                </c:pt>
                <c:pt idx="109">
                  <c:v>106290</c:v>
                </c:pt>
                <c:pt idx="110">
                  <c:v>107929</c:v>
                </c:pt>
                <c:pt idx="111">
                  <c:v>87931</c:v>
                </c:pt>
                <c:pt idx="112">
                  <c:v>75436</c:v>
                </c:pt>
                <c:pt idx="113">
                  <c:v>77011</c:v>
                </c:pt>
                <c:pt idx="114">
                  <c:v>91906</c:v>
                </c:pt>
                <c:pt idx="115">
                  <c:v>78326</c:v>
                </c:pt>
                <c:pt idx="116">
                  <c:v>65258</c:v>
                </c:pt>
                <c:pt idx="117">
                  <c:v>68832</c:v>
                </c:pt>
                <c:pt idx="118">
                  <c:v>93995</c:v>
                </c:pt>
                <c:pt idx="119">
                  <c:v>119171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1145776"/>
        <c:axId val="-1531151216"/>
      </c:lineChart>
      <c:dateAx>
        <c:axId val="-1531145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-1531151216"/>
        <c:crosses val="autoZero"/>
        <c:auto val="1"/>
        <c:lblOffset val="100"/>
        <c:baseTimeUnit val="months"/>
      </c:dateAx>
      <c:valAx>
        <c:axId val="-1531151216"/>
        <c:scaling>
          <c:orientation val="minMax"/>
          <c:max val="12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-15311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7</xdr:row>
      <xdr:rowOff>71437</xdr:rowOff>
    </xdr:from>
    <xdr:to>
      <xdr:col>12</xdr:col>
      <xdr:colOff>733424</xdr:colOff>
      <xdr:row>21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selection sqref="A1:B1048576"/>
    </sheetView>
  </sheetViews>
  <sheetFormatPr baseColWidth="10" defaultRowHeight="15" x14ac:dyDescent="0.25"/>
  <cols>
    <col min="3" max="3" width="8.5703125" bestFit="1" customWidth="1"/>
    <col min="5" max="5" width="17.28515625" bestFit="1" customWidth="1"/>
    <col min="9" max="9" width="42.5703125" bestFit="1" customWidth="1"/>
  </cols>
  <sheetData>
    <row r="1" spans="1:9" x14ac:dyDescent="0.25">
      <c r="A1" t="s">
        <v>0</v>
      </c>
      <c r="B1" t="s">
        <v>7</v>
      </c>
      <c r="C1" s="3" t="s">
        <v>1</v>
      </c>
      <c r="D1" t="s">
        <v>2</v>
      </c>
      <c r="E1" t="s">
        <v>3</v>
      </c>
      <c r="F1" t="s">
        <v>4</v>
      </c>
      <c r="G1" t="s">
        <v>6</v>
      </c>
    </row>
    <row r="2" spans="1:9" x14ac:dyDescent="0.25">
      <c r="A2" s="1">
        <v>33239</v>
      </c>
      <c r="B2">
        <v>47204</v>
      </c>
      <c r="F2" s="5">
        <f>+AVERAGE(E2,E14,E26,E38,E50,E62,E74,E86,E98,E110)</f>
        <v>1.345967805112841</v>
      </c>
      <c r="G2" s="4">
        <f>+F2/$I$7</f>
        <v>1.3674571163444711</v>
      </c>
      <c r="H2" s="2">
        <f>+B2/G2</f>
        <v>34519.546855105189</v>
      </c>
    </row>
    <row r="3" spans="1:9" x14ac:dyDescent="0.25">
      <c r="A3" s="1">
        <v>33270</v>
      </c>
      <c r="B3">
        <v>45584</v>
      </c>
      <c r="F3" s="5">
        <f t="shared" ref="F3:F13" si="0">+AVERAGE(E3,E15,E27,E39,E51,E63,E75,E87,E99,E111)</f>
        <v>1.208290133604887</v>
      </c>
      <c r="G3" s="4">
        <f t="shared" ref="G3:G66" si="1">+F3/$I$7</f>
        <v>1.2275813251478871</v>
      </c>
      <c r="H3" s="2">
        <f t="shared" ref="H3:H66" si="2">+B3/G3</f>
        <v>37133.181375587053</v>
      </c>
    </row>
    <row r="4" spans="1:9" x14ac:dyDescent="0.25">
      <c r="A4" s="1">
        <v>33298</v>
      </c>
      <c r="B4">
        <v>48206</v>
      </c>
      <c r="F4" s="5">
        <f t="shared" si="0"/>
        <v>1.1822886275759079</v>
      </c>
      <c r="G4" s="4">
        <f t="shared" si="1"/>
        <v>1.201164687008448</v>
      </c>
      <c r="H4" s="2">
        <f t="shared" si="2"/>
        <v>40132.714956896627</v>
      </c>
    </row>
    <row r="5" spans="1:9" x14ac:dyDescent="0.25">
      <c r="A5" s="1">
        <v>33329</v>
      </c>
      <c r="B5">
        <v>36619</v>
      </c>
      <c r="F5" s="5">
        <f t="shared" si="0"/>
        <v>0.94821619474364205</v>
      </c>
      <c r="G5" s="4">
        <f t="shared" si="1"/>
        <v>0.9633551251447372</v>
      </c>
      <c r="H5" s="2">
        <f t="shared" si="2"/>
        <v>38011.942890217411</v>
      </c>
    </row>
    <row r="6" spans="1:9" x14ac:dyDescent="0.25">
      <c r="A6" s="1">
        <v>33359</v>
      </c>
      <c r="B6">
        <v>31607</v>
      </c>
      <c r="F6" s="5">
        <f t="shared" si="0"/>
        <v>0.80933832861126276</v>
      </c>
      <c r="G6" s="4">
        <f t="shared" si="1"/>
        <v>0.82225997738261403</v>
      </c>
      <c r="H6" s="2">
        <f t="shared" si="2"/>
        <v>38439.180878789906</v>
      </c>
      <c r="I6" s="6" t="s">
        <v>5</v>
      </c>
    </row>
    <row r="7" spans="1:9" x14ac:dyDescent="0.25">
      <c r="A7" s="1">
        <v>33390</v>
      </c>
      <c r="B7">
        <v>36859</v>
      </c>
      <c r="C7" s="2">
        <f>+AVERAGE(B2:B13)</f>
        <v>42054.083333333336</v>
      </c>
      <c r="F7" s="5">
        <f t="shared" si="0"/>
        <v>0.86964788042101671</v>
      </c>
      <c r="G7" s="4">
        <f t="shared" si="1"/>
        <v>0.88353241309208452</v>
      </c>
      <c r="H7" s="2">
        <f t="shared" si="2"/>
        <v>41717.767739844581</v>
      </c>
      <c r="I7" s="7">
        <f>+PRODUCT(F2:F13)^(1/12)</f>
        <v>0.98428520282297705</v>
      </c>
    </row>
    <row r="8" spans="1:9" x14ac:dyDescent="0.25">
      <c r="A8" s="1">
        <v>33420</v>
      </c>
      <c r="B8">
        <v>47855</v>
      </c>
      <c r="C8" s="2">
        <f t="shared" ref="C8:C71" si="3">+AVERAGE(B3:B14)</f>
        <v>42983.833333333336</v>
      </c>
      <c r="D8" s="2">
        <f>+AVERAGE(C7:C8)</f>
        <v>42518.958333333336</v>
      </c>
      <c r="E8" s="4">
        <f>+B8/D8</f>
        <v>1.1254979396445703</v>
      </c>
      <c r="F8" s="5">
        <f t="shared" si="0"/>
        <v>1.0893381016158166</v>
      </c>
      <c r="G8" s="4">
        <f t="shared" si="1"/>
        <v>1.1067301413163002</v>
      </c>
      <c r="H8" s="2">
        <f t="shared" si="2"/>
        <v>43239.989780239644</v>
      </c>
    </row>
    <row r="9" spans="1:9" x14ac:dyDescent="0.25">
      <c r="A9" s="1">
        <v>33451</v>
      </c>
      <c r="B9">
        <v>45846</v>
      </c>
      <c r="C9" s="2">
        <f t="shared" si="3"/>
        <v>44032.5</v>
      </c>
      <c r="D9" s="2">
        <f t="shared" ref="D9:D72" si="4">+AVERAGE(C8:C9)</f>
        <v>43508.166666666672</v>
      </c>
      <c r="E9" s="4">
        <f t="shared" ref="E9:E72" si="5">+B9/D9</f>
        <v>1.0537332071756642</v>
      </c>
      <c r="F9" s="5">
        <f t="shared" si="0"/>
        <v>0.95825070998387474</v>
      </c>
      <c r="G9" s="4">
        <f t="shared" si="1"/>
        <v>0.97354984839309366</v>
      </c>
      <c r="H9" s="2">
        <f t="shared" si="2"/>
        <v>47091.579414933665</v>
      </c>
    </row>
    <row r="10" spans="1:9" x14ac:dyDescent="0.25">
      <c r="A10" s="1">
        <v>33482</v>
      </c>
      <c r="B10">
        <v>33029</v>
      </c>
      <c r="C10" s="2">
        <f t="shared" si="3"/>
        <v>44527.666666666664</v>
      </c>
      <c r="D10" s="2">
        <f t="shared" si="4"/>
        <v>44280.083333333328</v>
      </c>
      <c r="E10" s="4">
        <f t="shared" si="5"/>
        <v>0.74591097201337708</v>
      </c>
      <c r="F10" s="5">
        <f t="shared" si="0"/>
        <v>0.71738341479866718</v>
      </c>
      <c r="G10" s="4">
        <f t="shared" si="1"/>
        <v>0.72883693947768113</v>
      </c>
      <c r="H10" s="2">
        <f t="shared" si="2"/>
        <v>45317.406694109297</v>
      </c>
    </row>
    <row r="11" spans="1:9" x14ac:dyDescent="0.25">
      <c r="A11" s="1">
        <v>33512</v>
      </c>
      <c r="B11">
        <v>37674</v>
      </c>
      <c r="C11" s="2">
        <f t="shared" si="3"/>
        <v>45271</v>
      </c>
      <c r="D11" s="2">
        <f t="shared" si="4"/>
        <v>44899.333333333328</v>
      </c>
      <c r="E11" s="4">
        <f t="shared" si="5"/>
        <v>0.8390770464297912</v>
      </c>
      <c r="F11" s="5">
        <f t="shared" si="0"/>
        <v>0.77809054271397882</v>
      </c>
      <c r="G11" s="4">
        <f t="shared" si="1"/>
        <v>0.79051329887148347</v>
      </c>
      <c r="H11" s="2">
        <f t="shared" si="2"/>
        <v>47657.642260772132</v>
      </c>
    </row>
    <row r="12" spans="1:9" x14ac:dyDescent="0.25">
      <c r="A12" s="1">
        <v>33543</v>
      </c>
      <c r="B12">
        <v>43416</v>
      </c>
      <c r="C12" s="2">
        <f t="shared" si="3"/>
        <v>46127</v>
      </c>
      <c r="D12" s="2">
        <f t="shared" si="4"/>
        <v>45699</v>
      </c>
      <c r="E12" s="4">
        <f t="shared" si="5"/>
        <v>0.95004267051795444</v>
      </c>
      <c r="F12" s="5">
        <f t="shared" si="0"/>
        <v>0.94187844329039572</v>
      </c>
      <c r="G12" s="4">
        <f t="shared" si="1"/>
        <v>0.95691618708586013</v>
      </c>
      <c r="H12" s="2">
        <f t="shared" si="2"/>
        <v>45370.744675368798</v>
      </c>
    </row>
    <row r="13" spans="1:9" x14ac:dyDescent="0.25">
      <c r="A13" s="1">
        <v>33573</v>
      </c>
      <c r="B13">
        <v>50750</v>
      </c>
      <c r="C13" s="2">
        <f t="shared" si="3"/>
        <v>46899.083333333336</v>
      </c>
      <c r="D13" s="2">
        <f t="shared" si="4"/>
        <v>46513.041666666672</v>
      </c>
      <c r="E13" s="4">
        <f t="shared" si="5"/>
        <v>1.091091835354421</v>
      </c>
      <c r="F13" s="5">
        <f t="shared" si="0"/>
        <v>1.1741483498203509</v>
      </c>
      <c r="G13" s="4">
        <f t="shared" si="1"/>
        <v>1.192894444062389</v>
      </c>
      <c r="H13" s="2">
        <f t="shared" si="2"/>
        <v>42543.57982184193</v>
      </c>
    </row>
    <row r="14" spans="1:9" x14ac:dyDescent="0.25">
      <c r="A14" s="1">
        <v>33604</v>
      </c>
      <c r="B14">
        <v>58361</v>
      </c>
      <c r="C14" s="2">
        <f t="shared" si="3"/>
        <v>47740.916666666664</v>
      </c>
      <c r="D14" s="2">
        <f t="shared" si="4"/>
        <v>47320</v>
      </c>
      <c r="E14" s="4">
        <f t="shared" si="5"/>
        <v>1.2333262890955199</v>
      </c>
      <c r="F14" s="5">
        <v>1.345967805112841</v>
      </c>
      <c r="G14" s="4">
        <f t="shared" si="1"/>
        <v>1.3674571163444711</v>
      </c>
      <c r="H14" s="2">
        <f t="shared" si="2"/>
        <v>42678.486442055633</v>
      </c>
    </row>
    <row r="15" spans="1:9" x14ac:dyDescent="0.25">
      <c r="A15" s="1">
        <v>33635</v>
      </c>
      <c r="B15">
        <v>58168</v>
      </c>
      <c r="C15" s="2">
        <f t="shared" si="3"/>
        <v>48302.666666666664</v>
      </c>
      <c r="D15" s="2">
        <f t="shared" si="4"/>
        <v>48021.791666666664</v>
      </c>
      <c r="E15" s="4">
        <f t="shared" si="5"/>
        <v>1.2112834190727648</v>
      </c>
      <c r="F15" s="5">
        <v>1.208290133604887</v>
      </c>
      <c r="G15" s="4">
        <f t="shared" si="1"/>
        <v>1.2275813251478871</v>
      </c>
      <c r="H15" s="2">
        <f t="shared" si="2"/>
        <v>47384.233376955686</v>
      </c>
    </row>
    <row r="16" spans="1:9" x14ac:dyDescent="0.25">
      <c r="A16" s="1">
        <v>33664</v>
      </c>
      <c r="B16">
        <v>54148</v>
      </c>
      <c r="C16" s="2">
        <f t="shared" si="3"/>
        <v>48568.916666666664</v>
      </c>
      <c r="D16" s="2">
        <f t="shared" si="4"/>
        <v>48435.791666666664</v>
      </c>
      <c r="E16" s="4">
        <f t="shared" si="5"/>
        <v>1.1179336217449389</v>
      </c>
      <c r="F16" s="5">
        <v>1.1822886275759079</v>
      </c>
      <c r="G16" s="4">
        <f t="shared" si="1"/>
        <v>1.201164687008448</v>
      </c>
      <c r="H16" s="2">
        <f t="shared" si="2"/>
        <v>45079.580332034158</v>
      </c>
    </row>
    <row r="17" spans="1:8" x14ac:dyDescent="0.25">
      <c r="A17" s="1">
        <v>33695</v>
      </c>
      <c r="B17">
        <v>45539</v>
      </c>
      <c r="C17" s="2">
        <f t="shared" si="3"/>
        <v>48814</v>
      </c>
      <c r="D17" s="2">
        <f t="shared" si="4"/>
        <v>48691.458333333328</v>
      </c>
      <c r="E17" s="4">
        <f t="shared" si="5"/>
        <v>0.93525644042632405</v>
      </c>
      <c r="F17" s="5">
        <v>0.94821619474364205</v>
      </c>
      <c r="G17" s="4">
        <f t="shared" si="1"/>
        <v>0.9633551251447372</v>
      </c>
      <c r="H17" s="2">
        <f t="shared" si="2"/>
        <v>47271.249004003679</v>
      </c>
    </row>
    <row r="18" spans="1:8" x14ac:dyDescent="0.25">
      <c r="A18" s="1">
        <v>33725</v>
      </c>
      <c r="B18">
        <v>41879</v>
      </c>
      <c r="C18" s="2">
        <f t="shared" si="3"/>
        <v>49527.5</v>
      </c>
      <c r="D18" s="2">
        <f t="shared" si="4"/>
        <v>49170.75</v>
      </c>
      <c r="E18" s="4">
        <f t="shared" si="5"/>
        <v>0.85170553631986501</v>
      </c>
      <c r="F18" s="5">
        <v>0.80933832861126276</v>
      </c>
      <c r="G18" s="4">
        <f t="shared" si="1"/>
        <v>0.82225997738261403</v>
      </c>
      <c r="H18" s="2">
        <f t="shared" si="2"/>
        <v>50931.580220294323</v>
      </c>
    </row>
    <row r="19" spans="1:8" x14ac:dyDescent="0.25">
      <c r="A19" s="1">
        <v>33756</v>
      </c>
      <c r="B19">
        <v>46124</v>
      </c>
      <c r="C19" s="2">
        <f t="shared" si="3"/>
        <v>50882.583333333336</v>
      </c>
      <c r="D19" s="2">
        <f t="shared" si="4"/>
        <v>50205.041666666672</v>
      </c>
      <c r="E19" s="4">
        <f t="shared" si="5"/>
        <v>0.91871251310251867</v>
      </c>
      <c r="F19" s="5">
        <v>0.86964788042101671</v>
      </c>
      <c r="G19" s="4">
        <f t="shared" si="1"/>
        <v>0.88353241309208452</v>
      </c>
      <c r="H19" s="2">
        <f t="shared" si="2"/>
        <v>52204.083649382548</v>
      </c>
    </row>
    <row r="20" spans="1:8" x14ac:dyDescent="0.25">
      <c r="A20" s="1">
        <v>33786</v>
      </c>
      <c r="B20">
        <v>57957</v>
      </c>
      <c r="C20" s="2">
        <f t="shared" si="3"/>
        <v>51897.916666666664</v>
      </c>
      <c r="D20" s="2">
        <f t="shared" si="4"/>
        <v>51390.25</v>
      </c>
      <c r="E20" s="4">
        <f t="shared" si="5"/>
        <v>1.1277820209086353</v>
      </c>
      <c r="F20" s="5">
        <v>1.0893381016158166</v>
      </c>
      <c r="G20" s="4">
        <f t="shared" si="1"/>
        <v>1.1067301413163002</v>
      </c>
      <c r="H20" s="2">
        <f t="shared" si="2"/>
        <v>52367.779494166738</v>
      </c>
    </row>
    <row r="21" spans="1:8" x14ac:dyDescent="0.25">
      <c r="A21" s="1">
        <v>33817</v>
      </c>
      <c r="B21">
        <v>52587</v>
      </c>
      <c r="C21" s="2">
        <f t="shared" si="3"/>
        <v>52852.75</v>
      </c>
      <c r="D21" s="2">
        <f t="shared" si="4"/>
        <v>52375.333333333328</v>
      </c>
      <c r="E21" s="4">
        <f t="shared" si="5"/>
        <v>1.0040413426167536</v>
      </c>
      <c r="F21" s="5">
        <v>0.95825070998387474</v>
      </c>
      <c r="G21" s="4">
        <f t="shared" si="1"/>
        <v>0.97354984839309366</v>
      </c>
      <c r="H21" s="2">
        <f t="shared" si="2"/>
        <v>54015.724091373653</v>
      </c>
    </row>
    <row r="22" spans="1:8" x14ac:dyDescent="0.25">
      <c r="A22" s="1">
        <v>33848</v>
      </c>
      <c r="B22">
        <v>36224</v>
      </c>
      <c r="C22" s="2">
        <f t="shared" si="3"/>
        <v>53651.75</v>
      </c>
      <c r="D22" s="2">
        <f t="shared" si="4"/>
        <v>53252.25</v>
      </c>
      <c r="E22" s="4">
        <f t="shared" si="5"/>
        <v>0.68023416850931184</v>
      </c>
      <c r="F22" s="5">
        <v>0.71738341479866718</v>
      </c>
      <c r="G22" s="4">
        <f t="shared" si="1"/>
        <v>0.72883693947768113</v>
      </c>
      <c r="H22" s="2">
        <f t="shared" si="2"/>
        <v>49701.103275528025</v>
      </c>
    </row>
    <row r="23" spans="1:8" x14ac:dyDescent="0.25">
      <c r="A23" s="1">
        <v>33878</v>
      </c>
      <c r="B23">
        <v>40615</v>
      </c>
      <c r="C23" s="2">
        <f t="shared" si="3"/>
        <v>54312.583333333336</v>
      </c>
      <c r="D23" s="2">
        <f t="shared" si="4"/>
        <v>53982.166666666672</v>
      </c>
      <c r="E23" s="4">
        <f t="shared" si="5"/>
        <v>0.7523781001750578</v>
      </c>
      <c r="F23" s="5">
        <v>0.77809054271397882</v>
      </c>
      <c r="G23" s="4">
        <f t="shared" si="1"/>
        <v>0.79051329887148347</v>
      </c>
      <c r="H23" s="2">
        <f t="shared" si="2"/>
        <v>51378.009779191489</v>
      </c>
    </row>
    <row r="24" spans="1:8" x14ac:dyDescent="0.25">
      <c r="A24" s="1">
        <v>33909</v>
      </c>
      <c r="B24">
        <v>51978</v>
      </c>
      <c r="C24" s="2">
        <f t="shared" si="3"/>
        <v>54424.083333333336</v>
      </c>
      <c r="D24" s="2">
        <f t="shared" si="4"/>
        <v>54368.333333333336</v>
      </c>
      <c r="E24" s="4">
        <f t="shared" si="5"/>
        <v>0.95603445633181072</v>
      </c>
      <c r="F24" s="5">
        <v>0.94187844329039572</v>
      </c>
      <c r="G24" s="4">
        <f t="shared" si="1"/>
        <v>0.95691618708586013</v>
      </c>
      <c r="H24" s="2">
        <f t="shared" si="2"/>
        <v>54318.236749961288</v>
      </c>
    </row>
    <row r="25" spans="1:8" x14ac:dyDescent="0.25">
      <c r="A25" s="1">
        <v>33939</v>
      </c>
      <c r="B25">
        <v>67011</v>
      </c>
      <c r="C25" s="2">
        <f t="shared" si="3"/>
        <v>54524.416666666664</v>
      </c>
      <c r="D25" s="2">
        <f t="shared" si="4"/>
        <v>54474.25</v>
      </c>
      <c r="E25" s="4">
        <f t="shared" si="5"/>
        <v>1.23014084636319</v>
      </c>
      <c r="F25" s="5">
        <v>1.1741483498203509</v>
      </c>
      <c r="G25" s="4">
        <f t="shared" si="1"/>
        <v>1.192894444062389</v>
      </c>
      <c r="H25" s="2">
        <f t="shared" si="2"/>
        <v>56175.129604757625</v>
      </c>
    </row>
    <row r="26" spans="1:8" x14ac:dyDescent="0.25">
      <c r="A26" s="1">
        <v>33970</v>
      </c>
      <c r="B26">
        <v>70545</v>
      </c>
      <c r="C26" s="2">
        <f t="shared" si="3"/>
        <v>55232</v>
      </c>
      <c r="D26" s="2">
        <f t="shared" si="4"/>
        <v>54878.208333333328</v>
      </c>
      <c r="E26" s="4">
        <f t="shared" si="5"/>
        <v>1.2854829292440761</v>
      </c>
      <c r="F26" s="5">
        <v>1.345967805112841</v>
      </c>
      <c r="G26" s="4">
        <f t="shared" si="1"/>
        <v>1.3674571163444711</v>
      </c>
      <c r="H26" s="2">
        <f t="shared" si="2"/>
        <v>51588.455065108799</v>
      </c>
    </row>
    <row r="27" spans="1:8" x14ac:dyDescent="0.25">
      <c r="A27" s="1">
        <v>34001</v>
      </c>
      <c r="B27">
        <v>69626</v>
      </c>
      <c r="C27" s="2">
        <f t="shared" si="3"/>
        <v>55503.25</v>
      </c>
      <c r="D27" s="2">
        <f t="shared" si="4"/>
        <v>55367.625</v>
      </c>
      <c r="E27" s="4">
        <f t="shared" si="5"/>
        <v>1.2575218821468321</v>
      </c>
      <c r="F27" s="5">
        <v>1.208290133604887</v>
      </c>
      <c r="G27" s="4">
        <f t="shared" si="1"/>
        <v>1.2275813251478871</v>
      </c>
      <c r="H27" s="2">
        <f t="shared" si="2"/>
        <v>56718.034539676737</v>
      </c>
    </row>
    <row r="28" spans="1:8" x14ac:dyDescent="0.25">
      <c r="A28" s="1">
        <v>34029</v>
      </c>
      <c r="B28">
        <v>63736</v>
      </c>
      <c r="C28" s="2">
        <f t="shared" si="3"/>
        <v>56002.666666666664</v>
      </c>
      <c r="D28" s="2">
        <f t="shared" si="4"/>
        <v>55752.958333333328</v>
      </c>
      <c r="E28" s="4">
        <f t="shared" si="5"/>
        <v>1.1431859744363342</v>
      </c>
      <c r="F28" s="5">
        <v>1.1822886275759079</v>
      </c>
      <c r="G28" s="4">
        <f t="shared" si="1"/>
        <v>1.201164687008448</v>
      </c>
      <c r="H28" s="2">
        <f t="shared" si="2"/>
        <v>53061.832977072634</v>
      </c>
    </row>
    <row r="29" spans="1:8" x14ac:dyDescent="0.25">
      <c r="A29" s="1">
        <v>34060</v>
      </c>
      <c r="B29">
        <v>53469</v>
      </c>
      <c r="C29" s="2">
        <f t="shared" si="3"/>
        <v>56397.5</v>
      </c>
      <c r="D29" s="2">
        <f t="shared" si="4"/>
        <v>56200.083333333328</v>
      </c>
      <c r="E29" s="4">
        <f t="shared" si="5"/>
        <v>0.95140428320835835</v>
      </c>
      <c r="F29" s="5">
        <v>0.94821619474364205</v>
      </c>
      <c r="G29" s="4">
        <f t="shared" si="1"/>
        <v>0.9633551251447372</v>
      </c>
      <c r="H29" s="2">
        <f t="shared" si="2"/>
        <v>55502.89670381591</v>
      </c>
    </row>
    <row r="30" spans="1:8" x14ac:dyDescent="0.25">
      <c r="A30" s="1">
        <v>34090</v>
      </c>
      <c r="B30">
        <v>43217</v>
      </c>
      <c r="C30" s="2">
        <f t="shared" si="3"/>
        <v>56747.75</v>
      </c>
      <c r="D30" s="2">
        <f t="shared" si="4"/>
        <v>56572.625</v>
      </c>
      <c r="E30" s="4">
        <f t="shared" si="5"/>
        <v>0.7639207125354357</v>
      </c>
      <c r="F30" s="5">
        <v>0.80933832861126276</v>
      </c>
      <c r="G30" s="4">
        <f t="shared" si="1"/>
        <v>0.82225997738261403</v>
      </c>
      <c r="H30" s="2">
        <f t="shared" si="2"/>
        <v>52558.802798072058</v>
      </c>
    </row>
    <row r="31" spans="1:8" x14ac:dyDescent="0.25">
      <c r="A31" s="1">
        <v>34121</v>
      </c>
      <c r="B31">
        <v>47328</v>
      </c>
      <c r="C31" s="2">
        <f t="shared" si="3"/>
        <v>57000.416666666664</v>
      </c>
      <c r="D31" s="2">
        <f t="shared" si="4"/>
        <v>56874.083333333328</v>
      </c>
      <c r="E31" s="4">
        <f t="shared" si="5"/>
        <v>0.83215407134767017</v>
      </c>
      <c r="F31" s="5">
        <v>0.86964788042101671</v>
      </c>
      <c r="G31" s="4">
        <f t="shared" si="1"/>
        <v>0.88353241309208452</v>
      </c>
      <c r="H31" s="2">
        <f t="shared" si="2"/>
        <v>53566.795398447175</v>
      </c>
    </row>
    <row r="32" spans="1:8" x14ac:dyDescent="0.25">
      <c r="A32" s="1">
        <v>34151</v>
      </c>
      <c r="B32">
        <v>66448</v>
      </c>
      <c r="C32" s="2">
        <f t="shared" si="3"/>
        <v>58051.916666666664</v>
      </c>
      <c r="D32" s="2">
        <f t="shared" si="4"/>
        <v>57526.166666666664</v>
      </c>
      <c r="E32" s="4">
        <f t="shared" si="5"/>
        <v>1.1550917408599566</v>
      </c>
      <c r="F32" s="5">
        <v>1.0893381016158166</v>
      </c>
      <c r="G32" s="4">
        <f t="shared" si="1"/>
        <v>1.1067301413163002</v>
      </c>
      <c r="H32" s="2">
        <f t="shared" si="2"/>
        <v>60039.929807070606</v>
      </c>
    </row>
    <row r="33" spans="1:8" x14ac:dyDescent="0.25">
      <c r="A33" s="1">
        <v>34182</v>
      </c>
      <c r="B33">
        <v>55842</v>
      </c>
      <c r="C33" s="2">
        <f t="shared" si="3"/>
        <v>58375.583333333336</v>
      </c>
      <c r="D33" s="2">
        <f t="shared" si="4"/>
        <v>58213.75</v>
      </c>
      <c r="E33" s="4">
        <f t="shared" si="5"/>
        <v>0.9592579072813554</v>
      </c>
      <c r="F33" s="5">
        <v>0.95825070998387474</v>
      </c>
      <c r="G33" s="4">
        <f t="shared" si="1"/>
        <v>0.97354984839309366</v>
      </c>
      <c r="H33" s="2">
        <f t="shared" si="2"/>
        <v>57359.15843669515</v>
      </c>
    </row>
    <row r="34" spans="1:8" x14ac:dyDescent="0.25">
      <c r="A34" s="1">
        <v>34213</v>
      </c>
      <c r="B34">
        <v>42217</v>
      </c>
      <c r="C34" s="2">
        <f t="shared" si="3"/>
        <v>59568</v>
      </c>
      <c r="D34" s="2">
        <f t="shared" si="4"/>
        <v>58971.791666666672</v>
      </c>
      <c r="E34" s="4">
        <f t="shared" si="5"/>
        <v>0.71588464258688644</v>
      </c>
      <c r="F34" s="5">
        <v>0.71738341479866718</v>
      </c>
      <c r="G34" s="4">
        <f t="shared" si="1"/>
        <v>0.72883693947768113</v>
      </c>
      <c r="H34" s="2">
        <f t="shared" si="2"/>
        <v>57923.792982082785</v>
      </c>
    </row>
    <row r="35" spans="1:8" x14ac:dyDescent="0.25">
      <c r="A35" s="1">
        <v>34243</v>
      </c>
      <c r="B35">
        <v>45353</v>
      </c>
      <c r="C35" s="2">
        <f t="shared" si="3"/>
        <v>59888.75</v>
      </c>
      <c r="D35" s="2">
        <f t="shared" si="4"/>
        <v>59728.375</v>
      </c>
      <c r="E35" s="4">
        <f t="shared" si="5"/>
        <v>0.75932084206208528</v>
      </c>
      <c r="F35" s="5">
        <v>0.77809054271397882</v>
      </c>
      <c r="G35" s="4">
        <f t="shared" si="1"/>
        <v>0.79051329887148347</v>
      </c>
      <c r="H35" s="2">
        <f t="shared" si="2"/>
        <v>57371.58383640703</v>
      </c>
    </row>
    <row r="36" spans="1:8" x14ac:dyDescent="0.25">
      <c r="A36" s="1">
        <v>34274</v>
      </c>
      <c r="B36">
        <v>56181</v>
      </c>
      <c r="C36" s="2">
        <f t="shared" si="3"/>
        <v>60289.666666666664</v>
      </c>
      <c r="D36" s="2">
        <f t="shared" si="4"/>
        <v>60089.208333333328</v>
      </c>
      <c r="E36" s="4">
        <f t="shared" si="5"/>
        <v>0.93495989643176369</v>
      </c>
      <c r="F36" s="5">
        <v>0.94187844329039572</v>
      </c>
      <c r="G36" s="4">
        <f t="shared" si="1"/>
        <v>0.95691618708586013</v>
      </c>
      <c r="H36" s="2">
        <f t="shared" si="2"/>
        <v>58710.470946353751</v>
      </c>
    </row>
    <row r="37" spans="1:8" x14ac:dyDescent="0.25">
      <c r="A37" s="1">
        <v>34304</v>
      </c>
      <c r="B37">
        <v>70043</v>
      </c>
      <c r="C37" s="2">
        <f t="shared" si="3"/>
        <v>60524.166666666664</v>
      </c>
      <c r="D37" s="2">
        <f t="shared" si="4"/>
        <v>60406.916666666664</v>
      </c>
      <c r="E37" s="4">
        <f t="shared" si="5"/>
        <v>1.1595195362561959</v>
      </c>
      <c r="F37" s="5">
        <v>1.1741483498203509</v>
      </c>
      <c r="G37" s="4">
        <f t="shared" si="1"/>
        <v>1.192894444062389</v>
      </c>
      <c r="H37" s="2">
        <f t="shared" si="2"/>
        <v>58716.84653125664</v>
      </c>
    </row>
    <row r="38" spans="1:8" x14ac:dyDescent="0.25">
      <c r="A38" s="1">
        <v>34335</v>
      </c>
      <c r="B38">
        <v>83163</v>
      </c>
      <c r="C38" s="2">
        <f t="shared" si="3"/>
        <v>60606.083333333336</v>
      </c>
      <c r="D38" s="2">
        <f t="shared" si="4"/>
        <v>60565.125</v>
      </c>
      <c r="E38" s="4">
        <f t="shared" si="5"/>
        <v>1.3731169546830788</v>
      </c>
      <c r="F38" s="5">
        <v>1.345967805112841</v>
      </c>
      <c r="G38" s="4">
        <f t="shared" si="1"/>
        <v>1.3674571163444711</v>
      </c>
      <c r="H38" s="2">
        <f t="shared" si="2"/>
        <v>60815.801099718519</v>
      </c>
    </row>
    <row r="39" spans="1:8" x14ac:dyDescent="0.25">
      <c r="A39" s="1">
        <v>34366</v>
      </c>
      <c r="B39">
        <v>73510</v>
      </c>
      <c r="C39" s="2">
        <f t="shared" si="3"/>
        <v>61288.416666666664</v>
      </c>
      <c r="D39" s="2">
        <f t="shared" si="4"/>
        <v>60947.25</v>
      </c>
      <c r="E39" s="4">
        <f t="shared" si="5"/>
        <v>1.2061249687229529</v>
      </c>
      <c r="F39" s="5">
        <v>1.208290133604887</v>
      </c>
      <c r="G39" s="4">
        <f t="shared" si="1"/>
        <v>1.2275813251478871</v>
      </c>
      <c r="H39" s="2">
        <f t="shared" si="2"/>
        <v>59881.97970602414</v>
      </c>
    </row>
    <row r="40" spans="1:8" x14ac:dyDescent="0.25">
      <c r="A40" s="1">
        <v>34394</v>
      </c>
      <c r="B40">
        <v>78045</v>
      </c>
      <c r="C40" s="2">
        <f t="shared" si="3"/>
        <v>61854.666666666664</v>
      </c>
      <c r="D40" s="2">
        <f t="shared" si="4"/>
        <v>61571.541666666664</v>
      </c>
      <c r="E40" s="4">
        <f t="shared" si="5"/>
        <v>1.2675498759234685</v>
      </c>
      <c r="F40" s="5">
        <v>1.1822886275759079</v>
      </c>
      <c r="G40" s="4">
        <f t="shared" si="1"/>
        <v>1.201164687008448</v>
      </c>
      <c r="H40" s="2">
        <f t="shared" si="2"/>
        <v>64974.437597207761</v>
      </c>
    </row>
    <row r="41" spans="1:8" x14ac:dyDescent="0.25">
      <c r="A41" s="1">
        <v>34425</v>
      </c>
      <c r="B41">
        <v>57318</v>
      </c>
      <c r="C41" s="2">
        <f t="shared" si="3"/>
        <v>62464</v>
      </c>
      <c r="D41" s="2">
        <f t="shared" si="4"/>
        <v>62159.333333333328</v>
      </c>
      <c r="E41" s="4">
        <f t="shared" si="5"/>
        <v>0.92211413678825394</v>
      </c>
      <c r="F41" s="5">
        <v>0.94821619474364205</v>
      </c>
      <c r="G41" s="4">
        <f t="shared" si="1"/>
        <v>0.9633551251447372</v>
      </c>
      <c r="H41" s="2">
        <f t="shared" si="2"/>
        <v>59498.308052690729</v>
      </c>
    </row>
    <row r="42" spans="1:8" x14ac:dyDescent="0.25">
      <c r="A42" s="1">
        <v>34455</v>
      </c>
      <c r="B42">
        <v>48028</v>
      </c>
      <c r="C42" s="2">
        <f t="shared" si="3"/>
        <v>62921.416666666664</v>
      </c>
      <c r="D42" s="2">
        <f t="shared" si="4"/>
        <v>62692.708333333328</v>
      </c>
      <c r="E42" s="4">
        <f t="shared" si="5"/>
        <v>0.7660859018027748</v>
      </c>
      <c r="F42" s="5">
        <v>0.80933832861126276</v>
      </c>
      <c r="G42" s="4">
        <f t="shared" si="1"/>
        <v>0.82225997738261403</v>
      </c>
      <c r="H42" s="2">
        <f t="shared" si="2"/>
        <v>58409.750347914123</v>
      </c>
    </row>
    <row r="43" spans="1:8" x14ac:dyDescent="0.25">
      <c r="A43" s="1">
        <v>34486</v>
      </c>
      <c r="B43">
        <v>50142</v>
      </c>
      <c r="C43" s="2">
        <f t="shared" si="3"/>
        <v>63454</v>
      </c>
      <c r="D43" s="2">
        <f t="shared" si="4"/>
        <v>63187.708333333328</v>
      </c>
      <c r="E43" s="4">
        <f t="shared" si="5"/>
        <v>0.79354041035143308</v>
      </c>
      <c r="F43" s="5">
        <v>0.86964788042101671</v>
      </c>
      <c r="G43" s="4">
        <f t="shared" si="1"/>
        <v>0.88353241309208452</v>
      </c>
      <c r="H43" s="2">
        <f t="shared" si="2"/>
        <v>56751.737974749369</v>
      </c>
    </row>
    <row r="44" spans="1:8" x14ac:dyDescent="0.25">
      <c r="A44" s="1">
        <v>34516</v>
      </c>
      <c r="B44">
        <v>67431</v>
      </c>
      <c r="C44" s="2">
        <f t="shared" si="3"/>
        <v>63932.75</v>
      </c>
      <c r="D44" s="2">
        <f t="shared" si="4"/>
        <v>63693.375</v>
      </c>
      <c r="E44" s="4">
        <f t="shared" si="5"/>
        <v>1.058681534775006</v>
      </c>
      <c r="F44" s="5">
        <v>1.0893381016158166</v>
      </c>
      <c r="G44" s="4">
        <f t="shared" si="1"/>
        <v>1.1067301413163002</v>
      </c>
      <c r="H44" s="2">
        <f t="shared" si="2"/>
        <v>60928.131874858205</v>
      </c>
    </row>
    <row r="45" spans="1:8" x14ac:dyDescent="0.25">
      <c r="A45" s="1">
        <v>34547</v>
      </c>
      <c r="B45">
        <v>64030</v>
      </c>
      <c r="C45" s="2">
        <f t="shared" si="3"/>
        <v>64170.333333333336</v>
      </c>
      <c r="D45" s="2">
        <f t="shared" si="4"/>
        <v>64051.541666666672</v>
      </c>
      <c r="E45" s="4">
        <f t="shared" si="5"/>
        <v>0.9996636823079329</v>
      </c>
      <c r="F45" s="5">
        <v>0.95825070998387474</v>
      </c>
      <c r="G45" s="4">
        <f t="shared" si="1"/>
        <v>0.97354984839309366</v>
      </c>
      <c r="H45" s="2">
        <f t="shared" si="2"/>
        <v>65769.616322867922</v>
      </c>
    </row>
    <row r="46" spans="1:8" x14ac:dyDescent="0.25">
      <c r="A46" s="1">
        <v>34578</v>
      </c>
      <c r="B46">
        <v>49012</v>
      </c>
      <c r="C46" s="2">
        <f t="shared" si="3"/>
        <v>63727.75</v>
      </c>
      <c r="D46" s="2">
        <f t="shared" si="4"/>
        <v>63949.041666666672</v>
      </c>
      <c r="E46" s="4">
        <f t="shared" si="5"/>
        <v>0.76642274415110467</v>
      </c>
      <c r="F46" s="5">
        <v>0.71738341479866718</v>
      </c>
      <c r="G46" s="4">
        <f t="shared" si="1"/>
        <v>0.72883693947768113</v>
      </c>
      <c r="H46" s="2">
        <f t="shared" si="2"/>
        <v>67246.865993269093</v>
      </c>
    </row>
    <row r="47" spans="1:8" x14ac:dyDescent="0.25">
      <c r="A47" s="1">
        <v>34608</v>
      </c>
      <c r="B47">
        <v>52665</v>
      </c>
      <c r="C47" s="2">
        <f t="shared" si="3"/>
        <v>64012.25</v>
      </c>
      <c r="D47" s="2">
        <f t="shared" si="4"/>
        <v>63870</v>
      </c>
      <c r="E47" s="4">
        <f t="shared" si="5"/>
        <v>0.82456552372005631</v>
      </c>
      <c r="F47" s="5">
        <v>0.77809054271397882</v>
      </c>
      <c r="G47" s="4">
        <f t="shared" si="1"/>
        <v>0.79051329887148347</v>
      </c>
      <c r="H47" s="2">
        <f t="shared" si="2"/>
        <v>66621.270097774701</v>
      </c>
    </row>
    <row r="48" spans="1:8" x14ac:dyDescent="0.25">
      <c r="A48" s="1">
        <v>34639</v>
      </c>
      <c r="B48">
        <v>61670</v>
      </c>
      <c r="C48" s="2">
        <f t="shared" si="3"/>
        <v>64367.666666666664</v>
      </c>
      <c r="D48" s="2">
        <f t="shared" si="4"/>
        <v>64189.958333333328</v>
      </c>
      <c r="E48" s="4">
        <f t="shared" si="5"/>
        <v>0.96074217215958635</v>
      </c>
      <c r="F48" s="5">
        <v>0.94187844329039572</v>
      </c>
      <c r="G48" s="4">
        <f t="shared" si="1"/>
        <v>0.95691618708586013</v>
      </c>
      <c r="H48" s="2">
        <f t="shared" si="2"/>
        <v>64446.605494057345</v>
      </c>
    </row>
    <row r="49" spans="1:8" x14ac:dyDescent="0.25">
      <c r="A49" s="1">
        <v>34669</v>
      </c>
      <c r="B49">
        <v>76434</v>
      </c>
      <c r="C49" s="2">
        <f t="shared" si="3"/>
        <v>64736.166666666664</v>
      </c>
      <c r="D49" s="2">
        <f t="shared" si="4"/>
        <v>64551.916666666664</v>
      </c>
      <c r="E49" s="4">
        <f t="shared" si="5"/>
        <v>1.1840701864003522</v>
      </c>
      <c r="F49" s="5">
        <v>1.1741483498203509</v>
      </c>
      <c r="G49" s="4">
        <f t="shared" si="1"/>
        <v>1.192894444062389</v>
      </c>
      <c r="H49" s="2">
        <f t="shared" si="2"/>
        <v>64074.403548821007</v>
      </c>
    </row>
    <row r="50" spans="1:8" x14ac:dyDescent="0.25">
      <c r="A50" s="1">
        <v>34700</v>
      </c>
      <c r="B50">
        <v>88908</v>
      </c>
      <c r="C50" s="2">
        <f t="shared" si="3"/>
        <v>64975</v>
      </c>
      <c r="D50" s="2">
        <f t="shared" si="4"/>
        <v>64855.583333333328</v>
      </c>
      <c r="E50" s="4">
        <f t="shared" si="5"/>
        <v>1.3708611569037363</v>
      </c>
      <c r="F50" s="5">
        <v>1.345967805112841</v>
      </c>
      <c r="G50" s="4">
        <f t="shared" si="1"/>
        <v>1.3674571163444711</v>
      </c>
      <c r="H50" s="2">
        <f t="shared" si="2"/>
        <v>65017.029738871541</v>
      </c>
    </row>
    <row r="51" spans="1:8" x14ac:dyDescent="0.25">
      <c r="A51" s="1">
        <v>34731</v>
      </c>
      <c r="B51">
        <v>76361</v>
      </c>
      <c r="C51" s="2">
        <f t="shared" si="3"/>
        <v>64729.916666666664</v>
      </c>
      <c r="D51" s="2">
        <f t="shared" si="4"/>
        <v>64852.458333333328</v>
      </c>
      <c r="E51" s="4">
        <f t="shared" si="5"/>
        <v>1.1774572924824875</v>
      </c>
      <c r="F51" s="5">
        <v>1.208290133604887</v>
      </c>
      <c r="G51" s="4">
        <f t="shared" si="1"/>
        <v>1.2275813251478871</v>
      </c>
      <c r="H51" s="2">
        <f t="shared" si="2"/>
        <v>62204.432761960408</v>
      </c>
    </row>
    <row r="52" spans="1:8" x14ac:dyDescent="0.25">
      <c r="A52" s="1">
        <v>34759</v>
      </c>
      <c r="B52">
        <v>72734</v>
      </c>
      <c r="C52" s="2">
        <f t="shared" si="3"/>
        <v>64753.166666666664</v>
      </c>
      <c r="D52" s="2">
        <f t="shared" si="4"/>
        <v>64741.541666666664</v>
      </c>
      <c r="E52" s="4">
        <f t="shared" si="5"/>
        <v>1.1234517765190692</v>
      </c>
      <c r="F52" s="5">
        <v>1.1822886275759079</v>
      </c>
      <c r="G52" s="4">
        <f t="shared" si="1"/>
        <v>1.201164687008448</v>
      </c>
      <c r="H52" s="2">
        <f t="shared" si="2"/>
        <v>60552.895690887432</v>
      </c>
    </row>
    <row r="53" spans="1:8" x14ac:dyDescent="0.25">
      <c r="A53" s="1">
        <v>34790</v>
      </c>
      <c r="B53">
        <v>60732</v>
      </c>
      <c r="C53" s="2">
        <f t="shared" si="3"/>
        <v>64626.166666666664</v>
      </c>
      <c r="D53" s="2">
        <f t="shared" si="4"/>
        <v>64689.666666666664</v>
      </c>
      <c r="E53" s="4">
        <f t="shared" si="5"/>
        <v>0.93882072870989186</v>
      </c>
      <c r="F53" s="5">
        <v>0.94821619474364205</v>
      </c>
      <c r="G53" s="4">
        <f t="shared" si="1"/>
        <v>0.9633551251447372</v>
      </c>
      <c r="H53" s="2">
        <f t="shared" si="2"/>
        <v>63042.172522698158</v>
      </c>
    </row>
    <row r="54" spans="1:8" x14ac:dyDescent="0.25">
      <c r="A54" s="1">
        <v>34820</v>
      </c>
      <c r="B54">
        <v>52293</v>
      </c>
      <c r="C54" s="2">
        <f t="shared" si="3"/>
        <v>65181.083333333336</v>
      </c>
      <c r="D54" s="2">
        <f t="shared" si="4"/>
        <v>64903.625</v>
      </c>
      <c r="E54" s="4">
        <f t="shared" si="5"/>
        <v>0.80570230091154382</v>
      </c>
      <c r="F54" s="5">
        <v>0.80933832861126276</v>
      </c>
      <c r="G54" s="4">
        <f t="shared" si="1"/>
        <v>0.82225997738261403</v>
      </c>
      <c r="H54" s="2">
        <f t="shared" si="2"/>
        <v>63596.674334627161</v>
      </c>
    </row>
    <row r="55" spans="1:8" x14ac:dyDescent="0.25">
      <c r="A55" s="1">
        <v>34851</v>
      </c>
      <c r="B55">
        <v>54564</v>
      </c>
      <c r="C55" s="2">
        <f t="shared" si="3"/>
        <v>65384.166666666664</v>
      </c>
      <c r="D55" s="2">
        <f t="shared" si="4"/>
        <v>65282.625</v>
      </c>
      <c r="E55" s="4">
        <f t="shared" si="5"/>
        <v>0.83581197906793725</v>
      </c>
      <c r="F55" s="5">
        <v>0.86964788042101671</v>
      </c>
      <c r="G55" s="4">
        <f t="shared" si="1"/>
        <v>0.88353241309208452</v>
      </c>
      <c r="H55" s="2">
        <f t="shared" si="2"/>
        <v>61756.647737509964</v>
      </c>
    </row>
    <row r="56" spans="1:8" x14ac:dyDescent="0.25">
      <c r="A56" s="1">
        <v>34881</v>
      </c>
      <c r="B56">
        <v>70297</v>
      </c>
      <c r="C56" s="2">
        <f t="shared" si="3"/>
        <v>65527.416666666664</v>
      </c>
      <c r="D56" s="2">
        <f t="shared" si="4"/>
        <v>65455.791666666664</v>
      </c>
      <c r="E56" s="4">
        <f t="shared" si="5"/>
        <v>1.0739614969136293</v>
      </c>
      <c r="F56" s="5">
        <v>1.0893381016158166</v>
      </c>
      <c r="G56" s="4">
        <f t="shared" si="1"/>
        <v>1.1067301413163002</v>
      </c>
      <c r="H56" s="2">
        <f t="shared" si="2"/>
        <v>63517.742379720119</v>
      </c>
    </row>
    <row r="57" spans="1:8" x14ac:dyDescent="0.25">
      <c r="A57" s="1">
        <v>34912</v>
      </c>
      <c r="B57">
        <v>61089</v>
      </c>
      <c r="C57" s="2">
        <f t="shared" si="3"/>
        <v>65875.916666666672</v>
      </c>
      <c r="D57" s="2">
        <f t="shared" si="4"/>
        <v>65701.666666666672</v>
      </c>
      <c r="E57" s="4">
        <f t="shared" si="5"/>
        <v>0.92979376474467912</v>
      </c>
      <c r="F57" s="5">
        <v>0.95825070998387474</v>
      </c>
      <c r="G57" s="4">
        <f t="shared" si="1"/>
        <v>0.97354984839309366</v>
      </c>
      <c r="H57" s="2">
        <f t="shared" si="2"/>
        <v>62748.712971227207</v>
      </c>
    </row>
    <row r="58" spans="1:8" x14ac:dyDescent="0.25">
      <c r="A58" s="1">
        <v>34943</v>
      </c>
      <c r="B58">
        <v>49291</v>
      </c>
      <c r="C58" s="2">
        <f t="shared" si="3"/>
        <v>66391.666666666672</v>
      </c>
      <c r="D58" s="2">
        <f t="shared" si="4"/>
        <v>66133.791666666672</v>
      </c>
      <c r="E58" s="4">
        <f t="shared" si="5"/>
        <v>0.74532245555253829</v>
      </c>
      <c r="F58" s="5">
        <v>0.71738341479866718</v>
      </c>
      <c r="G58" s="4">
        <f t="shared" si="1"/>
        <v>0.72883693947768113</v>
      </c>
      <c r="H58" s="2">
        <f t="shared" si="2"/>
        <v>67629.667666576075</v>
      </c>
    </row>
    <row r="59" spans="1:8" x14ac:dyDescent="0.25">
      <c r="A59" s="1">
        <v>34973</v>
      </c>
      <c r="B59">
        <v>51141</v>
      </c>
      <c r="C59" s="2">
        <f t="shared" si="3"/>
        <v>66352.416666666672</v>
      </c>
      <c r="D59" s="2">
        <f t="shared" si="4"/>
        <v>66372.041666666672</v>
      </c>
      <c r="E59" s="4">
        <f t="shared" si="5"/>
        <v>0.77052021778748447</v>
      </c>
      <c r="F59" s="5">
        <v>0.77809054271397882</v>
      </c>
      <c r="G59" s="4">
        <f t="shared" si="1"/>
        <v>0.79051329887148347</v>
      </c>
      <c r="H59" s="2">
        <f t="shared" si="2"/>
        <v>64693.408792752227</v>
      </c>
    </row>
    <row r="60" spans="1:8" x14ac:dyDescent="0.25">
      <c r="A60" s="1">
        <v>35004</v>
      </c>
      <c r="B60">
        <v>68329</v>
      </c>
      <c r="C60" s="2">
        <f t="shared" si="3"/>
        <v>66219.333333333328</v>
      </c>
      <c r="D60" s="2">
        <f t="shared" si="4"/>
        <v>66285.875</v>
      </c>
      <c r="E60" s="4">
        <f t="shared" si="5"/>
        <v>1.0308229317331936</v>
      </c>
      <c r="F60" s="5">
        <v>0.94187844329039572</v>
      </c>
      <c r="G60" s="4">
        <f t="shared" si="1"/>
        <v>0.95691618708586013</v>
      </c>
      <c r="H60" s="2">
        <f t="shared" si="2"/>
        <v>71405.417655317724</v>
      </c>
    </row>
    <row r="61" spans="1:8" x14ac:dyDescent="0.25">
      <c r="A61" s="1">
        <v>35034</v>
      </c>
      <c r="B61">
        <v>78871</v>
      </c>
      <c r="C61" s="2">
        <f t="shared" si="3"/>
        <v>66427.083333333328</v>
      </c>
      <c r="D61" s="2">
        <f t="shared" si="4"/>
        <v>66323.208333333328</v>
      </c>
      <c r="E61" s="4">
        <f t="shared" si="5"/>
        <v>1.1891915663006352</v>
      </c>
      <c r="F61" s="5">
        <v>1.1741483498203509</v>
      </c>
      <c r="G61" s="4">
        <f t="shared" si="1"/>
        <v>1.192894444062389</v>
      </c>
      <c r="H61" s="2">
        <f t="shared" si="2"/>
        <v>66117.333677408766</v>
      </c>
    </row>
    <row r="62" spans="1:8" x14ac:dyDescent="0.25">
      <c r="A62" s="1">
        <v>35065</v>
      </c>
      <c r="B62">
        <v>90627</v>
      </c>
      <c r="C62" s="2">
        <f t="shared" si="3"/>
        <v>66079.083333333328</v>
      </c>
      <c r="D62" s="2">
        <f t="shared" si="4"/>
        <v>66253.083333333328</v>
      </c>
      <c r="E62" s="4">
        <f t="shared" si="5"/>
        <v>1.3678910541270408</v>
      </c>
      <c r="F62" s="5">
        <v>1.345967805112841</v>
      </c>
      <c r="G62" s="4">
        <f t="shared" si="1"/>
        <v>1.3674571163444711</v>
      </c>
      <c r="H62" s="2">
        <f t="shared" si="2"/>
        <v>66274.107551004534</v>
      </c>
    </row>
    <row r="63" spans="1:8" x14ac:dyDescent="0.25">
      <c r="A63" s="1">
        <v>35096</v>
      </c>
      <c r="B63">
        <v>80543</v>
      </c>
      <c r="C63" s="2">
        <f t="shared" si="3"/>
        <v>66037.833333333328</v>
      </c>
      <c r="D63" s="2">
        <f t="shared" si="4"/>
        <v>66058.458333333328</v>
      </c>
      <c r="E63" s="4">
        <f t="shared" si="5"/>
        <v>1.2192685392925333</v>
      </c>
      <c r="F63" s="5">
        <v>1.208290133604887</v>
      </c>
      <c r="G63" s="4">
        <f t="shared" si="1"/>
        <v>1.2275813251478871</v>
      </c>
      <c r="H63" s="2">
        <f t="shared" si="2"/>
        <v>65611.131702656814</v>
      </c>
    </row>
    <row r="64" spans="1:8" x14ac:dyDescent="0.25">
      <c r="A64" s="1">
        <v>35125</v>
      </c>
      <c r="B64">
        <v>78923</v>
      </c>
      <c r="C64" s="2">
        <f t="shared" si="3"/>
        <v>65656.916666666672</v>
      </c>
      <c r="D64" s="2">
        <f t="shared" si="4"/>
        <v>65847.375</v>
      </c>
      <c r="E64" s="4">
        <f t="shared" si="5"/>
        <v>1.1985747343762754</v>
      </c>
      <c r="F64" s="5">
        <v>1.1822886275759079</v>
      </c>
      <c r="G64" s="4">
        <f t="shared" si="1"/>
        <v>1.201164687008448</v>
      </c>
      <c r="H64" s="2">
        <f t="shared" si="2"/>
        <v>65705.394816893182</v>
      </c>
    </row>
    <row r="65" spans="1:8" x14ac:dyDescent="0.25">
      <c r="A65" s="1">
        <v>35156</v>
      </c>
      <c r="B65">
        <v>60261</v>
      </c>
      <c r="C65" s="2">
        <f t="shared" si="3"/>
        <v>65417.75</v>
      </c>
      <c r="D65" s="2">
        <f t="shared" si="4"/>
        <v>65537.333333333343</v>
      </c>
      <c r="E65" s="4">
        <f t="shared" si="5"/>
        <v>0.91949118059935286</v>
      </c>
      <c r="F65" s="5">
        <v>0.94821619474364205</v>
      </c>
      <c r="G65" s="4">
        <f t="shared" si="1"/>
        <v>0.9633551251447372</v>
      </c>
      <c r="H65" s="2">
        <f t="shared" si="2"/>
        <v>62553.256246958998</v>
      </c>
    </row>
    <row r="66" spans="1:8" x14ac:dyDescent="0.25">
      <c r="A66" s="1">
        <v>35186</v>
      </c>
      <c r="B66">
        <v>50696</v>
      </c>
      <c r="C66" s="2">
        <f t="shared" si="3"/>
        <v>64961.666666666664</v>
      </c>
      <c r="D66" s="2">
        <f t="shared" si="4"/>
        <v>65189.708333333328</v>
      </c>
      <c r="E66" s="4">
        <f t="shared" si="5"/>
        <v>0.77766876545569252</v>
      </c>
      <c r="F66" s="5">
        <v>0.80933832861126276</v>
      </c>
      <c r="G66" s="4">
        <f t="shared" si="1"/>
        <v>0.82225997738261403</v>
      </c>
      <c r="H66" s="2">
        <f t="shared" si="2"/>
        <v>61654.466220493348</v>
      </c>
    </row>
    <row r="67" spans="1:8" x14ac:dyDescent="0.25">
      <c r="A67" s="1">
        <v>35217</v>
      </c>
      <c r="B67">
        <v>57057</v>
      </c>
      <c r="C67" s="2">
        <f t="shared" si="3"/>
        <v>65093.916666666664</v>
      </c>
      <c r="D67" s="2">
        <f t="shared" si="4"/>
        <v>65027.791666666664</v>
      </c>
      <c r="E67" s="4">
        <f t="shared" si="5"/>
        <v>0.87742484463373671</v>
      </c>
      <c r="F67" s="5">
        <v>0.86964788042101671</v>
      </c>
      <c r="G67" s="4">
        <f t="shared" ref="G67:G121" si="6">+F67/$I$7</f>
        <v>0.88353241309208452</v>
      </c>
      <c r="H67" s="2">
        <f t="shared" ref="H67:H121" si="7">+B67/G67</f>
        <v>64578.275968754235</v>
      </c>
    </row>
    <row r="68" spans="1:8" x14ac:dyDescent="0.25">
      <c r="A68" s="1">
        <v>35247</v>
      </c>
      <c r="B68">
        <v>66121</v>
      </c>
      <c r="C68" s="2">
        <f t="shared" si="3"/>
        <v>65173.666666666664</v>
      </c>
      <c r="D68" s="2">
        <f t="shared" si="4"/>
        <v>65133.791666666664</v>
      </c>
      <c r="E68" s="4">
        <f t="shared" si="5"/>
        <v>1.0151566231302109</v>
      </c>
      <c r="F68" s="5">
        <v>1.0893381016158166</v>
      </c>
      <c r="G68" s="4">
        <f t="shared" si="6"/>
        <v>1.1067301413163002</v>
      </c>
      <c r="H68" s="2">
        <f t="shared" si="7"/>
        <v>59744.464826229771</v>
      </c>
    </row>
    <row r="69" spans="1:8" x14ac:dyDescent="0.25">
      <c r="A69" s="1">
        <v>35278</v>
      </c>
      <c r="B69">
        <v>60594</v>
      </c>
      <c r="C69" s="2">
        <f t="shared" si="3"/>
        <v>65187.5</v>
      </c>
      <c r="D69" s="2">
        <f t="shared" si="4"/>
        <v>65180.583333333328</v>
      </c>
      <c r="E69" s="4">
        <f t="shared" si="5"/>
        <v>0.92963267435215247</v>
      </c>
      <c r="F69" s="5">
        <v>0.95825070998387474</v>
      </c>
      <c r="G69" s="4">
        <f t="shared" si="6"/>
        <v>0.97354984839309366</v>
      </c>
      <c r="H69" s="2">
        <f t="shared" si="7"/>
        <v>62240.264430233619</v>
      </c>
    </row>
    <row r="70" spans="1:8" x14ac:dyDescent="0.25">
      <c r="A70" s="1">
        <v>35309</v>
      </c>
      <c r="B70">
        <v>44720</v>
      </c>
      <c r="C70" s="2">
        <f t="shared" si="3"/>
        <v>65075</v>
      </c>
      <c r="D70" s="2">
        <f t="shared" si="4"/>
        <v>65131.25</v>
      </c>
      <c r="E70" s="4">
        <f t="shared" si="5"/>
        <v>0.68661356875539781</v>
      </c>
      <c r="F70" s="5">
        <v>0.71738341479866718</v>
      </c>
      <c r="G70" s="4">
        <f t="shared" si="6"/>
        <v>0.72883693947768113</v>
      </c>
      <c r="H70" s="2">
        <f t="shared" si="7"/>
        <v>61358.031649779521</v>
      </c>
    </row>
    <row r="71" spans="1:8" x14ac:dyDescent="0.25">
      <c r="A71" s="1">
        <v>35339</v>
      </c>
      <c r="B71">
        <v>48271</v>
      </c>
      <c r="C71" s="2">
        <f t="shared" si="3"/>
        <v>64936.333333333336</v>
      </c>
      <c r="D71" s="2">
        <f t="shared" si="4"/>
        <v>65005.666666666672</v>
      </c>
      <c r="E71" s="4">
        <f t="shared" si="5"/>
        <v>0.74256603270484101</v>
      </c>
      <c r="F71" s="5">
        <v>0.77809054271397882</v>
      </c>
      <c r="G71" s="4">
        <f t="shared" si="6"/>
        <v>0.79051329887148347</v>
      </c>
      <c r="H71" s="2">
        <f t="shared" si="7"/>
        <v>61062.856335131168</v>
      </c>
    </row>
    <row r="72" spans="1:8" x14ac:dyDescent="0.25">
      <c r="A72" s="1">
        <v>35370</v>
      </c>
      <c r="B72">
        <v>62856</v>
      </c>
      <c r="C72" s="2">
        <f t="shared" ref="C72:C115" si="8">+AVERAGE(B67:B78)</f>
        <v>65282.416666666664</v>
      </c>
      <c r="D72" s="2">
        <f t="shared" si="4"/>
        <v>65109.375</v>
      </c>
      <c r="E72" s="4">
        <f t="shared" si="5"/>
        <v>0.96539092872570198</v>
      </c>
      <c r="F72" s="5">
        <v>0.94187844329039572</v>
      </c>
      <c r="G72" s="4">
        <f t="shared" si="6"/>
        <v>0.95691618708586013</v>
      </c>
      <c r="H72" s="2">
        <f t="shared" si="7"/>
        <v>65686.003485235429</v>
      </c>
    </row>
    <row r="73" spans="1:8" x14ac:dyDescent="0.25">
      <c r="A73" s="1">
        <v>35400</v>
      </c>
      <c r="B73">
        <v>80458</v>
      </c>
      <c r="C73" s="2">
        <f t="shared" si="8"/>
        <v>65596.166666666672</v>
      </c>
      <c r="D73" s="2">
        <f t="shared" ref="D73:D115" si="9">+AVERAGE(C72:C73)</f>
        <v>65439.291666666672</v>
      </c>
      <c r="E73" s="4">
        <f t="shared" ref="E73:E115" si="10">+B73/D73</f>
        <v>1.2295059734117435</v>
      </c>
      <c r="F73" s="5">
        <v>1.1741483498203509</v>
      </c>
      <c r="G73" s="4">
        <f t="shared" si="6"/>
        <v>1.192894444062389</v>
      </c>
      <c r="H73" s="2">
        <f t="shared" si="7"/>
        <v>67447.711237551877</v>
      </c>
    </row>
    <row r="74" spans="1:8" x14ac:dyDescent="0.25">
      <c r="A74" s="1">
        <v>35431</v>
      </c>
      <c r="B74">
        <v>91584</v>
      </c>
      <c r="C74" s="2">
        <f t="shared" si="8"/>
        <v>66330.083333333328</v>
      </c>
      <c r="D74" s="2">
        <f t="shared" si="9"/>
        <v>65963.125</v>
      </c>
      <c r="E74" s="4">
        <f t="shared" si="10"/>
        <v>1.3884120862982159</v>
      </c>
      <c r="F74" s="5">
        <v>1.345967805112841</v>
      </c>
      <c r="G74" s="4">
        <f t="shared" si="6"/>
        <v>1.3674571163444711</v>
      </c>
      <c r="H74" s="2">
        <f t="shared" si="7"/>
        <v>66973.9466820175</v>
      </c>
    </row>
    <row r="75" spans="1:8" x14ac:dyDescent="0.25">
      <c r="A75" s="1">
        <v>35462</v>
      </c>
      <c r="B75">
        <v>80709</v>
      </c>
      <c r="C75" s="2">
        <f t="shared" si="8"/>
        <v>66494.583333333328</v>
      </c>
      <c r="D75" s="2">
        <f t="shared" si="9"/>
        <v>66412.333333333328</v>
      </c>
      <c r="E75" s="4">
        <f t="shared" si="10"/>
        <v>1.215271259856352</v>
      </c>
      <c r="F75" s="5">
        <v>1.208290133604887</v>
      </c>
      <c r="G75" s="4">
        <f t="shared" si="6"/>
        <v>1.2275813251478871</v>
      </c>
      <c r="H75" s="2">
        <f t="shared" si="7"/>
        <v>65746.35695950895</v>
      </c>
    </row>
    <row r="76" spans="1:8" x14ac:dyDescent="0.25">
      <c r="A76" s="1">
        <v>35490</v>
      </c>
      <c r="B76">
        <v>77573</v>
      </c>
      <c r="C76" s="2">
        <f t="shared" si="8"/>
        <v>67006.916666666672</v>
      </c>
      <c r="D76" s="2">
        <f t="shared" si="9"/>
        <v>66750.75</v>
      </c>
      <c r="E76" s="4">
        <f t="shared" si="10"/>
        <v>1.1621292644651933</v>
      </c>
      <c r="F76" s="5">
        <v>1.1822886275759079</v>
      </c>
      <c r="G76" s="4">
        <f t="shared" si="6"/>
        <v>1.201164687008448</v>
      </c>
      <c r="H76" s="2">
        <f t="shared" si="7"/>
        <v>64581.48565222881</v>
      </c>
    </row>
    <row r="77" spans="1:8" x14ac:dyDescent="0.25">
      <c r="A77" s="1">
        <v>35521</v>
      </c>
      <c r="B77">
        <v>58597</v>
      </c>
      <c r="C77" s="2">
        <f t="shared" si="8"/>
        <v>67562.083333333328</v>
      </c>
      <c r="D77" s="2">
        <f t="shared" si="9"/>
        <v>67284.5</v>
      </c>
      <c r="E77" s="4">
        <f t="shared" si="10"/>
        <v>0.87088408177217635</v>
      </c>
      <c r="F77" s="5">
        <v>0.94821619474364205</v>
      </c>
      <c r="G77" s="4">
        <f t="shared" si="6"/>
        <v>0.9633551251447372</v>
      </c>
      <c r="H77" s="2">
        <f t="shared" si="7"/>
        <v>60825.959680441025</v>
      </c>
    </row>
    <row r="78" spans="1:8" x14ac:dyDescent="0.25">
      <c r="A78" s="1">
        <v>35551</v>
      </c>
      <c r="B78">
        <v>54849</v>
      </c>
      <c r="C78" s="2">
        <f t="shared" si="8"/>
        <v>67548.416666666672</v>
      </c>
      <c r="D78" s="2">
        <f t="shared" si="9"/>
        <v>67555.25</v>
      </c>
      <c r="E78" s="4">
        <f t="shared" si="10"/>
        <v>0.81191321177850717</v>
      </c>
      <c r="F78" s="5">
        <v>0.80933832861126276</v>
      </c>
      <c r="G78" s="4">
        <f t="shared" si="6"/>
        <v>0.82225997738261403</v>
      </c>
      <c r="H78" s="2">
        <f t="shared" si="7"/>
        <v>66705.180245538897</v>
      </c>
    </row>
    <row r="79" spans="1:8" x14ac:dyDescent="0.25">
      <c r="A79" s="1">
        <v>35582</v>
      </c>
      <c r="B79">
        <v>60822</v>
      </c>
      <c r="C79" s="2">
        <f t="shared" si="8"/>
        <v>67624.166666666672</v>
      </c>
      <c r="D79" s="2">
        <f t="shared" si="9"/>
        <v>67586.291666666672</v>
      </c>
      <c r="E79" s="4">
        <f t="shared" si="10"/>
        <v>0.89991621821732826</v>
      </c>
      <c r="F79" s="5">
        <v>0.86964788042101671</v>
      </c>
      <c r="G79" s="4">
        <f t="shared" si="6"/>
        <v>0.88353241309208452</v>
      </c>
      <c r="H79" s="2">
        <f t="shared" si="7"/>
        <v>68839.579735555148</v>
      </c>
    </row>
    <row r="80" spans="1:8" x14ac:dyDescent="0.25">
      <c r="A80" s="1">
        <v>35612</v>
      </c>
      <c r="B80">
        <v>74928</v>
      </c>
      <c r="C80" s="2">
        <f t="shared" si="8"/>
        <v>68420.916666666672</v>
      </c>
      <c r="D80" s="2">
        <f t="shared" si="9"/>
        <v>68022.541666666672</v>
      </c>
      <c r="E80" s="4">
        <f t="shared" si="10"/>
        <v>1.1015172053871847</v>
      </c>
      <c r="F80" s="5">
        <v>1.0893381016158166</v>
      </c>
      <c r="G80" s="4">
        <f t="shared" si="6"/>
        <v>1.1067301413163002</v>
      </c>
      <c r="H80" s="2">
        <f t="shared" si="7"/>
        <v>67702.140931016533</v>
      </c>
    </row>
    <row r="81" spans="1:8" x14ac:dyDescent="0.25">
      <c r="A81" s="1">
        <v>35643</v>
      </c>
      <c r="B81">
        <v>62568</v>
      </c>
      <c r="C81" s="2">
        <f t="shared" si="8"/>
        <v>69173.75</v>
      </c>
      <c r="D81" s="2">
        <f t="shared" si="9"/>
        <v>68797.333333333343</v>
      </c>
      <c r="E81" s="4">
        <f t="shared" si="10"/>
        <v>0.9094538548005735</v>
      </c>
      <c r="F81" s="5">
        <v>0.95825070998387474</v>
      </c>
      <c r="G81" s="4">
        <f t="shared" si="6"/>
        <v>0.97354984839309366</v>
      </c>
      <c r="H81" s="2">
        <f t="shared" si="7"/>
        <v>64267.895581589881</v>
      </c>
    </row>
    <row r="82" spans="1:8" x14ac:dyDescent="0.25">
      <c r="A82" s="1">
        <v>35674</v>
      </c>
      <c r="B82">
        <v>50868</v>
      </c>
      <c r="C82" s="2">
        <f t="shared" si="8"/>
        <v>70153.25</v>
      </c>
      <c r="D82" s="2">
        <f t="shared" si="9"/>
        <v>69663.5</v>
      </c>
      <c r="E82" s="4">
        <f t="shared" si="10"/>
        <v>0.73019587014720766</v>
      </c>
      <c r="F82" s="5">
        <v>0.71738341479866718</v>
      </c>
      <c r="G82" s="4">
        <f t="shared" si="6"/>
        <v>0.72883693947768113</v>
      </c>
      <c r="H82" s="2">
        <f t="shared" si="7"/>
        <v>69793.388952615933</v>
      </c>
    </row>
    <row r="83" spans="1:8" x14ac:dyDescent="0.25">
      <c r="A83" s="1">
        <v>35704</v>
      </c>
      <c r="B83">
        <v>54933</v>
      </c>
      <c r="C83" s="2">
        <f t="shared" si="8"/>
        <v>71823</v>
      </c>
      <c r="D83" s="2">
        <f t="shared" si="9"/>
        <v>70988.125</v>
      </c>
      <c r="E83" s="4">
        <f t="shared" si="10"/>
        <v>0.77383365175513508</v>
      </c>
      <c r="F83" s="5">
        <v>0.77809054271397882</v>
      </c>
      <c r="G83" s="4">
        <f t="shared" si="6"/>
        <v>0.79051329887148347</v>
      </c>
      <c r="H83" s="2">
        <f t="shared" si="7"/>
        <v>69490.292039894761</v>
      </c>
    </row>
    <row r="84" spans="1:8" x14ac:dyDescent="0.25">
      <c r="A84" s="1">
        <v>35735</v>
      </c>
      <c r="B84">
        <v>62692</v>
      </c>
      <c r="C84" s="2">
        <f t="shared" si="8"/>
        <v>72625.25</v>
      </c>
      <c r="D84" s="2">
        <f t="shared" si="9"/>
        <v>72224.125</v>
      </c>
      <c r="E84" s="4">
        <f t="shared" si="10"/>
        <v>0.86802020792913726</v>
      </c>
      <c r="F84" s="5">
        <v>0.94187844329039572</v>
      </c>
      <c r="G84" s="4">
        <f t="shared" si="6"/>
        <v>0.95691618708586013</v>
      </c>
      <c r="H84" s="2">
        <f t="shared" si="7"/>
        <v>65514.619614617208</v>
      </c>
    </row>
    <row r="85" spans="1:8" x14ac:dyDescent="0.25">
      <c r="A85" s="1">
        <v>35765</v>
      </c>
      <c r="B85">
        <v>81367</v>
      </c>
      <c r="C85" s="2">
        <f t="shared" si="8"/>
        <v>73505</v>
      </c>
      <c r="D85" s="2">
        <f t="shared" si="9"/>
        <v>73065.125</v>
      </c>
      <c r="E85" s="4">
        <f t="shared" si="10"/>
        <v>1.113622949389329</v>
      </c>
      <c r="F85" s="5">
        <v>1.1741483498203509</v>
      </c>
      <c r="G85" s="4">
        <f t="shared" si="6"/>
        <v>1.192894444062389</v>
      </c>
      <c r="H85" s="2">
        <f t="shared" si="7"/>
        <v>68209.723337217976</v>
      </c>
    </row>
    <row r="86" spans="1:8" x14ac:dyDescent="0.25">
      <c r="A86" s="1">
        <v>35796</v>
      </c>
      <c r="B86">
        <v>101145</v>
      </c>
      <c r="C86" s="2">
        <f t="shared" si="8"/>
        <v>74346.833333333328</v>
      </c>
      <c r="D86" s="2">
        <f t="shared" si="9"/>
        <v>73925.916666666657</v>
      </c>
      <c r="E86" s="4">
        <f t="shared" si="10"/>
        <v>1.3681940591425426</v>
      </c>
      <c r="F86" s="5">
        <v>1.345967805112841</v>
      </c>
      <c r="G86" s="4">
        <f t="shared" si="6"/>
        <v>1.3674571163444711</v>
      </c>
      <c r="H86" s="2">
        <f t="shared" si="7"/>
        <v>73965.756432921247</v>
      </c>
    </row>
    <row r="87" spans="1:8" x14ac:dyDescent="0.25">
      <c r="A87" s="1">
        <v>35827</v>
      </c>
      <c r="B87">
        <v>89743</v>
      </c>
      <c r="C87" s="2">
        <f t="shared" si="8"/>
        <v>75164.166666666672</v>
      </c>
      <c r="D87" s="2">
        <f t="shared" si="9"/>
        <v>74755.5</v>
      </c>
      <c r="E87" s="4">
        <f t="shared" si="10"/>
        <v>1.2004869206947983</v>
      </c>
      <c r="F87" s="5">
        <v>1.208290133604887</v>
      </c>
      <c r="G87" s="4">
        <f t="shared" si="6"/>
        <v>1.2275813251478871</v>
      </c>
      <c r="H87" s="2">
        <f t="shared" si="7"/>
        <v>73105.543528196504</v>
      </c>
    </row>
    <row r="88" spans="1:8" x14ac:dyDescent="0.25">
      <c r="A88" s="1">
        <v>35855</v>
      </c>
      <c r="B88">
        <v>89327</v>
      </c>
      <c r="C88" s="2">
        <f t="shared" si="8"/>
        <v>75670.916666666672</v>
      </c>
      <c r="D88" s="2">
        <f t="shared" si="9"/>
        <v>75417.541666666672</v>
      </c>
      <c r="E88" s="4">
        <f t="shared" si="10"/>
        <v>1.1844326668033132</v>
      </c>
      <c r="F88" s="5">
        <v>1.1822886275759079</v>
      </c>
      <c r="G88" s="4">
        <f t="shared" si="6"/>
        <v>1.201164687008448</v>
      </c>
      <c r="H88" s="2">
        <f t="shared" si="7"/>
        <v>74366.988112573235</v>
      </c>
    </row>
    <row r="89" spans="1:8" x14ac:dyDescent="0.25">
      <c r="A89" s="1">
        <v>35886</v>
      </c>
      <c r="B89">
        <v>78634</v>
      </c>
      <c r="C89" s="2">
        <f t="shared" si="8"/>
        <v>76440.916666666672</v>
      </c>
      <c r="D89" s="2">
        <f t="shared" si="9"/>
        <v>76055.916666666672</v>
      </c>
      <c r="E89" s="4">
        <f t="shared" si="10"/>
        <v>1.0338972093996632</v>
      </c>
      <c r="F89" s="5">
        <v>0.94821619474364205</v>
      </c>
      <c r="G89" s="4">
        <f t="shared" si="6"/>
        <v>0.9633551251447372</v>
      </c>
      <c r="H89" s="2">
        <f t="shared" si="7"/>
        <v>81625.143155994316</v>
      </c>
    </row>
    <row r="90" spans="1:8" x14ac:dyDescent="0.25">
      <c r="A90" s="1">
        <v>35916</v>
      </c>
      <c r="B90">
        <v>64476</v>
      </c>
      <c r="C90" s="2">
        <f t="shared" si="8"/>
        <v>77283.416666666672</v>
      </c>
      <c r="D90" s="2">
        <f t="shared" si="9"/>
        <v>76862.166666666672</v>
      </c>
      <c r="E90" s="4">
        <f t="shared" si="10"/>
        <v>0.83885223115837215</v>
      </c>
      <c r="F90" s="5">
        <v>0.80933832861126276</v>
      </c>
      <c r="G90" s="4">
        <f t="shared" si="6"/>
        <v>0.82225997738261403</v>
      </c>
      <c r="H90" s="2">
        <f t="shared" si="7"/>
        <v>78413.15614708318</v>
      </c>
    </row>
    <row r="91" spans="1:8" x14ac:dyDescent="0.25">
      <c r="A91" s="1">
        <v>35947</v>
      </c>
      <c r="B91">
        <v>71379</v>
      </c>
      <c r="C91" s="2">
        <f t="shared" si="8"/>
        <v>78571.083333333328</v>
      </c>
      <c r="D91" s="2">
        <f t="shared" si="9"/>
        <v>77927.25</v>
      </c>
      <c r="E91" s="4">
        <f t="shared" si="10"/>
        <v>0.91596970251099585</v>
      </c>
      <c r="F91" s="5">
        <v>0.86964788042101671</v>
      </c>
      <c r="G91" s="4">
        <f t="shared" si="6"/>
        <v>0.88353241309208452</v>
      </c>
      <c r="H91" s="2">
        <f t="shared" si="7"/>
        <v>80788.207588441524</v>
      </c>
    </row>
    <row r="92" spans="1:8" x14ac:dyDescent="0.25">
      <c r="A92" s="1">
        <v>35977</v>
      </c>
      <c r="B92">
        <v>85030</v>
      </c>
      <c r="C92" s="2">
        <f t="shared" si="8"/>
        <v>79901.333333333328</v>
      </c>
      <c r="D92" s="2">
        <f t="shared" si="9"/>
        <v>79236.208333333328</v>
      </c>
      <c r="E92" s="4">
        <f t="shared" si="10"/>
        <v>1.0731205062500362</v>
      </c>
      <c r="F92" s="5">
        <v>1.0893381016158166</v>
      </c>
      <c r="G92" s="4">
        <f t="shared" si="6"/>
        <v>1.1067301413163002</v>
      </c>
      <c r="H92" s="2">
        <f t="shared" si="7"/>
        <v>76829.930644943626</v>
      </c>
    </row>
    <row r="93" spans="1:8" x14ac:dyDescent="0.25">
      <c r="A93" s="1">
        <v>36008</v>
      </c>
      <c r="B93">
        <v>72376</v>
      </c>
      <c r="C93" s="2">
        <f t="shared" si="8"/>
        <v>80647.25</v>
      </c>
      <c r="D93" s="2">
        <f t="shared" si="9"/>
        <v>80274.291666666657</v>
      </c>
      <c r="E93" s="4">
        <f t="shared" si="10"/>
        <v>0.90160870307689844</v>
      </c>
      <c r="F93" s="5">
        <v>0.95825070998387474</v>
      </c>
      <c r="G93" s="4">
        <f t="shared" si="6"/>
        <v>0.97354984839309366</v>
      </c>
      <c r="H93" s="2">
        <f t="shared" si="7"/>
        <v>74342.366874650761</v>
      </c>
    </row>
    <row r="94" spans="1:8" x14ac:dyDescent="0.25">
      <c r="A94" s="1">
        <v>36039</v>
      </c>
      <c r="B94">
        <v>56949</v>
      </c>
      <c r="C94" s="2">
        <f t="shared" si="8"/>
        <v>81749.416666666672</v>
      </c>
      <c r="D94" s="2">
        <f t="shared" si="9"/>
        <v>81198.333333333343</v>
      </c>
      <c r="E94" s="4">
        <f t="shared" si="10"/>
        <v>0.70135676019622728</v>
      </c>
      <c r="F94" s="5">
        <v>0.71738341479866718</v>
      </c>
      <c r="G94" s="4">
        <f t="shared" si="6"/>
        <v>0.72883693947768113</v>
      </c>
      <c r="H94" s="2">
        <f t="shared" si="7"/>
        <v>78136.818971898349</v>
      </c>
    </row>
    <row r="95" spans="1:8" x14ac:dyDescent="0.25">
      <c r="A95" s="1">
        <v>36069</v>
      </c>
      <c r="B95">
        <v>64173</v>
      </c>
      <c r="C95" s="2">
        <f t="shared" si="8"/>
        <v>82001.833333333328</v>
      </c>
      <c r="D95" s="2">
        <f t="shared" si="9"/>
        <v>81875.625</v>
      </c>
      <c r="E95" s="4">
        <f t="shared" si="10"/>
        <v>0.78378638331005102</v>
      </c>
      <c r="F95" s="5">
        <v>0.77809054271397882</v>
      </c>
      <c r="G95" s="4">
        <f t="shared" si="6"/>
        <v>0.79051329887148347</v>
      </c>
      <c r="H95" s="2">
        <f t="shared" si="7"/>
        <v>81178.899952235763</v>
      </c>
    </row>
    <row r="96" spans="1:8" x14ac:dyDescent="0.25">
      <c r="A96" s="1">
        <v>36100</v>
      </c>
      <c r="B96">
        <v>72802</v>
      </c>
      <c r="C96" s="2">
        <f t="shared" si="8"/>
        <v>82434.083333333328</v>
      </c>
      <c r="D96" s="2">
        <f t="shared" si="9"/>
        <v>82217.958333333328</v>
      </c>
      <c r="E96" s="4">
        <f t="shared" si="10"/>
        <v>0.88547564882165353</v>
      </c>
      <c r="F96" s="5">
        <v>0.94187844329039572</v>
      </c>
      <c r="G96" s="4">
        <f t="shared" si="6"/>
        <v>0.95691618708586013</v>
      </c>
      <c r="H96" s="2">
        <f t="shared" si="7"/>
        <v>76079.808224069449</v>
      </c>
    </row>
    <row r="97" spans="1:8" x14ac:dyDescent="0.25">
      <c r="A97" s="1">
        <v>36130</v>
      </c>
      <c r="B97">
        <v>96819</v>
      </c>
      <c r="C97" s="2">
        <f t="shared" si="8"/>
        <v>82896.166666666672</v>
      </c>
      <c r="D97" s="2">
        <f t="shared" si="9"/>
        <v>82665.125</v>
      </c>
      <c r="E97" s="4">
        <f t="shared" si="10"/>
        <v>1.1712194229428674</v>
      </c>
      <c r="F97" s="5">
        <v>1.1741483498203509</v>
      </c>
      <c r="G97" s="4">
        <f t="shared" si="6"/>
        <v>1.192894444062389</v>
      </c>
      <c r="H97" s="2">
        <f t="shared" si="7"/>
        <v>81163.090734402242</v>
      </c>
    </row>
    <row r="98" spans="1:8" x14ac:dyDescent="0.25">
      <c r="A98" s="1">
        <v>36161</v>
      </c>
      <c r="B98">
        <v>117108</v>
      </c>
      <c r="C98" s="2">
        <f t="shared" si="8"/>
        <v>83494.583333333328</v>
      </c>
      <c r="D98" s="2">
        <f t="shared" si="9"/>
        <v>83195.375</v>
      </c>
      <c r="E98" s="4">
        <f t="shared" si="10"/>
        <v>1.4076263253816694</v>
      </c>
      <c r="F98" s="5">
        <v>1.345967805112841</v>
      </c>
      <c r="G98" s="4">
        <f t="shared" si="6"/>
        <v>1.3674571163444711</v>
      </c>
      <c r="H98" s="2">
        <f t="shared" si="7"/>
        <v>85639.248646463413</v>
      </c>
    </row>
    <row r="99" spans="1:8" x14ac:dyDescent="0.25">
      <c r="A99" s="1">
        <v>36192</v>
      </c>
      <c r="B99">
        <v>98694</v>
      </c>
      <c r="C99" s="2">
        <f t="shared" si="8"/>
        <v>84193.666666666672</v>
      </c>
      <c r="D99" s="2">
        <f t="shared" si="9"/>
        <v>83844.125</v>
      </c>
      <c r="E99" s="4">
        <f t="shared" si="10"/>
        <v>1.1771128865618192</v>
      </c>
      <c r="F99" s="5">
        <v>1.208290133604887</v>
      </c>
      <c r="G99" s="4">
        <f t="shared" si="6"/>
        <v>1.2275813251478871</v>
      </c>
      <c r="H99" s="2">
        <f t="shared" si="7"/>
        <v>80397.117468457989</v>
      </c>
    </row>
    <row r="100" spans="1:8" x14ac:dyDescent="0.25">
      <c r="A100" s="1">
        <v>36220</v>
      </c>
      <c r="B100">
        <v>102553</v>
      </c>
      <c r="C100" s="2">
        <f t="shared" si="8"/>
        <v>84395.166666666672</v>
      </c>
      <c r="D100" s="2">
        <f t="shared" si="9"/>
        <v>84294.416666666672</v>
      </c>
      <c r="E100" s="4">
        <f t="shared" si="10"/>
        <v>1.2166048957374598</v>
      </c>
      <c r="F100" s="5">
        <v>1.1822886275759079</v>
      </c>
      <c r="G100" s="4">
        <f t="shared" si="6"/>
        <v>1.201164687008448</v>
      </c>
      <c r="H100" s="2">
        <f t="shared" si="7"/>
        <v>85377.967825055384</v>
      </c>
    </row>
    <row r="101" spans="1:8" x14ac:dyDescent="0.25">
      <c r="A101" s="1">
        <v>36251</v>
      </c>
      <c r="B101">
        <v>81663</v>
      </c>
      <c r="C101" s="2">
        <f t="shared" si="8"/>
        <v>84547.5</v>
      </c>
      <c r="D101" s="2">
        <f t="shared" si="9"/>
        <v>84471.333333333343</v>
      </c>
      <c r="E101" s="4">
        <f t="shared" si="10"/>
        <v>0.96675400727663019</v>
      </c>
      <c r="F101" s="5">
        <v>0.94821619474364205</v>
      </c>
      <c r="G101" s="4">
        <f t="shared" si="6"/>
        <v>0.9633551251447372</v>
      </c>
      <c r="H101" s="2">
        <f t="shared" si="7"/>
        <v>84769.362687234083</v>
      </c>
    </row>
    <row r="102" spans="1:8" x14ac:dyDescent="0.25">
      <c r="A102" s="1">
        <v>36281</v>
      </c>
      <c r="B102">
        <v>69663</v>
      </c>
      <c r="C102" s="2">
        <f t="shared" si="8"/>
        <v>85245.166666666672</v>
      </c>
      <c r="D102" s="2">
        <f t="shared" si="9"/>
        <v>84896.333333333343</v>
      </c>
      <c r="E102" s="4">
        <f t="shared" si="10"/>
        <v>0.82056547397021451</v>
      </c>
      <c r="F102" s="5">
        <v>0.80933832861126276</v>
      </c>
      <c r="G102" s="4">
        <f t="shared" si="6"/>
        <v>0.82225997738261403</v>
      </c>
      <c r="H102" s="2">
        <f t="shared" si="7"/>
        <v>84721.379996808973</v>
      </c>
    </row>
    <row r="103" spans="1:8" x14ac:dyDescent="0.25">
      <c r="A103" s="1">
        <v>36312</v>
      </c>
      <c r="B103">
        <v>76924</v>
      </c>
      <c r="C103" s="2">
        <f t="shared" si="8"/>
        <v>85965.416666666672</v>
      </c>
      <c r="D103" s="2">
        <f t="shared" si="9"/>
        <v>85605.291666666672</v>
      </c>
      <c r="E103" s="4">
        <f t="shared" si="10"/>
        <v>0.89858931033761047</v>
      </c>
      <c r="F103" s="5">
        <v>0.86964788042101671</v>
      </c>
      <c r="G103" s="4">
        <f t="shared" si="6"/>
        <v>0.88353241309208452</v>
      </c>
      <c r="H103" s="2">
        <f t="shared" si="7"/>
        <v>87064.151648710074</v>
      </c>
    </row>
    <row r="104" spans="1:8" x14ac:dyDescent="0.25">
      <c r="A104" s="1">
        <v>36342</v>
      </c>
      <c r="B104">
        <v>92211</v>
      </c>
      <c r="C104" s="2">
        <f t="shared" si="8"/>
        <v>85872.25</v>
      </c>
      <c r="D104" s="2">
        <f t="shared" si="9"/>
        <v>85918.833333333343</v>
      </c>
      <c r="E104" s="4">
        <f t="shared" si="10"/>
        <v>1.0732338466731197</v>
      </c>
      <c r="F104" s="5">
        <v>1.0893381016158166</v>
      </c>
      <c r="G104" s="4">
        <f t="shared" si="6"/>
        <v>1.1067301413163002</v>
      </c>
      <c r="H104" s="2">
        <f t="shared" si="7"/>
        <v>83318.41390921906</v>
      </c>
    </row>
    <row r="105" spans="1:8" x14ac:dyDescent="0.25">
      <c r="A105" s="1">
        <v>36373</v>
      </c>
      <c r="B105">
        <v>80765</v>
      </c>
      <c r="C105" s="2">
        <f t="shared" si="8"/>
        <v>86505.25</v>
      </c>
      <c r="D105" s="2">
        <f t="shared" si="9"/>
        <v>86188.75</v>
      </c>
      <c r="E105" s="4">
        <f t="shared" si="10"/>
        <v>0.93707125349886156</v>
      </c>
      <c r="F105" s="5">
        <v>0.95825070998387474</v>
      </c>
      <c r="G105" s="4">
        <f t="shared" si="6"/>
        <v>0.97354984839309366</v>
      </c>
      <c r="H105" s="2">
        <f t="shared" si="7"/>
        <v>82959.285683530019</v>
      </c>
    </row>
    <row r="106" spans="1:8" x14ac:dyDescent="0.25">
      <c r="A106" s="1">
        <v>36404</v>
      </c>
      <c r="B106">
        <v>59367</v>
      </c>
      <c r="C106" s="2">
        <f t="shared" si="8"/>
        <v>86953.25</v>
      </c>
      <c r="D106" s="2">
        <f t="shared" si="9"/>
        <v>86729.25</v>
      </c>
      <c r="E106" s="4">
        <f t="shared" si="10"/>
        <v>0.68450955127595359</v>
      </c>
      <c r="F106" s="5">
        <v>0.71738341479866718</v>
      </c>
      <c r="G106" s="4">
        <f t="shared" si="6"/>
        <v>0.72883693947768113</v>
      </c>
      <c r="H106" s="2">
        <f t="shared" si="7"/>
        <v>81454.433473892233</v>
      </c>
    </row>
    <row r="107" spans="1:8" x14ac:dyDescent="0.25">
      <c r="A107" s="1">
        <v>36434</v>
      </c>
      <c r="B107">
        <v>66001</v>
      </c>
      <c r="C107" s="2">
        <f t="shared" si="8"/>
        <v>87475.583333333328</v>
      </c>
      <c r="D107" s="2">
        <f t="shared" si="9"/>
        <v>87214.416666666657</v>
      </c>
      <c r="E107" s="4">
        <f t="shared" si="10"/>
        <v>0.75676708648130619</v>
      </c>
      <c r="F107" s="5">
        <v>0.77809054271397882</v>
      </c>
      <c r="G107" s="4">
        <f t="shared" si="6"/>
        <v>0.79051329887148347</v>
      </c>
      <c r="H107" s="2">
        <f t="shared" si="7"/>
        <v>83491.321517577671</v>
      </c>
    </row>
    <row r="108" spans="1:8" x14ac:dyDescent="0.25">
      <c r="A108" s="1">
        <v>36465</v>
      </c>
      <c r="B108">
        <v>81174</v>
      </c>
      <c r="C108" s="2">
        <f t="shared" si="8"/>
        <v>87956.666666666672</v>
      </c>
      <c r="D108" s="2">
        <f t="shared" si="9"/>
        <v>87716.125</v>
      </c>
      <c r="E108" s="4">
        <f t="shared" si="10"/>
        <v>0.9254170769627591</v>
      </c>
      <c r="F108" s="5">
        <v>0.94187844329039572</v>
      </c>
      <c r="G108" s="4">
        <f t="shared" si="6"/>
        <v>0.95691618708586013</v>
      </c>
      <c r="H108" s="2">
        <f t="shared" si="7"/>
        <v>84828.745814409136</v>
      </c>
    </row>
    <row r="109" spans="1:8" x14ac:dyDescent="0.25">
      <c r="A109" s="1">
        <v>36495</v>
      </c>
      <c r="B109">
        <v>105462</v>
      </c>
      <c r="C109" s="2">
        <f t="shared" si="8"/>
        <v>87963.916666666672</v>
      </c>
      <c r="D109" s="2">
        <f t="shared" si="9"/>
        <v>87960.291666666672</v>
      </c>
      <c r="E109" s="4">
        <f t="shared" si="10"/>
        <v>1.1989728319644233</v>
      </c>
      <c r="F109" s="5">
        <v>1.1741483498203509</v>
      </c>
      <c r="G109" s="4">
        <f t="shared" si="6"/>
        <v>1.192894444062389</v>
      </c>
      <c r="H109" s="2">
        <f t="shared" si="7"/>
        <v>88408.492909775247</v>
      </c>
    </row>
    <row r="110" spans="1:8" x14ac:dyDescent="0.25">
      <c r="A110" s="1">
        <v>36526</v>
      </c>
      <c r="B110">
        <v>115990</v>
      </c>
      <c r="C110" s="2">
        <f t="shared" si="8"/>
        <v>87938.5</v>
      </c>
      <c r="D110" s="2">
        <f t="shared" si="9"/>
        <v>87951.208333333343</v>
      </c>
      <c r="E110" s="4">
        <f t="shared" si="10"/>
        <v>1.3187993911396896</v>
      </c>
      <c r="F110" s="5">
        <v>1.345967805112841</v>
      </c>
      <c r="G110" s="4">
        <f t="shared" si="6"/>
        <v>1.3674571163444711</v>
      </c>
      <c r="H110" s="2">
        <f t="shared" si="7"/>
        <v>84821.672733743981</v>
      </c>
    </row>
    <row r="111" spans="1:8" x14ac:dyDescent="0.25">
      <c r="A111" s="1">
        <v>36557</v>
      </c>
      <c r="B111">
        <v>106290</v>
      </c>
      <c r="C111" s="2">
        <f t="shared" si="8"/>
        <v>87735.25</v>
      </c>
      <c r="D111" s="2">
        <f t="shared" si="9"/>
        <v>87836.875</v>
      </c>
      <c r="E111" s="4">
        <f t="shared" si="10"/>
        <v>1.2100840336134453</v>
      </c>
      <c r="F111" s="5">
        <v>1.208290133604887</v>
      </c>
      <c r="G111" s="4">
        <f t="shared" si="6"/>
        <v>1.2275813251478871</v>
      </c>
      <c r="H111" s="2">
        <f t="shared" si="7"/>
        <v>86584.894884414447</v>
      </c>
    </row>
    <row r="112" spans="1:8" x14ac:dyDescent="0.25">
      <c r="A112" s="1">
        <v>36586</v>
      </c>
      <c r="B112">
        <v>107929</v>
      </c>
      <c r="C112" s="2">
        <f t="shared" si="8"/>
        <v>88226.166666666672</v>
      </c>
      <c r="D112" s="2">
        <f t="shared" si="9"/>
        <v>87980.708333333343</v>
      </c>
      <c r="E112" s="4">
        <f t="shared" si="10"/>
        <v>1.2267348381771193</v>
      </c>
      <c r="F112" s="5">
        <v>1.1822886275759079</v>
      </c>
      <c r="G112" s="4">
        <f t="shared" si="6"/>
        <v>1.201164687008448</v>
      </c>
      <c r="H112" s="2">
        <f t="shared" si="7"/>
        <v>89853.623876341037</v>
      </c>
    </row>
    <row r="113" spans="1:8" x14ac:dyDescent="0.25">
      <c r="A113" s="1">
        <v>36617</v>
      </c>
      <c r="B113">
        <v>87931</v>
      </c>
      <c r="C113" s="2">
        <f t="shared" si="8"/>
        <v>88462.083333333328</v>
      </c>
      <c r="D113" s="2">
        <f t="shared" si="9"/>
        <v>88344.125</v>
      </c>
      <c r="E113" s="4">
        <f t="shared" si="10"/>
        <v>0.99532368451212805</v>
      </c>
      <c r="F113" s="5">
        <v>0.94821619474364205</v>
      </c>
      <c r="G113" s="4">
        <f t="shared" si="6"/>
        <v>0.9633551251447372</v>
      </c>
      <c r="H113" s="2">
        <f t="shared" si="7"/>
        <v>91275.789898132323</v>
      </c>
    </row>
    <row r="114" spans="1:8" x14ac:dyDescent="0.25">
      <c r="A114" s="1">
        <v>36647</v>
      </c>
      <c r="B114">
        <v>75436</v>
      </c>
      <c r="C114" s="2">
        <f t="shared" si="8"/>
        <v>89530.5</v>
      </c>
      <c r="D114" s="2">
        <f t="shared" si="9"/>
        <v>88996.291666666657</v>
      </c>
      <c r="E114" s="4">
        <f t="shared" si="10"/>
        <v>0.84763082356895969</v>
      </c>
      <c r="F114" s="5">
        <v>0.80933832861126276</v>
      </c>
      <c r="G114" s="4">
        <f t="shared" si="6"/>
        <v>0.82225997738261403</v>
      </c>
      <c r="H114" s="2">
        <f t="shared" si="7"/>
        <v>91742.27382454506</v>
      </c>
    </row>
    <row r="115" spans="1:8" x14ac:dyDescent="0.25">
      <c r="A115" s="1">
        <v>36678</v>
      </c>
      <c r="B115">
        <v>77011</v>
      </c>
      <c r="C115" s="2">
        <f t="shared" si="8"/>
        <v>90672.916666666672</v>
      </c>
      <c r="D115" s="2">
        <f t="shared" si="9"/>
        <v>90101.708333333343</v>
      </c>
      <c r="E115" s="4">
        <f t="shared" si="10"/>
        <v>0.85471187421992079</v>
      </c>
      <c r="F115" s="5">
        <v>0.86964788042101671</v>
      </c>
      <c r="G115" s="4">
        <f t="shared" si="6"/>
        <v>0.88353241309208452</v>
      </c>
      <c r="H115" s="2">
        <f t="shared" si="7"/>
        <v>87162.620022604271</v>
      </c>
    </row>
    <row r="116" spans="1:8" x14ac:dyDescent="0.25">
      <c r="A116" s="1">
        <v>36708</v>
      </c>
      <c r="B116">
        <v>91906</v>
      </c>
      <c r="F116" s="5">
        <v>1.0893381016158166</v>
      </c>
      <c r="G116" s="4">
        <f t="shared" si="6"/>
        <v>1.1067301413163002</v>
      </c>
      <c r="H116" s="2">
        <f t="shared" si="7"/>
        <v>83042.827306294115</v>
      </c>
    </row>
    <row r="117" spans="1:8" x14ac:dyDescent="0.25">
      <c r="A117" s="1">
        <v>36739</v>
      </c>
      <c r="B117">
        <v>78326</v>
      </c>
      <c r="F117" s="5">
        <v>0.95825070998387474</v>
      </c>
      <c r="G117" s="4">
        <f t="shared" si="6"/>
        <v>0.97354984839309366</v>
      </c>
      <c r="H117" s="2">
        <f t="shared" si="7"/>
        <v>80454.021054270692</v>
      </c>
    </row>
    <row r="118" spans="1:8" x14ac:dyDescent="0.25">
      <c r="A118" s="1">
        <v>36770</v>
      </c>
      <c r="B118">
        <v>65258</v>
      </c>
      <c r="F118" s="5">
        <v>0.71738341479866718</v>
      </c>
      <c r="G118" s="4">
        <f t="shared" si="6"/>
        <v>0.72883693947768113</v>
      </c>
      <c r="H118" s="2">
        <f t="shared" si="7"/>
        <v>89537.174181603579</v>
      </c>
    </row>
    <row r="119" spans="1:8" x14ac:dyDescent="0.25">
      <c r="A119" s="1">
        <v>36800</v>
      </c>
      <c r="B119">
        <v>68832</v>
      </c>
      <c r="F119" s="5">
        <v>0.77809054271397882</v>
      </c>
      <c r="G119" s="4">
        <f t="shared" si="6"/>
        <v>0.79051329887148347</v>
      </c>
      <c r="H119" s="2">
        <f t="shared" si="7"/>
        <v>87072.538941802501</v>
      </c>
    </row>
    <row r="120" spans="1:8" x14ac:dyDescent="0.25">
      <c r="A120" s="1">
        <v>36831</v>
      </c>
      <c r="B120">
        <v>93995</v>
      </c>
      <c r="F120" s="5">
        <v>0.94187844329039572</v>
      </c>
      <c r="G120" s="4">
        <f t="shared" si="6"/>
        <v>0.95691618708586013</v>
      </c>
      <c r="H120" s="2">
        <f t="shared" si="7"/>
        <v>98226.993407068599</v>
      </c>
    </row>
    <row r="121" spans="1:8" x14ac:dyDescent="0.25">
      <c r="A121" s="1">
        <v>36861</v>
      </c>
      <c r="B121">
        <v>119171</v>
      </c>
      <c r="F121" s="5">
        <v>1.1741483498203509</v>
      </c>
      <c r="G121" s="4">
        <f t="shared" si="6"/>
        <v>1.192894444062389</v>
      </c>
      <c r="H121" s="2">
        <f t="shared" si="7"/>
        <v>99900.708393078326</v>
      </c>
    </row>
    <row r="122" spans="1:8" x14ac:dyDescent="0.25">
      <c r="A122" s="1"/>
    </row>
    <row r="123" spans="1:8" x14ac:dyDescent="0.25">
      <c r="A123" s="1"/>
    </row>
    <row r="124" spans="1:8" x14ac:dyDescent="0.25">
      <c r="A124" s="1"/>
    </row>
    <row r="125" spans="1:8" x14ac:dyDescent="0.25">
      <c r="A125" s="1"/>
    </row>
    <row r="126" spans="1:8" x14ac:dyDescent="0.25">
      <c r="A126" s="1"/>
    </row>
    <row r="127" spans="1:8" x14ac:dyDescent="0.25">
      <c r="A127" s="1"/>
    </row>
    <row r="128" spans="1:8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97" workbookViewId="0">
      <selection activeCell="G16" sqref="G16"/>
    </sheetView>
  </sheetViews>
  <sheetFormatPr baseColWidth="10"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1">
        <v>33239</v>
      </c>
      <c r="B2">
        <v>47204</v>
      </c>
      <c r="D2">
        <v>0.6</v>
      </c>
      <c r="E2">
        <v>0.05</v>
      </c>
      <c r="F2">
        <v>0</v>
      </c>
      <c r="I2" s="6">
        <f>+B2/$G$13</f>
        <v>1.1224593727521504</v>
      </c>
    </row>
    <row r="3" spans="1:9" x14ac:dyDescent="0.25">
      <c r="A3" s="1">
        <v>33270</v>
      </c>
      <c r="B3">
        <v>45584</v>
      </c>
      <c r="I3" s="6">
        <f>+B3/$G$13</f>
        <v>1.0839375486724436</v>
      </c>
    </row>
    <row r="4" spans="1:9" x14ac:dyDescent="0.25">
      <c r="A4" s="1">
        <v>33298</v>
      </c>
      <c r="B4">
        <v>48206</v>
      </c>
      <c r="I4" s="6">
        <f>+B4/$G$13</f>
        <v>1.1462858343125617</v>
      </c>
    </row>
    <row r="5" spans="1:9" x14ac:dyDescent="0.25">
      <c r="A5" s="1">
        <v>33329</v>
      </c>
      <c r="B5">
        <v>36619</v>
      </c>
      <c r="I5" s="6">
        <f>+B5/$G$13</f>
        <v>0.87075967652764585</v>
      </c>
    </row>
    <row r="6" spans="1:9" x14ac:dyDescent="0.25">
      <c r="A6" s="1">
        <v>33359</v>
      </c>
      <c r="B6">
        <v>31607</v>
      </c>
      <c r="I6" s="6">
        <f>+B6/$G$13</f>
        <v>0.75157981091808357</v>
      </c>
    </row>
    <row r="7" spans="1:9" x14ac:dyDescent="0.25">
      <c r="A7" s="1">
        <v>33390</v>
      </c>
      <c r="B7">
        <v>36859</v>
      </c>
      <c r="I7" s="6">
        <f>+B7/$G$13</f>
        <v>0.8764666134283432</v>
      </c>
    </row>
    <row r="8" spans="1:9" x14ac:dyDescent="0.25">
      <c r="A8" s="1">
        <v>33420</v>
      </c>
      <c r="B8">
        <v>47855</v>
      </c>
      <c r="I8" s="6">
        <f>+B8/$G$13</f>
        <v>1.1379394390952919</v>
      </c>
    </row>
    <row r="9" spans="1:9" x14ac:dyDescent="0.25">
      <c r="A9" s="1">
        <v>33451</v>
      </c>
      <c r="B9">
        <v>45846</v>
      </c>
      <c r="I9" s="6">
        <f>+B9/$G$13</f>
        <v>1.0901676214557048</v>
      </c>
    </row>
    <row r="10" spans="1:9" x14ac:dyDescent="0.25">
      <c r="A10" s="1">
        <v>33482</v>
      </c>
      <c r="B10">
        <v>33029</v>
      </c>
      <c r="I10" s="6">
        <f>+B10/$G$13</f>
        <v>0.78539341205471525</v>
      </c>
    </row>
    <row r="11" spans="1:9" x14ac:dyDescent="0.25">
      <c r="A11" s="1">
        <v>33512</v>
      </c>
      <c r="B11">
        <v>37674</v>
      </c>
      <c r="I11" s="6">
        <f>+B11/$G$13</f>
        <v>0.89584641998696113</v>
      </c>
    </row>
    <row r="12" spans="1:9" x14ac:dyDescent="0.25">
      <c r="A12" s="1">
        <v>33543</v>
      </c>
      <c r="B12">
        <v>43416</v>
      </c>
      <c r="I12" s="6">
        <f>+B12/$G$13</f>
        <v>1.0323848853361444</v>
      </c>
    </row>
    <row r="13" spans="1:9" x14ac:dyDescent="0.25">
      <c r="A13" s="1">
        <v>33573</v>
      </c>
      <c r="B13">
        <v>50750</v>
      </c>
      <c r="G13" s="6">
        <f>+AVERAGE(B2:B13)</f>
        <v>42054.083333333336</v>
      </c>
      <c r="H13" s="6">
        <f>+(AVERAGE(B14:B25)-AVERAGE(B2:B13))/12</f>
        <v>735.70833333333337</v>
      </c>
      <c r="I13" s="6">
        <f>+B13/$G$13</f>
        <v>1.2067793654599532</v>
      </c>
    </row>
    <row r="14" spans="1:9" x14ac:dyDescent="0.25">
      <c r="A14" s="1">
        <v>33604</v>
      </c>
      <c r="B14">
        <v>58361</v>
      </c>
      <c r="C14" s="8">
        <f>+(G13+H13)*I2</f>
        <v>48029.80271436186</v>
      </c>
      <c r="G14">
        <f>+$D$2*(B14/I2)+(1-$D$2)*(G13+H13)</f>
        <v>48312.235081419654</v>
      </c>
      <c r="H14">
        <f>+$E$2*(G14-G13)+(1-$E$2)*H13</f>
        <v>1011.8305040709827</v>
      </c>
      <c r="I14" s="9">
        <f>+$F$2*(B14/G14)+(1-$F$2)*I2</f>
        <v>1.1224593727521504</v>
      </c>
    </row>
    <row r="15" spans="1:9" x14ac:dyDescent="0.25">
      <c r="A15" s="1">
        <v>33635</v>
      </c>
      <c r="B15">
        <v>58168</v>
      </c>
      <c r="C15" s="8">
        <f t="shared" ref="C15:C16" si="0">+(G14+H14)*I3</f>
        <v>53464.206741295558</v>
      </c>
      <c r="G15">
        <f t="shared" ref="G15:G16" si="1">+$D$2*(B15/I3)+(1-$D$2)*(G14+H14)</f>
        <v>51927.791195586222</v>
      </c>
      <c r="H15">
        <f t="shared" ref="H15:H16" si="2">+$E$2*(G15-G14)+(1-$E$2)*H14</f>
        <v>1142.0167845757619</v>
      </c>
      <c r="I15" s="9">
        <f t="shared" ref="I15:I16" si="3">+$F$2*(B15/G15)+(1-$F$2)*I3</f>
        <v>1.0839375486724436</v>
      </c>
    </row>
    <row r="16" spans="1:9" x14ac:dyDescent="0.25">
      <c r="A16" s="1">
        <v>33664</v>
      </c>
      <c r="B16">
        <v>54148</v>
      </c>
      <c r="C16" s="8">
        <f t="shared" si="0"/>
        <v>60833.169117347425</v>
      </c>
      <c r="G16">
        <f t="shared" si="1"/>
        <v>49570.592208369824</v>
      </c>
      <c r="H16">
        <f t="shared" si="2"/>
        <v>967.0559959861539</v>
      </c>
      <c r="I16" s="9">
        <f t="shared" si="3"/>
        <v>1.1462858343125617</v>
      </c>
    </row>
    <row r="17" spans="1:2" x14ac:dyDescent="0.25">
      <c r="A17" s="1">
        <v>33695</v>
      </c>
      <c r="B17">
        <v>45539</v>
      </c>
    </row>
    <row r="18" spans="1:2" x14ac:dyDescent="0.25">
      <c r="A18" s="1">
        <v>33725</v>
      </c>
      <c r="B18">
        <v>41879</v>
      </c>
    </row>
    <row r="19" spans="1:2" x14ac:dyDescent="0.25">
      <c r="A19" s="1">
        <v>33756</v>
      </c>
      <c r="B19">
        <v>46124</v>
      </c>
    </row>
    <row r="20" spans="1:2" x14ac:dyDescent="0.25">
      <c r="A20" s="1">
        <v>33786</v>
      </c>
      <c r="B20">
        <v>57957</v>
      </c>
    </row>
    <row r="21" spans="1:2" x14ac:dyDescent="0.25">
      <c r="A21" s="1">
        <v>33817</v>
      </c>
      <c r="B21">
        <v>52587</v>
      </c>
    </row>
    <row r="22" spans="1:2" x14ac:dyDescent="0.25">
      <c r="A22" s="1">
        <v>33848</v>
      </c>
      <c r="B22">
        <v>36224</v>
      </c>
    </row>
    <row r="23" spans="1:2" x14ac:dyDescent="0.25">
      <c r="A23" s="1">
        <v>33878</v>
      </c>
      <c r="B23">
        <v>40615</v>
      </c>
    </row>
    <row r="24" spans="1:2" x14ac:dyDescent="0.25">
      <c r="A24" s="1">
        <v>33909</v>
      </c>
      <c r="B24">
        <v>51978</v>
      </c>
    </row>
    <row r="25" spans="1:2" x14ac:dyDescent="0.25">
      <c r="A25" s="1">
        <v>33939</v>
      </c>
      <c r="B25">
        <v>67011</v>
      </c>
    </row>
    <row r="26" spans="1:2" x14ac:dyDescent="0.25">
      <c r="A26" s="1">
        <v>33970</v>
      </c>
      <c r="B26">
        <v>70545</v>
      </c>
    </row>
    <row r="27" spans="1:2" x14ac:dyDescent="0.25">
      <c r="A27" s="1">
        <v>34001</v>
      </c>
      <c r="B27">
        <v>69626</v>
      </c>
    </row>
    <row r="28" spans="1:2" x14ac:dyDescent="0.25">
      <c r="A28" s="1">
        <v>34029</v>
      </c>
      <c r="B28">
        <v>63736</v>
      </c>
    </row>
    <row r="29" spans="1:2" x14ac:dyDescent="0.25">
      <c r="A29" s="1">
        <v>34060</v>
      </c>
      <c r="B29">
        <v>53469</v>
      </c>
    </row>
    <row r="30" spans="1:2" x14ac:dyDescent="0.25">
      <c r="A30" s="1">
        <v>34090</v>
      </c>
      <c r="B30">
        <v>43217</v>
      </c>
    </row>
    <row r="31" spans="1:2" x14ac:dyDescent="0.25">
      <c r="A31" s="1">
        <v>34121</v>
      </c>
      <c r="B31">
        <v>47328</v>
      </c>
    </row>
    <row r="32" spans="1:2" x14ac:dyDescent="0.25">
      <c r="A32" s="1">
        <v>34151</v>
      </c>
      <c r="B32">
        <v>66448</v>
      </c>
    </row>
    <row r="33" spans="1:2" x14ac:dyDescent="0.25">
      <c r="A33" s="1">
        <v>34182</v>
      </c>
      <c r="B33">
        <v>55842</v>
      </c>
    </row>
    <row r="34" spans="1:2" x14ac:dyDescent="0.25">
      <c r="A34" s="1">
        <v>34213</v>
      </c>
      <c r="B34">
        <v>42217</v>
      </c>
    </row>
    <row r="35" spans="1:2" x14ac:dyDescent="0.25">
      <c r="A35" s="1">
        <v>34243</v>
      </c>
      <c r="B35">
        <v>45353</v>
      </c>
    </row>
    <row r="36" spans="1:2" x14ac:dyDescent="0.25">
      <c r="A36" s="1">
        <v>34274</v>
      </c>
      <c r="B36">
        <v>56181</v>
      </c>
    </row>
    <row r="37" spans="1:2" x14ac:dyDescent="0.25">
      <c r="A37" s="1">
        <v>34304</v>
      </c>
      <c r="B37">
        <v>70043</v>
      </c>
    </row>
    <row r="38" spans="1:2" x14ac:dyDescent="0.25">
      <c r="A38" s="1">
        <v>34335</v>
      </c>
      <c r="B38">
        <v>83163</v>
      </c>
    </row>
    <row r="39" spans="1:2" x14ac:dyDescent="0.25">
      <c r="A39" s="1">
        <v>34366</v>
      </c>
      <c r="B39">
        <v>73510</v>
      </c>
    </row>
    <row r="40" spans="1:2" x14ac:dyDescent="0.25">
      <c r="A40" s="1">
        <v>34394</v>
      </c>
      <c r="B40">
        <v>78045</v>
      </c>
    </row>
    <row r="41" spans="1:2" x14ac:dyDescent="0.25">
      <c r="A41" s="1">
        <v>34425</v>
      </c>
      <c r="B41">
        <v>57318</v>
      </c>
    </row>
    <row r="42" spans="1:2" x14ac:dyDescent="0.25">
      <c r="A42" s="1">
        <v>34455</v>
      </c>
      <c r="B42">
        <v>48028</v>
      </c>
    </row>
    <row r="43" spans="1:2" x14ac:dyDescent="0.25">
      <c r="A43" s="1">
        <v>34486</v>
      </c>
      <c r="B43">
        <v>50142</v>
      </c>
    </row>
    <row r="44" spans="1:2" x14ac:dyDescent="0.25">
      <c r="A44" s="1">
        <v>34516</v>
      </c>
      <c r="B44">
        <v>67431</v>
      </c>
    </row>
    <row r="45" spans="1:2" x14ac:dyDescent="0.25">
      <c r="A45" s="1">
        <v>34547</v>
      </c>
      <c r="B45">
        <v>64030</v>
      </c>
    </row>
    <row r="46" spans="1:2" x14ac:dyDescent="0.25">
      <c r="A46" s="1">
        <v>34578</v>
      </c>
      <c r="B46">
        <v>49012</v>
      </c>
    </row>
    <row r="47" spans="1:2" x14ac:dyDescent="0.25">
      <c r="A47" s="1">
        <v>34608</v>
      </c>
      <c r="B47">
        <v>52665</v>
      </c>
    </row>
    <row r="48" spans="1:2" x14ac:dyDescent="0.25">
      <c r="A48" s="1">
        <v>34639</v>
      </c>
      <c r="B48">
        <v>61670</v>
      </c>
    </row>
    <row r="49" spans="1:2" x14ac:dyDescent="0.25">
      <c r="A49" s="1">
        <v>34669</v>
      </c>
      <c r="B49">
        <v>76434</v>
      </c>
    </row>
    <row r="50" spans="1:2" x14ac:dyDescent="0.25">
      <c r="A50" s="1">
        <v>34700</v>
      </c>
      <c r="B50">
        <v>88908</v>
      </c>
    </row>
    <row r="51" spans="1:2" x14ac:dyDescent="0.25">
      <c r="A51" s="1">
        <v>34731</v>
      </c>
      <c r="B51">
        <v>76361</v>
      </c>
    </row>
    <row r="52" spans="1:2" x14ac:dyDescent="0.25">
      <c r="A52" s="1">
        <v>34759</v>
      </c>
      <c r="B52">
        <v>72734</v>
      </c>
    </row>
    <row r="53" spans="1:2" x14ac:dyDescent="0.25">
      <c r="A53" s="1">
        <v>34790</v>
      </c>
      <c r="B53">
        <v>60732</v>
      </c>
    </row>
    <row r="54" spans="1:2" x14ac:dyDescent="0.25">
      <c r="A54" s="1">
        <v>34820</v>
      </c>
      <c r="B54">
        <v>52293</v>
      </c>
    </row>
    <row r="55" spans="1:2" x14ac:dyDescent="0.25">
      <c r="A55" s="1">
        <v>34851</v>
      </c>
      <c r="B55">
        <v>54564</v>
      </c>
    </row>
    <row r="56" spans="1:2" x14ac:dyDescent="0.25">
      <c r="A56" s="1">
        <v>34881</v>
      </c>
      <c r="B56">
        <v>70297</v>
      </c>
    </row>
    <row r="57" spans="1:2" x14ac:dyDescent="0.25">
      <c r="A57" s="1">
        <v>34912</v>
      </c>
      <c r="B57">
        <v>61089</v>
      </c>
    </row>
    <row r="58" spans="1:2" x14ac:dyDescent="0.25">
      <c r="A58" s="1">
        <v>34943</v>
      </c>
      <c r="B58">
        <v>49291</v>
      </c>
    </row>
    <row r="59" spans="1:2" x14ac:dyDescent="0.25">
      <c r="A59" s="1">
        <v>34973</v>
      </c>
      <c r="B59">
        <v>51141</v>
      </c>
    </row>
    <row r="60" spans="1:2" x14ac:dyDescent="0.25">
      <c r="A60" s="1">
        <v>35004</v>
      </c>
      <c r="B60">
        <v>68329</v>
      </c>
    </row>
    <row r="61" spans="1:2" x14ac:dyDescent="0.25">
      <c r="A61" s="1">
        <v>35034</v>
      </c>
      <c r="B61">
        <v>78871</v>
      </c>
    </row>
    <row r="62" spans="1:2" x14ac:dyDescent="0.25">
      <c r="A62" s="1">
        <v>35065</v>
      </c>
      <c r="B62">
        <v>90627</v>
      </c>
    </row>
    <row r="63" spans="1:2" x14ac:dyDescent="0.25">
      <c r="A63" s="1">
        <v>35096</v>
      </c>
      <c r="B63">
        <v>80543</v>
      </c>
    </row>
    <row r="64" spans="1:2" x14ac:dyDescent="0.25">
      <c r="A64" s="1">
        <v>35125</v>
      </c>
      <c r="B64">
        <v>78923</v>
      </c>
    </row>
    <row r="65" spans="1:2" x14ac:dyDescent="0.25">
      <c r="A65" s="1">
        <v>35156</v>
      </c>
      <c r="B65">
        <v>60261</v>
      </c>
    </row>
    <row r="66" spans="1:2" x14ac:dyDescent="0.25">
      <c r="A66" s="1">
        <v>35186</v>
      </c>
      <c r="B66">
        <v>50696</v>
      </c>
    </row>
    <row r="67" spans="1:2" x14ac:dyDescent="0.25">
      <c r="A67" s="1">
        <v>35217</v>
      </c>
      <c r="B67">
        <v>57057</v>
      </c>
    </row>
    <row r="68" spans="1:2" x14ac:dyDescent="0.25">
      <c r="A68" s="1">
        <v>35247</v>
      </c>
      <c r="B68">
        <v>66121</v>
      </c>
    </row>
    <row r="69" spans="1:2" x14ac:dyDescent="0.25">
      <c r="A69" s="1">
        <v>35278</v>
      </c>
      <c r="B69">
        <v>60594</v>
      </c>
    </row>
    <row r="70" spans="1:2" x14ac:dyDescent="0.25">
      <c r="A70" s="1">
        <v>35309</v>
      </c>
      <c r="B70">
        <v>44720</v>
      </c>
    </row>
    <row r="71" spans="1:2" x14ac:dyDescent="0.25">
      <c r="A71" s="1">
        <v>35339</v>
      </c>
      <c r="B71">
        <v>48271</v>
      </c>
    </row>
    <row r="72" spans="1:2" x14ac:dyDescent="0.25">
      <c r="A72" s="1">
        <v>35370</v>
      </c>
      <c r="B72">
        <v>62856</v>
      </c>
    </row>
    <row r="73" spans="1:2" x14ac:dyDescent="0.25">
      <c r="A73" s="1">
        <v>35400</v>
      </c>
      <c r="B73">
        <v>80458</v>
      </c>
    </row>
    <row r="74" spans="1:2" x14ac:dyDescent="0.25">
      <c r="A74" s="1">
        <v>35431</v>
      </c>
      <c r="B74">
        <v>91584</v>
      </c>
    </row>
    <row r="75" spans="1:2" x14ac:dyDescent="0.25">
      <c r="A75" s="1">
        <v>35462</v>
      </c>
      <c r="B75">
        <v>80709</v>
      </c>
    </row>
    <row r="76" spans="1:2" x14ac:dyDescent="0.25">
      <c r="A76" s="1">
        <v>35490</v>
      </c>
      <c r="B76">
        <v>77573</v>
      </c>
    </row>
    <row r="77" spans="1:2" x14ac:dyDescent="0.25">
      <c r="A77" s="1">
        <v>35521</v>
      </c>
      <c r="B77">
        <v>58597</v>
      </c>
    </row>
    <row r="78" spans="1:2" x14ac:dyDescent="0.25">
      <c r="A78" s="1">
        <v>35551</v>
      </c>
      <c r="B78">
        <v>54849</v>
      </c>
    </row>
    <row r="79" spans="1:2" x14ac:dyDescent="0.25">
      <c r="A79" s="1">
        <v>35582</v>
      </c>
      <c r="B79">
        <v>60822</v>
      </c>
    </row>
    <row r="80" spans="1:2" x14ac:dyDescent="0.25">
      <c r="A80" s="1">
        <v>35612</v>
      </c>
      <c r="B80">
        <v>74928</v>
      </c>
    </row>
    <row r="81" spans="1:2" x14ac:dyDescent="0.25">
      <c r="A81" s="1">
        <v>35643</v>
      </c>
      <c r="B81">
        <v>62568</v>
      </c>
    </row>
    <row r="82" spans="1:2" x14ac:dyDescent="0.25">
      <c r="A82" s="1">
        <v>35674</v>
      </c>
      <c r="B82">
        <v>50868</v>
      </c>
    </row>
    <row r="83" spans="1:2" x14ac:dyDescent="0.25">
      <c r="A83" s="1">
        <v>35704</v>
      </c>
      <c r="B83">
        <v>54933</v>
      </c>
    </row>
    <row r="84" spans="1:2" x14ac:dyDescent="0.25">
      <c r="A84" s="1">
        <v>35735</v>
      </c>
      <c r="B84">
        <v>62692</v>
      </c>
    </row>
    <row r="85" spans="1:2" x14ac:dyDescent="0.25">
      <c r="A85" s="1">
        <v>35765</v>
      </c>
      <c r="B85">
        <v>81367</v>
      </c>
    </row>
    <row r="86" spans="1:2" x14ac:dyDescent="0.25">
      <c r="A86" s="1">
        <v>35796</v>
      </c>
      <c r="B86">
        <v>101145</v>
      </c>
    </row>
    <row r="87" spans="1:2" x14ac:dyDescent="0.25">
      <c r="A87" s="1">
        <v>35827</v>
      </c>
      <c r="B87">
        <v>89743</v>
      </c>
    </row>
    <row r="88" spans="1:2" x14ac:dyDescent="0.25">
      <c r="A88" s="1">
        <v>35855</v>
      </c>
      <c r="B88">
        <v>89327</v>
      </c>
    </row>
    <row r="89" spans="1:2" x14ac:dyDescent="0.25">
      <c r="A89" s="1">
        <v>35886</v>
      </c>
      <c r="B89">
        <v>78634</v>
      </c>
    </row>
    <row r="90" spans="1:2" x14ac:dyDescent="0.25">
      <c r="A90" s="1">
        <v>35916</v>
      </c>
      <c r="B90">
        <v>64476</v>
      </c>
    </row>
    <row r="91" spans="1:2" x14ac:dyDescent="0.25">
      <c r="A91" s="1">
        <v>35947</v>
      </c>
      <c r="B91">
        <v>71379</v>
      </c>
    </row>
    <row r="92" spans="1:2" x14ac:dyDescent="0.25">
      <c r="A92" s="1">
        <v>35977</v>
      </c>
      <c r="B92">
        <v>85030</v>
      </c>
    </row>
    <row r="93" spans="1:2" x14ac:dyDescent="0.25">
      <c r="A93" s="1">
        <v>36008</v>
      </c>
      <c r="B93">
        <v>72376</v>
      </c>
    </row>
    <row r="94" spans="1:2" x14ac:dyDescent="0.25">
      <c r="A94" s="1">
        <v>36039</v>
      </c>
      <c r="B94">
        <v>56949</v>
      </c>
    </row>
    <row r="95" spans="1:2" x14ac:dyDescent="0.25">
      <c r="A95" s="1">
        <v>36069</v>
      </c>
      <c r="B95">
        <v>64173</v>
      </c>
    </row>
    <row r="96" spans="1:2" x14ac:dyDescent="0.25">
      <c r="A96" s="1">
        <v>36100</v>
      </c>
      <c r="B96">
        <v>72802</v>
      </c>
    </row>
    <row r="97" spans="1:2" x14ac:dyDescent="0.25">
      <c r="A97" s="1">
        <v>36130</v>
      </c>
      <c r="B97">
        <v>96819</v>
      </c>
    </row>
    <row r="98" spans="1:2" x14ac:dyDescent="0.25">
      <c r="A98" s="1">
        <v>36161</v>
      </c>
      <c r="B98">
        <v>117108</v>
      </c>
    </row>
    <row r="99" spans="1:2" x14ac:dyDescent="0.25">
      <c r="A99" s="1">
        <v>36192</v>
      </c>
      <c r="B99">
        <v>98694</v>
      </c>
    </row>
    <row r="100" spans="1:2" x14ac:dyDescent="0.25">
      <c r="A100" s="1">
        <v>36220</v>
      </c>
      <c r="B100">
        <v>102553</v>
      </c>
    </row>
    <row r="101" spans="1:2" x14ac:dyDescent="0.25">
      <c r="A101" s="1">
        <v>36251</v>
      </c>
      <c r="B101">
        <v>81663</v>
      </c>
    </row>
    <row r="102" spans="1:2" x14ac:dyDescent="0.25">
      <c r="A102" s="1">
        <v>36281</v>
      </c>
      <c r="B102">
        <v>69663</v>
      </c>
    </row>
    <row r="103" spans="1:2" x14ac:dyDescent="0.25">
      <c r="A103" s="1">
        <v>36312</v>
      </c>
      <c r="B103">
        <v>76924</v>
      </c>
    </row>
    <row r="104" spans="1:2" x14ac:dyDescent="0.25">
      <c r="A104" s="1">
        <v>36342</v>
      </c>
      <c r="B104">
        <v>92211</v>
      </c>
    </row>
    <row r="105" spans="1:2" x14ac:dyDescent="0.25">
      <c r="A105" s="1">
        <v>36373</v>
      </c>
      <c r="B105">
        <v>80765</v>
      </c>
    </row>
    <row r="106" spans="1:2" x14ac:dyDescent="0.25">
      <c r="A106" s="1">
        <v>36404</v>
      </c>
      <c r="B106">
        <v>59367</v>
      </c>
    </row>
    <row r="107" spans="1:2" x14ac:dyDescent="0.25">
      <c r="A107" s="1">
        <v>36434</v>
      </c>
      <c r="B107">
        <v>66001</v>
      </c>
    </row>
    <row r="108" spans="1:2" x14ac:dyDescent="0.25">
      <c r="A108" s="1">
        <v>36465</v>
      </c>
      <c r="B108">
        <v>81174</v>
      </c>
    </row>
    <row r="109" spans="1:2" x14ac:dyDescent="0.25">
      <c r="A109" s="1">
        <v>36495</v>
      </c>
      <c r="B109">
        <v>105462</v>
      </c>
    </row>
    <row r="110" spans="1:2" x14ac:dyDescent="0.25">
      <c r="A110" s="1">
        <v>36526</v>
      </c>
      <c r="B110">
        <v>115990</v>
      </c>
    </row>
    <row r="111" spans="1:2" x14ac:dyDescent="0.25">
      <c r="A111" s="1">
        <v>36557</v>
      </c>
      <c r="B111">
        <v>106290</v>
      </c>
    </row>
    <row r="112" spans="1:2" x14ac:dyDescent="0.25">
      <c r="A112" s="1">
        <v>36586</v>
      </c>
      <c r="B112">
        <v>107929</v>
      </c>
    </row>
    <row r="113" spans="1:2" x14ac:dyDescent="0.25">
      <c r="A113" s="1">
        <v>36617</v>
      </c>
      <c r="B113">
        <v>87931</v>
      </c>
    </row>
    <row r="114" spans="1:2" x14ac:dyDescent="0.25">
      <c r="A114" s="1">
        <v>36647</v>
      </c>
      <c r="B114">
        <v>75436</v>
      </c>
    </row>
    <row r="115" spans="1:2" x14ac:dyDescent="0.25">
      <c r="A115" s="1">
        <v>36678</v>
      </c>
      <c r="B115">
        <v>77011</v>
      </c>
    </row>
    <row r="116" spans="1:2" x14ac:dyDescent="0.25">
      <c r="A116" s="1">
        <v>36708</v>
      </c>
      <c r="B116">
        <v>91906</v>
      </c>
    </row>
    <row r="117" spans="1:2" x14ac:dyDescent="0.25">
      <c r="A117" s="1">
        <v>36739</v>
      </c>
      <c r="B117">
        <v>78326</v>
      </c>
    </row>
    <row r="118" spans="1:2" x14ac:dyDescent="0.25">
      <c r="A118" s="1">
        <v>36770</v>
      </c>
      <c r="B118">
        <v>65258</v>
      </c>
    </row>
    <row r="119" spans="1:2" x14ac:dyDescent="0.25">
      <c r="A119" s="1">
        <v>36800</v>
      </c>
      <c r="B119">
        <v>68832</v>
      </c>
    </row>
    <row r="120" spans="1:2" x14ac:dyDescent="0.25">
      <c r="A120" s="1">
        <v>36831</v>
      </c>
      <c r="B120">
        <v>93995</v>
      </c>
    </row>
    <row r="121" spans="1:2" x14ac:dyDescent="0.25">
      <c r="A121" s="1">
        <v>36861</v>
      </c>
      <c r="B121">
        <v>119171</v>
      </c>
    </row>
    <row r="122" spans="1:2" x14ac:dyDescent="0.25">
      <c r="A122" s="1"/>
    </row>
    <row r="123" spans="1:2" x14ac:dyDescent="0.25">
      <c r="A123" s="1"/>
    </row>
    <row r="124" spans="1:2" x14ac:dyDescent="0.25">
      <c r="A124" s="1"/>
    </row>
    <row r="125" spans="1:2" x14ac:dyDescent="0.25">
      <c r="A125" s="1"/>
    </row>
    <row r="126" spans="1:2" x14ac:dyDescent="0.25">
      <c r="A126" s="1"/>
    </row>
    <row r="127" spans="1:2" x14ac:dyDescent="0.25">
      <c r="A127" s="1"/>
    </row>
    <row r="128" spans="1:2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Multiplicativa</vt:lpstr>
      <vt:lpstr>Holt-Winters Multiplicativa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AEES</dc:creator>
  <cp:lastModifiedBy>AEES-P</cp:lastModifiedBy>
  <dcterms:created xsi:type="dcterms:W3CDTF">2017-09-14T21:44:49Z</dcterms:created>
  <dcterms:modified xsi:type="dcterms:W3CDTF">2017-09-21T21:43:55Z</dcterms:modified>
</cp:coreProperties>
</file>