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file\Téléchargements\"/>
    </mc:Choice>
  </mc:AlternateContent>
  <xr:revisionPtr revIDLastSave="0" documentId="13_ncr:1_{A577EA04-F40B-4A81-8225-793CCAAE7194}" xr6:coauthVersionLast="45" xr6:coauthVersionMax="45" xr10:uidLastSave="{00000000-0000-0000-0000-000000000000}"/>
  <bookViews>
    <workbookView xWindow="-108" yWindow="-108" windowWidth="46296" windowHeight="25536" xr2:uid="{70076B8B-402F-4854-B193-0ECE4F2C8431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J5" i="1"/>
  <c r="J6" i="1"/>
  <c r="J7" i="1"/>
  <c r="J8" i="1"/>
  <c r="J9" i="1"/>
  <c r="J4" i="1"/>
  <c r="I8" i="1" l="1"/>
  <c r="I7" i="1"/>
  <c r="F61" i="1"/>
  <c r="F63" i="1"/>
  <c r="F65" i="1"/>
  <c r="F67" i="1"/>
  <c r="E61" i="1"/>
  <c r="E63" i="1"/>
  <c r="E65" i="1"/>
  <c r="E67" i="1"/>
  <c r="D61" i="1"/>
  <c r="D63" i="1"/>
  <c r="D65" i="1"/>
  <c r="D67" i="1"/>
  <c r="D69" i="1"/>
  <c r="E69" i="1" s="1"/>
  <c r="F69" i="1" s="1"/>
  <c r="F70" i="1" s="1"/>
  <c r="I9" i="1" s="1"/>
  <c r="B68" i="1"/>
  <c r="B66" i="1"/>
  <c r="B64" i="1"/>
  <c r="B62" i="1"/>
  <c r="B60" i="1"/>
  <c r="F46" i="1"/>
  <c r="D49" i="1"/>
  <c r="D51" i="1"/>
  <c r="D53" i="1"/>
  <c r="D55" i="1"/>
  <c r="D57" i="1"/>
  <c r="E57" i="1" s="1"/>
  <c r="F57" i="1" s="1"/>
  <c r="F58" i="1" s="1"/>
  <c r="E49" i="1"/>
  <c r="F49" i="1" s="1"/>
  <c r="E51" i="1"/>
  <c r="F51" i="1" s="1"/>
  <c r="E53" i="1"/>
  <c r="F53" i="1" s="1"/>
  <c r="E55" i="1"/>
  <c r="F55" i="1" s="1"/>
  <c r="B59" i="1"/>
  <c r="B56" i="1"/>
  <c r="B54" i="1"/>
  <c r="B52" i="1"/>
  <c r="B50" i="1"/>
  <c r="B48" i="1"/>
  <c r="B47" i="1"/>
  <c r="D37" i="1"/>
  <c r="E37" i="1" s="1"/>
  <c r="F37" i="1" s="1"/>
  <c r="D39" i="1"/>
  <c r="E39" i="1" s="1"/>
  <c r="F39" i="1" s="1"/>
  <c r="D41" i="1"/>
  <c r="E41" i="1" s="1"/>
  <c r="F41" i="1" s="1"/>
  <c r="D43" i="1"/>
  <c r="E43" i="1" s="1"/>
  <c r="F43" i="1" s="1"/>
  <c r="D45" i="1"/>
  <c r="E45" i="1" s="1"/>
  <c r="F45" i="1" s="1"/>
  <c r="B44" i="1"/>
  <c r="B42" i="1"/>
  <c r="B40" i="1"/>
  <c r="B38" i="1"/>
  <c r="B36" i="1"/>
  <c r="D27" i="1"/>
  <c r="E27" i="1" s="1"/>
  <c r="F27" i="1" s="1"/>
  <c r="D29" i="1"/>
  <c r="E29" i="1" s="1"/>
  <c r="F29" i="1" s="1"/>
  <c r="D31" i="1"/>
  <c r="E31" i="1" s="1"/>
  <c r="F31" i="1" s="1"/>
  <c r="D33" i="1"/>
  <c r="E33" i="1" s="1"/>
  <c r="F33" i="1" s="1"/>
  <c r="B35" i="1"/>
  <c r="B32" i="1"/>
  <c r="B30" i="1"/>
  <c r="B28" i="1"/>
  <c r="B26" i="1"/>
  <c r="B25" i="1"/>
  <c r="D23" i="1"/>
  <c r="E23" i="1" s="1"/>
  <c r="F23" i="1" s="1"/>
  <c r="D19" i="1"/>
  <c r="E19" i="1" s="1"/>
  <c r="F19" i="1" s="1"/>
  <c r="D21" i="1"/>
  <c r="E21" i="1" s="1"/>
  <c r="F21" i="1" s="1"/>
  <c r="B22" i="1"/>
  <c r="B20" i="1"/>
  <c r="B18" i="1"/>
  <c r="D17" i="1"/>
  <c r="E17" i="1" s="1"/>
  <c r="F17" i="1" s="1"/>
  <c r="B16" i="1"/>
  <c r="B15" i="1"/>
  <c r="D11" i="1"/>
  <c r="E11" i="1" s="1"/>
  <c r="F11" i="1" s="1"/>
  <c r="D13" i="1"/>
  <c r="E13" i="1" s="1"/>
  <c r="F13" i="1" s="1"/>
  <c r="B12" i="1"/>
  <c r="B10" i="1"/>
  <c r="D9" i="1"/>
  <c r="E9" i="1" s="1"/>
  <c r="F9" i="1" s="1"/>
  <c r="B8" i="1"/>
  <c r="D7" i="1"/>
  <c r="E7" i="1" s="1"/>
  <c r="F7" i="1" s="1"/>
  <c r="E6" i="1"/>
  <c r="B6" i="1"/>
  <c r="D5" i="1"/>
  <c r="E5" i="1" s="1"/>
  <c r="F5" i="1" s="1"/>
  <c r="B4" i="1"/>
  <c r="F34" i="1" l="1"/>
  <c r="I6" i="1" s="1"/>
  <c r="F24" i="1"/>
  <c r="I5" i="1" s="1"/>
  <c r="F14" i="1"/>
  <c r="I4" i="1" s="1"/>
</calcChain>
</file>

<file path=xl/sharedStrings.xml><?xml version="1.0" encoding="utf-8"?>
<sst xmlns="http://schemas.openxmlformats.org/spreadsheetml/2006/main" count="208" uniqueCount="152">
  <si>
    <t>Awareness And Commitment</t>
  </si>
  <si>
    <t>i. No one is working on FinOps (0 points)</t>
  </si>
  <si>
    <t>ii. A few people work part time on FinOps (10 points)</t>
  </si>
  <si>
    <t>iii. A cross functional team works on FinOps specific tasks (15 points)</t>
  </si>
  <si>
    <t>iv. A dedicated team with a FinOps specific roadmap (20 points)</t>
  </si>
  <si>
    <t>1. What is the makeup of your FinOps team (choose one)</t>
  </si>
  <si>
    <t>2. To whom does the FinOps team report updates (choose one)</t>
  </si>
  <si>
    <t>i. The team does not report regularly (0 points)</t>
  </si>
  <si>
    <t>ii. A director or VP gets regular updates and provides upward visibility (5 points)</t>
  </si>
  <si>
    <t>iii. CEO, CTO, or CFO get regular updates from the FinOps team (10 points)</t>
  </si>
  <si>
    <t>iv. Executives and key stakeholders get regular updates about the program progress and performance toward KPIs (20 points)</t>
  </si>
  <si>
    <t>3. How are decisions in the cloud aligned with FinOps goals (choose one)</t>
  </si>
  <si>
    <t>i. Engineering teams make decisions independently from FinOps (0 points)</t>
  </si>
  <si>
    <t>ii. The FinOps team is consulted when making decisions (10 points)</t>
  </si>
  <si>
    <t>iii. Decisions in the cloud are reviewed on a regular cadence with FinOps (15 points)</t>
  </si>
  <si>
    <t>iv. Engineers use an established FinOps framework that aligns with business drivers (20 points)</t>
  </si>
  <si>
    <t>4. How is the FinOps program performance measured (choose one)</t>
  </si>
  <si>
    <t>i. The FinOps team determines short-term goals on an as needed basis (0 points)</t>
  </si>
  <si>
    <t>ii. The FinOps team tracks deliverables as part of a FinOps program (10 points)</t>
  </si>
  <si>
    <t>iii. The FinOps team has a short- and long-term roadmap aligned with engineering and executives (15 points)</t>
  </si>
  <si>
    <t>iv. The FinOps program measures performance toward KPIs and provides regular updates (20 points)</t>
  </si>
  <si>
    <t>5. How do engineers optimize their workloads in the cloud (choose one)</t>
  </si>
  <si>
    <t>i. Engineers review the efficiency of their workloads as needed (0 points)</t>
  </si>
  <si>
    <t>ii. Engineers are aware of efficiency goals and are optimizing their workloads when needed (10 points)</t>
  </si>
  <si>
    <t>iii. The FinOps team set efficiency KPIs for cloud workloads and engineers are regularly optimizing their workloads (15 points)</t>
  </si>
  <si>
    <t>iv. The FinOps team set efficiency KPIs for cloud workloads and provides automated visibility into historic trends (20 points)</t>
  </si>
  <si>
    <t>Visibility</t>
  </si>
  <si>
    <t>1. How much visibility into cloud cost exists (choose one)</t>
  </si>
  <si>
    <t>i. Only a few people have cost visibility (0 points)</t>
  </si>
  <si>
    <t>ii. Engineers / account holders use out-of-the-box tools from cloud vendors (5 points)</t>
  </si>
  <si>
    <t>iii. Everyone can see the cost of all workloads in the cloud (15 points)</t>
  </si>
  <si>
    <t>iv. The cost of shared services is attributed to the owners through showback or chargeback (25 points)</t>
  </si>
  <si>
    <t>2. How current is the cloud cost data (choose one)</t>
  </si>
  <si>
    <t>i. Don’t know (0 points)</t>
  </si>
  <si>
    <t>ii. We get the cost data before the end-of-month review (5 points)</t>
  </si>
  <si>
    <t>iii. The cost data is updated at least once every 1 or 2 days (15 points)</t>
  </si>
  <si>
    <t>iv. Cost estimates are available near real-time (25 points)</t>
  </si>
  <si>
    <t>3. When are you typically informed about budget overages (choose one)</t>
  </si>
  <si>
    <t>ii. Some time at the end of the month (5 points)</t>
  </si>
  <si>
    <t>iii. Several days after the budget overage happened (10 points)</t>
  </si>
  <si>
    <t>iv. We get alerted shortly after a budget overage happens (20 points)</t>
  </si>
  <si>
    <t>v. We get alerted when the budget is at risk (25 points)</t>
  </si>
  <si>
    <t>4. When do you learn about cost spikes that may not be large enough to impact budgets (choose one)</t>
  </si>
  <si>
    <t>iii. Several days after the cost spike happened (10 points)</t>
  </si>
  <si>
    <t>iv. We get alerted shortly after a cost spike happens (20 points)</t>
  </si>
  <si>
    <t>v. We get alerted before significant cost spikes happen (25 points)</t>
  </si>
  <si>
    <t>Allocation</t>
  </si>
  <si>
    <t>1. Do you have visibility into fully loaded costs (choose one)</t>
  </si>
  <si>
    <t>i. We use list pricing when looking at cloud cost (0 points)</t>
  </si>
  <si>
    <t>ii. We use a blended rate out-of-the-box from cloud vendors (5 points)</t>
  </si>
  <si>
    <t>iii. We amortize prepayment products (Committed Use Discounts, Reservations, Savings Plans) and layer them into cloud cost (10 points)</t>
  </si>
  <si>
    <t>iv. Prepayment amortization and chargebacks are applied to cloud cost (20 points)</t>
  </si>
  <si>
    <t>v. Amortization, chargebacks, support, and licensing fees are applied to cloud cost (25 points)</t>
  </si>
  <si>
    <t>2. Are you able to make real-time decision around cost in the cloud (choose one)</t>
  </si>
  <si>
    <t>i. Finance / Operations reviews cloud cost in aggregate at the end of the month (0 points)</t>
  </si>
  <si>
    <t>ii. Engineers know how their workloads performed at the end of the month (5 points)</t>
  </si>
  <si>
    <t>iii. Engineers know the actual cost of their workloads in a few days (15 points)</t>
  </si>
  <si>
    <t>iv. Engineers can tell the efficiency of their workloads in a few hours (25 points)</t>
  </si>
  <si>
    <t>3. Do you actively benchmark the performance of cloud workloads (choose one)</t>
  </si>
  <si>
    <t>i. Don’t know / not yet (0 points)</t>
  </si>
  <si>
    <t>ii. Engineers have visibility into their cloud cost at the end of the month (5 points)</t>
  </si>
  <si>
    <t>iii. Engineers measure the performance of their cloud workloads toward KPIs (15 points)</t>
  </si>
  <si>
    <t>iv. Engineers can measure the efficiency of workloads in real-time toward organization wide KPIs (25 points)</t>
  </si>
  <si>
    <t>4. Do you have visibility into how your organization performs across the industry (choose one)</t>
  </si>
  <si>
    <t>i. We have internal KPIs but don’t know how we compare to others (0 points)</t>
  </si>
  <si>
    <t>ii. We have regular knowledge sharing sessions with other companies within our industry (10 points)</t>
  </si>
  <si>
    <t>iii. We track our performance against industry wide KPIs (20 points)</t>
  </si>
  <si>
    <t>iv. We regularly update industry wide KPIs and track our performance against them (25 points)</t>
  </si>
  <si>
    <t>Utilization</t>
  </si>
  <si>
    <t>1. Do you have visibility into how much of requested cloud resource is used (choose one)</t>
  </si>
  <si>
    <t>ii. Engineers use tools to get utilization data (5 points)</t>
  </si>
  <si>
    <t>iii. Everyone can see the utilization of all workloads in the cloud (15 points)</t>
  </si>
  <si>
    <t>iv. We set organization wide minimum utilization KPIs that engineers follow (20 points)</t>
  </si>
  <si>
    <t>2. Are you tracking orphaned resources (unattached volumes, persistent disks) (choose one)</t>
  </si>
  <si>
    <t>ii. We do occasional clean-ups as needed (5 points)</t>
  </si>
  <si>
    <t>iii. Everyone can see orphaned resources in the cloud (15 points)</t>
  </si>
  <si>
    <t>iv. Orphaned resources are automatically cleaned up where possible and engineers are held accountable to clean up all others (20 points)</t>
  </si>
  <si>
    <t>3. Do you have data lifecycle management policies (choose one)</t>
  </si>
  <si>
    <t>ii. We do data lifecycle management manually as needed (5 points)</t>
  </si>
  <si>
    <t>iii. Data is automatically lifecycle managed (15 points)</t>
  </si>
  <si>
    <t>iv. Everyone can see cost avoidance from data lifecycle management (20 points)</t>
  </si>
  <si>
    <t>4. Do you have visibility into container utilization (choose one)</t>
  </si>
  <si>
    <t>ii. Engineers manually check container utilization (5 points)</t>
  </si>
  <si>
    <t>iii. Everyone can see node utilization (10 points)</t>
  </si>
  <si>
    <t>iv. Everyone can see pod / container utilization (15 points)</t>
  </si>
  <si>
    <t>v. We set organization wide pod / container minimum utilization KPIs that engineers follow (20 points)</t>
  </si>
  <si>
    <t>5. Do you have visibility into how much of your prepayment products (Committed Use Discounts, Reservations, Savings Plans) are being used (choose one)</t>
  </si>
  <si>
    <t>ii. We have folks that look at that at the end of the month (5 points)</t>
  </si>
  <si>
    <t>iii. We have visibility into coverage and utilization (15 points)</t>
  </si>
  <si>
    <t>iv. We set coverage and utilization KPIs that the purchasing team reports on (20 points)</t>
  </si>
  <si>
    <t>Rate Opportunities</t>
  </si>
  <si>
    <t>1. What are you doing around policies and governance in the cloud (choose one)</t>
  </si>
  <si>
    <t>ii. We defined policies and rely on users to follow them (5 points)</t>
  </si>
  <si>
    <t>iii. We have automated policy enforcement in place (15 points)</t>
  </si>
  <si>
    <t>iv. We are able to grant temporary exceptions to policies and report on these separately (20 points)</t>
  </si>
  <si>
    <t>2. What is your enterprise agreement position (choose one)</t>
  </si>
  <si>
    <t>ii. We take advantage of volume discounts (5 points)</t>
  </si>
  <si>
    <t>iii. We negotiated an enterprise discount agreement with our primary cloud vendor (10 points)</t>
  </si>
  <si>
    <t>iv. We surveyed enterprise discounts across the industry and negotiated an above average rate for our spend volume (20 points)</t>
  </si>
  <si>
    <t>3. Are you taking advantage of private pricing agreements (choose one)</t>
  </si>
  <si>
    <t>ii. We have private pricing agreements with some vendors (5 points)</t>
  </si>
  <si>
    <t>iii. We have private pricing agreements in addition to enterprise discount agreements (15 points)</t>
  </si>
  <si>
    <t>iv. We surveyed private pricing agreement options across the industry and negotiated additional discounts where it was financially advantageous (20 points)</t>
  </si>
  <si>
    <t>4. Have you defined red / green zones where prepayment products (Committed Use Discounts, Reservations, Savings Plans) are purchased (choose one)</t>
  </si>
  <si>
    <t>i. No / don’t know (0 points)</t>
  </si>
  <si>
    <t>ii. We defined red / green zones and need to clean up workloads (10 points)</t>
  </si>
  <si>
    <t>iii. We have visibility into workloads in red zones and track historic trending (15 points)</t>
  </si>
  <si>
    <t>iv. We track the efficiency of prepayment products in red zones separately (20 points)</t>
  </si>
  <si>
    <t>5. How are you managing prepayment products (Committed Use Discounts, Reservations, Savings Plans) (choose one)</t>
  </si>
  <si>
    <t>ii. We manually make purchases as needed (5 points)</t>
  </si>
  <si>
    <t>iii. We use tooling and make regularly purchases in the most effective areas (10 points)</t>
  </si>
  <si>
    <t>iv. Purchases are made following coverage and utilization KPIs (15 points)</t>
  </si>
  <si>
    <t>v. We have some ability to return / trade-in unused inventory (20 points)</t>
  </si>
  <si>
    <t>Continuous Improvement And Operations</t>
  </si>
  <si>
    <t>1. What are you doing for policy enforcement in the cloud (choose one)</t>
  </si>
  <si>
    <t>ii. We report policy violations (5 points)</t>
  </si>
  <si>
    <t>iii. Engineers get real-time remediation notifications and end-of-month violation summaries (15 points)</t>
  </si>
  <si>
    <t>iv. We leverage automation to not just notify but to actively clean up policy violations (20 points)</t>
  </si>
  <si>
    <t>2. How do you optimize elasticity (autoscaling, cloud parking) in the cloud (choose one)</t>
  </si>
  <si>
    <t>ii. We notify engineers of policy violations (5 points)</t>
  </si>
  <si>
    <t>iii. We provide recommendations for policy violations (10 points)</t>
  </si>
  <si>
    <t>iv. We give engineers the option to auto remediate policy violations (20 points)</t>
  </si>
  <si>
    <t>3. How do you optimize cost avoidance (right-sizing, budgets) in the cloud (choose one)</t>
  </si>
  <si>
    <t>ii. We provide recommendations for cost avoidance to engineers (10 points)</t>
  </si>
  <si>
    <t>iii. The FinOps team set efficiency KPIs for cloud workloads, surfaces recommendations, and provides visibility into historic trends (15 points)</t>
  </si>
  <si>
    <t>iv. Engineers have the option to auto implement recommendations (20 points)</t>
  </si>
  <si>
    <t>4. How are you leveraging Continuous Integration/Continuous Delivery (CI/CD) automation (choose one)</t>
  </si>
  <si>
    <t>ii. Best practices and recommendations are surfaced within the CI/CD tool (5 points)</t>
  </si>
  <si>
    <t>iii. We leverage the CI/CD tool to enforce policies (15 points)</t>
  </si>
  <si>
    <t>iv. Automation makes code check-ins for recommendations that engineers need to review (20 points)</t>
  </si>
  <si>
    <t>5. How do you optimize around red / green zones in the cloud (choose one)</t>
  </si>
  <si>
    <t>ii. Workloads in red zones get the same efficiency treatments (5 points)</t>
  </si>
  <si>
    <t>iii. We notify engineers when workloads are started in red zones (10 points)</t>
  </si>
  <si>
    <t>iv. New workloads are prevented in red zones unless an exception exists (20 points)</t>
  </si>
  <si>
    <t>TOTAL</t>
  </si>
  <si>
    <t>Continuous Improvment &amp; Operations</t>
  </si>
  <si>
    <t>Category</t>
  </si>
  <si>
    <t>Total Points</t>
  </si>
  <si>
    <t>Cédric GEORGEOT - www.e-novatic.fr</t>
  </si>
  <si>
    <t>Score</t>
  </si>
  <si>
    <t>Final Score</t>
  </si>
  <si>
    <t>01-02</t>
  </si>
  <si>
    <t>Good</t>
  </si>
  <si>
    <t>02-03</t>
  </si>
  <si>
    <t>Bad</t>
  </si>
  <si>
    <t>Average</t>
  </si>
  <si>
    <t>03-04</t>
  </si>
  <si>
    <t>Excellent</t>
  </si>
  <si>
    <t>04-05</t>
  </si>
  <si>
    <t>Score notation</t>
  </si>
  <si>
    <t>v1.0 - 01/09/2020</t>
  </si>
  <si>
    <t>Based on the work of MATZION - https://github.com/finopsfoundation/capabilities/blob/master/finops-maturity-assessment.md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</si>
</sst>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Segoe UI"/>
      <family val="2"/>
    </font>
    <font>
      <sz val="10"/>
      <color rgb="FF24292E"/>
      <name val="Segoe UI"/>
      <family val="2"/>
    </font>
    <font>
      <sz val="16.5"/>
      <color rgb="FF24292E"/>
      <name val="Segoe UI"/>
      <family val="2"/>
    </font>
    <font>
      <u/>
      <sz val="11"/>
      <color theme="10"/>
      <name val="Calibri"/>
      <family val="2"/>
      <scheme val="minor"/>
    </font>
    <font>
      <b/>
      <sz val="10"/>
      <color rgb="FF24292E"/>
      <name val="Segoe UI"/>
      <family val="2"/>
    </font>
    <font>
      <sz val="10"/>
      <color theme="0"/>
      <name val="Segoe UI"/>
      <family val="2"/>
    </font>
    <font>
      <sz val="12"/>
      <color rgb="FF24292E"/>
      <name val="Segoe UI"/>
      <family val="2"/>
    </font>
    <font>
      <sz val="16.5"/>
      <color theme="0"/>
      <name val="Segoe UI"/>
      <family val="2"/>
    </font>
    <font>
      <b/>
      <sz val="12"/>
      <color rgb="FF24292E"/>
      <name val="Segoe UI"/>
      <family val="2"/>
    </font>
    <font>
      <b/>
      <sz val="16.5"/>
      <color rgb="FF24292E"/>
      <name val="Segoe UI"/>
      <family val="2"/>
    </font>
    <font>
      <sz val="11"/>
      <color theme="1"/>
      <name val="Segoe UI"/>
      <family val="2"/>
    </font>
    <font>
      <sz val="11"/>
      <color theme="0"/>
      <name val="Segoe UI"/>
      <family val="2"/>
    </font>
    <font>
      <b/>
      <sz val="11"/>
      <color theme="1"/>
      <name val="Segoe UI"/>
      <family val="2"/>
    </font>
    <font>
      <b/>
      <sz val="10"/>
      <color theme="1"/>
      <name val="Segoe U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EAECE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0" fontId="5" fillId="0" borderId="1" xfId="0" applyFont="1" applyBorder="1" applyAlignment="1">
      <alignment vertical="center" wrapText="1"/>
    </xf>
    <xf numFmtId="0" fontId="4" fillId="0" borderId="0" xfId="0" applyFont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2"/>
    </xf>
    <xf numFmtId="0" fontId="6" fillId="0" borderId="1" xfId="1" applyBorder="1" applyAlignment="1">
      <alignment vertical="center" wrapText="1"/>
    </xf>
    <xf numFmtId="0" fontId="1" fillId="0" borderId="0" xfId="0" applyFont="1" applyAlignment="1">
      <alignment horizontal="center"/>
    </xf>
    <xf numFmtId="0" fontId="7" fillId="0" borderId="5" xfId="0" applyFont="1" applyBorder="1"/>
    <xf numFmtId="0" fontId="2" fillId="0" borderId="0" xfId="0" applyFont="1"/>
    <xf numFmtId="0" fontId="8" fillId="0" borderId="0" xfId="0" applyFont="1" applyBorder="1" applyAlignment="1">
      <alignment horizontal="left" vertical="center" wrapText="1" indent="1"/>
    </xf>
    <xf numFmtId="0" fontId="9" fillId="2" borderId="6" xfId="0" applyFont="1" applyFill="1" applyBorder="1" applyAlignment="1">
      <alignment vertical="center" wrapText="1"/>
    </xf>
    <xf numFmtId="0" fontId="9" fillId="2" borderId="6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vertical="center" wrapText="1"/>
    </xf>
    <xf numFmtId="0" fontId="2" fillId="0" borderId="0" xfId="0" applyFont="1" applyFill="1" applyBorder="1"/>
    <xf numFmtId="0" fontId="9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3" fillId="0" borderId="0" xfId="0" applyFont="1"/>
    <xf numFmtId="0" fontId="14" fillId="0" borderId="0" xfId="0" applyFont="1" applyBorder="1"/>
    <xf numFmtId="0" fontId="15" fillId="0" borderId="9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3" fillId="0" borderId="5" xfId="0" applyFont="1" applyBorder="1"/>
    <xf numFmtId="0" fontId="15" fillId="0" borderId="2" xfId="0" applyFont="1" applyBorder="1" applyAlignment="1">
      <alignment horizontal="center"/>
    </xf>
    <xf numFmtId="0" fontId="14" fillId="0" borderId="4" xfId="0" applyFont="1" applyBorder="1"/>
    <xf numFmtId="0" fontId="15" fillId="0" borderId="11" xfId="0" applyFont="1" applyBorder="1" applyAlignment="1">
      <alignment horizontal="center"/>
    </xf>
    <xf numFmtId="49" fontId="3" fillId="0" borderId="5" xfId="0" applyNumberFormat="1" applyFont="1" applyBorder="1"/>
    <xf numFmtId="0" fontId="16" fillId="0" borderId="5" xfId="0" applyFont="1" applyBorder="1"/>
    <xf numFmtId="0" fontId="3" fillId="0" borderId="5" xfId="0" applyFont="1" applyBorder="1"/>
    <xf numFmtId="0" fontId="3" fillId="0" borderId="5" xfId="0" quotePrefix="1" applyFont="1" applyBorder="1"/>
    <xf numFmtId="0" fontId="16" fillId="0" borderId="3" xfId="0" applyFont="1" applyBorder="1"/>
    <xf numFmtId="0" fontId="17" fillId="0" borderId="0" xfId="0" applyFont="1"/>
    <xf numFmtId="0" fontId="15" fillId="0" borderId="6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5" fillId="0" borderId="8" xfId="0" applyFont="1" applyBorder="1" applyAlignment="1">
      <alignment horizontal="right"/>
    </xf>
    <xf numFmtId="0" fontId="12" fillId="2" borderId="6" xfId="0" applyFont="1" applyFill="1" applyBorder="1" applyAlignment="1">
      <alignment horizontal="left" vertical="center" wrapText="1"/>
    </xf>
    <xf numFmtId="0" fontId="12" fillId="2" borderId="7" xfId="0" applyFont="1" applyFill="1" applyBorder="1" applyAlignment="1">
      <alignment horizontal="left" vertical="center" wrapText="1"/>
    </xf>
    <xf numFmtId="0" fontId="12" fillId="2" borderId="8" xfId="0" applyFont="1" applyFill="1" applyBorder="1" applyAlignment="1">
      <alignment horizontal="left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FinOps Maturity Assessment</a:t>
            </a:r>
          </a:p>
        </c:rich>
      </c:tx>
      <c:layout>
        <c:manualLayout>
          <c:xMode val="edge"/>
          <c:yMode val="edge"/>
          <c:x val="0.32064736902166407"/>
          <c:y val="1.68350168350168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Feuil1!$H$4:$H$9</c:f>
              <c:strCache>
                <c:ptCount val="6"/>
                <c:pt idx="0">
                  <c:v>Awareness And Commitment</c:v>
                </c:pt>
                <c:pt idx="1">
                  <c:v>Visibility</c:v>
                </c:pt>
                <c:pt idx="2">
                  <c:v>Allocation</c:v>
                </c:pt>
                <c:pt idx="3">
                  <c:v>Utilization</c:v>
                </c:pt>
                <c:pt idx="4">
                  <c:v>Rate Opportunities</c:v>
                </c:pt>
                <c:pt idx="5">
                  <c:v>Continuous Improvment &amp; Operations</c:v>
                </c:pt>
              </c:strCache>
            </c:strRef>
          </c:cat>
          <c:val>
            <c:numRef>
              <c:f>Feuil1!$I$4:$I$9</c:f>
              <c:numCache>
                <c:formatCode>General</c:formatCode>
                <c:ptCount val="6"/>
                <c:pt idx="0">
                  <c:v>95</c:v>
                </c:pt>
                <c:pt idx="1">
                  <c:v>100</c:v>
                </c:pt>
                <c:pt idx="2">
                  <c:v>40</c:v>
                </c:pt>
                <c:pt idx="3">
                  <c:v>80</c:v>
                </c:pt>
                <c:pt idx="4">
                  <c:v>45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3D-4712-97BB-EDC6249F9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103768"/>
        <c:axId val="804110328"/>
      </c:radarChart>
      <c:catAx>
        <c:axId val="80410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4110328"/>
        <c:crosses val="autoZero"/>
        <c:auto val="1"/>
        <c:lblAlgn val="ctr"/>
        <c:lblOffset val="100"/>
        <c:noMultiLvlLbl val="0"/>
      </c:catAx>
      <c:valAx>
        <c:axId val="80411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410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784860</xdr:colOff>
      <xdr:row>11</xdr:row>
      <xdr:rowOff>22860</xdr:rowOff>
    </xdr:from>
    <xdr:to>
      <xdr:col>12</xdr:col>
      <xdr:colOff>373380</xdr:colOff>
      <xdr:row>36</xdr:row>
      <xdr:rowOff>38100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C4365076-302B-49C3-9688-D329F0BFF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inopsfoundation/capabilities/blob/master/finops-maturity-assessment.md" TargetMode="External"/><Relationship Id="rId2" Type="http://schemas.openxmlformats.org/officeDocument/2006/relationships/hyperlink" Target="https://github.com/finopsfoundation/capabilities/blob/master/finops-maturity-assessment.md" TargetMode="External"/><Relationship Id="rId1" Type="http://schemas.openxmlformats.org/officeDocument/2006/relationships/hyperlink" Target="https://github.com/finopsfoundation/capabilities/blob/master/finops-maturity-assessment.md" TargetMode="External"/><Relationship Id="rId5" Type="http://schemas.openxmlformats.org/officeDocument/2006/relationships/hyperlink" Target="https://github.com/finopsfoundation/capabilities/blob/master/finops-maturity-assessment.md" TargetMode="External"/><Relationship Id="rId4" Type="http://schemas.openxmlformats.org/officeDocument/2006/relationships/hyperlink" Target="https://github.com/finopsfoundation/capabilities/blob/master/finops-maturity-assessment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30B69-66AE-42B7-BC7F-3281A4F98029}">
  <dimension ref="A2:N70"/>
  <sheetViews>
    <sheetView showGridLines="0" tabSelected="1" workbookViewId="0">
      <selection activeCell="H42" sqref="H42"/>
    </sheetView>
  </sheetViews>
  <sheetFormatPr baseColWidth="10" defaultRowHeight="14.4" x14ac:dyDescent="0.3"/>
  <cols>
    <col min="2" max="2" width="141.33203125" bestFit="1" customWidth="1"/>
    <col min="3" max="5" width="1.77734375" style="7" hidden="1" customWidth="1"/>
    <col min="6" max="6" width="11.5546875" style="5"/>
    <col min="8" max="8" width="46" customWidth="1"/>
    <col min="9" max="9" width="10.88671875" customWidth="1"/>
  </cols>
  <sheetData>
    <row r="2" spans="1:14" ht="15" thickBot="1" x14ac:dyDescent="0.35"/>
    <row r="3" spans="1:14" ht="39" thickBot="1" x14ac:dyDescent="0.45">
      <c r="A3" s="16"/>
      <c r="B3" s="33" t="s">
        <v>0</v>
      </c>
      <c r="C3" s="34"/>
      <c r="D3" s="34"/>
      <c r="E3" s="34"/>
      <c r="F3" s="35"/>
      <c r="H3" s="14" t="s">
        <v>136</v>
      </c>
      <c r="I3" s="15" t="s">
        <v>137</v>
      </c>
      <c r="J3" s="15" t="s">
        <v>139</v>
      </c>
      <c r="K3" s="36" t="s">
        <v>140</v>
      </c>
      <c r="L3" s="11"/>
      <c r="M3" s="39" t="s">
        <v>149</v>
      </c>
      <c r="N3" s="40"/>
    </row>
    <row r="4" spans="1:14" ht="15" customHeight="1" thickBot="1" x14ac:dyDescent="0.45">
      <c r="A4" s="16"/>
      <c r="B4" s="6" t="str">
        <f>Feuil2!A2</f>
        <v>1. What is the makeup of your FinOps team (choose one)</v>
      </c>
      <c r="C4" s="17"/>
      <c r="D4" s="17"/>
      <c r="E4" s="17"/>
      <c r="F4" s="18"/>
      <c r="H4" s="9" t="s">
        <v>0</v>
      </c>
      <c r="I4" s="13">
        <f>F14</f>
        <v>95</v>
      </c>
      <c r="J4" s="13">
        <f>I4/100</f>
        <v>0.95</v>
      </c>
      <c r="K4" s="37"/>
      <c r="L4" s="11"/>
      <c r="M4" s="15" t="s">
        <v>141</v>
      </c>
      <c r="N4" s="15" t="s">
        <v>144</v>
      </c>
    </row>
    <row r="5" spans="1:14" ht="15" customHeight="1" thickBot="1" x14ac:dyDescent="0.45">
      <c r="A5" s="16"/>
      <c r="B5" s="24" t="s">
        <v>4</v>
      </c>
      <c r="C5" s="8"/>
      <c r="D5" s="17" t="str">
        <f>LEFT(B5,FIND(")",B5)-7)</f>
        <v xml:space="preserve">iv. A dedicated team with a FinOps specific roadmap (20 </v>
      </c>
      <c r="E5" s="17" t="str">
        <f>RIGHT(D5, 3)</f>
        <v xml:space="preserve">20 </v>
      </c>
      <c r="F5" s="19" t="str">
        <f t="shared" ref="F5" si="0">IF(ISNUMBER(SEARCH("(",E5)),RIGHT(E5,2),E5)</f>
        <v xml:space="preserve">20 </v>
      </c>
      <c r="H5" s="9" t="s">
        <v>26</v>
      </c>
      <c r="I5" s="13">
        <f>F24</f>
        <v>100</v>
      </c>
      <c r="J5" s="13">
        <f t="shared" ref="J5:J9" si="1">I5/100</f>
        <v>1</v>
      </c>
      <c r="K5" s="37"/>
      <c r="L5" s="12"/>
      <c r="M5" s="15" t="s">
        <v>143</v>
      </c>
      <c r="N5" s="15" t="s">
        <v>145</v>
      </c>
    </row>
    <row r="6" spans="1:14" ht="15" customHeight="1" thickBot="1" x14ac:dyDescent="0.45">
      <c r="A6" s="16"/>
      <c r="B6" s="25" t="str">
        <f>Feuil2!A8</f>
        <v>2. To whom does the FinOps team report updates (choose one)</v>
      </c>
      <c r="C6" s="8"/>
      <c r="D6" s="17"/>
      <c r="E6" s="17" t="str">
        <f t="shared" ref="E6:E69" si="2">RIGHT(D6, 3)</f>
        <v/>
      </c>
      <c r="F6" s="19"/>
      <c r="H6" s="10" t="s">
        <v>46</v>
      </c>
      <c r="I6" s="13">
        <f>F34</f>
        <v>40</v>
      </c>
      <c r="J6" s="13">
        <f t="shared" si="1"/>
        <v>0.4</v>
      </c>
      <c r="K6" s="37"/>
      <c r="M6" s="15" t="s">
        <v>146</v>
      </c>
      <c r="N6" s="15" t="s">
        <v>142</v>
      </c>
    </row>
    <row r="7" spans="1:14" ht="15" customHeight="1" thickBot="1" x14ac:dyDescent="0.45">
      <c r="A7" s="16"/>
      <c r="B7" s="26" t="s">
        <v>10</v>
      </c>
      <c r="C7" s="8"/>
      <c r="D7" s="17" t="str">
        <f>LEFT(B7,FIND(")",B7)-7)</f>
        <v xml:space="preserve">iv. Executives and key stakeholders get regular updates about the program progress and performance toward KPIs (20 </v>
      </c>
      <c r="E7" s="17" t="str">
        <f t="shared" si="2"/>
        <v xml:space="preserve">20 </v>
      </c>
      <c r="F7" s="19" t="str">
        <f>IF(ISNUMBER(SEARCH("(",E7)),RIGHT(E7,2),E7)</f>
        <v xml:space="preserve">20 </v>
      </c>
      <c r="H7" s="10" t="s">
        <v>68</v>
      </c>
      <c r="I7" s="13">
        <f>F46</f>
        <v>80</v>
      </c>
      <c r="J7" s="13">
        <f t="shared" si="1"/>
        <v>0.8</v>
      </c>
      <c r="K7" s="37"/>
      <c r="M7" s="15" t="s">
        <v>148</v>
      </c>
      <c r="N7" s="15" t="s">
        <v>147</v>
      </c>
    </row>
    <row r="8" spans="1:14" ht="15" customHeight="1" thickBot="1" x14ac:dyDescent="0.45">
      <c r="A8" s="16"/>
      <c r="B8" s="25" t="str">
        <f>Feuil2!A14</f>
        <v>3. How are decisions in the cloud aligned with FinOps goals (choose one)</v>
      </c>
      <c r="C8" s="8"/>
      <c r="D8" s="17"/>
      <c r="E8" s="17"/>
      <c r="F8" s="19"/>
      <c r="H8" s="10" t="s">
        <v>90</v>
      </c>
      <c r="I8" s="13">
        <f>F58</f>
        <v>45</v>
      </c>
      <c r="J8" s="13">
        <f t="shared" si="1"/>
        <v>0.45</v>
      </c>
      <c r="K8" s="38"/>
    </row>
    <row r="9" spans="1:14" ht="15" customHeight="1" thickBot="1" x14ac:dyDescent="0.45">
      <c r="A9" s="16"/>
      <c r="B9" s="26" t="s">
        <v>15</v>
      </c>
      <c r="C9" s="17"/>
      <c r="D9" s="17" t="str">
        <f t="shared" ref="D9:D69" si="3">LEFT(B9,FIND(")",B9)-7)</f>
        <v xml:space="preserve">iv. Engineers use an established FinOps framework that aligns with business drivers (20 </v>
      </c>
      <c r="E9" s="17" t="str">
        <f t="shared" si="2"/>
        <v xml:space="preserve">20 </v>
      </c>
      <c r="F9" s="19" t="str">
        <f t="shared" ref="F9:F69" si="4">IF(ISNUMBER(SEARCH("(",E9)),RIGHT(E9,2),E9)</f>
        <v xml:space="preserve">20 </v>
      </c>
      <c r="H9" s="10" t="s">
        <v>135</v>
      </c>
      <c r="I9" s="13">
        <f>F70</f>
        <v>55</v>
      </c>
      <c r="J9" s="13">
        <f t="shared" si="1"/>
        <v>0.55000000000000004</v>
      </c>
      <c r="K9" s="15">
        <f>SUM(J4:J9)</f>
        <v>4.1500000000000004</v>
      </c>
    </row>
    <row r="10" spans="1:14" ht="15" customHeight="1" x14ac:dyDescent="0.4">
      <c r="A10" s="16"/>
      <c r="B10" s="25" t="str">
        <f>Feuil2!A20</f>
        <v>4. How is the FinOps program performance measured (choose one)</v>
      </c>
      <c r="C10" s="17"/>
      <c r="D10" s="17"/>
      <c r="E10" s="17"/>
      <c r="F10" s="19"/>
    </row>
    <row r="11" spans="1:14" ht="15" customHeight="1" x14ac:dyDescent="0.4">
      <c r="A11" s="16"/>
      <c r="B11" s="26" t="s">
        <v>19</v>
      </c>
      <c r="C11" s="17"/>
      <c r="D11" s="17" t="str">
        <f t="shared" si="3"/>
        <v xml:space="preserve">iii. The FinOps team has a short- and long-term roadmap aligned with engineering and executives (15 </v>
      </c>
      <c r="E11" s="17" t="str">
        <f t="shared" si="2"/>
        <v xml:space="preserve">15 </v>
      </c>
      <c r="F11" s="19" t="str">
        <f t="shared" si="4"/>
        <v xml:space="preserve">15 </v>
      </c>
    </row>
    <row r="12" spans="1:14" ht="15" customHeight="1" x14ac:dyDescent="0.4">
      <c r="A12" s="16"/>
      <c r="B12" s="25" t="str">
        <f>Feuil2!A26</f>
        <v>5. How do engineers optimize their workloads in the cloud (choose one)</v>
      </c>
      <c r="C12" s="17"/>
      <c r="D12" s="17"/>
      <c r="E12" s="17"/>
      <c r="F12" s="19"/>
    </row>
    <row r="13" spans="1:14" ht="15" customHeight="1" thickBot="1" x14ac:dyDescent="0.45">
      <c r="A13" s="16"/>
      <c r="B13" s="26" t="s">
        <v>25</v>
      </c>
      <c r="C13" s="17"/>
      <c r="D13" s="17" t="str">
        <f t="shared" si="3"/>
        <v xml:space="preserve">iv. The FinOps team set efficiency KPIs for cloud workloads and provides automated visibility into historic trends (20 </v>
      </c>
      <c r="E13" s="17" t="str">
        <f t="shared" si="2"/>
        <v xml:space="preserve">20 </v>
      </c>
      <c r="F13" s="19" t="str">
        <f t="shared" si="4"/>
        <v xml:space="preserve">20 </v>
      </c>
    </row>
    <row r="14" spans="1:14" ht="17.399999999999999" thickBot="1" x14ac:dyDescent="0.45">
      <c r="A14" s="16"/>
      <c r="B14" s="30" t="s">
        <v>134</v>
      </c>
      <c r="C14" s="31"/>
      <c r="D14" s="31"/>
      <c r="E14" s="32"/>
      <c r="F14" s="21">
        <f>F13+F11+F9+F7+F5</f>
        <v>95</v>
      </c>
    </row>
    <row r="15" spans="1:14" ht="25.8" thickBot="1" x14ac:dyDescent="0.45">
      <c r="A15" s="16"/>
      <c r="B15" s="33" t="str">
        <f>Feuil2!A32</f>
        <v>Visibility</v>
      </c>
      <c r="C15" s="34"/>
      <c r="D15" s="34"/>
      <c r="E15" s="34"/>
      <c r="F15" s="35"/>
    </row>
    <row r="16" spans="1:14" ht="15" customHeight="1" x14ac:dyDescent="0.4">
      <c r="A16" s="16"/>
      <c r="B16" s="25" t="str">
        <f>Feuil2!A33</f>
        <v>1. How much visibility into cloud cost exists (choose one)</v>
      </c>
      <c r="C16" s="17"/>
      <c r="D16" s="17"/>
      <c r="E16" s="17"/>
      <c r="F16" s="18"/>
    </row>
    <row r="17" spans="1:6" ht="15" customHeight="1" x14ac:dyDescent="0.4">
      <c r="A17" s="16"/>
      <c r="B17" s="26" t="s">
        <v>31</v>
      </c>
      <c r="C17" s="17"/>
      <c r="D17" s="17" t="str">
        <f t="shared" si="3"/>
        <v xml:space="preserve">iv. The cost of shared services is attributed to the owners through showback or chargeback (25 </v>
      </c>
      <c r="E17" s="17" t="str">
        <f t="shared" si="2"/>
        <v xml:space="preserve">25 </v>
      </c>
      <c r="F17" s="19" t="str">
        <f t="shared" si="4"/>
        <v xml:space="preserve">25 </v>
      </c>
    </row>
    <row r="18" spans="1:6" ht="15" customHeight="1" x14ac:dyDescent="0.4">
      <c r="A18" s="16"/>
      <c r="B18" s="25" t="str">
        <f>Feuil2!A39</f>
        <v>2. How current is the cloud cost data (choose one)</v>
      </c>
      <c r="C18" s="17"/>
      <c r="D18" s="17"/>
      <c r="E18" s="17"/>
      <c r="F18" s="19"/>
    </row>
    <row r="19" spans="1:6" ht="15" customHeight="1" x14ac:dyDescent="0.4">
      <c r="A19" s="16"/>
      <c r="B19" s="26" t="s">
        <v>36</v>
      </c>
      <c r="C19" s="17"/>
      <c r="D19" s="17" t="str">
        <f t="shared" si="3"/>
        <v xml:space="preserve">iv. Cost estimates are available near real-time (25 </v>
      </c>
      <c r="E19" s="17" t="str">
        <f t="shared" si="2"/>
        <v xml:space="preserve">25 </v>
      </c>
      <c r="F19" s="19" t="str">
        <f t="shared" si="4"/>
        <v xml:space="preserve">25 </v>
      </c>
    </row>
    <row r="20" spans="1:6" ht="15" customHeight="1" x14ac:dyDescent="0.4">
      <c r="A20" s="16"/>
      <c r="B20" s="25" t="str">
        <f>Feuil2!A45</f>
        <v>3. When are you typically informed about budget overages (choose one)</v>
      </c>
      <c r="C20" s="17"/>
      <c r="D20" s="17"/>
      <c r="E20" s="17"/>
      <c r="F20" s="19"/>
    </row>
    <row r="21" spans="1:6" ht="15" customHeight="1" x14ac:dyDescent="0.4">
      <c r="A21" s="16"/>
      <c r="B21" s="26" t="s">
        <v>41</v>
      </c>
      <c r="C21" s="17"/>
      <c r="D21" s="17" t="str">
        <f t="shared" si="3"/>
        <v xml:space="preserve">v. We get alerted when the budget is at risk (25 </v>
      </c>
      <c r="E21" s="17" t="str">
        <f t="shared" si="2"/>
        <v xml:space="preserve">25 </v>
      </c>
      <c r="F21" s="19" t="str">
        <f t="shared" si="4"/>
        <v xml:space="preserve">25 </v>
      </c>
    </row>
    <row r="22" spans="1:6" ht="15" customHeight="1" x14ac:dyDescent="0.4">
      <c r="A22" s="16"/>
      <c r="B22" s="25" t="str">
        <f>Feuil2!A52</f>
        <v>4. When do you learn about cost spikes that may not be large enough to impact budgets (choose one)</v>
      </c>
      <c r="C22" s="17"/>
      <c r="D22" s="17"/>
      <c r="E22" s="17"/>
      <c r="F22" s="19"/>
    </row>
    <row r="23" spans="1:6" ht="15" customHeight="1" thickBot="1" x14ac:dyDescent="0.45">
      <c r="A23" s="16"/>
      <c r="B23" s="26" t="s">
        <v>45</v>
      </c>
      <c r="C23" s="17"/>
      <c r="D23" s="17" t="str">
        <f t="shared" si="3"/>
        <v xml:space="preserve">v. We get alerted before significant cost spikes happen (25 </v>
      </c>
      <c r="E23" s="17" t="str">
        <f t="shared" si="2"/>
        <v xml:space="preserve">25 </v>
      </c>
      <c r="F23" s="19" t="str">
        <f t="shared" si="4"/>
        <v xml:space="preserve">25 </v>
      </c>
    </row>
    <row r="24" spans="1:6" ht="17.399999999999999" thickBot="1" x14ac:dyDescent="0.45">
      <c r="A24" s="16"/>
      <c r="B24" s="30" t="s">
        <v>134</v>
      </c>
      <c r="C24" s="31"/>
      <c r="D24" s="31"/>
      <c r="E24" s="32"/>
      <c r="F24" s="21">
        <f>F23+F21+F19+F17</f>
        <v>100</v>
      </c>
    </row>
    <row r="25" spans="1:6" ht="25.8" thickBot="1" x14ac:dyDescent="0.45">
      <c r="A25" s="16"/>
      <c r="B25" s="33" t="str">
        <f>Feuil2!A59</f>
        <v>Allocation</v>
      </c>
      <c r="C25" s="34"/>
      <c r="D25" s="34"/>
      <c r="E25" s="34"/>
      <c r="F25" s="35"/>
    </row>
    <row r="26" spans="1:6" ht="15" customHeight="1" x14ac:dyDescent="0.4">
      <c r="A26" s="16"/>
      <c r="B26" s="25" t="str">
        <f>Feuil2!A60</f>
        <v>1. Do you have visibility into fully loaded costs (choose one)</v>
      </c>
      <c r="C26" s="17"/>
      <c r="D26" s="17"/>
      <c r="E26" s="17"/>
      <c r="F26" s="18"/>
    </row>
    <row r="27" spans="1:6" ht="15" customHeight="1" x14ac:dyDescent="0.4">
      <c r="A27" s="16"/>
      <c r="B27" s="26" t="s">
        <v>49</v>
      </c>
      <c r="C27" s="17"/>
      <c r="D27" s="17" t="str">
        <f t="shared" si="3"/>
        <v xml:space="preserve">ii. We use a blended rate out-of-the-box from cloud vendors (5 </v>
      </c>
      <c r="E27" s="17" t="str">
        <f t="shared" si="2"/>
        <v xml:space="preserve">(5 </v>
      </c>
      <c r="F27" s="19" t="str">
        <f t="shared" si="4"/>
        <v xml:space="preserve">5 </v>
      </c>
    </row>
    <row r="28" spans="1:6" ht="15" customHeight="1" x14ac:dyDescent="0.4">
      <c r="A28" s="16"/>
      <c r="B28" s="25" t="str">
        <f>Feuil2!A67</f>
        <v>2. Are you able to make real-time decision around cost in the cloud (choose one)</v>
      </c>
      <c r="C28" s="17"/>
      <c r="D28" s="17"/>
      <c r="E28" s="17"/>
      <c r="F28" s="19"/>
    </row>
    <row r="29" spans="1:6" ht="15" customHeight="1" x14ac:dyDescent="0.4">
      <c r="A29" s="16"/>
      <c r="B29" s="26" t="s">
        <v>54</v>
      </c>
      <c r="C29" s="17"/>
      <c r="D29" s="17" t="str">
        <f t="shared" si="3"/>
        <v xml:space="preserve">i. Finance / Operations reviews cloud cost in aggregate at the end of the month (0 </v>
      </c>
      <c r="E29" s="17" t="str">
        <f t="shared" si="2"/>
        <v xml:space="preserve">(0 </v>
      </c>
      <c r="F29" s="19" t="str">
        <f t="shared" si="4"/>
        <v xml:space="preserve">0 </v>
      </c>
    </row>
    <row r="30" spans="1:6" ht="15" customHeight="1" x14ac:dyDescent="0.4">
      <c r="A30" s="16"/>
      <c r="B30" s="25" t="str">
        <f>Feuil2!A73</f>
        <v>3. Do you actively benchmark the performance of cloud workloads (choose one)</v>
      </c>
      <c r="C30" s="17"/>
      <c r="D30" s="17"/>
      <c r="E30" s="17"/>
      <c r="F30" s="19"/>
    </row>
    <row r="31" spans="1:6" ht="15" customHeight="1" x14ac:dyDescent="0.4">
      <c r="A31" s="16"/>
      <c r="B31" s="26" t="s">
        <v>62</v>
      </c>
      <c r="C31" s="17"/>
      <c r="D31" s="17" t="str">
        <f t="shared" si="3"/>
        <v xml:space="preserve">iv. Engineers can measure the efficiency of workloads in real-time toward organization wide KPIs (25 </v>
      </c>
      <c r="E31" s="17" t="str">
        <f t="shared" si="2"/>
        <v xml:space="preserve">25 </v>
      </c>
      <c r="F31" s="19" t="str">
        <f t="shared" si="4"/>
        <v xml:space="preserve">25 </v>
      </c>
    </row>
    <row r="32" spans="1:6" ht="15" customHeight="1" x14ac:dyDescent="0.4">
      <c r="A32" s="16"/>
      <c r="B32" s="25" t="str">
        <f>Feuil2!A79</f>
        <v>4. Do you have visibility into how your organization performs across the industry (choose one)</v>
      </c>
      <c r="C32" s="17"/>
      <c r="D32" s="17"/>
      <c r="E32" s="17"/>
      <c r="F32" s="19"/>
    </row>
    <row r="33" spans="1:8" ht="15" customHeight="1" thickBot="1" x14ac:dyDescent="0.45">
      <c r="A33" s="16"/>
      <c r="B33" s="26" t="s">
        <v>65</v>
      </c>
      <c r="C33" s="17"/>
      <c r="D33" s="17" t="str">
        <f t="shared" si="3"/>
        <v xml:space="preserve">ii. We have regular knowledge sharing sessions with other companies within our industry (10 </v>
      </c>
      <c r="E33" s="17" t="str">
        <f t="shared" si="2"/>
        <v xml:space="preserve">10 </v>
      </c>
      <c r="F33" s="19" t="str">
        <f t="shared" si="4"/>
        <v xml:space="preserve">10 </v>
      </c>
    </row>
    <row r="34" spans="1:8" ht="17.399999999999999" thickBot="1" x14ac:dyDescent="0.45">
      <c r="A34" s="16"/>
      <c r="B34" s="30" t="s">
        <v>134</v>
      </c>
      <c r="C34" s="31"/>
      <c r="D34" s="31"/>
      <c r="E34" s="32"/>
      <c r="F34" s="21">
        <f>F33+F31+F29+F27</f>
        <v>40</v>
      </c>
    </row>
    <row r="35" spans="1:8" ht="25.8" thickBot="1" x14ac:dyDescent="0.45">
      <c r="A35" s="16"/>
      <c r="B35" s="33" t="str">
        <f>Feuil2!A85</f>
        <v>Utilization</v>
      </c>
      <c r="C35" s="34"/>
      <c r="D35" s="34"/>
      <c r="E35" s="34"/>
      <c r="F35" s="35"/>
    </row>
    <row r="36" spans="1:8" ht="15" customHeight="1" x14ac:dyDescent="0.4">
      <c r="A36" s="16"/>
      <c r="B36" s="25" t="str">
        <f>Feuil2!A86</f>
        <v>1. Do you have visibility into how much of requested cloud resource is used (choose one)</v>
      </c>
      <c r="C36" s="17"/>
      <c r="D36" s="17"/>
      <c r="E36" s="17"/>
      <c r="F36" s="18"/>
    </row>
    <row r="37" spans="1:8" ht="15" customHeight="1" x14ac:dyDescent="0.4">
      <c r="A37" s="16"/>
      <c r="B37" s="26" t="s">
        <v>71</v>
      </c>
      <c r="C37" s="17"/>
      <c r="D37" s="17" t="str">
        <f t="shared" si="3"/>
        <v xml:space="preserve">iii. Everyone can see the utilization of all workloads in the cloud (15 </v>
      </c>
      <c r="E37" s="17" t="str">
        <f t="shared" si="2"/>
        <v xml:space="preserve">15 </v>
      </c>
      <c r="F37" s="19" t="str">
        <f t="shared" si="4"/>
        <v xml:space="preserve">15 </v>
      </c>
    </row>
    <row r="38" spans="1:8" ht="15" customHeight="1" x14ac:dyDescent="0.4">
      <c r="A38" s="16"/>
      <c r="B38" s="25" t="str">
        <f>Feuil2!A92</f>
        <v>2. Are you tracking orphaned resources (unattached volumes, persistent disks) (choose one)</v>
      </c>
      <c r="C38" s="17"/>
      <c r="D38" s="17"/>
      <c r="E38" s="17"/>
      <c r="F38" s="19"/>
    </row>
    <row r="39" spans="1:8" ht="15" customHeight="1" x14ac:dyDescent="0.4">
      <c r="A39" s="16"/>
      <c r="B39" s="26" t="s">
        <v>75</v>
      </c>
      <c r="C39" s="17"/>
      <c r="D39" s="17" t="str">
        <f t="shared" si="3"/>
        <v xml:space="preserve">iii. Everyone can see orphaned resources in the cloud (15 </v>
      </c>
      <c r="E39" s="17" t="str">
        <f t="shared" si="2"/>
        <v xml:space="preserve">15 </v>
      </c>
      <c r="F39" s="19" t="str">
        <f t="shared" si="4"/>
        <v xml:space="preserve">15 </v>
      </c>
      <c r="H39" s="29" t="s">
        <v>138</v>
      </c>
    </row>
    <row r="40" spans="1:8" ht="15" customHeight="1" x14ac:dyDescent="0.4">
      <c r="A40" s="16"/>
      <c r="B40" s="25" t="str">
        <f>Feuil2!A98</f>
        <v>3. Do you have data lifecycle management policies (choose one)</v>
      </c>
      <c r="C40" s="17"/>
      <c r="D40" s="17"/>
      <c r="E40" s="17"/>
      <c r="F40" s="19"/>
      <c r="H40" s="29" t="s">
        <v>150</v>
      </c>
    </row>
    <row r="41" spans="1:8" ht="15" customHeight="1" x14ac:dyDescent="0.4">
      <c r="A41" s="16"/>
      <c r="B41" s="26" t="s">
        <v>79</v>
      </c>
      <c r="C41" s="17"/>
      <c r="D41" s="17" t="str">
        <f t="shared" si="3"/>
        <v xml:space="preserve">iii. Data is automatically lifecycle managed (15 </v>
      </c>
      <c r="E41" s="17" t="str">
        <f t="shared" si="2"/>
        <v xml:space="preserve">15 </v>
      </c>
      <c r="F41" s="19" t="str">
        <f t="shared" si="4"/>
        <v xml:space="preserve">15 </v>
      </c>
      <c r="H41" t="s">
        <v>151</v>
      </c>
    </row>
    <row r="42" spans="1:8" ht="15" customHeight="1" x14ac:dyDescent="0.4">
      <c r="A42" s="16"/>
      <c r="B42" s="25" t="str">
        <f>Feuil2!A104</f>
        <v>4. Do you have visibility into container utilization (choose one)</v>
      </c>
      <c r="C42" s="17"/>
      <c r="D42" s="17"/>
      <c r="E42" s="17"/>
      <c r="F42" s="19"/>
    </row>
    <row r="43" spans="1:8" ht="15" customHeight="1" x14ac:dyDescent="0.4">
      <c r="A43" s="16"/>
      <c r="B43" s="26" t="s">
        <v>85</v>
      </c>
      <c r="C43" s="17"/>
      <c r="D43" s="17" t="str">
        <f t="shared" si="3"/>
        <v xml:space="preserve">v. We set organization wide pod / container minimum utilization KPIs that engineers follow (20 </v>
      </c>
      <c r="E43" s="17" t="str">
        <f t="shared" si="2"/>
        <v xml:space="preserve">20 </v>
      </c>
      <c r="F43" s="19" t="str">
        <f t="shared" si="4"/>
        <v xml:space="preserve">20 </v>
      </c>
    </row>
    <row r="44" spans="1:8" ht="15" customHeight="1" x14ac:dyDescent="0.4">
      <c r="A44" s="16"/>
      <c r="B44" s="25" t="str">
        <f>Feuil2!A111</f>
        <v>5. Do you have visibility into how much of your prepayment products (Committed Use Discounts, Reservations, Savings Plans) are being used (choose one)</v>
      </c>
      <c r="C44" s="17"/>
      <c r="D44" s="17"/>
      <c r="E44" s="17"/>
      <c r="F44" s="19"/>
    </row>
    <row r="45" spans="1:8" ht="15" customHeight="1" thickBot="1" x14ac:dyDescent="0.45">
      <c r="A45" s="16"/>
      <c r="B45" s="20" t="s">
        <v>88</v>
      </c>
      <c r="C45" s="17"/>
      <c r="D45" s="17" t="str">
        <f t="shared" si="3"/>
        <v xml:space="preserve">iii. We have visibility into coverage and utilization (15 </v>
      </c>
      <c r="E45" s="17" t="str">
        <f t="shared" si="2"/>
        <v xml:space="preserve">15 </v>
      </c>
      <c r="F45" s="19" t="str">
        <f t="shared" si="4"/>
        <v xml:space="preserve">15 </v>
      </c>
    </row>
    <row r="46" spans="1:8" ht="17.399999999999999" thickBot="1" x14ac:dyDescent="0.45">
      <c r="A46" s="16"/>
      <c r="B46" s="30" t="s">
        <v>134</v>
      </c>
      <c r="C46" s="31"/>
      <c r="D46" s="31"/>
      <c r="E46" s="32"/>
      <c r="F46" s="21">
        <f>F37+F39+F41+F43+F45</f>
        <v>80</v>
      </c>
    </row>
    <row r="47" spans="1:8" ht="25.8" thickBot="1" x14ac:dyDescent="0.45">
      <c r="A47" s="16"/>
      <c r="B47" s="33" t="str">
        <f>Feuil2!A117</f>
        <v>Rate Opportunities</v>
      </c>
      <c r="C47" s="34"/>
      <c r="D47" s="34"/>
      <c r="E47" s="34"/>
      <c r="F47" s="35"/>
    </row>
    <row r="48" spans="1:8" ht="16.8" x14ac:dyDescent="0.4">
      <c r="A48" s="16"/>
      <c r="B48" s="28" t="str">
        <f>Feuil2!A118</f>
        <v>1. What are you doing around policies and governance in the cloud (choose one)</v>
      </c>
      <c r="C48" s="22"/>
      <c r="D48" s="22"/>
      <c r="E48" s="22"/>
      <c r="F48" s="18"/>
    </row>
    <row r="49" spans="1:6" ht="16.8" x14ac:dyDescent="0.4">
      <c r="A49" s="16"/>
      <c r="B49" s="26" t="s">
        <v>93</v>
      </c>
      <c r="C49" s="17"/>
      <c r="D49" s="17" t="str">
        <f t="shared" si="3"/>
        <v xml:space="preserve">iii. We have automated policy enforcement in place (15 </v>
      </c>
      <c r="E49" s="17" t="str">
        <f t="shared" si="2"/>
        <v xml:space="preserve">15 </v>
      </c>
      <c r="F49" s="19" t="str">
        <f t="shared" si="4"/>
        <v xml:space="preserve">15 </v>
      </c>
    </row>
    <row r="50" spans="1:6" ht="16.8" x14ac:dyDescent="0.4">
      <c r="A50" s="16"/>
      <c r="B50" s="25" t="str">
        <f>Feuil2!A124</f>
        <v>2. What is your enterprise agreement position (choose one)</v>
      </c>
      <c r="C50" s="17"/>
      <c r="D50" s="17"/>
      <c r="E50" s="17"/>
      <c r="F50" s="19"/>
    </row>
    <row r="51" spans="1:6" ht="16.8" x14ac:dyDescent="0.4">
      <c r="A51" s="16"/>
      <c r="B51" s="26" t="s">
        <v>96</v>
      </c>
      <c r="C51" s="17"/>
      <c r="D51" s="17" t="str">
        <f t="shared" si="3"/>
        <v xml:space="preserve">ii. We take advantage of volume discounts (5 </v>
      </c>
      <c r="E51" s="17" t="str">
        <f t="shared" si="2"/>
        <v xml:space="preserve">(5 </v>
      </c>
      <c r="F51" s="19" t="str">
        <f t="shared" si="4"/>
        <v xml:space="preserve">5 </v>
      </c>
    </row>
    <row r="52" spans="1:6" ht="16.8" x14ac:dyDescent="0.4">
      <c r="A52" s="16"/>
      <c r="B52" s="25" t="str">
        <f>Feuil2!A130</f>
        <v>3. Are you taking advantage of private pricing agreements (choose one)</v>
      </c>
      <c r="C52" s="17"/>
      <c r="D52" s="17"/>
      <c r="E52" s="17"/>
      <c r="F52" s="19"/>
    </row>
    <row r="53" spans="1:6" ht="16.8" x14ac:dyDescent="0.4">
      <c r="A53" s="16"/>
      <c r="B53" s="26" t="s">
        <v>100</v>
      </c>
      <c r="C53" s="17"/>
      <c r="D53" s="17" t="str">
        <f t="shared" si="3"/>
        <v xml:space="preserve">ii. We have private pricing agreements with some vendors (5 </v>
      </c>
      <c r="E53" s="17" t="str">
        <f t="shared" si="2"/>
        <v xml:space="preserve">(5 </v>
      </c>
      <c r="F53" s="19" t="str">
        <f t="shared" si="4"/>
        <v xml:space="preserve">5 </v>
      </c>
    </row>
    <row r="54" spans="1:6" ht="16.8" x14ac:dyDescent="0.4">
      <c r="A54" s="16"/>
      <c r="B54" s="25" t="str">
        <f>Feuil2!A136</f>
        <v>4. Have you defined red / green zones where prepayment products (Committed Use Discounts, Reservations, Savings Plans) are purchased (choose one)</v>
      </c>
      <c r="C54" s="17"/>
      <c r="D54" s="17"/>
      <c r="E54" s="17"/>
      <c r="F54" s="19"/>
    </row>
    <row r="55" spans="1:6" ht="16.8" x14ac:dyDescent="0.4">
      <c r="A55" s="16"/>
      <c r="B55" s="26" t="s">
        <v>104</v>
      </c>
      <c r="C55" s="17"/>
      <c r="D55" s="17" t="str">
        <f t="shared" si="3"/>
        <v xml:space="preserve">i. No / don’t know (0 </v>
      </c>
      <c r="E55" s="17" t="str">
        <f t="shared" si="2"/>
        <v xml:space="preserve">(0 </v>
      </c>
      <c r="F55" s="19" t="str">
        <f t="shared" si="4"/>
        <v xml:space="preserve">0 </v>
      </c>
    </row>
    <row r="56" spans="1:6" ht="16.8" x14ac:dyDescent="0.4">
      <c r="A56" s="16"/>
      <c r="B56" s="25" t="str">
        <f>Feuil2!A142</f>
        <v>5. How are you managing prepayment products (Committed Use Discounts, Reservations, Savings Plans) (choose one)</v>
      </c>
      <c r="C56" s="17"/>
      <c r="D56" s="17"/>
      <c r="E56" s="17"/>
      <c r="F56" s="19"/>
    </row>
    <row r="57" spans="1:6" ht="17.399999999999999" thickBot="1" x14ac:dyDescent="0.45">
      <c r="A57" s="16"/>
      <c r="B57" s="26" t="s">
        <v>112</v>
      </c>
      <c r="C57" s="17"/>
      <c r="D57" s="17" t="str">
        <f t="shared" si="3"/>
        <v xml:space="preserve">v. We have some ability to return / trade-in unused inventory (20 </v>
      </c>
      <c r="E57" s="17" t="str">
        <f t="shared" si="2"/>
        <v xml:space="preserve">20 </v>
      </c>
      <c r="F57" s="19" t="str">
        <f t="shared" si="4"/>
        <v xml:space="preserve">20 </v>
      </c>
    </row>
    <row r="58" spans="1:6" ht="17.399999999999999" thickBot="1" x14ac:dyDescent="0.45">
      <c r="A58" s="16"/>
      <c r="B58" s="30" t="s">
        <v>134</v>
      </c>
      <c r="C58" s="31"/>
      <c r="D58" s="31"/>
      <c r="E58" s="32"/>
      <c r="F58" s="21">
        <f>F57+F55+F53+F51+F49</f>
        <v>45</v>
      </c>
    </row>
    <row r="59" spans="1:6" ht="25.8" thickBot="1" x14ac:dyDescent="0.45">
      <c r="A59" s="16"/>
      <c r="B59" s="33" t="str">
        <f>Feuil2!A149</f>
        <v>Continuous Improvement And Operations</v>
      </c>
      <c r="C59" s="34"/>
      <c r="D59" s="34"/>
      <c r="E59" s="34"/>
      <c r="F59" s="35"/>
    </row>
    <row r="60" spans="1:6" ht="16.8" x14ac:dyDescent="0.4">
      <c r="A60" s="16"/>
      <c r="B60" s="25" t="str">
        <f>Feuil2!A150</f>
        <v>1. What are you doing for policy enforcement in the cloud (choose one)</v>
      </c>
      <c r="C60" s="17"/>
      <c r="D60" s="17"/>
      <c r="E60" s="17"/>
      <c r="F60" s="19"/>
    </row>
    <row r="61" spans="1:6" ht="16.8" x14ac:dyDescent="0.4">
      <c r="A61" s="16"/>
      <c r="B61" s="26" t="s">
        <v>115</v>
      </c>
      <c r="C61" s="17"/>
      <c r="D61" s="17" t="str">
        <f t="shared" si="3"/>
        <v xml:space="preserve">ii. We report policy violations (5 </v>
      </c>
      <c r="E61" s="17" t="str">
        <f t="shared" si="2"/>
        <v xml:space="preserve">(5 </v>
      </c>
      <c r="F61" s="19" t="str">
        <f t="shared" si="4"/>
        <v xml:space="preserve">5 </v>
      </c>
    </row>
    <row r="62" spans="1:6" ht="16.8" x14ac:dyDescent="0.4">
      <c r="A62" s="16"/>
      <c r="B62" s="25" t="str">
        <f>Feuil2!A156</f>
        <v>2. How do you optimize elasticity (autoscaling, cloud parking) in the cloud (choose one)</v>
      </c>
      <c r="C62" s="17"/>
      <c r="D62" s="17"/>
      <c r="E62" s="17"/>
      <c r="F62" s="19"/>
    </row>
    <row r="63" spans="1:6" ht="16.8" x14ac:dyDescent="0.4">
      <c r="A63" s="16"/>
      <c r="B63" s="26" t="s">
        <v>120</v>
      </c>
      <c r="C63" s="17"/>
      <c r="D63" s="17" t="str">
        <f t="shared" si="3"/>
        <v xml:space="preserve">iii. We provide recommendations for policy violations (10 </v>
      </c>
      <c r="E63" s="17" t="str">
        <f t="shared" si="2"/>
        <v xml:space="preserve">10 </v>
      </c>
      <c r="F63" s="19" t="str">
        <f t="shared" si="4"/>
        <v xml:space="preserve">10 </v>
      </c>
    </row>
    <row r="64" spans="1:6" ht="16.8" x14ac:dyDescent="0.4">
      <c r="A64" s="16"/>
      <c r="B64" s="25" t="str">
        <f>Feuil2!A162</f>
        <v>3. How do you optimize cost avoidance (right-sizing, budgets) in the cloud (choose one)</v>
      </c>
      <c r="C64" s="17"/>
      <c r="D64" s="17"/>
      <c r="E64" s="17"/>
      <c r="F64" s="19"/>
    </row>
    <row r="65" spans="1:6" ht="16.8" x14ac:dyDescent="0.4">
      <c r="A65" s="16"/>
      <c r="B65" s="26" t="s">
        <v>124</v>
      </c>
      <c r="C65" s="17"/>
      <c r="D65" s="17" t="str">
        <f t="shared" si="3"/>
        <v xml:space="preserve">iii. The FinOps team set efficiency KPIs for cloud workloads, surfaces recommendations, and provides visibility into historic trends (15 </v>
      </c>
      <c r="E65" s="17" t="str">
        <f t="shared" si="2"/>
        <v xml:space="preserve">15 </v>
      </c>
      <c r="F65" s="19" t="str">
        <f t="shared" si="4"/>
        <v xml:space="preserve">15 </v>
      </c>
    </row>
    <row r="66" spans="1:6" ht="16.8" x14ac:dyDescent="0.4">
      <c r="A66" s="16"/>
      <c r="B66" s="25" t="str">
        <f>Feuil2!A168</f>
        <v>4. How are you leveraging Continuous Integration/Continuous Delivery (CI/CD) automation (choose one)</v>
      </c>
      <c r="C66" s="17"/>
      <c r="D66" s="17"/>
      <c r="E66" s="17"/>
      <c r="F66" s="19"/>
    </row>
    <row r="67" spans="1:6" ht="16.8" x14ac:dyDescent="0.4">
      <c r="A67" s="16"/>
      <c r="B67" s="27" t="s">
        <v>127</v>
      </c>
      <c r="C67" s="17"/>
      <c r="D67" s="17" t="str">
        <f t="shared" si="3"/>
        <v xml:space="preserve">ii. Best practices and recommendations are surfaced within the CI/CD tool (5 </v>
      </c>
      <c r="E67" s="17" t="str">
        <f t="shared" si="2"/>
        <v xml:space="preserve">(5 </v>
      </c>
      <c r="F67" s="19" t="str">
        <f t="shared" si="4"/>
        <v xml:space="preserve">5 </v>
      </c>
    </row>
    <row r="68" spans="1:6" ht="16.8" x14ac:dyDescent="0.4">
      <c r="A68" s="16"/>
      <c r="B68" s="25" t="str">
        <f>Feuil2!A174</f>
        <v>5. How do you optimize around red / green zones in the cloud (choose one)</v>
      </c>
      <c r="C68" s="17"/>
      <c r="D68" s="17"/>
      <c r="E68" s="17"/>
      <c r="F68" s="19"/>
    </row>
    <row r="69" spans="1:6" ht="17.399999999999999" thickBot="1" x14ac:dyDescent="0.45">
      <c r="A69" s="16"/>
      <c r="B69" s="26" t="s">
        <v>133</v>
      </c>
      <c r="C69" s="17"/>
      <c r="D69" s="17" t="str">
        <f t="shared" si="3"/>
        <v xml:space="preserve">iv. New workloads are prevented in red zones unless an exception exists (20 </v>
      </c>
      <c r="E69" s="17" t="str">
        <f t="shared" si="2"/>
        <v xml:space="preserve">20 </v>
      </c>
      <c r="F69" s="23" t="str">
        <f t="shared" si="4"/>
        <v xml:space="preserve">20 </v>
      </c>
    </row>
    <row r="70" spans="1:6" ht="17.399999999999999" thickBot="1" x14ac:dyDescent="0.45">
      <c r="A70" s="16"/>
      <c r="B70" s="30" t="s">
        <v>134</v>
      </c>
      <c r="C70" s="31"/>
      <c r="D70" s="31"/>
      <c r="E70" s="32"/>
      <c r="F70" s="21">
        <f>F69+F67+F65+F63+F61</f>
        <v>55</v>
      </c>
    </row>
  </sheetData>
  <dataConsolidate/>
  <mergeCells count="14">
    <mergeCell ref="K3:K8"/>
    <mergeCell ref="M3:N3"/>
    <mergeCell ref="B3:F3"/>
    <mergeCell ref="B15:F15"/>
    <mergeCell ref="B25:F25"/>
    <mergeCell ref="B35:F35"/>
    <mergeCell ref="B47:F47"/>
    <mergeCell ref="B70:E70"/>
    <mergeCell ref="B46:E46"/>
    <mergeCell ref="B34:E34"/>
    <mergeCell ref="B24:E24"/>
    <mergeCell ref="B14:E14"/>
    <mergeCell ref="B59:F59"/>
    <mergeCell ref="B58:E58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8">
        <x14:dataValidation type="list" allowBlank="1" showInputMessage="1" showErrorMessage="1" xr:uid="{E41F3DE0-27BE-4C9C-89FE-4FEB0DE69BFD}">
          <x14:formula1>
            <xm:f>Feuil2!$A$4:$A$7</xm:f>
          </x14:formula1>
          <xm:sqref>B5</xm:sqref>
        </x14:dataValidation>
        <x14:dataValidation type="list" allowBlank="1" showInputMessage="1" showErrorMessage="1" xr:uid="{7BCF9958-4D4D-47F6-AE13-48409B770254}">
          <x14:formula1>
            <xm:f>Feuil2!$A$10:$A$13</xm:f>
          </x14:formula1>
          <xm:sqref>B7</xm:sqref>
        </x14:dataValidation>
        <x14:dataValidation type="list" allowBlank="1" showInputMessage="1" showErrorMessage="1" xr:uid="{FB459D00-06FD-4A8E-BED3-A5A6A9C23C0A}">
          <x14:formula1>
            <xm:f>Feuil2!$A$16:$A$19</xm:f>
          </x14:formula1>
          <xm:sqref>B9</xm:sqref>
        </x14:dataValidation>
        <x14:dataValidation type="list" allowBlank="1" showInputMessage="1" showErrorMessage="1" xr:uid="{D8081AF5-291D-4360-90F3-46A8611E81CA}">
          <x14:formula1>
            <xm:f>Feuil2!$A$22:$A$25</xm:f>
          </x14:formula1>
          <xm:sqref>B11</xm:sqref>
        </x14:dataValidation>
        <x14:dataValidation type="list" allowBlank="1" showInputMessage="1" showErrorMessage="1" xr:uid="{B8D5BBC2-C74A-490B-B70F-B64124F55768}">
          <x14:formula1>
            <xm:f>Feuil2!$A$28:$A$31</xm:f>
          </x14:formula1>
          <xm:sqref>B13</xm:sqref>
        </x14:dataValidation>
        <x14:dataValidation type="list" allowBlank="1" showInputMessage="1" showErrorMessage="1" xr:uid="{789DDC3A-71C2-4417-B20F-49E23B0EF333}">
          <x14:formula1>
            <xm:f>Feuil2!$A$35:$A$38</xm:f>
          </x14:formula1>
          <xm:sqref>B17</xm:sqref>
        </x14:dataValidation>
        <x14:dataValidation type="list" allowBlank="1" showInputMessage="1" showErrorMessage="1" xr:uid="{CB5689EC-FDE2-4C5D-8A90-EFC2C2B533B0}">
          <x14:formula1>
            <xm:f>Feuil2!$A$41:$A$44</xm:f>
          </x14:formula1>
          <xm:sqref>B19</xm:sqref>
        </x14:dataValidation>
        <x14:dataValidation type="list" allowBlank="1" showInputMessage="1" showErrorMessage="1" xr:uid="{A219294E-F42B-4E44-870B-10E5F7206EA6}">
          <x14:formula1>
            <xm:f>Feuil2!$A$47:$A$51</xm:f>
          </x14:formula1>
          <xm:sqref>B21</xm:sqref>
        </x14:dataValidation>
        <x14:dataValidation type="list" allowBlank="1" showInputMessage="1" showErrorMessage="1" xr:uid="{63C2C755-6909-47A3-B9E8-F2C36E43AD4F}">
          <x14:formula1>
            <xm:f>Feuil2!$A$54:$A$58</xm:f>
          </x14:formula1>
          <xm:sqref>B23</xm:sqref>
        </x14:dataValidation>
        <x14:dataValidation type="list" allowBlank="1" showInputMessage="1" showErrorMessage="1" xr:uid="{8ADFC646-D82D-4297-BF07-EC4AF1415F59}">
          <x14:formula1>
            <xm:f>Feuil2!$A$62:$A$66</xm:f>
          </x14:formula1>
          <xm:sqref>B27</xm:sqref>
        </x14:dataValidation>
        <x14:dataValidation type="list" allowBlank="1" showInputMessage="1" showErrorMessage="1" xr:uid="{91055316-BAC1-496D-9ADC-B18DF46EF251}">
          <x14:formula1>
            <xm:f>Feuil2!$A$69:$A$72</xm:f>
          </x14:formula1>
          <xm:sqref>B29</xm:sqref>
        </x14:dataValidation>
        <x14:dataValidation type="list" allowBlank="1" showInputMessage="1" showErrorMessage="1" xr:uid="{E881A045-7D14-4142-B858-6C25B98EE5AE}">
          <x14:formula1>
            <xm:f>Feuil2!$A$75:$A$78</xm:f>
          </x14:formula1>
          <xm:sqref>B31</xm:sqref>
        </x14:dataValidation>
        <x14:dataValidation type="list" allowBlank="1" showInputMessage="1" showErrorMessage="1" xr:uid="{3C142B36-3DDE-42FC-ACE8-C4F342C11158}">
          <x14:formula1>
            <xm:f>Feuil2!$A$81:$A$84</xm:f>
          </x14:formula1>
          <xm:sqref>B33</xm:sqref>
        </x14:dataValidation>
        <x14:dataValidation type="list" allowBlank="1" showInputMessage="1" showErrorMessage="1" xr:uid="{DE36DC5B-7C83-4D15-A758-BBA058329B91}">
          <x14:formula1>
            <xm:f>Feuil2!$A$88:$A$91</xm:f>
          </x14:formula1>
          <xm:sqref>B37</xm:sqref>
        </x14:dataValidation>
        <x14:dataValidation type="list" allowBlank="1" showInputMessage="1" showErrorMessage="1" xr:uid="{50A60100-BF37-48B9-98C6-B60C3406DD92}">
          <x14:formula1>
            <xm:f>Feuil2!$A$94:$A$97</xm:f>
          </x14:formula1>
          <xm:sqref>B39</xm:sqref>
        </x14:dataValidation>
        <x14:dataValidation type="list" allowBlank="1" showInputMessage="1" showErrorMessage="1" xr:uid="{2E70F085-E7DF-4335-ACB8-9639DAA69317}">
          <x14:formula1>
            <xm:f>Feuil2!$A$100:$A$103</xm:f>
          </x14:formula1>
          <xm:sqref>B41</xm:sqref>
        </x14:dataValidation>
        <x14:dataValidation type="list" allowBlank="1" showInputMessage="1" showErrorMessage="1" xr:uid="{DA583AAF-64C3-4653-BADF-E4CC215C73E0}">
          <x14:formula1>
            <xm:f>Feuil2!$A$106:$A$110</xm:f>
          </x14:formula1>
          <xm:sqref>B43</xm:sqref>
        </x14:dataValidation>
        <x14:dataValidation type="list" allowBlank="1" showInputMessage="1" showErrorMessage="1" xr:uid="{EA6B7A20-9993-4ACA-896E-C46EA1632F11}">
          <x14:formula1>
            <xm:f>Feuil2!$A$113:$A$116</xm:f>
          </x14:formula1>
          <xm:sqref>B45</xm:sqref>
        </x14:dataValidation>
        <x14:dataValidation type="list" allowBlank="1" showInputMessage="1" showErrorMessage="1" xr:uid="{DEE5CC97-15E4-4980-A0EC-345ED672BEAA}">
          <x14:formula1>
            <xm:f>Feuil2!$A$120:$A$123</xm:f>
          </x14:formula1>
          <xm:sqref>B49</xm:sqref>
        </x14:dataValidation>
        <x14:dataValidation type="list" allowBlank="1" showInputMessage="1" showErrorMessage="1" xr:uid="{F935A50B-27EF-4D3D-95E3-F26B57791572}">
          <x14:formula1>
            <xm:f>Feuil2!$A$126:$A$129</xm:f>
          </x14:formula1>
          <xm:sqref>B51</xm:sqref>
        </x14:dataValidation>
        <x14:dataValidation type="list" allowBlank="1" showInputMessage="1" showErrorMessage="1" xr:uid="{0FFD7F88-9349-4AF8-B327-E1A6FF0BEE1A}">
          <x14:formula1>
            <xm:f>Feuil2!$A$132:$A$135</xm:f>
          </x14:formula1>
          <xm:sqref>B53</xm:sqref>
        </x14:dataValidation>
        <x14:dataValidation type="list" allowBlank="1" showInputMessage="1" showErrorMessage="1" xr:uid="{D5D65551-F531-403B-A75D-D49897400C12}">
          <x14:formula1>
            <xm:f>Feuil2!$A$138:$A$141</xm:f>
          </x14:formula1>
          <xm:sqref>B55</xm:sqref>
        </x14:dataValidation>
        <x14:dataValidation type="list" allowBlank="1" showInputMessage="1" showErrorMessage="1" xr:uid="{FFDDAF7E-2944-4726-B7C7-D9CB0787D87E}">
          <x14:formula1>
            <xm:f>Feuil2!$A$144:$A$148</xm:f>
          </x14:formula1>
          <xm:sqref>B57</xm:sqref>
        </x14:dataValidation>
        <x14:dataValidation type="list" allowBlank="1" showInputMessage="1" showErrorMessage="1" xr:uid="{79FBC78E-3E3C-4347-8EA9-149BAC536092}">
          <x14:formula1>
            <xm:f>Feuil2!$A$152:$A$155</xm:f>
          </x14:formula1>
          <xm:sqref>B61</xm:sqref>
        </x14:dataValidation>
        <x14:dataValidation type="list" allowBlank="1" showInputMessage="1" showErrorMessage="1" xr:uid="{20C0AA21-99AE-4CAC-B690-0BA60827DC63}">
          <x14:formula1>
            <xm:f>Feuil2!$A$158:$A$161</xm:f>
          </x14:formula1>
          <xm:sqref>B63</xm:sqref>
        </x14:dataValidation>
        <x14:dataValidation type="list" allowBlank="1" showInputMessage="1" showErrorMessage="1" xr:uid="{9714C945-38F5-4F72-84C6-D4B87EE14AB4}">
          <x14:formula1>
            <xm:f>Feuil2!$A$164:$A$167</xm:f>
          </x14:formula1>
          <xm:sqref>B65</xm:sqref>
        </x14:dataValidation>
        <x14:dataValidation type="list" allowBlank="1" showInputMessage="1" showErrorMessage="1" xr:uid="{028AB16E-D2EB-4EF9-9E59-2A91D6D1F734}">
          <x14:formula1>
            <xm:f>Feuil2!$A$170:$A$173</xm:f>
          </x14:formula1>
          <xm:sqref>B67</xm:sqref>
        </x14:dataValidation>
        <x14:dataValidation type="list" allowBlank="1" showInputMessage="1" showErrorMessage="1" xr:uid="{A36F7904-7F74-4040-ADC0-30DBD82742F4}">
          <x14:formula1>
            <xm:f>Feuil2!$A$176:$A$179</xm:f>
          </x14:formula1>
          <xm:sqref>B69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DF2FB-9E83-44DD-88D3-95151B24A4A4}">
  <dimension ref="A1:A179"/>
  <sheetViews>
    <sheetView topLeftCell="A142" zoomScaleNormal="100" workbookViewId="0">
      <selection activeCell="F21" sqref="F21"/>
    </sheetView>
  </sheetViews>
  <sheetFormatPr baseColWidth="10" defaultRowHeight="15" customHeight="1" x14ac:dyDescent="0.3"/>
  <cols>
    <col min="1" max="1" width="67.6640625" customWidth="1"/>
  </cols>
  <sheetData>
    <row r="1" spans="1:1" ht="15" customHeight="1" thickBot="1" x14ac:dyDescent="0.35">
      <c r="A1" s="1" t="s">
        <v>0</v>
      </c>
    </row>
    <row r="2" spans="1:1" ht="15" customHeight="1" x14ac:dyDescent="0.3">
      <c r="A2" s="2" t="s">
        <v>5</v>
      </c>
    </row>
    <row r="3" spans="1:1" ht="15" customHeight="1" x14ac:dyDescent="0.3">
      <c r="A3" s="2"/>
    </row>
    <row r="4" spans="1:1" ht="15" customHeight="1" x14ac:dyDescent="0.3">
      <c r="A4" s="3" t="s">
        <v>1</v>
      </c>
    </row>
    <row r="5" spans="1:1" ht="15" customHeight="1" x14ac:dyDescent="0.3">
      <c r="A5" s="3" t="s">
        <v>2</v>
      </c>
    </row>
    <row r="6" spans="1:1" ht="15" customHeight="1" x14ac:dyDescent="0.3">
      <c r="A6" s="3" t="s">
        <v>3</v>
      </c>
    </row>
    <row r="7" spans="1:1" ht="15" customHeight="1" x14ac:dyDescent="0.3">
      <c r="A7" s="3" t="s">
        <v>4</v>
      </c>
    </row>
    <row r="8" spans="1:1" ht="15" customHeight="1" x14ac:dyDescent="0.3">
      <c r="A8" s="2" t="s">
        <v>6</v>
      </c>
    </row>
    <row r="9" spans="1:1" ht="15" customHeight="1" x14ac:dyDescent="0.3">
      <c r="A9" s="2"/>
    </row>
    <row r="10" spans="1:1" ht="15" customHeight="1" x14ac:dyDescent="0.3">
      <c r="A10" s="3" t="s">
        <v>7</v>
      </c>
    </row>
    <row r="11" spans="1:1" ht="15" customHeight="1" x14ac:dyDescent="0.3">
      <c r="A11" s="3" t="s">
        <v>8</v>
      </c>
    </row>
    <row r="12" spans="1:1" ht="15" customHeight="1" x14ac:dyDescent="0.3">
      <c r="A12" s="3" t="s">
        <v>9</v>
      </c>
    </row>
    <row r="13" spans="1:1" ht="15" customHeight="1" x14ac:dyDescent="0.3">
      <c r="A13" s="3" t="s">
        <v>10</v>
      </c>
    </row>
    <row r="14" spans="1:1" ht="15" customHeight="1" x14ac:dyDescent="0.3">
      <c r="A14" s="2" t="s">
        <v>11</v>
      </c>
    </row>
    <row r="15" spans="1:1" ht="15" customHeight="1" x14ac:dyDescent="0.3">
      <c r="A15" s="2"/>
    </row>
    <row r="16" spans="1:1" ht="15" customHeight="1" x14ac:dyDescent="0.3">
      <c r="A16" s="3" t="s">
        <v>12</v>
      </c>
    </row>
    <row r="17" spans="1:1" ht="15" customHeight="1" x14ac:dyDescent="0.3">
      <c r="A17" s="3" t="s">
        <v>13</v>
      </c>
    </row>
    <row r="18" spans="1:1" ht="15" customHeight="1" x14ac:dyDescent="0.3">
      <c r="A18" s="3" t="s">
        <v>14</v>
      </c>
    </row>
    <row r="19" spans="1:1" ht="15" customHeight="1" x14ac:dyDescent="0.3">
      <c r="A19" s="3" t="s">
        <v>15</v>
      </c>
    </row>
    <row r="20" spans="1:1" ht="15" customHeight="1" x14ac:dyDescent="0.3">
      <c r="A20" s="2" t="s">
        <v>16</v>
      </c>
    </row>
    <row r="21" spans="1:1" ht="15" customHeight="1" x14ac:dyDescent="0.3">
      <c r="A21" s="2"/>
    </row>
    <row r="22" spans="1:1" ht="15" customHeight="1" x14ac:dyDescent="0.3">
      <c r="A22" s="3" t="s">
        <v>17</v>
      </c>
    </row>
    <row r="23" spans="1:1" ht="15" customHeight="1" x14ac:dyDescent="0.3">
      <c r="A23" s="3" t="s">
        <v>18</v>
      </c>
    </row>
    <row r="24" spans="1:1" ht="15" customHeight="1" x14ac:dyDescent="0.3">
      <c r="A24" s="3" t="s">
        <v>19</v>
      </c>
    </row>
    <row r="25" spans="1:1" ht="15" customHeight="1" x14ac:dyDescent="0.3">
      <c r="A25" s="3" t="s">
        <v>20</v>
      </c>
    </row>
    <row r="26" spans="1:1" ht="15" customHeight="1" x14ac:dyDescent="0.3">
      <c r="A26" s="2" t="s">
        <v>21</v>
      </c>
    </row>
    <row r="27" spans="1:1" ht="15" customHeight="1" x14ac:dyDescent="0.3">
      <c r="A27" s="2"/>
    </row>
    <row r="28" spans="1:1" ht="15" customHeight="1" x14ac:dyDescent="0.3">
      <c r="A28" s="3" t="s">
        <v>22</v>
      </c>
    </row>
    <row r="29" spans="1:1" ht="15" customHeight="1" x14ac:dyDescent="0.3">
      <c r="A29" s="3" t="s">
        <v>23</v>
      </c>
    </row>
    <row r="30" spans="1:1" ht="15" customHeight="1" x14ac:dyDescent="0.3">
      <c r="A30" s="3" t="s">
        <v>24</v>
      </c>
    </row>
    <row r="31" spans="1:1" ht="15" customHeight="1" x14ac:dyDescent="0.3">
      <c r="A31" s="3" t="s">
        <v>25</v>
      </c>
    </row>
    <row r="32" spans="1:1" ht="15" customHeight="1" thickBot="1" x14ac:dyDescent="0.35">
      <c r="A32" s="4" t="s">
        <v>26</v>
      </c>
    </row>
    <row r="33" spans="1:1" ht="15" customHeight="1" x14ac:dyDescent="0.3">
      <c r="A33" s="2" t="s">
        <v>27</v>
      </c>
    </row>
    <row r="34" spans="1:1" ht="15" customHeight="1" x14ac:dyDescent="0.3">
      <c r="A34" s="2"/>
    </row>
    <row r="35" spans="1:1" ht="15" customHeight="1" x14ac:dyDescent="0.3">
      <c r="A35" s="3" t="s">
        <v>28</v>
      </c>
    </row>
    <row r="36" spans="1:1" ht="15" customHeight="1" x14ac:dyDescent="0.3">
      <c r="A36" s="3" t="s">
        <v>29</v>
      </c>
    </row>
    <row r="37" spans="1:1" ht="15" customHeight="1" x14ac:dyDescent="0.3">
      <c r="A37" s="3" t="s">
        <v>30</v>
      </c>
    </row>
    <row r="38" spans="1:1" ht="15" customHeight="1" x14ac:dyDescent="0.3">
      <c r="A38" s="3" t="s">
        <v>31</v>
      </c>
    </row>
    <row r="39" spans="1:1" ht="15" customHeight="1" x14ac:dyDescent="0.3">
      <c r="A39" s="2" t="s">
        <v>32</v>
      </c>
    </row>
    <row r="40" spans="1:1" ht="15" customHeight="1" x14ac:dyDescent="0.3">
      <c r="A40" s="2"/>
    </row>
    <row r="41" spans="1:1" ht="15" customHeight="1" x14ac:dyDescent="0.3">
      <c r="A41" s="3" t="s">
        <v>33</v>
      </c>
    </row>
    <row r="42" spans="1:1" ht="15" customHeight="1" x14ac:dyDescent="0.3">
      <c r="A42" s="3" t="s">
        <v>34</v>
      </c>
    </row>
    <row r="43" spans="1:1" ht="15" customHeight="1" x14ac:dyDescent="0.3">
      <c r="A43" s="3" t="s">
        <v>35</v>
      </c>
    </row>
    <row r="44" spans="1:1" ht="15" customHeight="1" x14ac:dyDescent="0.3">
      <c r="A44" s="3" t="s">
        <v>36</v>
      </c>
    </row>
    <row r="45" spans="1:1" ht="15" customHeight="1" x14ac:dyDescent="0.3">
      <c r="A45" s="2" t="s">
        <v>37</v>
      </c>
    </row>
    <row r="46" spans="1:1" ht="15" customHeight="1" x14ac:dyDescent="0.3">
      <c r="A46" s="2"/>
    </row>
    <row r="47" spans="1:1" ht="15" customHeight="1" x14ac:dyDescent="0.3">
      <c r="A47" s="3" t="s">
        <v>33</v>
      </c>
    </row>
    <row r="48" spans="1:1" ht="15" customHeight="1" x14ac:dyDescent="0.3">
      <c r="A48" s="3" t="s">
        <v>38</v>
      </c>
    </row>
    <row r="49" spans="1:1" ht="15" customHeight="1" x14ac:dyDescent="0.3">
      <c r="A49" s="3" t="s">
        <v>39</v>
      </c>
    </row>
    <row r="50" spans="1:1" ht="15" customHeight="1" x14ac:dyDescent="0.3">
      <c r="A50" s="3" t="s">
        <v>40</v>
      </c>
    </row>
    <row r="51" spans="1:1" ht="15" customHeight="1" x14ac:dyDescent="0.3">
      <c r="A51" s="3" t="s">
        <v>41</v>
      </c>
    </row>
    <row r="52" spans="1:1" ht="15" customHeight="1" x14ac:dyDescent="0.3">
      <c r="A52" s="2" t="s">
        <v>42</v>
      </c>
    </row>
    <row r="53" spans="1:1" ht="15" customHeight="1" x14ac:dyDescent="0.3">
      <c r="A53" s="2"/>
    </row>
    <row r="54" spans="1:1" ht="15" customHeight="1" x14ac:dyDescent="0.3">
      <c r="A54" s="3" t="s">
        <v>33</v>
      </c>
    </row>
    <row r="55" spans="1:1" ht="15" customHeight="1" x14ac:dyDescent="0.3">
      <c r="A55" s="3" t="s">
        <v>38</v>
      </c>
    </row>
    <row r="56" spans="1:1" ht="15" customHeight="1" x14ac:dyDescent="0.3">
      <c r="A56" s="3" t="s">
        <v>43</v>
      </c>
    </row>
    <row r="57" spans="1:1" ht="15" customHeight="1" x14ac:dyDescent="0.3">
      <c r="A57" s="3" t="s">
        <v>44</v>
      </c>
    </row>
    <row r="58" spans="1:1" ht="15" customHeight="1" x14ac:dyDescent="0.3">
      <c r="A58" s="3" t="s">
        <v>45</v>
      </c>
    </row>
    <row r="59" spans="1:1" ht="15" customHeight="1" thickBot="1" x14ac:dyDescent="0.35">
      <c r="A59" s="4" t="s">
        <v>46</v>
      </c>
    </row>
    <row r="60" spans="1:1" ht="15" customHeight="1" x14ac:dyDescent="0.3">
      <c r="A60" s="2" t="s">
        <v>47</v>
      </c>
    </row>
    <row r="61" spans="1:1" ht="15" customHeight="1" x14ac:dyDescent="0.3">
      <c r="A61" s="2"/>
    </row>
    <row r="62" spans="1:1" ht="15" customHeight="1" x14ac:dyDescent="0.3">
      <c r="A62" s="3" t="s">
        <v>48</v>
      </c>
    </row>
    <row r="63" spans="1:1" ht="15" customHeight="1" x14ac:dyDescent="0.3">
      <c r="A63" s="3" t="s">
        <v>49</v>
      </c>
    </row>
    <row r="64" spans="1:1" ht="15" customHeight="1" x14ac:dyDescent="0.3">
      <c r="A64" s="3" t="s">
        <v>50</v>
      </c>
    </row>
    <row r="65" spans="1:1" ht="15" customHeight="1" x14ac:dyDescent="0.3">
      <c r="A65" s="3" t="s">
        <v>51</v>
      </c>
    </row>
    <row r="66" spans="1:1" ht="15" customHeight="1" x14ac:dyDescent="0.3">
      <c r="A66" s="3" t="s">
        <v>52</v>
      </c>
    </row>
    <row r="67" spans="1:1" ht="15" customHeight="1" x14ac:dyDescent="0.3">
      <c r="A67" s="2" t="s">
        <v>53</v>
      </c>
    </row>
    <row r="68" spans="1:1" ht="15" customHeight="1" x14ac:dyDescent="0.3">
      <c r="A68" s="2"/>
    </row>
    <row r="69" spans="1:1" ht="15" customHeight="1" x14ac:dyDescent="0.3">
      <c r="A69" s="3" t="s">
        <v>54</v>
      </c>
    </row>
    <row r="70" spans="1:1" ht="15" customHeight="1" x14ac:dyDescent="0.3">
      <c r="A70" s="3" t="s">
        <v>55</v>
      </c>
    </row>
    <row r="71" spans="1:1" ht="15" customHeight="1" x14ac:dyDescent="0.3">
      <c r="A71" s="3" t="s">
        <v>56</v>
      </c>
    </row>
    <row r="72" spans="1:1" ht="15" customHeight="1" x14ac:dyDescent="0.3">
      <c r="A72" s="3" t="s">
        <v>57</v>
      </c>
    </row>
    <row r="73" spans="1:1" ht="15" customHeight="1" x14ac:dyDescent="0.3">
      <c r="A73" s="2" t="s">
        <v>58</v>
      </c>
    </row>
    <row r="74" spans="1:1" ht="15" customHeight="1" x14ac:dyDescent="0.3">
      <c r="A74" s="2"/>
    </row>
    <row r="75" spans="1:1" ht="15" customHeight="1" x14ac:dyDescent="0.3">
      <c r="A75" s="3" t="s">
        <v>59</v>
      </c>
    </row>
    <row r="76" spans="1:1" ht="15" customHeight="1" x14ac:dyDescent="0.3">
      <c r="A76" s="3" t="s">
        <v>60</v>
      </c>
    </row>
    <row r="77" spans="1:1" ht="15" customHeight="1" x14ac:dyDescent="0.3">
      <c r="A77" s="3" t="s">
        <v>61</v>
      </c>
    </row>
    <row r="78" spans="1:1" ht="15" customHeight="1" x14ac:dyDescent="0.3">
      <c r="A78" s="3" t="s">
        <v>62</v>
      </c>
    </row>
    <row r="79" spans="1:1" ht="15" customHeight="1" x14ac:dyDescent="0.3">
      <c r="A79" s="2" t="s">
        <v>63</v>
      </c>
    </row>
    <row r="80" spans="1:1" ht="15" customHeight="1" x14ac:dyDescent="0.3">
      <c r="A80" s="2"/>
    </row>
    <row r="81" spans="1:1" ht="15" customHeight="1" x14ac:dyDescent="0.3">
      <c r="A81" s="3" t="s">
        <v>64</v>
      </c>
    </row>
    <row r="82" spans="1:1" ht="15" customHeight="1" x14ac:dyDescent="0.3">
      <c r="A82" s="3" t="s">
        <v>65</v>
      </c>
    </row>
    <row r="83" spans="1:1" ht="15" customHeight="1" x14ac:dyDescent="0.3">
      <c r="A83" s="3" t="s">
        <v>66</v>
      </c>
    </row>
    <row r="84" spans="1:1" ht="15" customHeight="1" x14ac:dyDescent="0.3">
      <c r="A84" s="3" t="s">
        <v>67</v>
      </c>
    </row>
    <row r="85" spans="1:1" ht="15" customHeight="1" thickBot="1" x14ac:dyDescent="0.35">
      <c r="A85" s="4" t="s">
        <v>68</v>
      </c>
    </row>
    <row r="86" spans="1:1" ht="15" customHeight="1" x14ac:dyDescent="0.3">
      <c r="A86" s="2" t="s">
        <v>69</v>
      </c>
    </row>
    <row r="87" spans="1:1" ht="15" customHeight="1" x14ac:dyDescent="0.3">
      <c r="A87" s="2"/>
    </row>
    <row r="88" spans="1:1" ht="15" customHeight="1" x14ac:dyDescent="0.3">
      <c r="A88" s="3" t="s">
        <v>33</v>
      </c>
    </row>
    <row r="89" spans="1:1" ht="15" customHeight="1" x14ac:dyDescent="0.3">
      <c r="A89" s="3" t="s">
        <v>70</v>
      </c>
    </row>
    <row r="90" spans="1:1" ht="15" customHeight="1" x14ac:dyDescent="0.3">
      <c r="A90" s="3" t="s">
        <v>71</v>
      </c>
    </row>
    <row r="91" spans="1:1" ht="15" customHeight="1" x14ac:dyDescent="0.3">
      <c r="A91" s="3" t="s">
        <v>72</v>
      </c>
    </row>
    <row r="92" spans="1:1" ht="15" customHeight="1" x14ac:dyDescent="0.3">
      <c r="A92" s="2" t="s">
        <v>73</v>
      </c>
    </row>
    <row r="93" spans="1:1" ht="15" customHeight="1" x14ac:dyDescent="0.3">
      <c r="A93" s="2"/>
    </row>
    <row r="94" spans="1:1" ht="15" customHeight="1" x14ac:dyDescent="0.3">
      <c r="A94" s="3" t="s">
        <v>33</v>
      </c>
    </row>
    <row r="95" spans="1:1" ht="15" customHeight="1" x14ac:dyDescent="0.3">
      <c r="A95" s="3" t="s">
        <v>74</v>
      </c>
    </row>
    <row r="96" spans="1:1" ht="15" customHeight="1" x14ac:dyDescent="0.3">
      <c r="A96" s="3" t="s">
        <v>75</v>
      </c>
    </row>
    <row r="97" spans="1:1" ht="15" customHeight="1" x14ac:dyDescent="0.3">
      <c r="A97" s="3" t="s">
        <v>76</v>
      </c>
    </row>
    <row r="98" spans="1:1" ht="15" customHeight="1" x14ac:dyDescent="0.3">
      <c r="A98" s="2" t="s">
        <v>77</v>
      </c>
    </row>
    <row r="99" spans="1:1" ht="15" customHeight="1" x14ac:dyDescent="0.3">
      <c r="A99" s="2"/>
    </row>
    <row r="100" spans="1:1" ht="15" customHeight="1" x14ac:dyDescent="0.3">
      <c r="A100" s="3" t="s">
        <v>33</v>
      </c>
    </row>
    <row r="101" spans="1:1" ht="15" customHeight="1" x14ac:dyDescent="0.3">
      <c r="A101" s="3" t="s">
        <v>78</v>
      </c>
    </row>
    <row r="102" spans="1:1" ht="15" customHeight="1" x14ac:dyDescent="0.3">
      <c r="A102" s="3" t="s">
        <v>79</v>
      </c>
    </row>
    <row r="103" spans="1:1" ht="15" customHeight="1" x14ac:dyDescent="0.3">
      <c r="A103" s="3" t="s">
        <v>80</v>
      </c>
    </row>
    <row r="104" spans="1:1" ht="15" customHeight="1" x14ac:dyDescent="0.3">
      <c r="A104" s="2" t="s">
        <v>81</v>
      </c>
    </row>
    <row r="105" spans="1:1" ht="15" customHeight="1" x14ac:dyDescent="0.3">
      <c r="A105" s="2"/>
    </row>
    <row r="106" spans="1:1" ht="15" customHeight="1" x14ac:dyDescent="0.3">
      <c r="A106" s="3" t="s">
        <v>33</v>
      </c>
    </row>
    <row r="107" spans="1:1" ht="15" customHeight="1" x14ac:dyDescent="0.3">
      <c r="A107" s="3" t="s">
        <v>82</v>
      </c>
    </row>
    <row r="108" spans="1:1" ht="15" customHeight="1" x14ac:dyDescent="0.3">
      <c r="A108" s="3" t="s">
        <v>83</v>
      </c>
    </row>
    <row r="109" spans="1:1" ht="15" customHeight="1" x14ac:dyDescent="0.3">
      <c r="A109" s="3" t="s">
        <v>84</v>
      </c>
    </row>
    <row r="110" spans="1:1" ht="15" customHeight="1" x14ac:dyDescent="0.3">
      <c r="A110" s="3" t="s">
        <v>85</v>
      </c>
    </row>
    <row r="111" spans="1:1" ht="15" customHeight="1" x14ac:dyDescent="0.3">
      <c r="A111" s="2" t="s">
        <v>86</v>
      </c>
    </row>
    <row r="112" spans="1:1" ht="15" customHeight="1" x14ac:dyDescent="0.3">
      <c r="A112" s="2"/>
    </row>
    <row r="113" spans="1:1" ht="15" customHeight="1" x14ac:dyDescent="0.3">
      <c r="A113" s="3" t="s">
        <v>33</v>
      </c>
    </row>
    <row r="114" spans="1:1" ht="15" customHeight="1" x14ac:dyDescent="0.3">
      <c r="A114" s="3" t="s">
        <v>87</v>
      </c>
    </row>
    <row r="115" spans="1:1" ht="15" customHeight="1" x14ac:dyDescent="0.3">
      <c r="A115" s="3" t="s">
        <v>88</v>
      </c>
    </row>
    <row r="116" spans="1:1" ht="15" customHeight="1" x14ac:dyDescent="0.3">
      <c r="A116" s="3" t="s">
        <v>89</v>
      </c>
    </row>
    <row r="117" spans="1:1" ht="15" customHeight="1" thickBot="1" x14ac:dyDescent="0.35">
      <c r="A117" s="4" t="s">
        <v>90</v>
      </c>
    </row>
    <row r="118" spans="1:1" ht="15" customHeight="1" x14ac:dyDescent="0.3">
      <c r="A118" s="2" t="s">
        <v>91</v>
      </c>
    </row>
    <row r="119" spans="1:1" ht="15" customHeight="1" x14ac:dyDescent="0.3">
      <c r="A119" s="2"/>
    </row>
    <row r="120" spans="1:1" ht="15" customHeight="1" x14ac:dyDescent="0.3">
      <c r="A120" s="3" t="s">
        <v>33</v>
      </c>
    </row>
    <row r="121" spans="1:1" ht="15" customHeight="1" x14ac:dyDescent="0.3">
      <c r="A121" s="3" t="s">
        <v>92</v>
      </c>
    </row>
    <row r="122" spans="1:1" ht="15" customHeight="1" x14ac:dyDescent="0.3">
      <c r="A122" s="3" t="s">
        <v>93</v>
      </c>
    </row>
    <row r="123" spans="1:1" ht="15" customHeight="1" x14ac:dyDescent="0.3">
      <c r="A123" s="3" t="s">
        <v>94</v>
      </c>
    </row>
    <row r="124" spans="1:1" ht="15" customHeight="1" x14ac:dyDescent="0.3">
      <c r="A124" s="2" t="s">
        <v>95</v>
      </c>
    </row>
    <row r="125" spans="1:1" ht="15" customHeight="1" x14ac:dyDescent="0.3">
      <c r="A125" s="2"/>
    </row>
    <row r="126" spans="1:1" ht="15" customHeight="1" x14ac:dyDescent="0.3">
      <c r="A126" s="3" t="s">
        <v>33</v>
      </c>
    </row>
    <row r="127" spans="1:1" ht="15" customHeight="1" x14ac:dyDescent="0.3">
      <c r="A127" s="3" t="s">
        <v>96</v>
      </c>
    </row>
    <row r="128" spans="1:1" ht="15" customHeight="1" x14ac:dyDescent="0.3">
      <c r="A128" s="3" t="s">
        <v>97</v>
      </c>
    </row>
    <row r="129" spans="1:1" ht="15" customHeight="1" x14ac:dyDescent="0.3">
      <c r="A129" s="3" t="s">
        <v>98</v>
      </c>
    </row>
    <row r="130" spans="1:1" ht="15" customHeight="1" x14ac:dyDescent="0.3">
      <c r="A130" s="2" t="s">
        <v>99</v>
      </c>
    </row>
    <row r="131" spans="1:1" ht="15" customHeight="1" x14ac:dyDescent="0.3">
      <c r="A131" s="2"/>
    </row>
    <row r="132" spans="1:1" ht="15" customHeight="1" x14ac:dyDescent="0.3">
      <c r="A132" s="3" t="s">
        <v>33</v>
      </c>
    </row>
    <row r="133" spans="1:1" ht="15" customHeight="1" x14ac:dyDescent="0.3">
      <c r="A133" s="3" t="s">
        <v>100</v>
      </c>
    </row>
    <row r="134" spans="1:1" ht="15" customHeight="1" x14ac:dyDescent="0.3">
      <c r="A134" s="3" t="s">
        <v>101</v>
      </c>
    </row>
    <row r="135" spans="1:1" ht="15" customHeight="1" x14ac:dyDescent="0.3">
      <c r="A135" s="3" t="s">
        <v>102</v>
      </c>
    </row>
    <row r="136" spans="1:1" ht="15" customHeight="1" x14ac:dyDescent="0.3">
      <c r="A136" s="2" t="s">
        <v>103</v>
      </c>
    </row>
    <row r="137" spans="1:1" ht="15" customHeight="1" x14ac:dyDescent="0.3">
      <c r="A137" s="2"/>
    </row>
    <row r="138" spans="1:1" ht="15" customHeight="1" x14ac:dyDescent="0.3">
      <c r="A138" s="3" t="s">
        <v>104</v>
      </c>
    </row>
    <row r="139" spans="1:1" ht="15" customHeight="1" x14ac:dyDescent="0.3">
      <c r="A139" s="3" t="s">
        <v>105</v>
      </c>
    </row>
    <row r="140" spans="1:1" ht="15" customHeight="1" x14ac:dyDescent="0.3">
      <c r="A140" s="3" t="s">
        <v>106</v>
      </c>
    </row>
    <row r="141" spans="1:1" ht="15" customHeight="1" x14ac:dyDescent="0.3">
      <c r="A141" s="3" t="s">
        <v>107</v>
      </c>
    </row>
    <row r="142" spans="1:1" ht="15" customHeight="1" x14ac:dyDescent="0.3">
      <c r="A142" s="2" t="s">
        <v>108</v>
      </c>
    </row>
    <row r="143" spans="1:1" ht="15" customHeight="1" x14ac:dyDescent="0.3">
      <c r="A143" s="2"/>
    </row>
    <row r="144" spans="1:1" ht="15" customHeight="1" x14ac:dyDescent="0.3">
      <c r="A144" s="3" t="s">
        <v>33</v>
      </c>
    </row>
    <row r="145" spans="1:1" ht="15" customHeight="1" x14ac:dyDescent="0.3">
      <c r="A145" s="3" t="s">
        <v>109</v>
      </c>
    </row>
    <row r="146" spans="1:1" ht="15" customHeight="1" x14ac:dyDescent="0.3">
      <c r="A146" s="3" t="s">
        <v>110</v>
      </c>
    </row>
    <row r="147" spans="1:1" ht="15" customHeight="1" x14ac:dyDescent="0.3">
      <c r="A147" s="3" t="s">
        <v>111</v>
      </c>
    </row>
    <row r="148" spans="1:1" ht="15" customHeight="1" x14ac:dyDescent="0.3">
      <c r="A148" s="3" t="s">
        <v>112</v>
      </c>
    </row>
    <row r="149" spans="1:1" ht="15" customHeight="1" thickBot="1" x14ac:dyDescent="0.35">
      <c r="A149" s="4" t="s">
        <v>113</v>
      </c>
    </row>
    <row r="150" spans="1:1" ht="15" customHeight="1" x14ac:dyDescent="0.3">
      <c r="A150" s="2" t="s">
        <v>114</v>
      </c>
    </row>
    <row r="151" spans="1:1" ht="15" customHeight="1" x14ac:dyDescent="0.3">
      <c r="A151" s="2"/>
    </row>
    <row r="152" spans="1:1" ht="15" customHeight="1" x14ac:dyDescent="0.3">
      <c r="A152" s="3" t="s">
        <v>33</v>
      </c>
    </row>
    <row r="153" spans="1:1" ht="15" customHeight="1" x14ac:dyDescent="0.3">
      <c r="A153" s="3" t="s">
        <v>115</v>
      </c>
    </row>
    <row r="154" spans="1:1" ht="15" customHeight="1" x14ac:dyDescent="0.3">
      <c r="A154" s="3" t="s">
        <v>116</v>
      </c>
    </row>
    <row r="155" spans="1:1" ht="15" customHeight="1" x14ac:dyDescent="0.3">
      <c r="A155" s="3" t="s">
        <v>117</v>
      </c>
    </row>
    <row r="156" spans="1:1" ht="15" customHeight="1" x14ac:dyDescent="0.3">
      <c r="A156" s="2" t="s">
        <v>118</v>
      </c>
    </row>
    <row r="157" spans="1:1" ht="15" customHeight="1" x14ac:dyDescent="0.3">
      <c r="A157" s="2"/>
    </row>
    <row r="158" spans="1:1" ht="15" customHeight="1" x14ac:dyDescent="0.3">
      <c r="A158" s="3" t="s">
        <v>33</v>
      </c>
    </row>
    <row r="159" spans="1:1" ht="15" customHeight="1" x14ac:dyDescent="0.3">
      <c r="A159" s="3" t="s">
        <v>119</v>
      </c>
    </row>
    <row r="160" spans="1:1" ht="15" customHeight="1" x14ac:dyDescent="0.3">
      <c r="A160" s="3" t="s">
        <v>120</v>
      </c>
    </row>
    <row r="161" spans="1:1" ht="15" customHeight="1" x14ac:dyDescent="0.3">
      <c r="A161" s="3" t="s">
        <v>121</v>
      </c>
    </row>
    <row r="162" spans="1:1" ht="15" customHeight="1" x14ac:dyDescent="0.3">
      <c r="A162" s="2" t="s">
        <v>122</v>
      </c>
    </row>
    <row r="163" spans="1:1" ht="15" customHeight="1" x14ac:dyDescent="0.3">
      <c r="A163" s="2"/>
    </row>
    <row r="164" spans="1:1" ht="15" customHeight="1" x14ac:dyDescent="0.3">
      <c r="A164" s="3" t="s">
        <v>33</v>
      </c>
    </row>
    <row r="165" spans="1:1" ht="15" customHeight="1" x14ac:dyDescent="0.3">
      <c r="A165" s="3" t="s">
        <v>123</v>
      </c>
    </row>
    <row r="166" spans="1:1" ht="15" customHeight="1" x14ac:dyDescent="0.3">
      <c r="A166" s="3" t="s">
        <v>124</v>
      </c>
    </row>
    <row r="167" spans="1:1" ht="15" customHeight="1" x14ac:dyDescent="0.3">
      <c r="A167" s="3" t="s">
        <v>125</v>
      </c>
    </row>
    <row r="168" spans="1:1" ht="15" customHeight="1" x14ac:dyDescent="0.3">
      <c r="A168" s="2" t="s">
        <v>126</v>
      </c>
    </row>
    <row r="169" spans="1:1" ht="15" customHeight="1" x14ac:dyDescent="0.3">
      <c r="A169" s="2"/>
    </row>
    <row r="170" spans="1:1" ht="15" customHeight="1" x14ac:dyDescent="0.3">
      <c r="A170" s="3" t="s">
        <v>33</v>
      </c>
    </row>
    <row r="171" spans="1:1" ht="15" customHeight="1" x14ac:dyDescent="0.3">
      <c r="A171" s="3" t="s">
        <v>127</v>
      </c>
    </row>
    <row r="172" spans="1:1" ht="15" customHeight="1" x14ac:dyDescent="0.3">
      <c r="A172" s="3" t="s">
        <v>128</v>
      </c>
    </row>
    <row r="173" spans="1:1" ht="15" customHeight="1" x14ac:dyDescent="0.3">
      <c r="A173" s="3" t="s">
        <v>129</v>
      </c>
    </row>
    <row r="174" spans="1:1" ht="15" customHeight="1" x14ac:dyDescent="0.3">
      <c r="A174" s="2" t="s">
        <v>130</v>
      </c>
    </row>
    <row r="175" spans="1:1" ht="15" customHeight="1" x14ac:dyDescent="0.3">
      <c r="A175" s="2"/>
    </row>
    <row r="176" spans="1:1" ht="15" customHeight="1" x14ac:dyDescent="0.3">
      <c r="A176" s="3" t="s">
        <v>33</v>
      </c>
    </row>
    <row r="177" spans="1:1" ht="15" customHeight="1" x14ac:dyDescent="0.3">
      <c r="A177" s="3" t="s">
        <v>131</v>
      </c>
    </row>
    <row r="178" spans="1:1" ht="15" customHeight="1" x14ac:dyDescent="0.3">
      <c r="A178" s="3" t="s">
        <v>132</v>
      </c>
    </row>
    <row r="179" spans="1:1" ht="15" customHeight="1" x14ac:dyDescent="0.3">
      <c r="A179" s="3" t="s">
        <v>133</v>
      </c>
    </row>
  </sheetData>
  <hyperlinks>
    <hyperlink ref="A32" r:id="rId1" location="visibility" display="https://github.com/finopsfoundation/capabilities/blob/master/finops-maturity-assessment.md - visibility" xr:uid="{738334F0-8EEC-41BA-8900-74009B739853}"/>
    <hyperlink ref="A59" r:id="rId2" location="allocation" display="https://github.com/finopsfoundation/capabilities/blob/master/finops-maturity-assessment.md - allocation" xr:uid="{80A18898-F10C-4610-8CCA-4B3D5F3E9653}"/>
    <hyperlink ref="A85" r:id="rId3" location="utilization" display="https://github.com/finopsfoundation/capabilities/blob/master/finops-maturity-assessment.md - utilization" xr:uid="{80A80AA5-AE1B-426F-BA25-7187E6744DEB}"/>
    <hyperlink ref="A117" r:id="rId4" location="rate-opportunities" display="https://github.com/finopsfoundation/capabilities/blob/master/finops-maturity-assessment.md - rate-opportunities" xr:uid="{92147A12-72F3-4D42-BC69-C5CAE7F4340E}"/>
    <hyperlink ref="A149" r:id="rId5" location="continuous-improvement-and-operations" display="https://github.com/finopsfoundation/capabilities/blob/master/finops-maturity-assessment.md - continuous-improvement-and-operations" xr:uid="{D58A415A-C680-4E75-A0F6-0B41A2DF8F2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 GEORGEOT</dc:creator>
  <cp:lastModifiedBy>Cédric GEORGEOT</cp:lastModifiedBy>
  <dcterms:created xsi:type="dcterms:W3CDTF">2020-09-01T09:16:04Z</dcterms:created>
  <dcterms:modified xsi:type="dcterms:W3CDTF">2020-09-01T10:43:44Z</dcterms:modified>
</cp:coreProperties>
</file>