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soon\Google Drive\gradschoolanalytics\DataPractice\Finance\PortfolioOptimization\"/>
    </mc:Choice>
  </mc:AlternateContent>
  <xr:revisionPtr revIDLastSave="0" documentId="13_ncr:1_{123AD2B8-36FD-4D62-B1B0-AD4002E5D718}" xr6:coauthVersionLast="46" xr6:coauthVersionMax="46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PortfolioOptimization" sheetId="1" r:id="rId1"/>
    <sheet name="PortfolioOptimizationFormulas" sheetId="2" r:id="rId2"/>
    <sheet name="HedgeFundsOptimization" sheetId="5" r:id="rId3"/>
    <sheet name="HedgeFundReturns" sheetId="6" r:id="rId4"/>
    <sheet name="Notes" sheetId="4" r:id="rId5"/>
    <sheet name="PortfolioOptimizationSolution" sheetId="3" r:id="rId6"/>
  </sheets>
  <definedNames>
    <definedName name="ExternalData_1" localSheetId="3" hidden="1">HedgeFundReturns!$A$1:$N$264</definedName>
    <definedName name="solver_adj" localSheetId="0" hidden="1">PortfolioOptimization!$J$6:$J$8</definedName>
    <definedName name="solver_adj" localSheetId="1" hidden="1">PortfolioOptimizationFormulas!$J$6:$J$8</definedName>
    <definedName name="solver_adj" localSheetId="5" hidden="1">PortfolioOptimizationSolution!$J$6:$J$8</definedName>
    <definedName name="solver_cvg" localSheetId="0" hidden="1">0.0001</definedName>
    <definedName name="solver_cvg" localSheetId="1" hidden="1">0.0001</definedName>
    <definedName name="solver_cvg" localSheetId="5" hidden="1">0.0001</definedName>
    <definedName name="solver_drv" localSheetId="0" hidden="1">1</definedName>
    <definedName name="solver_drv" localSheetId="1" hidden="1">1</definedName>
    <definedName name="solver_drv" localSheetId="5" hidden="1">1</definedName>
    <definedName name="solver_eng" localSheetId="0" hidden="1">1</definedName>
    <definedName name="solver_eng" localSheetId="1" hidden="1">1</definedName>
    <definedName name="solver_eng" localSheetId="5" hidden="1">1</definedName>
    <definedName name="solver_est" localSheetId="0" hidden="1">1</definedName>
    <definedName name="solver_est" localSheetId="1" hidden="1">1</definedName>
    <definedName name="solver_est" localSheetId="5" hidden="1">1</definedName>
    <definedName name="solver_itr" localSheetId="0" hidden="1">2147483647</definedName>
    <definedName name="solver_itr" localSheetId="1" hidden="1">2147483647</definedName>
    <definedName name="solver_itr" localSheetId="5" hidden="1">2147483647</definedName>
    <definedName name="solver_lhs1" localSheetId="0" hidden="1">PortfolioOptimization!$J$6</definedName>
    <definedName name="solver_lhs1" localSheetId="1" hidden="1">PortfolioOptimizationFormulas!$J$6</definedName>
    <definedName name="solver_lhs1" localSheetId="5" hidden="1">PortfolioOptimizationSolution!$J$9</definedName>
    <definedName name="solver_lhs2" localSheetId="0" hidden="1">PortfolioOptimization!$J$7</definedName>
    <definedName name="solver_lhs2" localSheetId="1" hidden="1">PortfolioOptimizationFormulas!$J$7</definedName>
    <definedName name="solver_lhs2" localSheetId="5" hidden="1">PortfolioOptimizationSolution!$K$9</definedName>
    <definedName name="solver_lhs3" localSheetId="0" hidden="1">PortfolioOptimization!$J$8</definedName>
    <definedName name="solver_lhs3" localSheetId="1" hidden="1">PortfolioOptimizationFormulas!$J$8</definedName>
    <definedName name="solver_lhs3" localSheetId="5" hidden="1">PortfolioOptimizationSolution!$K$9</definedName>
    <definedName name="solver_lhs4" localSheetId="0" hidden="1">PortfolioOptimization!$J$9</definedName>
    <definedName name="solver_lhs4" localSheetId="1" hidden="1">PortfolioOptimizationFormulas!$J$9</definedName>
    <definedName name="solver_lhs4" localSheetId="5" hidden="1">PortfolioOptimizationSolution!$K$9</definedName>
    <definedName name="solver_lhs5" localSheetId="0" hidden="1">PortfolioOptimization!$K$9</definedName>
    <definedName name="solver_lhs5" localSheetId="1" hidden="1">PortfolioOptimizationFormulas!$K$9</definedName>
    <definedName name="solver_lhs5" localSheetId="5" hidden="1">PortfolioOptimizationSolution!$K$9</definedName>
    <definedName name="solver_mip" localSheetId="0" hidden="1">2147483647</definedName>
    <definedName name="solver_mip" localSheetId="1" hidden="1">2147483647</definedName>
    <definedName name="solver_mip" localSheetId="5" hidden="1">2147483647</definedName>
    <definedName name="solver_mni" localSheetId="0" hidden="1">30</definedName>
    <definedName name="solver_mni" localSheetId="1" hidden="1">30</definedName>
    <definedName name="solver_mni" localSheetId="5" hidden="1">30</definedName>
    <definedName name="solver_mrt" localSheetId="0" hidden="1">0.075</definedName>
    <definedName name="solver_mrt" localSheetId="1" hidden="1">0.075</definedName>
    <definedName name="solver_mrt" localSheetId="5" hidden="1">0.075</definedName>
    <definedName name="solver_msl" localSheetId="0" hidden="1">2</definedName>
    <definedName name="solver_msl" localSheetId="1" hidden="1">2</definedName>
    <definedName name="solver_msl" localSheetId="5" hidden="1">2</definedName>
    <definedName name="solver_neg" localSheetId="0" hidden="1">1</definedName>
    <definedName name="solver_neg" localSheetId="1" hidden="1">1</definedName>
    <definedName name="solver_neg" localSheetId="5" hidden="1">1</definedName>
    <definedName name="solver_nod" localSheetId="0" hidden="1">2147483647</definedName>
    <definedName name="solver_nod" localSheetId="1" hidden="1">2147483647</definedName>
    <definedName name="solver_nod" localSheetId="5" hidden="1">2147483647</definedName>
    <definedName name="solver_num" localSheetId="0" hidden="1">5</definedName>
    <definedName name="solver_num" localSheetId="1" hidden="1">5</definedName>
    <definedName name="solver_num" localSheetId="5" hidden="1">1</definedName>
    <definedName name="solver_nwt" localSheetId="0" hidden="1">1</definedName>
    <definedName name="solver_nwt" localSheetId="1" hidden="1">1</definedName>
    <definedName name="solver_nwt" localSheetId="5" hidden="1">1</definedName>
    <definedName name="solver_opt" localSheetId="0" hidden="1">PortfolioOptimization!$M$16</definedName>
    <definedName name="solver_opt" localSheetId="1" hidden="1">PortfolioOptimizationFormulas!$J$21</definedName>
    <definedName name="solver_opt" localSheetId="5" hidden="1">PortfolioOptimizationSolution!$J$21</definedName>
    <definedName name="solver_pre" localSheetId="0" hidden="1">0.000001</definedName>
    <definedName name="solver_pre" localSheetId="1" hidden="1">0.000001</definedName>
    <definedName name="solver_pre" localSheetId="5" hidden="1">0.000001</definedName>
    <definedName name="solver_rbv" localSheetId="0" hidden="1">1</definedName>
    <definedName name="solver_rbv" localSheetId="1" hidden="1">1</definedName>
    <definedName name="solver_rbv" localSheetId="5" hidden="1">1</definedName>
    <definedName name="solver_rel1" localSheetId="0" hidden="1">3</definedName>
    <definedName name="solver_rel1" localSheetId="1" hidden="1">3</definedName>
    <definedName name="solver_rel1" localSheetId="5" hidden="1">2</definedName>
    <definedName name="solver_rel2" localSheetId="0" hidden="1">3</definedName>
    <definedName name="solver_rel2" localSheetId="1" hidden="1">3</definedName>
    <definedName name="solver_rel2" localSheetId="5" hidden="1">3</definedName>
    <definedName name="solver_rel3" localSheetId="0" hidden="1">3</definedName>
    <definedName name="solver_rel3" localSheetId="1" hidden="1">3</definedName>
    <definedName name="solver_rel3" localSheetId="5" hidden="1">3</definedName>
    <definedName name="solver_rel4" localSheetId="0" hidden="1">2</definedName>
    <definedName name="solver_rel4" localSheetId="1" hidden="1">2</definedName>
    <definedName name="solver_rel4" localSheetId="5" hidden="1">3</definedName>
    <definedName name="solver_rel5" localSheetId="0" hidden="1">3</definedName>
    <definedName name="solver_rel5" localSheetId="1" hidden="1">3</definedName>
    <definedName name="solver_rel5" localSheetId="5" hidden="1">3</definedName>
    <definedName name="solver_rhs1" localSheetId="0" hidden="1">0.01</definedName>
    <definedName name="solver_rhs1" localSheetId="1" hidden="1">0</definedName>
    <definedName name="solver_rhs1" localSheetId="5" hidden="1">1</definedName>
    <definedName name="solver_rhs2" localSheetId="0" hidden="1">0.01</definedName>
    <definedName name="solver_rhs2" localSheetId="1" hidden="1">0</definedName>
    <definedName name="solver_rhs2" localSheetId="5" hidden="1">0.01</definedName>
    <definedName name="solver_rhs3" localSheetId="0" hidden="1">0.01</definedName>
    <definedName name="solver_rhs3" localSheetId="1" hidden="1">0</definedName>
    <definedName name="solver_rhs3" localSheetId="5" hidden="1">0.01</definedName>
    <definedName name="solver_rhs4" localSheetId="0" hidden="1">1</definedName>
    <definedName name="solver_rhs4" localSheetId="1" hidden="1">1</definedName>
    <definedName name="solver_rhs4" localSheetId="5" hidden="1">0.01</definedName>
    <definedName name="solver_rhs5" localSheetId="0" hidden="1">0.01</definedName>
    <definedName name="solver_rhs5" localSheetId="1" hidden="1">0.01</definedName>
    <definedName name="solver_rhs5" localSheetId="5" hidden="1">0.01</definedName>
    <definedName name="solver_rlx" localSheetId="0" hidden="1">2</definedName>
    <definedName name="solver_rlx" localSheetId="1" hidden="1">2</definedName>
    <definedName name="solver_rlx" localSheetId="5" hidden="1">2</definedName>
    <definedName name="solver_rsd" localSheetId="0" hidden="1">0</definedName>
    <definedName name="solver_rsd" localSheetId="1" hidden="1">0</definedName>
    <definedName name="solver_rsd" localSheetId="5" hidden="1">0</definedName>
    <definedName name="solver_scl" localSheetId="0" hidden="1">1</definedName>
    <definedName name="solver_scl" localSheetId="1" hidden="1">1</definedName>
    <definedName name="solver_scl" localSheetId="5" hidden="1">1</definedName>
    <definedName name="solver_sho" localSheetId="0" hidden="1">2</definedName>
    <definedName name="solver_sho" localSheetId="1" hidden="1">2</definedName>
    <definedName name="solver_sho" localSheetId="5" hidden="1">2</definedName>
    <definedName name="solver_ssz" localSheetId="0" hidden="1">100</definedName>
    <definedName name="solver_ssz" localSheetId="1" hidden="1">100</definedName>
    <definedName name="solver_ssz" localSheetId="5" hidden="1">100</definedName>
    <definedName name="solver_tim" localSheetId="0" hidden="1">2147483647</definedName>
    <definedName name="solver_tim" localSheetId="1" hidden="1">2147483647</definedName>
    <definedName name="solver_tim" localSheetId="5" hidden="1">2147483647</definedName>
    <definedName name="solver_tol" localSheetId="0" hidden="1">0.01</definedName>
    <definedName name="solver_tol" localSheetId="1" hidden="1">0.01</definedName>
    <definedName name="solver_tol" localSheetId="5" hidden="1">0.01</definedName>
    <definedName name="solver_typ" localSheetId="0" hidden="1">2</definedName>
    <definedName name="solver_typ" localSheetId="1" hidden="1">2</definedName>
    <definedName name="solver_typ" localSheetId="5" hidden="1">2</definedName>
    <definedName name="solver_val" localSheetId="0" hidden="1">0</definedName>
    <definedName name="solver_val" localSheetId="1" hidden="1">0</definedName>
    <definedName name="solver_val" localSheetId="5" hidden="1">0</definedName>
    <definedName name="solver_ver" localSheetId="0" hidden="1">3</definedName>
    <definedName name="solver_ver" localSheetId="1" hidden="1">3</definedName>
    <definedName name="solver_ver" localSheetId="5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5" l="1"/>
  <c r="O4" i="5"/>
  <c r="D3" i="5"/>
  <c r="E3" i="5"/>
  <c r="F3" i="5"/>
  <c r="G3" i="5"/>
  <c r="H3" i="5"/>
  <c r="I3" i="5"/>
  <c r="J3" i="5"/>
  <c r="K3" i="5"/>
  <c r="L3" i="5"/>
  <c r="M3" i="5"/>
  <c r="N3" i="5"/>
  <c r="C3" i="5"/>
  <c r="B3" i="5"/>
  <c r="F30" i="2"/>
  <c r="G30" i="2"/>
  <c r="E30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7" i="2"/>
  <c r="E31" i="3"/>
  <c r="J18" i="2" l="1"/>
  <c r="F32" i="3" l="1"/>
  <c r="F33" i="3" s="1"/>
  <c r="G32" i="3"/>
  <c r="G33" i="3" s="1"/>
  <c r="E32" i="3"/>
  <c r="E33" i="3" s="1"/>
  <c r="F31" i="3"/>
  <c r="F34" i="3" s="1"/>
  <c r="F35" i="3" s="1"/>
  <c r="F36" i="3" s="1"/>
  <c r="F37" i="3" s="1"/>
  <c r="F38" i="3" s="1"/>
  <c r="G31" i="3"/>
  <c r="G34" i="3" s="1"/>
  <c r="G35" i="3" s="1"/>
  <c r="G36" i="3" s="1"/>
  <c r="G37" i="3" s="1"/>
  <c r="G38" i="3" s="1"/>
  <c r="E34" i="3"/>
  <c r="E35" i="3" s="1"/>
  <c r="E36" i="3" s="1"/>
  <c r="E37" i="3" s="1"/>
  <c r="E38" i="3" s="1"/>
  <c r="J20" i="3" l="1"/>
  <c r="J19" i="3"/>
  <c r="J18" i="3"/>
  <c r="K9" i="3"/>
  <c r="J9" i="3"/>
  <c r="J20" i="2"/>
  <c r="J19" i="2"/>
  <c r="K9" i="2"/>
  <c r="J9" i="2"/>
  <c r="J16" i="1"/>
  <c r="L16" i="1"/>
  <c r="K16" i="1"/>
  <c r="J9" i="1"/>
  <c r="K9" i="1"/>
  <c r="J21" i="3" l="1"/>
  <c r="J21" i="2"/>
  <c r="M1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21BB82-CCA2-4DB0-A795-5D05373CF3EF}" keepAlive="1" name="Query - HedgeFundReturns" description="Connection to the 'HedgeFundReturns' query in the workbook." type="5" refreshedVersion="6" background="1" saveData="1">
    <dbPr connection="Provider=Microsoft.Mashup.OleDb.1;Data Source=$Workbook$;Location=HedgeFundReturns;Extended Properties=&quot;&quot;" command="SELECT * FROM [HedgeFundReturns]"/>
  </connection>
</connections>
</file>

<file path=xl/sharedStrings.xml><?xml version="1.0" encoding="utf-8"?>
<sst xmlns="http://schemas.openxmlformats.org/spreadsheetml/2006/main" count="148" uniqueCount="58">
  <si>
    <t>Portfolio Optimization</t>
  </si>
  <si>
    <t>Stock Prices</t>
  </si>
  <si>
    <t>Stock Returns</t>
  </si>
  <si>
    <t>Portfolio Allocation</t>
  </si>
  <si>
    <t>Problem Definition</t>
  </si>
  <si>
    <t>MSFTprice</t>
  </si>
  <si>
    <t>V_price</t>
  </si>
  <si>
    <t>WMT_price</t>
  </si>
  <si>
    <t>MSFT_ret</t>
  </si>
  <si>
    <t>V_ret</t>
  </si>
  <si>
    <t>WMT_ret</t>
  </si>
  <si>
    <t>Portf %</t>
  </si>
  <si>
    <t>Exp. Return</t>
  </si>
  <si>
    <t>objective function</t>
  </si>
  <si>
    <t>minimize risk (portfolio variance)</t>
  </si>
  <si>
    <t>MSFT</t>
  </si>
  <si>
    <t>variables</t>
  </si>
  <si>
    <t>% to invest in each stock</t>
  </si>
  <si>
    <t>V</t>
  </si>
  <si>
    <t>constraints</t>
  </si>
  <si>
    <t>WMT</t>
  </si>
  <si>
    <t>Total</t>
  </si>
  <si>
    <t>Covariance Matrix</t>
  </si>
  <si>
    <t>Portfolio Variance</t>
  </si>
  <si>
    <t>Variances</t>
  </si>
  <si>
    <t>Mean return</t>
  </si>
  <si>
    <t>each var &gt; 0, expected return &gt; 1%</t>
  </si>
  <si>
    <t>Final Variance</t>
  </si>
  <si>
    <t>Total Var</t>
  </si>
  <si>
    <t>each var non-neg, expected return &gt; 1%</t>
  </si>
  <si>
    <t>min</t>
  </si>
  <si>
    <t>max</t>
  </si>
  <si>
    <t>diff / 5</t>
  </si>
  <si>
    <t>bin1</t>
  </si>
  <si>
    <t>bin2</t>
  </si>
  <si>
    <t>bin3</t>
  </si>
  <si>
    <t>bin4</t>
  </si>
  <si>
    <t>bin5</t>
  </si>
  <si>
    <t>Notes</t>
  </si>
  <si>
    <t>get historical price data from high return stocks</t>
  </si>
  <si>
    <t>how to load data and update in real time?</t>
  </si>
  <si>
    <t>date</t>
  </si>
  <si>
    <t>Convertible.Arbitrage</t>
  </si>
  <si>
    <t>CTA.Global</t>
  </si>
  <si>
    <t>Distressed.Securities</t>
  </si>
  <si>
    <t>Emerging.Markets</t>
  </si>
  <si>
    <t>Equity.Market.Neutral</t>
  </si>
  <si>
    <t>Event.Driven</t>
  </si>
  <si>
    <t>Fixed.Income.Arbitrage</t>
  </si>
  <si>
    <t>Global.Macro</t>
  </si>
  <si>
    <t>Long.Short.Equity</t>
  </si>
  <si>
    <t>Merger.Arbitrage</t>
  </si>
  <si>
    <t>Relative.Value</t>
  </si>
  <si>
    <t>Short.Selling</t>
  </si>
  <si>
    <t>Funds.Of.Funds</t>
  </si>
  <si>
    <t>Fund</t>
  </si>
  <si>
    <t>Mean Return</t>
  </si>
  <si>
    <t>Expected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</si>
</sst>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%"/>
    <numFmt numFmtId="165" formatCode="0.000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7">
    <xf numFmtId="0" fontId="0" fillId="0" borderId="0" xfId="0"/>
    <xf numFmtId="10" fontId="0" fillId="0" borderId="0" xfId="0" applyNumberFormat="1"/>
    <xf numFmtId="0" fontId="0" fillId="33" borderId="11" xfId="0" applyFill="1" applyBorder="1"/>
    <xf numFmtId="0" fontId="0" fillId="33" borderId="0" xfId="0" applyFill="1" applyBorder="1"/>
    <xf numFmtId="0" fontId="0" fillId="33" borderId="12" xfId="0" applyFill="1" applyBorder="1"/>
    <xf numFmtId="0" fontId="0" fillId="33" borderId="13" xfId="0" applyFill="1" applyBorder="1"/>
    <xf numFmtId="0" fontId="0" fillId="33" borderId="14" xfId="0" applyFill="1" applyBorder="1"/>
    <xf numFmtId="0" fontId="0" fillId="33" borderId="15" xfId="0" applyFill="1" applyBorder="1"/>
    <xf numFmtId="10" fontId="0" fillId="33" borderId="11" xfId="0" applyNumberFormat="1" applyFill="1" applyBorder="1"/>
    <xf numFmtId="10" fontId="0" fillId="33" borderId="0" xfId="0" applyNumberFormat="1" applyFill="1" applyBorder="1"/>
    <xf numFmtId="10" fontId="0" fillId="33" borderId="12" xfId="0" applyNumberFormat="1" applyFill="1" applyBorder="1"/>
    <xf numFmtId="10" fontId="0" fillId="33" borderId="13" xfId="0" applyNumberFormat="1" applyFill="1" applyBorder="1"/>
    <xf numFmtId="10" fontId="0" fillId="33" borderId="14" xfId="0" applyNumberFormat="1" applyFill="1" applyBorder="1"/>
    <xf numFmtId="10" fontId="0" fillId="33" borderId="15" xfId="0" applyNumberFormat="1" applyFill="1" applyBorder="1"/>
    <xf numFmtId="11" fontId="0" fillId="33" borderId="12" xfId="0" applyNumberFormat="1" applyFill="1" applyBorder="1"/>
    <xf numFmtId="0" fontId="16" fillId="33" borderId="16" xfId="0" applyFont="1" applyFill="1" applyBorder="1"/>
    <xf numFmtId="0" fontId="0" fillId="33" borderId="17" xfId="0" applyFill="1" applyBorder="1"/>
    <xf numFmtId="0" fontId="0" fillId="33" borderId="18" xfId="0" applyFill="1" applyBorder="1"/>
    <xf numFmtId="44" fontId="0" fillId="33" borderId="11" xfId="1" applyFont="1" applyFill="1" applyBorder="1"/>
    <xf numFmtId="44" fontId="0" fillId="33" borderId="0" xfId="1" applyFont="1" applyFill="1" applyBorder="1"/>
    <xf numFmtId="44" fontId="0" fillId="33" borderId="12" xfId="1" applyFont="1" applyFill="1" applyBorder="1"/>
    <xf numFmtId="44" fontId="0" fillId="33" borderId="13" xfId="1" applyFont="1" applyFill="1" applyBorder="1"/>
    <xf numFmtId="44" fontId="0" fillId="33" borderId="14" xfId="1" applyFont="1" applyFill="1" applyBorder="1"/>
    <xf numFmtId="44" fontId="0" fillId="33" borderId="15" xfId="1" applyFont="1" applyFill="1" applyBorder="1"/>
    <xf numFmtId="164" fontId="0" fillId="33" borderId="0" xfId="2" applyNumberFormat="1" applyFont="1" applyFill="1" applyBorder="1"/>
    <xf numFmtId="164" fontId="0" fillId="33" borderId="14" xfId="2" applyNumberFormat="1" applyFont="1" applyFill="1" applyBorder="1"/>
    <xf numFmtId="10" fontId="0" fillId="33" borderId="12" xfId="2" applyNumberFormat="1" applyFont="1" applyFill="1" applyBorder="1"/>
    <xf numFmtId="10" fontId="0" fillId="33" borderId="15" xfId="2" applyNumberFormat="1" applyFont="1" applyFill="1" applyBorder="1"/>
    <xf numFmtId="0" fontId="0" fillId="34" borderId="0" xfId="0" applyFill="1"/>
    <xf numFmtId="11" fontId="0" fillId="34" borderId="0" xfId="0" applyNumberFormat="1" applyFill="1"/>
    <xf numFmtId="10" fontId="0" fillId="34" borderId="0" xfId="0" applyNumberFormat="1" applyFill="1"/>
    <xf numFmtId="0" fontId="18" fillId="0" borderId="0" xfId="0" applyFont="1"/>
    <xf numFmtId="0" fontId="16" fillId="33" borderId="10" xfId="0" applyFont="1" applyFill="1" applyBorder="1"/>
    <xf numFmtId="0" fontId="0" fillId="33" borderId="16" xfId="0" applyFill="1" applyBorder="1"/>
    <xf numFmtId="164" fontId="0" fillId="33" borderId="17" xfId="2" applyNumberFormat="1" applyFont="1" applyFill="1" applyBorder="1"/>
    <xf numFmtId="10" fontId="0" fillId="35" borderId="18" xfId="2" applyNumberFormat="1" applyFont="1" applyFill="1" applyBorder="1"/>
    <xf numFmtId="11" fontId="0" fillId="36" borderId="18" xfId="0" applyNumberFormat="1" applyFill="1" applyBorder="1"/>
    <xf numFmtId="165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0" xfId="0" applyBorder="1"/>
    <xf numFmtId="0" fontId="19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10" fontId="0" fillId="0" borderId="0" xfId="2" applyNumberFormat="1" applyFont="1"/>
    <xf numFmtId="14" fontId="0" fillId="0" borderId="0" xfId="0" applyNumberFormat="1"/>
    <xf numFmtId="0" fontId="16" fillId="0" borderId="0" xfId="0" applyFont="1"/>
    <xf numFmtId="165" fontId="0" fillId="0" borderId="0" xfId="2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A21DFC7-64B5-4C08-973A-B98696B1AA18}" autoFormatId="16" applyNumberFormats="0" applyBorderFormats="0" applyFontFormats="0" applyPatternFormats="0" applyAlignmentFormats="0" applyWidthHeightFormats="0">
  <queryTableRefresh nextId="15">
    <queryTableFields count="14">
      <queryTableField id="1" name="date" tableColumnId="1"/>
      <queryTableField id="2" name="Convertible.Arbitrage" tableColumnId="2"/>
      <queryTableField id="3" name="CTA.Global" tableColumnId="3"/>
      <queryTableField id="4" name="Distressed.Securities" tableColumnId="4"/>
      <queryTableField id="5" name="Emerging.Markets" tableColumnId="5"/>
      <queryTableField id="6" name="Equity.Market.Neutral" tableColumnId="6"/>
      <queryTableField id="7" name="Event.Driven" tableColumnId="7"/>
      <queryTableField id="8" name="Fixed.Income.Arbitrage" tableColumnId="8"/>
      <queryTableField id="9" name="Global.Macro" tableColumnId="9"/>
      <queryTableField id="10" name="Long.Short.Equity" tableColumnId="10"/>
      <queryTableField id="11" name="Merger.Arbitrage" tableColumnId="11"/>
      <queryTableField id="12" name="Relative.Value" tableColumnId="12"/>
      <queryTableField id="13" name="Short.Selling" tableColumnId="13"/>
      <queryTableField id="14" name="Funds.Of.Funds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A57543-EC0A-4864-922B-8F62D414F93F}" name="HedgeFundReturns" displayName="HedgeFundReturns" ref="A1:N264" tableType="queryTable" totalsRowShown="0">
  <autoFilter ref="A1:N264" xr:uid="{4A970C03-0BC0-48F8-8B7C-69690F78D753}"/>
  <tableColumns count="14">
    <tableColumn id="1" xr3:uid="{BE46D361-8D2C-43B7-ABD1-543BFEDABC63}" uniqueName="1" name="date" queryTableFieldId="1" dataDxfId="0"/>
    <tableColumn id="2" xr3:uid="{B3C64B49-3094-48DA-873E-029325948EC8}" uniqueName="2" name="Convertible.Arbitrage" queryTableFieldId="2"/>
    <tableColumn id="3" xr3:uid="{4B10673D-6D0E-4A11-869A-4C7923CED389}" uniqueName="3" name="CTA.Global" queryTableFieldId="3"/>
    <tableColumn id="4" xr3:uid="{493B26EB-4D3A-484F-9BCA-A5470C9BD6E2}" uniqueName="4" name="Distressed.Securities" queryTableFieldId="4"/>
    <tableColumn id="5" xr3:uid="{C50EDB52-1BB1-47BF-BDA9-711978B1B505}" uniqueName="5" name="Emerging.Markets" queryTableFieldId="5"/>
    <tableColumn id="6" xr3:uid="{8376A9C6-EE24-4CF8-846E-A580F32CF28E}" uniqueName="6" name="Equity.Market.Neutral" queryTableFieldId="6"/>
    <tableColumn id="7" xr3:uid="{AEDB277E-D1F3-4939-A61E-252C601E4ED1}" uniqueName="7" name="Event.Driven" queryTableFieldId="7"/>
    <tableColumn id="8" xr3:uid="{8DC900A9-F507-42A8-91D3-89A8306683AD}" uniqueName="8" name="Fixed.Income.Arbitrage" queryTableFieldId="8"/>
    <tableColumn id="9" xr3:uid="{FBD9EAF5-04D7-455C-B690-7C20F4882E63}" uniqueName="9" name="Global.Macro" queryTableFieldId="9"/>
    <tableColumn id="10" xr3:uid="{2D34DE8B-4882-4EC7-8909-773C72B90946}" uniqueName="10" name="Long.Short.Equity" queryTableFieldId="10"/>
    <tableColumn id="11" xr3:uid="{20D84CFD-CE5D-4B91-A3A9-078E9C315EE9}" uniqueName="11" name="Merger.Arbitrage" queryTableFieldId="11"/>
    <tableColumn id="12" xr3:uid="{B7CF4A75-F26C-4A1B-A2A5-5609B9C7FEAF}" uniqueName="12" name="Relative.Value" queryTableFieldId="12"/>
    <tableColumn id="13" xr3:uid="{43888DAA-37C6-4944-8345-F4F078AD1A9A}" uniqueName="13" name="Short.Selling" queryTableFieldId="13"/>
    <tableColumn id="14" xr3:uid="{82E09B93-11A5-42C7-AF63-F9D4FFD491BD}" uniqueName="14" name="Funds.Of.Funds" queryTableField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topLeftCell="A3" workbookViewId="0">
      <selection activeCell="J13" sqref="J13"/>
    </sheetView>
  </sheetViews>
  <sheetFormatPr defaultRowHeight="14.4" x14ac:dyDescent="0.3"/>
  <cols>
    <col min="1" max="1" width="10" customWidth="1"/>
    <col min="2" max="2" width="9.5546875" bestFit="1" customWidth="1"/>
    <col min="3" max="3" width="10.5546875" bestFit="1" customWidth="1"/>
    <col min="4" max="4" width="11.109375" bestFit="1" customWidth="1"/>
    <col min="11" max="11" width="11.21875" customWidth="1"/>
    <col min="13" max="13" width="16.88671875" bestFit="1" customWidth="1"/>
    <col min="14" max="14" width="30.44140625" bestFit="1" customWidth="1"/>
  </cols>
  <sheetData>
    <row r="1" spans="1:14" ht="18" x14ac:dyDescent="0.35">
      <c r="A1" s="31" t="s">
        <v>0</v>
      </c>
    </row>
    <row r="4" spans="1:14" x14ac:dyDescent="0.3">
      <c r="A4" s="15" t="s">
        <v>1</v>
      </c>
      <c r="B4" s="16"/>
      <c r="C4" s="17"/>
      <c r="E4" s="15" t="s">
        <v>2</v>
      </c>
      <c r="F4" s="16"/>
      <c r="G4" s="17"/>
      <c r="I4" s="15" t="s">
        <v>3</v>
      </c>
      <c r="J4" s="15"/>
      <c r="K4" s="15"/>
      <c r="M4" s="15" t="s">
        <v>4</v>
      </c>
      <c r="N4" s="17"/>
    </row>
    <row r="5" spans="1:14" x14ac:dyDescent="0.3">
      <c r="A5" s="2" t="s">
        <v>5</v>
      </c>
      <c r="B5" s="3" t="s">
        <v>6</v>
      </c>
      <c r="C5" s="4" t="s">
        <v>7</v>
      </c>
      <c r="E5" s="2" t="s">
        <v>8</v>
      </c>
      <c r="F5" s="3" t="s">
        <v>9</v>
      </c>
      <c r="G5" s="4" t="s">
        <v>10</v>
      </c>
      <c r="I5" s="2"/>
      <c r="J5" s="3" t="s">
        <v>11</v>
      </c>
      <c r="K5" s="4" t="s">
        <v>12</v>
      </c>
      <c r="M5" s="2" t="s">
        <v>13</v>
      </c>
      <c r="N5" s="4" t="s">
        <v>14</v>
      </c>
    </row>
    <row r="6" spans="1:14" x14ac:dyDescent="0.3">
      <c r="A6" s="18">
        <v>44.259998000000003</v>
      </c>
      <c r="B6" s="19">
        <v>69.660004000000001</v>
      </c>
      <c r="C6" s="20">
        <v>64.839995999999999</v>
      </c>
      <c r="E6" s="2"/>
      <c r="F6" s="3"/>
      <c r="G6" s="4"/>
      <c r="I6" s="2" t="s">
        <v>15</v>
      </c>
      <c r="J6" s="24">
        <v>0.10050052275442567</v>
      </c>
      <c r="K6" s="26">
        <v>2.4611200000000001E-10</v>
      </c>
      <c r="M6" s="2" t="s">
        <v>16</v>
      </c>
      <c r="N6" s="4" t="s">
        <v>17</v>
      </c>
    </row>
    <row r="7" spans="1:14" x14ac:dyDescent="0.3">
      <c r="A7" s="18">
        <v>52.639999000000003</v>
      </c>
      <c r="B7" s="19">
        <v>77.580001999999993</v>
      </c>
      <c r="C7" s="20">
        <v>57.240001999999997</v>
      </c>
      <c r="E7" s="8">
        <v>0.1893</v>
      </c>
      <c r="F7" s="9">
        <v>0.1137</v>
      </c>
      <c r="G7" s="10">
        <v>-0.1172</v>
      </c>
      <c r="I7" s="2" t="s">
        <v>18</v>
      </c>
      <c r="J7" s="24">
        <v>0.41433465425917104</v>
      </c>
      <c r="K7" s="26">
        <v>8.6135259999999998E-3</v>
      </c>
      <c r="M7" s="5" t="s">
        <v>19</v>
      </c>
      <c r="N7" s="7" t="s">
        <v>26</v>
      </c>
    </row>
    <row r="8" spans="1:14" x14ac:dyDescent="0.3">
      <c r="A8" s="18">
        <v>54.349997999999999</v>
      </c>
      <c r="B8" s="19">
        <v>79.010002</v>
      </c>
      <c r="C8" s="20">
        <v>58.84</v>
      </c>
      <c r="E8" s="8">
        <v>3.2500000000000001E-2</v>
      </c>
      <c r="F8" s="9">
        <v>1.84E-2</v>
      </c>
      <c r="G8" s="10">
        <v>2.8000000000000001E-2</v>
      </c>
      <c r="I8" s="2" t="s">
        <v>20</v>
      </c>
      <c r="J8" s="24">
        <v>0.48516482828394469</v>
      </c>
      <c r="K8" s="26">
        <v>4.7843219999999997E-3</v>
      </c>
    </row>
    <row r="9" spans="1:14" x14ac:dyDescent="0.3">
      <c r="A9" s="18">
        <v>55.48</v>
      </c>
      <c r="B9" s="19">
        <v>77.550003000000004</v>
      </c>
      <c r="C9" s="20">
        <v>61.299999</v>
      </c>
      <c r="E9" s="8">
        <v>2.0799999999999999E-2</v>
      </c>
      <c r="F9" s="9">
        <v>-1.8499999999999999E-2</v>
      </c>
      <c r="G9" s="10">
        <v>4.1799999999999997E-2</v>
      </c>
      <c r="I9" s="5" t="s">
        <v>21</v>
      </c>
      <c r="J9" s="25">
        <f>SUM(J6:J8)</f>
        <v>1.0000000052975415</v>
      </c>
      <c r="K9" s="27">
        <f>SUM(K6:K8)</f>
        <v>1.3397848246111999E-2</v>
      </c>
    </row>
    <row r="10" spans="1:14" x14ac:dyDescent="0.3">
      <c r="A10" s="18">
        <v>55.09</v>
      </c>
      <c r="B10" s="19">
        <v>74.489998</v>
      </c>
      <c r="C10" s="20">
        <v>66.360000999999997</v>
      </c>
      <c r="E10" s="8">
        <v>-7.0000000000000001E-3</v>
      </c>
      <c r="F10" s="9">
        <v>-3.95E-2</v>
      </c>
      <c r="G10" s="10">
        <v>8.2500000000000004E-2</v>
      </c>
    </row>
    <row r="11" spans="1:14" x14ac:dyDescent="0.3">
      <c r="A11" s="18">
        <v>50.880001</v>
      </c>
      <c r="B11" s="19">
        <v>72.389999000000003</v>
      </c>
      <c r="C11" s="20">
        <v>66.339995999999999</v>
      </c>
      <c r="E11" s="8">
        <v>-7.6399999999999996E-2</v>
      </c>
      <c r="F11" s="9">
        <v>-2.8199999999999999E-2</v>
      </c>
      <c r="G11" s="10">
        <v>-2.9999999999999997E-4</v>
      </c>
      <c r="I11" s="15" t="s">
        <v>22</v>
      </c>
      <c r="J11" s="16"/>
      <c r="K11" s="16"/>
      <c r="L11" s="17"/>
    </row>
    <row r="12" spans="1:14" x14ac:dyDescent="0.3">
      <c r="A12" s="18">
        <v>55.23</v>
      </c>
      <c r="B12" s="19">
        <v>76.480002999999996</v>
      </c>
      <c r="C12" s="20">
        <v>68.489998</v>
      </c>
      <c r="E12" s="8">
        <v>8.5500000000000007E-2</v>
      </c>
      <c r="F12" s="9">
        <v>5.6500000000000002E-2</v>
      </c>
      <c r="G12" s="10">
        <v>3.2399999999999998E-2</v>
      </c>
      <c r="I12" s="2"/>
      <c r="J12" s="3" t="s">
        <v>8</v>
      </c>
      <c r="K12" s="3" t="s">
        <v>9</v>
      </c>
      <c r="L12" s="4" t="s">
        <v>10</v>
      </c>
    </row>
    <row r="13" spans="1:14" x14ac:dyDescent="0.3">
      <c r="A13" s="18">
        <v>49.869999</v>
      </c>
      <c r="B13" s="19">
        <v>77.239998</v>
      </c>
      <c r="C13" s="20">
        <v>66.870002999999997</v>
      </c>
      <c r="E13" s="8">
        <v>-9.7000000000000003E-2</v>
      </c>
      <c r="F13" s="9">
        <v>9.9000000000000008E-3</v>
      </c>
      <c r="G13" s="10">
        <v>-2.3699999999999999E-2</v>
      </c>
      <c r="I13" s="2" t="s">
        <v>8</v>
      </c>
      <c r="J13" s="3">
        <v>3.2221870000000001E-3</v>
      </c>
      <c r="K13" s="3">
        <v>1.561808E-3</v>
      </c>
      <c r="L13" s="4">
        <v>-7.1977100000000002E-4</v>
      </c>
    </row>
    <row r="14" spans="1:14" x14ac:dyDescent="0.3">
      <c r="A14" s="18">
        <v>53</v>
      </c>
      <c r="B14" s="19">
        <v>78.940002000000007</v>
      </c>
      <c r="C14" s="20">
        <v>70.779999000000004</v>
      </c>
      <c r="E14" s="8">
        <v>6.2799999999999995E-2</v>
      </c>
      <c r="F14" s="9">
        <v>2.1999999999999999E-2</v>
      </c>
      <c r="G14" s="10">
        <v>5.8500000000000003E-2</v>
      </c>
      <c r="I14" s="2" t="s">
        <v>9</v>
      </c>
      <c r="J14" s="3">
        <v>1.561808E-3</v>
      </c>
      <c r="K14" s="3">
        <v>1.7527529999999999E-3</v>
      </c>
      <c r="L14" s="4">
        <v>-5.38898E-4</v>
      </c>
    </row>
    <row r="15" spans="1:14" x14ac:dyDescent="0.3">
      <c r="A15" s="18">
        <v>51.169998</v>
      </c>
      <c r="B15" s="19">
        <v>74.169998000000007</v>
      </c>
      <c r="C15" s="20">
        <v>73.019997000000004</v>
      </c>
      <c r="E15" s="8">
        <v>-3.4500000000000003E-2</v>
      </c>
      <c r="F15" s="9">
        <v>-6.0400000000000002E-2</v>
      </c>
      <c r="G15" s="10">
        <v>3.1600000000000003E-2</v>
      </c>
      <c r="I15" s="5" t="s">
        <v>10</v>
      </c>
      <c r="J15" s="6">
        <v>-7.1977100000000002E-4</v>
      </c>
      <c r="K15" s="6">
        <v>-5.38898E-4</v>
      </c>
      <c r="L15" s="7">
        <v>1.8908130000000001E-3</v>
      </c>
      <c r="M15" s="28" t="s">
        <v>23</v>
      </c>
    </row>
    <row r="16" spans="1:14" x14ac:dyDescent="0.3">
      <c r="A16" s="18">
        <v>56.68</v>
      </c>
      <c r="B16" s="19">
        <v>78.050003000000004</v>
      </c>
      <c r="C16" s="20">
        <v>72.970000999999996</v>
      </c>
      <c r="E16" s="8">
        <v>0.1077</v>
      </c>
      <c r="F16" s="9">
        <v>5.2299999999999999E-2</v>
      </c>
      <c r="G16" s="10">
        <v>-6.9999999999999999E-4</v>
      </c>
      <c r="I16" s="28" t="s">
        <v>24</v>
      </c>
      <c r="J16" s="29">
        <f>J6*SUMPRODUCT($J$6:$J$8,J$13:J$15)</f>
        <v>6.2484700755058073E-5</v>
      </c>
      <c r="K16" s="29">
        <f>J7*SUMPRODUCT($J$6:$J$8,K13:K15)</f>
        <v>2.5760613793889502E-4</v>
      </c>
      <c r="L16" s="29">
        <f>J8*SUMPRODUCT(J6:J8,L13:L15)</f>
        <v>3.0164370522942123E-4</v>
      </c>
      <c r="M16" s="29">
        <f>SUM(J16:L16)</f>
        <v>6.2173454392337431E-4</v>
      </c>
    </row>
    <row r="17" spans="1:7" x14ac:dyDescent="0.3">
      <c r="A17" s="18">
        <v>57.459999000000003</v>
      </c>
      <c r="B17" s="19">
        <v>80.900002000000001</v>
      </c>
      <c r="C17" s="20">
        <v>71.440002000000007</v>
      </c>
      <c r="E17" s="8">
        <v>1.38E-2</v>
      </c>
      <c r="F17" s="9">
        <v>3.6499999999999998E-2</v>
      </c>
      <c r="G17" s="10">
        <v>-2.1000000000000001E-2</v>
      </c>
    </row>
    <row r="18" spans="1:7" x14ac:dyDescent="0.3">
      <c r="A18" s="18">
        <v>57.599997999999999</v>
      </c>
      <c r="B18" s="19">
        <v>82.699996999999996</v>
      </c>
      <c r="C18" s="20">
        <v>72.120002999999997</v>
      </c>
      <c r="E18" s="8">
        <v>2.3999999999999998E-3</v>
      </c>
      <c r="F18" s="9">
        <v>2.2200000000000001E-2</v>
      </c>
      <c r="G18" s="10">
        <v>9.4999999999999998E-3</v>
      </c>
    </row>
    <row r="19" spans="1:7" x14ac:dyDescent="0.3">
      <c r="A19" s="18">
        <v>59.919998</v>
      </c>
      <c r="B19" s="19">
        <v>82.510002</v>
      </c>
      <c r="C19" s="20">
        <v>70.019997000000004</v>
      </c>
      <c r="E19" s="8">
        <v>4.0300000000000002E-2</v>
      </c>
      <c r="F19" s="9">
        <v>-2.3E-3</v>
      </c>
      <c r="G19" s="10">
        <v>-2.9100000000000001E-2</v>
      </c>
    </row>
    <row r="20" spans="1:7" x14ac:dyDescent="0.3">
      <c r="A20" s="18">
        <v>60.259998000000003</v>
      </c>
      <c r="B20" s="19">
        <v>77.319999999999993</v>
      </c>
      <c r="C20" s="20">
        <v>70.430000000000007</v>
      </c>
      <c r="E20" s="8">
        <v>5.7000000000000002E-3</v>
      </c>
      <c r="F20" s="9">
        <v>-6.2899999999999998E-2</v>
      </c>
      <c r="G20" s="10">
        <v>5.8999999999999999E-3</v>
      </c>
    </row>
    <row r="21" spans="1:7" x14ac:dyDescent="0.3">
      <c r="A21" s="18">
        <v>62.139999000000003</v>
      </c>
      <c r="B21" s="19">
        <v>78.019997000000004</v>
      </c>
      <c r="C21" s="20">
        <v>69.120002999999997</v>
      </c>
      <c r="E21" s="8">
        <v>3.1199999999999999E-2</v>
      </c>
      <c r="F21" s="9">
        <v>9.1000000000000004E-3</v>
      </c>
      <c r="G21" s="10">
        <v>-1.8599999999999998E-2</v>
      </c>
    </row>
    <row r="22" spans="1:7" x14ac:dyDescent="0.3">
      <c r="A22" s="18">
        <v>64.650002000000001</v>
      </c>
      <c r="B22" s="19">
        <v>82.709998999999996</v>
      </c>
      <c r="C22" s="20">
        <v>66.739998</v>
      </c>
      <c r="E22" s="8">
        <v>4.0399999999999998E-2</v>
      </c>
      <c r="F22" s="9">
        <v>6.0100000000000001E-2</v>
      </c>
      <c r="G22" s="10">
        <v>-3.44E-2</v>
      </c>
    </row>
    <row r="23" spans="1:7" x14ac:dyDescent="0.3">
      <c r="A23" s="18">
        <v>63.98</v>
      </c>
      <c r="B23" s="19">
        <v>87.940002000000007</v>
      </c>
      <c r="C23" s="20">
        <v>70.930000000000007</v>
      </c>
      <c r="E23" s="8">
        <v>-1.04E-2</v>
      </c>
      <c r="F23" s="9">
        <v>6.3200000000000006E-2</v>
      </c>
      <c r="G23" s="10">
        <v>6.2799999999999995E-2</v>
      </c>
    </row>
    <row r="24" spans="1:7" x14ac:dyDescent="0.3">
      <c r="A24" s="18">
        <v>65.860000999999997</v>
      </c>
      <c r="B24" s="19">
        <v>88.870002999999997</v>
      </c>
      <c r="C24" s="20">
        <v>72.080001999999993</v>
      </c>
      <c r="E24" s="8">
        <v>2.9399999999999999E-2</v>
      </c>
      <c r="F24" s="9">
        <v>1.06E-2</v>
      </c>
      <c r="G24" s="10">
        <v>1.6199999999999999E-2</v>
      </c>
    </row>
    <row r="25" spans="1:7" x14ac:dyDescent="0.3">
      <c r="A25" s="18">
        <v>68.459998999999996</v>
      </c>
      <c r="B25" s="19">
        <v>91.220000999999996</v>
      </c>
      <c r="C25" s="20">
        <v>75.180000000000007</v>
      </c>
      <c r="E25" s="8">
        <v>3.95E-2</v>
      </c>
      <c r="F25" s="9">
        <v>2.64E-2</v>
      </c>
      <c r="G25" s="10">
        <v>4.2999999999999997E-2</v>
      </c>
    </row>
    <row r="26" spans="1:7" x14ac:dyDescent="0.3">
      <c r="A26" s="18">
        <v>69.839995999999999</v>
      </c>
      <c r="B26" s="19">
        <v>95.230002999999996</v>
      </c>
      <c r="C26" s="20">
        <v>78.599997999999999</v>
      </c>
      <c r="E26" s="8">
        <v>2.0199999999999999E-2</v>
      </c>
      <c r="F26" s="9">
        <v>4.3999999999999997E-2</v>
      </c>
      <c r="G26" s="10">
        <v>4.5499999999999999E-2</v>
      </c>
    </row>
    <row r="27" spans="1:7" x14ac:dyDescent="0.3">
      <c r="A27" s="18">
        <v>68.930000000000007</v>
      </c>
      <c r="B27" s="19">
        <v>93.779999000000004</v>
      </c>
      <c r="C27" s="20">
        <v>75.680000000000007</v>
      </c>
      <c r="E27" s="8">
        <v>-1.2999999999999999E-2</v>
      </c>
      <c r="F27" s="9">
        <v>-1.52E-2</v>
      </c>
      <c r="G27" s="10">
        <v>-3.7199999999999997E-2</v>
      </c>
    </row>
    <row r="28" spans="1:7" x14ac:dyDescent="0.3">
      <c r="A28" s="18">
        <v>72.699996999999996</v>
      </c>
      <c r="B28" s="19">
        <v>99.559997999999993</v>
      </c>
      <c r="C28" s="20">
        <v>79.989998</v>
      </c>
      <c r="E28" s="8">
        <v>5.4699999999999999E-2</v>
      </c>
      <c r="F28" s="9">
        <v>6.1600000000000002E-2</v>
      </c>
      <c r="G28" s="10">
        <v>5.7000000000000002E-2</v>
      </c>
    </row>
    <row r="29" spans="1:7" x14ac:dyDescent="0.3">
      <c r="A29" s="21">
        <v>74.769997000000004</v>
      </c>
      <c r="B29" s="22">
        <v>103.519997</v>
      </c>
      <c r="C29" s="23">
        <v>78.069999999999993</v>
      </c>
      <c r="E29" s="11">
        <v>2.8500000000000001E-2</v>
      </c>
      <c r="F29" s="12">
        <v>3.9800000000000002E-2</v>
      </c>
      <c r="G29" s="13">
        <v>-2.4E-2</v>
      </c>
    </row>
    <row r="30" spans="1:7" x14ac:dyDescent="0.3">
      <c r="D30" s="28" t="s">
        <v>25</v>
      </c>
      <c r="E30" s="30">
        <v>2.46E-2</v>
      </c>
      <c r="F30" s="30">
        <v>1.8200000000000001E-2</v>
      </c>
      <c r="G30" s="30">
        <v>9.1000000000000004E-3</v>
      </c>
    </row>
  </sheetData>
  <scenarios current="0">
    <scenario name="MinReturn=1%" count="3" user="Colleen Giannotta" comment="Created by Colleen Giannotta on 10/11/2020">
      <inputCells r="J6" val="0.100500522754426" numFmtId="164"/>
      <inputCells r="J7" val="0.414334654259171" numFmtId="164"/>
      <inputCells r="J8" val="0.485164828283945" numFmtId="164"/>
    </scenario>
  </scenario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0"/>
  <sheetViews>
    <sheetView tabSelected="1" topLeftCell="A4" workbookViewId="0">
      <selection activeCell="J18" sqref="J18"/>
    </sheetView>
  </sheetViews>
  <sheetFormatPr defaultRowHeight="14.4" x14ac:dyDescent="0.3"/>
  <cols>
    <col min="1" max="1" width="10" customWidth="1"/>
    <col min="2" max="2" width="9.5546875" bestFit="1" customWidth="1"/>
    <col min="3" max="3" width="10.5546875" bestFit="1" customWidth="1"/>
    <col min="4" max="4" width="11.109375" bestFit="1" customWidth="1"/>
    <col min="11" max="11" width="11.21875" customWidth="1"/>
    <col min="12" max="12" width="21.33203125" bestFit="1" customWidth="1"/>
    <col min="13" max="13" width="16.88671875" bestFit="1" customWidth="1"/>
    <col min="14" max="14" width="33.77734375" bestFit="1" customWidth="1"/>
  </cols>
  <sheetData>
    <row r="1" spans="1:14" ht="18" x14ac:dyDescent="0.35">
      <c r="A1" s="31" t="s">
        <v>0</v>
      </c>
    </row>
    <row r="4" spans="1:14" x14ac:dyDescent="0.3">
      <c r="A4" s="15" t="s">
        <v>1</v>
      </c>
      <c r="B4" s="16"/>
      <c r="C4" s="17"/>
      <c r="E4" s="15" t="s">
        <v>2</v>
      </c>
      <c r="F4" s="16"/>
      <c r="G4" s="17"/>
      <c r="I4" s="15" t="s">
        <v>3</v>
      </c>
      <c r="J4" s="15"/>
      <c r="K4" s="15"/>
      <c r="M4" s="15" t="s">
        <v>4</v>
      </c>
      <c r="N4" s="17"/>
    </row>
    <row r="5" spans="1:14" x14ac:dyDescent="0.3">
      <c r="A5" s="2" t="s">
        <v>5</v>
      </c>
      <c r="B5" s="3" t="s">
        <v>6</v>
      </c>
      <c r="C5" s="4" t="s">
        <v>7</v>
      </c>
      <c r="E5" s="2" t="s">
        <v>8</v>
      </c>
      <c r="F5" s="3" t="s">
        <v>9</v>
      </c>
      <c r="G5" s="4" t="s">
        <v>10</v>
      </c>
      <c r="I5" s="2"/>
      <c r="J5" s="3" t="s">
        <v>11</v>
      </c>
      <c r="K5" s="4" t="s">
        <v>12</v>
      </c>
      <c r="M5" s="2" t="s">
        <v>13</v>
      </c>
      <c r="N5" s="4" t="s">
        <v>14</v>
      </c>
    </row>
    <row r="6" spans="1:14" x14ac:dyDescent="0.3">
      <c r="A6" s="18">
        <v>44.259998000000003</v>
      </c>
      <c r="B6" s="19">
        <v>69.660004000000001</v>
      </c>
      <c r="C6" s="20">
        <v>64.839995999999999</v>
      </c>
      <c r="E6" s="2"/>
      <c r="F6" s="3"/>
      <c r="G6" s="4"/>
      <c r="I6" s="2" t="s">
        <v>15</v>
      </c>
      <c r="J6" s="24">
        <v>0.10050052275442567</v>
      </c>
      <c r="K6" s="26">
        <v>2.4611200000000001E-10</v>
      </c>
      <c r="L6" s="1"/>
      <c r="M6" s="2" t="s">
        <v>16</v>
      </c>
      <c r="N6" s="4" t="s">
        <v>17</v>
      </c>
    </row>
    <row r="7" spans="1:14" x14ac:dyDescent="0.3">
      <c r="A7" s="18">
        <v>52.639999000000003</v>
      </c>
      <c r="B7" s="19">
        <v>77.580001999999993</v>
      </c>
      <c r="C7" s="20">
        <v>57.240001999999997</v>
      </c>
      <c r="E7" s="8">
        <f>(A7/A6)-1</f>
        <v>0.18933577448421945</v>
      </c>
      <c r="F7" s="8">
        <f t="shared" ref="F7:G22" si="0">(B7/B6)-1</f>
        <v>0.11369505519982437</v>
      </c>
      <c r="G7" s="8">
        <f t="shared" si="0"/>
        <v>-0.11721151247449191</v>
      </c>
      <c r="I7" s="2" t="s">
        <v>18</v>
      </c>
      <c r="J7" s="24">
        <v>0.41433465425917104</v>
      </c>
      <c r="K7" s="26">
        <v>8.6135259999999998E-3</v>
      </c>
      <c r="M7" s="5" t="s">
        <v>19</v>
      </c>
      <c r="N7" s="7" t="s">
        <v>29</v>
      </c>
    </row>
    <row r="8" spans="1:14" x14ac:dyDescent="0.3">
      <c r="A8" s="18">
        <v>54.349997999999999</v>
      </c>
      <c r="B8" s="19">
        <v>79.010002</v>
      </c>
      <c r="C8" s="20">
        <v>58.84</v>
      </c>
      <c r="E8" s="8">
        <f t="shared" ref="E8:E29" si="1">(A8/A7)-1</f>
        <v>3.2484784051762583E-2</v>
      </c>
      <c r="F8" s="8">
        <f t="shared" si="0"/>
        <v>1.8432585242779576E-2</v>
      </c>
      <c r="G8" s="8">
        <f t="shared" si="0"/>
        <v>2.7952444865393389E-2</v>
      </c>
      <c r="I8" s="2" t="s">
        <v>20</v>
      </c>
      <c r="J8" s="24">
        <v>0.48516482828394469</v>
      </c>
      <c r="K8" s="26">
        <v>4.7843219999999997E-3</v>
      </c>
    </row>
    <row r="9" spans="1:14" x14ac:dyDescent="0.3">
      <c r="A9" s="18">
        <v>55.48</v>
      </c>
      <c r="B9" s="19">
        <v>77.550003000000004</v>
      </c>
      <c r="C9" s="20">
        <v>61.299999</v>
      </c>
      <c r="E9" s="8">
        <f t="shared" si="1"/>
        <v>2.0791205916879552E-2</v>
      </c>
      <c r="F9" s="8">
        <f t="shared" si="0"/>
        <v>-1.8478660461241248E-2</v>
      </c>
      <c r="G9" s="8">
        <f t="shared" si="0"/>
        <v>4.1808276682528733E-2</v>
      </c>
      <c r="I9" s="33" t="s">
        <v>21</v>
      </c>
      <c r="J9" s="34">
        <f>SUM(J6:J8)</f>
        <v>1.0000000052975415</v>
      </c>
      <c r="K9" s="35">
        <f>SUM(K6:K8)</f>
        <v>1.3397848246111999E-2</v>
      </c>
    </row>
    <row r="10" spans="1:14" x14ac:dyDescent="0.3">
      <c r="A10" s="18">
        <v>55.09</v>
      </c>
      <c r="B10" s="19">
        <v>74.489998</v>
      </c>
      <c r="C10" s="20">
        <v>66.360000999999997</v>
      </c>
      <c r="E10" s="8">
        <f t="shared" si="1"/>
        <v>-7.0295602018743963E-3</v>
      </c>
      <c r="F10" s="8">
        <f t="shared" si="0"/>
        <v>-3.9458476874591475E-2</v>
      </c>
      <c r="G10" s="8">
        <f t="shared" si="0"/>
        <v>8.2544895310683319E-2</v>
      </c>
    </row>
    <row r="11" spans="1:14" x14ac:dyDescent="0.3">
      <c r="A11" s="18">
        <v>50.880001</v>
      </c>
      <c r="B11" s="19">
        <v>72.389999000000003</v>
      </c>
      <c r="C11" s="20">
        <v>66.339995999999999</v>
      </c>
      <c r="E11" s="8">
        <f t="shared" si="1"/>
        <v>-7.6420384824832155E-2</v>
      </c>
      <c r="F11" s="8">
        <f t="shared" si="0"/>
        <v>-2.8191690916678502E-2</v>
      </c>
      <c r="G11" s="8">
        <f t="shared" si="0"/>
        <v>-3.0146171938727484E-4</v>
      </c>
      <c r="I11" s="15" t="s">
        <v>22</v>
      </c>
      <c r="J11" s="16"/>
      <c r="K11" s="16"/>
      <c r="L11" s="17"/>
    </row>
    <row r="12" spans="1:14" x14ac:dyDescent="0.3">
      <c r="A12" s="18">
        <v>55.23</v>
      </c>
      <c r="B12" s="19">
        <v>76.480002999999996</v>
      </c>
      <c r="C12" s="20">
        <v>68.489998</v>
      </c>
      <c r="E12" s="8">
        <f t="shared" si="1"/>
        <v>8.5495261684448431E-2</v>
      </c>
      <c r="F12" s="8">
        <f t="shared" si="0"/>
        <v>5.6499572544544296E-2</v>
      </c>
      <c r="G12" s="8">
        <f t="shared" si="0"/>
        <v>3.2408835237192291E-2</v>
      </c>
      <c r="I12" s="2"/>
      <c r="J12" s="3" t="s">
        <v>8</v>
      </c>
      <c r="K12" s="3" t="s">
        <v>9</v>
      </c>
      <c r="L12" s="4" t="s">
        <v>10</v>
      </c>
    </row>
    <row r="13" spans="1:14" x14ac:dyDescent="0.3">
      <c r="A13" s="18">
        <v>49.869999</v>
      </c>
      <c r="B13" s="19">
        <v>77.239998</v>
      </c>
      <c r="C13" s="20">
        <v>66.870002999999997</v>
      </c>
      <c r="E13" s="8">
        <f t="shared" si="1"/>
        <v>-9.7048723519826186E-2</v>
      </c>
      <c r="F13" s="8">
        <f t="shared" si="0"/>
        <v>9.9371727273598331E-3</v>
      </c>
      <c r="G13" s="8">
        <f t="shared" si="0"/>
        <v>-2.3653015729391602E-2</v>
      </c>
      <c r="I13" s="2" t="s">
        <v>8</v>
      </c>
      <c r="J13" s="3">
        <v>3.2221870000000001E-3</v>
      </c>
      <c r="K13" s="3">
        <v>1.561808E-3</v>
      </c>
      <c r="L13" s="4">
        <v>-7.1977100000000002E-4</v>
      </c>
    </row>
    <row r="14" spans="1:14" x14ac:dyDescent="0.3">
      <c r="A14" s="18">
        <v>53</v>
      </c>
      <c r="B14" s="19">
        <v>78.940002000000007</v>
      </c>
      <c r="C14" s="20">
        <v>70.779999000000004</v>
      </c>
      <c r="E14" s="8">
        <f t="shared" si="1"/>
        <v>6.2763205589797533E-2</v>
      </c>
      <c r="F14" s="8">
        <f t="shared" si="0"/>
        <v>2.2009373951563438E-2</v>
      </c>
      <c r="G14" s="8">
        <f t="shared" si="0"/>
        <v>5.8471598991852947E-2</v>
      </c>
      <c r="I14" s="2" t="s">
        <v>9</v>
      </c>
      <c r="J14" s="3">
        <v>1.561808E-3</v>
      </c>
      <c r="K14" s="3">
        <v>1.7527529999999999E-3</v>
      </c>
      <c r="L14" s="4">
        <v>-5.38898E-4</v>
      </c>
    </row>
    <row r="15" spans="1:14" x14ac:dyDescent="0.3">
      <c r="A15" s="18">
        <v>51.169998</v>
      </c>
      <c r="B15" s="19">
        <v>74.169998000000007</v>
      </c>
      <c r="C15" s="20">
        <v>73.019997000000004</v>
      </c>
      <c r="E15" s="8">
        <f t="shared" si="1"/>
        <v>-3.4528339622641568E-2</v>
      </c>
      <c r="F15" s="8">
        <f t="shared" si="0"/>
        <v>-6.0425688866843408E-2</v>
      </c>
      <c r="G15" s="8">
        <f t="shared" si="0"/>
        <v>3.1647330201290291E-2</v>
      </c>
      <c r="I15" s="5" t="s">
        <v>10</v>
      </c>
      <c r="J15" s="6">
        <v>-7.1977100000000002E-4</v>
      </c>
      <c r="K15" s="6">
        <v>-5.38898E-4</v>
      </c>
      <c r="L15" s="7">
        <v>1.8908130000000001E-3</v>
      </c>
    </row>
    <row r="16" spans="1:14" x14ac:dyDescent="0.3">
      <c r="A16" s="18">
        <v>56.68</v>
      </c>
      <c r="B16" s="19">
        <v>78.050003000000004</v>
      </c>
      <c r="C16" s="20">
        <v>72.970000999999996</v>
      </c>
      <c r="E16" s="8">
        <f t="shared" si="1"/>
        <v>0.10768032470902189</v>
      </c>
      <c r="F16" s="8">
        <f t="shared" si="0"/>
        <v>5.2312324452266967E-2</v>
      </c>
      <c r="G16" s="8">
        <f t="shared" si="0"/>
        <v>-6.846891543971223E-4</v>
      </c>
    </row>
    <row r="17" spans="1:10" x14ac:dyDescent="0.3">
      <c r="A17" s="18">
        <v>57.459999000000003</v>
      </c>
      <c r="B17" s="19">
        <v>80.900002000000001</v>
      </c>
      <c r="C17" s="20">
        <v>71.440002000000007</v>
      </c>
      <c r="E17" s="8">
        <f t="shared" si="1"/>
        <v>1.3761450247000706E-2</v>
      </c>
      <c r="F17" s="8">
        <f t="shared" si="0"/>
        <v>3.6515040236449359E-2</v>
      </c>
      <c r="G17" s="8">
        <f t="shared" si="0"/>
        <v>-2.0967506907393241E-2</v>
      </c>
      <c r="I17" s="32" t="s">
        <v>27</v>
      </c>
      <c r="J17" s="17"/>
    </row>
    <row r="18" spans="1:10" x14ac:dyDescent="0.3">
      <c r="A18" s="18">
        <v>57.599997999999999</v>
      </c>
      <c r="B18" s="19">
        <v>82.699996999999996</v>
      </c>
      <c r="C18" s="20">
        <v>72.120002999999997</v>
      </c>
      <c r="E18" s="8">
        <f t="shared" si="1"/>
        <v>2.4364601885913384E-3</v>
      </c>
      <c r="F18" s="8">
        <f t="shared" si="0"/>
        <v>2.2249628621764383E-2</v>
      </c>
      <c r="G18" s="8">
        <f t="shared" si="0"/>
        <v>9.5184907749581438E-3</v>
      </c>
      <c r="I18" s="2" t="s">
        <v>15</v>
      </c>
      <c r="J18" s="14">
        <f>J6*SUMPRODUCT($J$6:$J$8,J$13:J$15)</f>
        <v>6.2484700755058073E-5</v>
      </c>
    </row>
    <row r="19" spans="1:10" x14ac:dyDescent="0.3">
      <c r="A19" s="18">
        <v>59.919998</v>
      </c>
      <c r="B19" s="19">
        <v>82.510002</v>
      </c>
      <c r="C19" s="20">
        <v>70.019997000000004</v>
      </c>
      <c r="E19" s="8">
        <f t="shared" si="1"/>
        <v>4.0277779176311812E-2</v>
      </c>
      <c r="F19" s="8">
        <f t="shared" si="0"/>
        <v>-2.2974003251776676E-3</v>
      </c>
      <c r="G19" s="8">
        <f t="shared" si="0"/>
        <v>-2.9118218422703013E-2</v>
      </c>
      <c r="I19" s="2" t="s">
        <v>18</v>
      </c>
      <c r="J19" s="14">
        <f>J7*SUMPRODUCT($J$6:$J$8,K13:K15)</f>
        <v>2.5760613793889502E-4</v>
      </c>
    </row>
    <row r="20" spans="1:10" x14ac:dyDescent="0.3">
      <c r="A20" s="18">
        <v>60.259998000000003</v>
      </c>
      <c r="B20" s="19">
        <v>77.319999999999993</v>
      </c>
      <c r="C20" s="20">
        <v>70.430000000000007</v>
      </c>
      <c r="E20" s="8">
        <f t="shared" si="1"/>
        <v>5.6742324991398974E-3</v>
      </c>
      <c r="F20" s="8">
        <f t="shared" si="0"/>
        <v>-6.290148920369687E-2</v>
      </c>
      <c r="G20" s="8">
        <f t="shared" si="0"/>
        <v>5.8555129615329715E-3</v>
      </c>
      <c r="I20" s="2" t="s">
        <v>20</v>
      </c>
      <c r="J20" s="14">
        <f>J8*SUMPRODUCT(J6:J8,L13:L15)</f>
        <v>3.0164370522942123E-4</v>
      </c>
    </row>
    <row r="21" spans="1:10" x14ac:dyDescent="0.3">
      <c r="A21" s="18">
        <v>62.139999000000003</v>
      </c>
      <c r="B21" s="19">
        <v>78.019997000000004</v>
      </c>
      <c r="C21" s="20">
        <v>69.120002999999997</v>
      </c>
      <c r="E21" s="8">
        <f t="shared" si="1"/>
        <v>3.1198159017529425E-2</v>
      </c>
      <c r="F21" s="8">
        <f t="shared" si="0"/>
        <v>9.0532462493535526E-3</v>
      </c>
      <c r="G21" s="8">
        <f t="shared" si="0"/>
        <v>-1.8599985801505126E-2</v>
      </c>
      <c r="I21" s="33" t="s">
        <v>28</v>
      </c>
      <c r="J21" s="36">
        <f>SUM(J18:J20)</f>
        <v>6.2173454392337431E-4</v>
      </c>
    </row>
    <row r="22" spans="1:10" x14ac:dyDescent="0.3">
      <c r="A22" s="18">
        <v>64.650002000000001</v>
      </c>
      <c r="B22" s="19">
        <v>82.709998999999996</v>
      </c>
      <c r="C22" s="20">
        <v>66.739998</v>
      </c>
      <c r="E22" s="8">
        <f t="shared" si="1"/>
        <v>4.0392710659683084E-2</v>
      </c>
      <c r="F22" s="8">
        <f t="shared" si="0"/>
        <v>6.0112819537790907E-2</v>
      </c>
      <c r="G22" s="8">
        <f t="shared" si="0"/>
        <v>-3.443294121384799E-2</v>
      </c>
    </row>
    <row r="23" spans="1:10" x14ac:dyDescent="0.3">
      <c r="A23" s="18">
        <v>63.98</v>
      </c>
      <c r="B23" s="19">
        <v>87.940002000000007</v>
      </c>
      <c r="C23" s="20">
        <v>70.930000000000007</v>
      </c>
      <c r="E23" s="8">
        <f t="shared" si="1"/>
        <v>-1.0363526361530595E-2</v>
      </c>
      <c r="F23" s="8">
        <f t="shared" ref="F23:F29" si="2">(B23/B22)-1</f>
        <v>6.3233019746500085E-2</v>
      </c>
      <c r="G23" s="8">
        <f t="shared" ref="G23:G29" si="3">(C23/C22)-1</f>
        <v>6.2780972813334612E-2</v>
      </c>
    </row>
    <row r="24" spans="1:10" x14ac:dyDescent="0.3">
      <c r="A24" s="18">
        <v>65.860000999999997</v>
      </c>
      <c r="B24" s="19">
        <v>88.870002999999997</v>
      </c>
      <c r="C24" s="20">
        <v>72.080001999999993</v>
      </c>
      <c r="E24" s="8">
        <f t="shared" si="1"/>
        <v>2.9384198186933386E-2</v>
      </c>
      <c r="F24" s="8">
        <f t="shared" si="2"/>
        <v>1.0575403443816134E-2</v>
      </c>
      <c r="G24" s="8">
        <f t="shared" si="3"/>
        <v>1.6213196108839423E-2</v>
      </c>
    </row>
    <row r="25" spans="1:10" x14ac:dyDescent="0.3">
      <c r="A25" s="18">
        <v>68.459998999999996</v>
      </c>
      <c r="B25" s="19">
        <v>91.220000999999996</v>
      </c>
      <c r="C25" s="20">
        <v>75.180000000000007</v>
      </c>
      <c r="E25" s="8">
        <f t="shared" si="1"/>
        <v>3.9477648960254408E-2</v>
      </c>
      <c r="F25" s="8">
        <f t="shared" si="2"/>
        <v>2.6443095765395608E-2</v>
      </c>
      <c r="G25" s="8">
        <f t="shared" si="3"/>
        <v>4.3007740205112777E-2</v>
      </c>
    </row>
    <row r="26" spans="1:10" x14ac:dyDescent="0.3">
      <c r="A26" s="18">
        <v>69.839995999999999</v>
      </c>
      <c r="B26" s="19">
        <v>95.230002999999996</v>
      </c>
      <c r="C26" s="20">
        <v>78.599997999999999</v>
      </c>
      <c r="E26" s="8">
        <f t="shared" si="1"/>
        <v>2.0157712827311158E-2</v>
      </c>
      <c r="F26" s="8">
        <f t="shared" si="2"/>
        <v>4.3959679412851616E-2</v>
      </c>
      <c r="G26" s="8">
        <f t="shared" si="3"/>
        <v>4.5490795424314889E-2</v>
      </c>
    </row>
    <row r="27" spans="1:10" x14ac:dyDescent="0.3">
      <c r="A27" s="18">
        <v>68.930000000000007</v>
      </c>
      <c r="B27" s="19">
        <v>93.779999000000004</v>
      </c>
      <c r="C27" s="20">
        <v>75.680000000000007</v>
      </c>
      <c r="E27" s="8">
        <f t="shared" si="1"/>
        <v>-1.3029725832172101E-2</v>
      </c>
      <c r="F27" s="8">
        <f t="shared" si="2"/>
        <v>-1.5226335758909859E-2</v>
      </c>
      <c r="G27" s="8">
        <f t="shared" si="3"/>
        <v>-3.7150102726465573E-2</v>
      </c>
    </row>
    <row r="28" spans="1:10" x14ac:dyDescent="0.3">
      <c r="A28" s="18">
        <v>72.699996999999996</v>
      </c>
      <c r="B28" s="19">
        <v>99.559997999999993</v>
      </c>
      <c r="C28" s="20">
        <v>79.989998</v>
      </c>
      <c r="E28" s="8">
        <f t="shared" si="1"/>
        <v>5.4693123458581017E-2</v>
      </c>
      <c r="F28" s="8">
        <f t="shared" si="2"/>
        <v>6.1633600571908698E-2</v>
      </c>
      <c r="G28" s="8">
        <f t="shared" si="3"/>
        <v>5.6950290697674433E-2</v>
      </c>
    </row>
    <row r="29" spans="1:10" x14ac:dyDescent="0.3">
      <c r="A29" s="21">
        <v>74.769997000000004</v>
      </c>
      <c r="B29" s="22">
        <v>103.519997</v>
      </c>
      <c r="C29" s="23">
        <v>78.069999999999993</v>
      </c>
      <c r="E29" s="8">
        <f t="shared" si="1"/>
        <v>2.8473178616500006E-2</v>
      </c>
      <c r="F29" s="8">
        <f t="shared" si="2"/>
        <v>3.9775000799015858E-2</v>
      </c>
      <c r="G29" s="8">
        <f t="shared" si="3"/>
        <v>-2.4002975972071017E-2</v>
      </c>
    </row>
    <row r="30" spans="1:10" x14ac:dyDescent="0.3">
      <c r="D30" s="28" t="s">
        <v>25</v>
      </c>
      <c r="E30" s="30">
        <f>AVERAGE(E7:E29)</f>
        <v>2.4611171735264725E-2</v>
      </c>
      <c r="F30" s="30">
        <f t="shared" ref="F30:G30" si="4">AVERAGE(F7:F29)</f>
        <v>1.8237255482436768E-2</v>
      </c>
      <c r="G30" s="30">
        <f t="shared" si="4"/>
        <v>9.0664334849154069E-3</v>
      </c>
    </row>
  </sheetData>
  <scenarios current="0">
    <scenario name="MinReturn=1%" count="3" user="Colleen Giannotta" comment="Created by Colleen Giannotta on 10/11/2020">
      <inputCells r="J6" val="0.100500522754426" numFmtId="164"/>
      <inputCells r="J7" val="0.414334654259171" numFmtId="164"/>
      <inputCells r="J8" val="0.485164828283945" numFmtId="164"/>
    </scenario>
  </scenario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831BB-16E2-4E7A-9B4A-6F7CC1461384}">
  <dimension ref="A2:O5"/>
  <sheetViews>
    <sheetView workbookViewId="0">
      <selection activeCell="B5" sqref="B5"/>
    </sheetView>
  </sheetViews>
  <sheetFormatPr defaultRowHeight="14.4" x14ac:dyDescent="0.3"/>
  <cols>
    <col min="1" max="1" width="17.44140625" bestFit="1" customWidth="1"/>
    <col min="2" max="2" width="18.5546875" bestFit="1" customWidth="1"/>
    <col min="3" max="3" width="10" bestFit="1" customWidth="1"/>
    <col min="4" max="4" width="17.88671875" bestFit="1" customWidth="1"/>
    <col min="5" max="5" width="15.77734375" bestFit="1" customWidth="1"/>
    <col min="6" max="6" width="19.33203125" bestFit="1" customWidth="1"/>
    <col min="7" max="7" width="11.33203125" bestFit="1" customWidth="1"/>
    <col min="8" max="8" width="20.109375" bestFit="1" customWidth="1"/>
    <col min="9" max="9" width="12.109375" bestFit="1" customWidth="1"/>
    <col min="10" max="10" width="15.44140625" bestFit="1" customWidth="1"/>
    <col min="11" max="11" width="15" bestFit="1" customWidth="1"/>
    <col min="12" max="12" width="12.6640625" bestFit="1" customWidth="1"/>
    <col min="13" max="13" width="11" bestFit="1" customWidth="1"/>
    <col min="14" max="14" width="13.5546875" bestFit="1" customWidth="1"/>
  </cols>
  <sheetData>
    <row r="2" spans="1:15" x14ac:dyDescent="0.3">
      <c r="A2" s="45" t="s">
        <v>55</v>
      </c>
      <c r="B2" t="s">
        <v>42</v>
      </c>
      <c r="C2" t="s">
        <v>43</v>
      </c>
      <c r="D2" t="s">
        <v>44</v>
      </c>
      <c r="E2" t="s">
        <v>45</v>
      </c>
      <c r="F2" t="s">
        <v>46</v>
      </c>
      <c r="G2" t="s">
        <v>47</v>
      </c>
      <c r="H2" t="s">
        <v>48</v>
      </c>
      <c r="I2" t="s">
        <v>49</v>
      </c>
      <c r="J2" t="s">
        <v>50</v>
      </c>
      <c r="K2" t="s">
        <v>51</v>
      </c>
      <c r="L2" t="s">
        <v>52</v>
      </c>
      <c r="M2" t="s">
        <v>53</v>
      </c>
      <c r="N2" t="s">
        <v>54</v>
      </c>
      <c r="O2" t="s">
        <v>21</v>
      </c>
    </row>
    <row r="3" spans="1:15" x14ac:dyDescent="0.3">
      <c r="A3" s="45" t="s">
        <v>56</v>
      </c>
      <c r="B3" s="46">
        <f>AVERAGE(HedgeFundReturns[Convertible.Arbitrage])</f>
        <v>5.5083650190114073E-3</v>
      </c>
      <c r="C3" s="46">
        <f>AVERAGE(HedgeFundReturns[CTA.Global])</f>
        <v>4.0737642585551284E-3</v>
      </c>
      <c r="D3" s="46">
        <f>AVERAGE(HedgeFundReturns[Distressed.Securities])</f>
        <v>6.9460076045627355E-3</v>
      </c>
      <c r="E3" s="46">
        <f>AVERAGE(HedgeFundReturns[Emerging.Markets])</f>
        <v>6.2532319391634941E-3</v>
      </c>
      <c r="F3" s="46">
        <f>AVERAGE(HedgeFundReturns[Equity.Market.Neutral])</f>
        <v>4.4980988593155908E-3</v>
      </c>
      <c r="G3" s="46">
        <f>AVERAGE(HedgeFundReturns[Event.Driven])</f>
        <v>6.3444866920152063E-3</v>
      </c>
      <c r="H3" s="46">
        <f>AVERAGE(HedgeFundReturns[Fixed.Income.Arbitrage])</f>
        <v>4.3650190114068446E-3</v>
      </c>
      <c r="I3" s="46">
        <f>AVERAGE(HedgeFundReturns[Global.Macro])</f>
        <v>5.403041825095053E-3</v>
      </c>
      <c r="J3" s="46">
        <f>AVERAGE(HedgeFundReturns[Long.Short.Equity])</f>
        <v>6.3307984790874506E-3</v>
      </c>
      <c r="K3" s="46">
        <f>AVERAGE(HedgeFundReturns[Merger.Arbitrage])</f>
        <v>5.3558935361216675E-3</v>
      </c>
      <c r="L3" s="46">
        <f>AVERAGE(HedgeFundReturns[Relative.Value])</f>
        <v>5.7920152091254758E-3</v>
      </c>
      <c r="M3" s="46">
        <f>AVERAGE(HedgeFundReturns[Short.Selling])</f>
        <v>-1.7007604562737618E-3</v>
      </c>
      <c r="N3" s="46">
        <f>AVERAGE(HedgeFundReturns[Funds.Of.Funds])</f>
        <v>4.2623574144486712E-3</v>
      </c>
    </row>
    <row r="4" spans="1:15" x14ac:dyDescent="0.3">
      <c r="A4" s="45" t="s">
        <v>3</v>
      </c>
      <c r="O4">
        <f>SUM(B4:N4)</f>
        <v>0</v>
      </c>
    </row>
    <row r="5" spans="1:15" x14ac:dyDescent="0.3">
      <c r="A5" s="45" t="s">
        <v>57</v>
      </c>
      <c r="O5">
        <f>SUM(B5:N5)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6A9CE-D064-4CBC-8926-500785BC0332}">
  <dimension ref="A1:N264"/>
  <sheetViews>
    <sheetView topLeftCell="A236" workbookViewId="0">
      <selection activeCell="B1" sqref="B1:N1"/>
    </sheetView>
  </sheetViews>
  <sheetFormatPr defaultRowHeight="14.4" x14ac:dyDescent="0.3"/>
  <cols>
    <col min="1" max="1" width="10.5546875" bestFit="1" customWidth="1"/>
    <col min="2" max="2" width="21.44140625" bestFit="1" customWidth="1"/>
    <col min="3" max="3" width="12.44140625" bestFit="1" customWidth="1"/>
    <col min="4" max="4" width="20.44140625" bestFit="1" customWidth="1"/>
    <col min="5" max="5" width="18.6640625" bestFit="1" customWidth="1"/>
    <col min="6" max="6" width="22.21875" bestFit="1" customWidth="1"/>
    <col min="7" max="7" width="14" bestFit="1" customWidth="1"/>
    <col min="8" max="8" width="23" bestFit="1" customWidth="1"/>
    <col min="9" max="9" width="14.5546875" bestFit="1" customWidth="1"/>
    <col min="10" max="10" width="18.44140625" bestFit="1" customWidth="1"/>
    <col min="11" max="11" width="17.77734375" bestFit="1" customWidth="1"/>
    <col min="12" max="12" width="15.33203125" bestFit="1" customWidth="1"/>
    <col min="13" max="13" width="13.77734375" bestFit="1" customWidth="1"/>
    <col min="14" max="14" width="16.44140625" bestFit="1" customWidth="1"/>
  </cols>
  <sheetData>
    <row r="1" spans="1:14" x14ac:dyDescent="0.3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</row>
    <row r="2" spans="1:14" x14ac:dyDescent="0.3">
      <c r="A2" s="44">
        <v>35461</v>
      </c>
      <c r="B2">
        <v>1.1900000000000001E-2</v>
      </c>
      <c r="C2">
        <v>3.9299999999999995E-2</v>
      </c>
      <c r="D2">
        <v>1.78E-2</v>
      </c>
      <c r="E2">
        <v>7.9100000000000004E-2</v>
      </c>
      <c r="F2">
        <v>1.89E-2</v>
      </c>
      <c r="G2">
        <v>2.1299999999999999E-2</v>
      </c>
      <c r="H2">
        <v>1.9099999999999999E-2</v>
      </c>
      <c r="I2">
        <v>5.7300000000000004E-2</v>
      </c>
      <c r="J2">
        <v>2.8099999999999997E-2</v>
      </c>
      <c r="K2">
        <v>1.4999999999999999E-2</v>
      </c>
      <c r="L2">
        <v>1.8000000000000002E-2</v>
      </c>
      <c r="M2">
        <v>-1.66E-2</v>
      </c>
      <c r="N2">
        <v>3.1699999999999999E-2</v>
      </c>
    </row>
    <row r="3" spans="1:14" x14ac:dyDescent="0.3">
      <c r="A3" s="44">
        <v>35489</v>
      </c>
      <c r="B3">
        <v>1.23E-2</v>
      </c>
      <c r="C3">
        <v>2.98E-2</v>
      </c>
      <c r="D3">
        <v>1.2199999999999999E-2</v>
      </c>
      <c r="E3">
        <v>5.2499999999999998E-2</v>
      </c>
      <c r="F3">
        <v>1.01E-2</v>
      </c>
      <c r="G3">
        <v>8.4000000000000012E-3</v>
      </c>
      <c r="H3">
        <v>1.2199999999999999E-2</v>
      </c>
      <c r="I3">
        <v>1.7500000000000002E-2</v>
      </c>
      <c r="J3">
        <v>-5.9999999999999995E-4</v>
      </c>
      <c r="K3">
        <v>3.3999999999999998E-3</v>
      </c>
      <c r="L3">
        <v>1.1800000000000001E-2</v>
      </c>
      <c r="M3">
        <v>4.2599999999999999E-2</v>
      </c>
      <c r="N3">
        <v>1.06E-2</v>
      </c>
    </row>
    <row r="4" spans="1:14" x14ac:dyDescent="0.3">
      <c r="A4" s="44">
        <v>35520</v>
      </c>
      <c r="B4">
        <v>7.7999999999999988E-3</v>
      </c>
      <c r="C4">
        <v>-2.1000000000000003E-3</v>
      </c>
      <c r="D4">
        <v>-1.2000000000000001E-3</v>
      </c>
      <c r="E4">
        <v>-1.2E-2</v>
      </c>
      <c r="F4">
        <v>1.6000000000000001E-3</v>
      </c>
      <c r="G4">
        <v>-2.3E-3</v>
      </c>
      <c r="H4">
        <v>1.09E-2</v>
      </c>
      <c r="I4">
        <v>-1.1900000000000001E-2</v>
      </c>
      <c r="J4">
        <v>-8.4000000000000012E-3</v>
      </c>
      <c r="K4">
        <v>6.0000000000000001E-3</v>
      </c>
      <c r="L4">
        <v>1E-3</v>
      </c>
      <c r="M4">
        <v>7.7800000000000008E-2</v>
      </c>
      <c r="N4">
        <v>-7.7000000000000002E-3</v>
      </c>
    </row>
    <row r="5" spans="1:14" x14ac:dyDescent="0.3">
      <c r="A5" s="44">
        <v>35550</v>
      </c>
      <c r="B5">
        <v>8.6000000000000017E-3</v>
      </c>
      <c r="C5">
        <v>-1.7000000000000001E-2</v>
      </c>
      <c r="D5">
        <v>3.0000000000000001E-3</v>
      </c>
      <c r="E5">
        <v>1.1900000000000001E-2</v>
      </c>
      <c r="F5">
        <v>1.1900000000000001E-2</v>
      </c>
      <c r="G5">
        <v>-5.0000000000000001E-4</v>
      </c>
      <c r="H5">
        <v>1.3000000000000001E-2</v>
      </c>
      <c r="I5">
        <v>1.72E-2</v>
      </c>
      <c r="J5">
        <v>8.4000000000000012E-3</v>
      </c>
      <c r="K5">
        <v>-1E-4</v>
      </c>
      <c r="L5">
        <v>1.2199999999999999E-2</v>
      </c>
      <c r="M5">
        <v>-1.29E-2</v>
      </c>
      <c r="N5">
        <v>8.9999999999999998E-4</v>
      </c>
    </row>
    <row r="6" spans="1:14" x14ac:dyDescent="0.3">
      <c r="A6" s="44">
        <v>35581</v>
      </c>
      <c r="B6">
        <v>1.5600000000000001E-2</v>
      </c>
      <c r="C6">
        <v>-1.5000000000000002E-3</v>
      </c>
      <c r="D6">
        <v>2.3299999999999998E-2</v>
      </c>
      <c r="E6">
        <v>3.15E-2</v>
      </c>
      <c r="F6">
        <v>1.89E-2</v>
      </c>
      <c r="G6">
        <v>3.4599999999999999E-2</v>
      </c>
      <c r="H6">
        <v>1.1800000000000001E-2</v>
      </c>
      <c r="I6">
        <v>1.0800000000000001E-2</v>
      </c>
      <c r="J6">
        <v>3.9399999999999998E-2</v>
      </c>
      <c r="K6">
        <v>1.9699999999999999E-2</v>
      </c>
      <c r="L6">
        <v>1.7299999999999999E-2</v>
      </c>
      <c r="M6">
        <v>-7.3700000000000002E-2</v>
      </c>
      <c r="N6">
        <v>2.75E-2</v>
      </c>
    </row>
    <row r="7" spans="1:14" x14ac:dyDescent="0.3">
      <c r="A7" s="44">
        <v>35611</v>
      </c>
      <c r="B7">
        <v>2.12E-2</v>
      </c>
      <c r="C7">
        <v>8.5000000000000006E-3</v>
      </c>
      <c r="D7">
        <v>2.1700000000000001E-2</v>
      </c>
      <c r="E7">
        <v>5.8099999999999999E-2</v>
      </c>
      <c r="F7">
        <v>1.6500000000000001E-2</v>
      </c>
      <c r="G7">
        <v>2.58E-2</v>
      </c>
      <c r="H7">
        <v>1.0800000000000001E-2</v>
      </c>
      <c r="I7">
        <v>2.18E-2</v>
      </c>
      <c r="J7">
        <v>2.23E-2</v>
      </c>
      <c r="K7">
        <v>2.3099999999999996E-2</v>
      </c>
      <c r="L7">
        <v>1.9799999999999998E-2</v>
      </c>
      <c r="M7">
        <v>-6.5000000000000006E-3</v>
      </c>
      <c r="N7">
        <v>2.2499999999999999E-2</v>
      </c>
    </row>
    <row r="8" spans="1:14" x14ac:dyDescent="0.3">
      <c r="A8" s="44">
        <v>35642</v>
      </c>
      <c r="B8">
        <v>1.9299999999999998E-2</v>
      </c>
      <c r="C8">
        <v>5.91E-2</v>
      </c>
      <c r="D8">
        <v>2.3399999999999997E-2</v>
      </c>
      <c r="E8">
        <v>5.5999999999999994E-2</v>
      </c>
      <c r="F8">
        <v>2.4699999999999996E-2</v>
      </c>
      <c r="G8">
        <v>3.0699999999999998E-2</v>
      </c>
      <c r="H8">
        <v>9.5000000000000015E-3</v>
      </c>
      <c r="I8">
        <v>7.3800000000000004E-2</v>
      </c>
      <c r="J8">
        <v>4.5400000000000003E-2</v>
      </c>
      <c r="K8">
        <v>0.02</v>
      </c>
      <c r="L8">
        <v>1.8100000000000002E-2</v>
      </c>
      <c r="M8">
        <v>-4.2900000000000001E-2</v>
      </c>
      <c r="N8">
        <v>4.3499999999999997E-2</v>
      </c>
    </row>
    <row r="9" spans="1:14" x14ac:dyDescent="0.3">
      <c r="A9" s="44">
        <v>35673</v>
      </c>
      <c r="B9">
        <v>1.34E-2</v>
      </c>
      <c r="C9">
        <v>-4.7300000000000002E-2</v>
      </c>
      <c r="D9">
        <v>1.47E-2</v>
      </c>
      <c r="E9">
        <v>-6.5999999999999991E-3</v>
      </c>
      <c r="F9">
        <v>1.7000000000000001E-3</v>
      </c>
      <c r="G9">
        <v>7.0999999999999995E-3</v>
      </c>
      <c r="H9">
        <v>8.7000000000000011E-3</v>
      </c>
      <c r="I9">
        <v>-1.8000000000000002E-2</v>
      </c>
      <c r="J9">
        <v>1.0700000000000001E-2</v>
      </c>
      <c r="K9">
        <v>7.899999999999999E-3</v>
      </c>
      <c r="L9">
        <v>1.03E-2</v>
      </c>
      <c r="M9">
        <v>-7.1999999999999998E-3</v>
      </c>
      <c r="N9">
        <v>5.1000000000000004E-3</v>
      </c>
    </row>
    <row r="10" spans="1:14" x14ac:dyDescent="0.3">
      <c r="A10" s="44">
        <v>35703</v>
      </c>
      <c r="B10">
        <v>1.2199999999999999E-2</v>
      </c>
      <c r="C10">
        <v>1.9799999999999998E-2</v>
      </c>
      <c r="D10">
        <v>3.5000000000000003E-2</v>
      </c>
      <c r="E10">
        <v>2.29E-2</v>
      </c>
      <c r="F10">
        <v>2.0199999999999999E-2</v>
      </c>
      <c r="G10">
        <v>3.2899999999999999E-2</v>
      </c>
      <c r="H10">
        <v>1.1900000000000001E-2</v>
      </c>
      <c r="I10">
        <v>2.8999999999999998E-2</v>
      </c>
      <c r="J10">
        <v>4.2900000000000001E-2</v>
      </c>
      <c r="K10">
        <v>1.9699999999999999E-2</v>
      </c>
      <c r="L10">
        <v>1.83E-2</v>
      </c>
      <c r="M10">
        <v>-1.55E-2</v>
      </c>
      <c r="N10">
        <v>3.3399999999999999E-2</v>
      </c>
    </row>
    <row r="11" spans="1:14" x14ac:dyDescent="0.3">
      <c r="A11" s="44">
        <v>35734</v>
      </c>
      <c r="B11">
        <v>0.01</v>
      </c>
      <c r="C11">
        <v>-9.7999999999999997E-3</v>
      </c>
      <c r="D11">
        <v>-6.4000000000000003E-3</v>
      </c>
      <c r="E11">
        <v>-5.7200000000000001E-2</v>
      </c>
      <c r="F11">
        <v>9.5000000000000015E-3</v>
      </c>
      <c r="G11">
        <v>6.0999999999999995E-3</v>
      </c>
      <c r="H11">
        <v>-3.2000000000000002E-3</v>
      </c>
      <c r="I11">
        <v>-1.4199999999999999E-2</v>
      </c>
      <c r="J11">
        <v>1E-3</v>
      </c>
      <c r="K11">
        <v>9.4000000000000004E-3</v>
      </c>
      <c r="L11">
        <v>7.899999999999999E-3</v>
      </c>
      <c r="M11">
        <v>5.7200000000000001E-2</v>
      </c>
      <c r="N11">
        <v>-9.8999999999999991E-3</v>
      </c>
    </row>
    <row r="12" spans="1:14" x14ac:dyDescent="0.3">
      <c r="A12" s="44">
        <v>35764</v>
      </c>
      <c r="B12">
        <v>0</v>
      </c>
      <c r="C12">
        <v>1.3300000000000001E-2</v>
      </c>
      <c r="D12">
        <v>5.4000000000000003E-3</v>
      </c>
      <c r="E12">
        <v>-3.78E-2</v>
      </c>
      <c r="F12">
        <v>4.1000000000000003E-3</v>
      </c>
      <c r="G12">
        <v>1.34E-2</v>
      </c>
      <c r="H12">
        <v>5.3E-3</v>
      </c>
      <c r="I12">
        <v>1.06E-2</v>
      </c>
      <c r="J12">
        <v>-2.5999999999999999E-3</v>
      </c>
      <c r="K12">
        <v>2.23E-2</v>
      </c>
      <c r="L12">
        <v>1.11E-2</v>
      </c>
      <c r="M12">
        <v>2.1700000000000001E-2</v>
      </c>
      <c r="N12">
        <v>-3.3999999999999998E-3</v>
      </c>
    </row>
    <row r="13" spans="1:14" x14ac:dyDescent="0.3">
      <c r="A13" s="44">
        <v>35795</v>
      </c>
      <c r="B13">
        <v>6.7999999999999996E-3</v>
      </c>
      <c r="C13">
        <v>2.86E-2</v>
      </c>
      <c r="D13">
        <v>7.3000000000000001E-3</v>
      </c>
      <c r="E13">
        <v>1.6E-2</v>
      </c>
      <c r="F13">
        <v>6.5999999999999991E-3</v>
      </c>
      <c r="G13">
        <v>1.54E-2</v>
      </c>
      <c r="H13">
        <v>7.899999999999999E-3</v>
      </c>
      <c r="I13">
        <v>2.64E-2</v>
      </c>
      <c r="J13">
        <v>1.04E-2</v>
      </c>
      <c r="K13">
        <v>1.5800000000000002E-2</v>
      </c>
      <c r="L13">
        <v>8.2000000000000007E-3</v>
      </c>
      <c r="M13">
        <v>1.61E-2</v>
      </c>
      <c r="N13">
        <v>8.8999999999999999E-3</v>
      </c>
    </row>
    <row r="14" spans="1:14" x14ac:dyDescent="0.3">
      <c r="A14" s="44">
        <v>35826</v>
      </c>
      <c r="B14">
        <v>1.4499999999999999E-2</v>
      </c>
      <c r="C14">
        <v>1.04E-2</v>
      </c>
      <c r="D14">
        <v>9.5000000000000015E-3</v>
      </c>
      <c r="E14">
        <v>-4.2900000000000001E-2</v>
      </c>
      <c r="F14">
        <v>6.0000000000000001E-3</v>
      </c>
      <c r="G14">
        <v>5.5000000000000005E-3</v>
      </c>
      <c r="H14">
        <v>-2.5999999999999999E-3</v>
      </c>
      <c r="I14">
        <v>-5.0000000000000001E-3</v>
      </c>
      <c r="J14">
        <v>1.2999999999999999E-3</v>
      </c>
      <c r="K14">
        <v>5.5000000000000005E-3</v>
      </c>
      <c r="L14">
        <v>1.32E-2</v>
      </c>
      <c r="M14">
        <v>1.4000000000000002E-3</v>
      </c>
      <c r="N14">
        <v>-3.5999999999999999E-3</v>
      </c>
    </row>
    <row r="15" spans="1:14" x14ac:dyDescent="0.3">
      <c r="A15" s="44">
        <v>35854</v>
      </c>
      <c r="B15">
        <v>1.46E-2</v>
      </c>
      <c r="C15">
        <v>-6.5000000000000006E-3</v>
      </c>
      <c r="D15">
        <v>2.2700000000000001E-2</v>
      </c>
      <c r="E15">
        <v>3.39E-2</v>
      </c>
      <c r="F15">
        <v>1.3500000000000002E-2</v>
      </c>
      <c r="G15">
        <v>2.9399999999999999E-2</v>
      </c>
      <c r="H15">
        <v>9.7999999999999997E-3</v>
      </c>
      <c r="I15">
        <v>1.2800000000000001E-2</v>
      </c>
      <c r="J15">
        <v>3.4200000000000001E-2</v>
      </c>
      <c r="K15">
        <v>2.12E-2</v>
      </c>
      <c r="L15">
        <v>1.3000000000000001E-2</v>
      </c>
      <c r="M15">
        <v>1.55E-2</v>
      </c>
      <c r="N15">
        <v>2.5600000000000001E-2</v>
      </c>
    </row>
    <row r="16" spans="1:14" x14ac:dyDescent="0.3">
      <c r="A16" s="44">
        <v>35885</v>
      </c>
      <c r="B16">
        <v>1.44E-2</v>
      </c>
      <c r="C16">
        <v>1.2199999999999999E-2</v>
      </c>
      <c r="D16">
        <v>2.52E-2</v>
      </c>
      <c r="E16">
        <v>3.1800000000000002E-2</v>
      </c>
      <c r="F16">
        <v>1.7899999999999999E-2</v>
      </c>
      <c r="G16">
        <v>2.63E-2</v>
      </c>
      <c r="H16">
        <v>1.2800000000000001E-2</v>
      </c>
      <c r="I16">
        <v>5.7000000000000002E-2</v>
      </c>
      <c r="J16">
        <v>3.3599999999999998E-2</v>
      </c>
      <c r="K16">
        <v>1.6400000000000001E-2</v>
      </c>
      <c r="L16">
        <v>1.4499999999999999E-2</v>
      </c>
      <c r="M16">
        <v>6.3700000000000007E-2</v>
      </c>
      <c r="N16">
        <v>3.73E-2</v>
      </c>
    </row>
    <row r="17" spans="1:14" x14ac:dyDescent="0.3">
      <c r="A17" s="44">
        <v>35915</v>
      </c>
      <c r="B17">
        <v>1.26E-2</v>
      </c>
      <c r="C17">
        <v>-2.9600000000000001E-2</v>
      </c>
      <c r="D17">
        <v>1.6500000000000001E-2</v>
      </c>
      <c r="E17">
        <v>4.1000000000000003E-3</v>
      </c>
      <c r="F17">
        <v>6.6999999999999994E-3</v>
      </c>
      <c r="G17">
        <v>1.04E-2</v>
      </c>
      <c r="H17">
        <v>7.4999999999999997E-3</v>
      </c>
      <c r="I17">
        <v>3.3999999999999998E-3</v>
      </c>
      <c r="J17">
        <v>1.2E-2</v>
      </c>
      <c r="K17">
        <v>1.3900000000000001E-2</v>
      </c>
      <c r="L17">
        <v>1.4499999999999999E-2</v>
      </c>
      <c r="M17">
        <v>6.5700000000000008E-2</v>
      </c>
      <c r="N17">
        <v>1.2500000000000001E-2</v>
      </c>
    </row>
    <row r="18" spans="1:14" x14ac:dyDescent="0.3">
      <c r="A18" s="44">
        <v>35946</v>
      </c>
      <c r="B18">
        <v>5.6000000000000008E-3</v>
      </c>
      <c r="C18">
        <v>1.9299999999999998E-2</v>
      </c>
      <c r="D18">
        <v>5.9999999999999995E-4</v>
      </c>
      <c r="E18">
        <v>-8.2500000000000004E-2</v>
      </c>
      <c r="F18">
        <v>8.0000000000000002E-3</v>
      </c>
      <c r="G18">
        <v>-8.3000000000000001E-3</v>
      </c>
      <c r="H18">
        <v>4.0000000000000001E-3</v>
      </c>
      <c r="I18">
        <v>9.5000000000000015E-3</v>
      </c>
      <c r="J18">
        <v>-8.7000000000000011E-3</v>
      </c>
      <c r="K18">
        <v>-8.9999999999999998E-4</v>
      </c>
      <c r="L18">
        <v>5.3E-3</v>
      </c>
      <c r="M18">
        <v>0.14370000000000002</v>
      </c>
      <c r="N18">
        <v>-7.1999999999999998E-3</v>
      </c>
    </row>
    <row r="19" spans="1:14" x14ac:dyDescent="0.3">
      <c r="A19" s="44">
        <v>35976</v>
      </c>
      <c r="B19">
        <v>-5.9999999999999995E-4</v>
      </c>
      <c r="C19">
        <v>5.1000000000000004E-3</v>
      </c>
      <c r="D19">
        <v>-4.7000000000000002E-3</v>
      </c>
      <c r="E19">
        <v>-4.2199999999999994E-2</v>
      </c>
      <c r="F19">
        <v>1.0800000000000001E-2</v>
      </c>
      <c r="G19">
        <v>2.0000000000000001E-4</v>
      </c>
      <c r="H19">
        <v>-8.0000000000000002E-3</v>
      </c>
      <c r="I19">
        <v>1.2E-2</v>
      </c>
      <c r="J19">
        <v>1.6700000000000003E-2</v>
      </c>
      <c r="K19">
        <v>7.1999999999999998E-3</v>
      </c>
      <c r="L19">
        <v>2.5999999999999999E-3</v>
      </c>
      <c r="M19">
        <v>-5.3E-3</v>
      </c>
      <c r="N19">
        <v>2.1000000000000003E-3</v>
      </c>
    </row>
    <row r="20" spans="1:14" x14ac:dyDescent="0.3">
      <c r="A20" s="44">
        <v>36007</v>
      </c>
      <c r="B20">
        <v>6.0000000000000001E-3</v>
      </c>
      <c r="C20">
        <v>-1E-3</v>
      </c>
      <c r="D20">
        <v>-6.8999999999999999E-3</v>
      </c>
      <c r="E20">
        <v>1.9E-3</v>
      </c>
      <c r="F20">
        <v>1.2000000000000001E-3</v>
      </c>
      <c r="G20">
        <v>-3.7000000000000002E-3</v>
      </c>
      <c r="H20">
        <v>1.06E-2</v>
      </c>
      <c r="I20">
        <v>5.7999999999999996E-3</v>
      </c>
      <c r="J20">
        <v>-5.9999999999999995E-4</v>
      </c>
      <c r="K20">
        <v>7.000000000000001E-4</v>
      </c>
      <c r="L20">
        <v>1.1000000000000001E-3</v>
      </c>
      <c r="M20">
        <v>3.4299999999999997E-2</v>
      </c>
      <c r="N20">
        <v>-7.000000000000001E-4</v>
      </c>
    </row>
    <row r="21" spans="1:14" x14ac:dyDescent="0.3">
      <c r="A21" s="44">
        <v>36038</v>
      </c>
      <c r="B21">
        <v>-3.1899999999999998E-2</v>
      </c>
      <c r="C21">
        <v>6.9099999999999995E-2</v>
      </c>
      <c r="D21">
        <v>-8.3600000000000008E-2</v>
      </c>
      <c r="E21">
        <v>-0.19219999999999998</v>
      </c>
      <c r="F21">
        <v>-1.0700000000000001E-2</v>
      </c>
      <c r="G21">
        <v>-8.8600000000000012E-2</v>
      </c>
      <c r="H21">
        <v>-1.43E-2</v>
      </c>
      <c r="I21">
        <v>-2.63E-2</v>
      </c>
      <c r="J21">
        <v>-5.5199999999999999E-2</v>
      </c>
      <c r="K21">
        <v>-5.4400000000000004E-2</v>
      </c>
      <c r="L21">
        <v>-3.4099999999999998E-2</v>
      </c>
      <c r="M21">
        <v>0.24630000000000002</v>
      </c>
      <c r="N21">
        <v>-6.1599999999999995E-2</v>
      </c>
    </row>
    <row r="22" spans="1:14" x14ac:dyDescent="0.3">
      <c r="A22" s="44">
        <v>36068</v>
      </c>
      <c r="B22">
        <v>-1.9599999999999999E-2</v>
      </c>
      <c r="C22">
        <v>4.5400000000000003E-2</v>
      </c>
      <c r="D22">
        <v>-2.1499999999999998E-2</v>
      </c>
      <c r="E22">
        <v>-3.95E-2</v>
      </c>
      <c r="F22">
        <v>6.0999999999999995E-3</v>
      </c>
      <c r="G22">
        <v>-1.1000000000000001E-2</v>
      </c>
      <c r="H22">
        <v>-3.6200000000000003E-2</v>
      </c>
      <c r="I22">
        <v>-5.8999999999999999E-3</v>
      </c>
      <c r="J22">
        <v>2.06E-2</v>
      </c>
      <c r="K22">
        <v>7.6E-3</v>
      </c>
      <c r="L22">
        <v>5.0000000000000001E-4</v>
      </c>
      <c r="M22">
        <v>-3.7600000000000001E-2</v>
      </c>
      <c r="N22">
        <v>-3.7000000000000002E-3</v>
      </c>
    </row>
    <row r="23" spans="1:14" x14ac:dyDescent="0.3">
      <c r="A23" s="44">
        <v>36099</v>
      </c>
      <c r="B23">
        <v>-2.1400000000000002E-2</v>
      </c>
      <c r="C23">
        <v>4.0000000000000002E-4</v>
      </c>
      <c r="D23">
        <v>-2.9000000000000002E-3</v>
      </c>
      <c r="E23">
        <v>1.3999999999999999E-2</v>
      </c>
      <c r="F23">
        <v>5.1999999999999998E-3</v>
      </c>
      <c r="G23">
        <v>9.1000000000000004E-3</v>
      </c>
      <c r="H23">
        <v>-8.0100000000000005E-2</v>
      </c>
      <c r="I23">
        <v>-2.23E-2</v>
      </c>
      <c r="J23">
        <v>1.6900000000000002E-2</v>
      </c>
      <c r="K23">
        <v>1.5900000000000001E-2</v>
      </c>
      <c r="L23">
        <v>-1.3999999999999999E-2</v>
      </c>
      <c r="M23">
        <v>-0.10769999999999999</v>
      </c>
      <c r="N23">
        <v>-2.0000000000000001E-4</v>
      </c>
    </row>
    <row r="24" spans="1:14" x14ac:dyDescent="0.3">
      <c r="A24" s="44">
        <v>36129</v>
      </c>
      <c r="B24">
        <v>2.69E-2</v>
      </c>
      <c r="C24">
        <v>-8.8999999999999999E-3</v>
      </c>
      <c r="D24">
        <v>1.6400000000000001E-2</v>
      </c>
      <c r="E24">
        <v>4.2999999999999997E-2</v>
      </c>
      <c r="F24">
        <v>1.5800000000000002E-2</v>
      </c>
      <c r="G24">
        <v>2.4399999999999998E-2</v>
      </c>
      <c r="H24">
        <v>5.1999999999999998E-3</v>
      </c>
      <c r="I24">
        <v>1.9400000000000001E-2</v>
      </c>
      <c r="J24">
        <v>2.9099999999999997E-2</v>
      </c>
      <c r="K24">
        <v>2.2000000000000002E-2</v>
      </c>
      <c r="L24">
        <v>1.9799999999999998E-2</v>
      </c>
      <c r="M24">
        <v>-7.5600000000000001E-2</v>
      </c>
      <c r="N24">
        <v>2.2000000000000002E-2</v>
      </c>
    </row>
    <row r="25" spans="1:14" x14ac:dyDescent="0.3">
      <c r="A25" s="44">
        <v>36160</v>
      </c>
      <c r="B25">
        <v>1.1300000000000001E-2</v>
      </c>
      <c r="C25">
        <v>2.2099999999999998E-2</v>
      </c>
      <c r="D25">
        <v>1.0800000000000001E-2</v>
      </c>
      <c r="E25">
        <v>-9.7999999999999997E-3</v>
      </c>
      <c r="F25">
        <v>2.0899999999999998E-2</v>
      </c>
      <c r="G25">
        <v>2.1899999999999999E-2</v>
      </c>
      <c r="H25">
        <v>1.2E-2</v>
      </c>
      <c r="I25">
        <v>2.3299999999999998E-2</v>
      </c>
      <c r="J25">
        <v>4.0800000000000003E-2</v>
      </c>
      <c r="K25">
        <v>2.2400000000000003E-2</v>
      </c>
      <c r="L25">
        <v>1.6400000000000001E-2</v>
      </c>
      <c r="M25">
        <v>-5.3099999999999994E-2</v>
      </c>
      <c r="N25">
        <v>2.2200000000000001E-2</v>
      </c>
    </row>
    <row r="26" spans="1:14" x14ac:dyDescent="0.3">
      <c r="A26" s="44">
        <v>36191</v>
      </c>
      <c r="B26">
        <v>2.1899999999999999E-2</v>
      </c>
      <c r="C26">
        <v>-1.6700000000000003E-2</v>
      </c>
      <c r="D26">
        <v>1.8100000000000002E-2</v>
      </c>
      <c r="E26">
        <v>-1.2E-2</v>
      </c>
      <c r="F26">
        <v>1.01E-2</v>
      </c>
      <c r="G26">
        <v>2.0099999999999996E-2</v>
      </c>
      <c r="H26">
        <v>1.5800000000000002E-2</v>
      </c>
      <c r="I26">
        <v>8.6000000000000017E-3</v>
      </c>
      <c r="J26">
        <v>2.58E-2</v>
      </c>
      <c r="K26">
        <v>1.1200000000000002E-2</v>
      </c>
      <c r="L26">
        <v>1.95E-2</v>
      </c>
      <c r="M26">
        <v>-6.649999999999999E-2</v>
      </c>
      <c r="N26">
        <v>2.0199999999999999E-2</v>
      </c>
    </row>
    <row r="27" spans="1:14" x14ac:dyDescent="0.3">
      <c r="A27" s="44">
        <v>36219</v>
      </c>
      <c r="B27">
        <v>8.2000000000000007E-3</v>
      </c>
      <c r="C27">
        <v>1.9699999999999999E-2</v>
      </c>
      <c r="D27">
        <v>-2.1000000000000003E-3</v>
      </c>
      <c r="E27">
        <v>1.0200000000000001E-2</v>
      </c>
      <c r="F27">
        <v>2.3E-3</v>
      </c>
      <c r="G27">
        <v>-4.2000000000000006E-3</v>
      </c>
      <c r="H27">
        <v>2.0799999999999999E-2</v>
      </c>
      <c r="I27">
        <v>-1.11E-2</v>
      </c>
      <c r="J27">
        <v>-1.6900000000000002E-2</v>
      </c>
      <c r="K27">
        <v>3.5999999999999999E-3</v>
      </c>
      <c r="L27">
        <v>8.5000000000000006E-3</v>
      </c>
      <c r="M27">
        <v>8.3299999999999999E-2</v>
      </c>
      <c r="N27">
        <v>-6.3E-3</v>
      </c>
    </row>
    <row r="28" spans="1:14" x14ac:dyDescent="0.3">
      <c r="A28" s="44">
        <v>36250</v>
      </c>
      <c r="B28">
        <v>1.3600000000000001E-2</v>
      </c>
      <c r="C28">
        <v>-6.5000000000000006E-3</v>
      </c>
      <c r="D28">
        <v>1.5900000000000001E-2</v>
      </c>
      <c r="E28">
        <v>5.8499999999999996E-2</v>
      </c>
      <c r="F28">
        <v>3.2999999999999995E-3</v>
      </c>
      <c r="G28">
        <v>1.9299999999999998E-2</v>
      </c>
      <c r="H28">
        <v>1.6E-2</v>
      </c>
      <c r="I28">
        <v>2.4000000000000002E-3</v>
      </c>
      <c r="J28">
        <v>2.29E-2</v>
      </c>
      <c r="K28">
        <v>1.3300000000000001E-2</v>
      </c>
      <c r="L28">
        <v>1.1600000000000001E-2</v>
      </c>
      <c r="M28">
        <v>-1.54E-2</v>
      </c>
      <c r="N28">
        <v>2.1299999999999999E-2</v>
      </c>
    </row>
    <row r="29" spans="1:14" x14ac:dyDescent="0.3">
      <c r="A29" s="44">
        <v>36280</v>
      </c>
      <c r="B29">
        <v>2.4299999999999999E-2</v>
      </c>
      <c r="C29">
        <v>2.1000000000000001E-2</v>
      </c>
      <c r="D29">
        <v>4.1799999999999997E-2</v>
      </c>
      <c r="E29">
        <v>6.3E-2</v>
      </c>
      <c r="F29">
        <v>1.0700000000000001E-2</v>
      </c>
      <c r="G29">
        <v>4.2900000000000001E-2</v>
      </c>
      <c r="H29">
        <v>1.06E-2</v>
      </c>
      <c r="I29">
        <v>3.2899999999999999E-2</v>
      </c>
      <c r="J29">
        <v>3.1200000000000002E-2</v>
      </c>
      <c r="K29">
        <v>2.18E-2</v>
      </c>
      <c r="L29">
        <v>2.3799999999999998E-2</v>
      </c>
      <c r="M29">
        <v>-3.7499999999999999E-2</v>
      </c>
      <c r="N29">
        <v>0.04</v>
      </c>
    </row>
    <row r="30" spans="1:14" x14ac:dyDescent="0.3">
      <c r="A30" s="44">
        <v>36311</v>
      </c>
      <c r="B30">
        <v>1.66E-2</v>
      </c>
      <c r="C30">
        <v>-1.4999999999999999E-2</v>
      </c>
      <c r="D30">
        <v>2.07E-2</v>
      </c>
      <c r="E30">
        <v>6.0999999999999995E-3</v>
      </c>
      <c r="F30">
        <v>8.8999999999999999E-3</v>
      </c>
      <c r="G30">
        <v>2.1499999999999998E-2</v>
      </c>
      <c r="H30">
        <v>7.1999999999999998E-3</v>
      </c>
      <c r="I30">
        <v>-5.5000000000000005E-3</v>
      </c>
      <c r="J30">
        <v>9.5000000000000015E-3</v>
      </c>
      <c r="K30">
        <v>2.1000000000000001E-2</v>
      </c>
      <c r="L30">
        <v>1.46E-2</v>
      </c>
      <c r="M30">
        <v>8.9999999999999998E-4</v>
      </c>
      <c r="N30">
        <v>1.1900000000000001E-2</v>
      </c>
    </row>
    <row r="31" spans="1:14" x14ac:dyDescent="0.3">
      <c r="A31" s="44">
        <v>36341</v>
      </c>
      <c r="B31">
        <v>1.0200000000000001E-2</v>
      </c>
      <c r="C31">
        <v>2.3399999999999997E-2</v>
      </c>
      <c r="D31">
        <v>2.7300000000000001E-2</v>
      </c>
      <c r="E31">
        <v>6.54E-2</v>
      </c>
      <c r="F31">
        <v>1.6800000000000002E-2</v>
      </c>
      <c r="G31">
        <v>2.9699999999999997E-2</v>
      </c>
      <c r="H31">
        <v>8.8000000000000005E-3</v>
      </c>
      <c r="I31">
        <v>2.1400000000000002E-2</v>
      </c>
      <c r="J31">
        <v>3.15E-2</v>
      </c>
      <c r="K31">
        <v>2.2200000000000001E-2</v>
      </c>
      <c r="L31">
        <v>1.4800000000000001E-2</v>
      </c>
      <c r="M31">
        <v>-4.1199999999999994E-2</v>
      </c>
      <c r="N31">
        <v>2.8199999999999999E-2</v>
      </c>
    </row>
    <row r="32" spans="1:14" x14ac:dyDescent="0.3">
      <c r="A32" s="44">
        <v>36372</v>
      </c>
      <c r="B32">
        <v>1.01E-2</v>
      </c>
      <c r="C32">
        <v>-5.1000000000000004E-3</v>
      </c>
      <c r="D32">
        <v>8.4000000000000012E-3</v>
      </c>
      <c r="E32">
        <v>-6.0999999999999995E-3</v>
      </c>
      <c r="F32">
        <v>1.3500000000000002E-2</v>
      </c>
      <c r="G32">
        <v>9.5999999999999992E-3</v>
      </c>
      <c r="H32">
        <v>5.1000000000000004E-3</v>
      </c>
      <c r="I32">
        <v>-1.8E-3</v>
      </c>
      <c r="J32">
        <v>1.77E-2</v>
      </c>
      <c r="K32">
        <v>1.47E-2</v>
      </c>
      <c r="L32">
        <v>1.1000000000000001E-2</v>
      </c>
      <c r="M32">
        <v>9.1999999999999998E-3</v>
      </c>
      <c r="N32">
        <v>8.8000000000000005E-3</v>
      </c>
    </row>
    <row r="33" spans="1:14" x14ac:dyDescent="0.3">
      <c r="A33" s="44">
        <v>36403</v>
      </c>
      <c r="B33">
        <v>4.8000000000000004E-3</v>
      </c>
      <c r="C33">
        <v>-2.7000000000000001E-3</v>
      </c>
      <c r="D33">
        <v>2E-3</v>
      </c>
      <c r="E33">
        <v>-1.47E-2</v>
      </c>
      <c r="F33">
        <v>9.5000000000000015E-3</v>
      </c>
      <c r="G33">
        <v>-2.7000000000000001E-3</v>
      </c>
      <c r="H33">
        <v>-2.8000000000000004E-3</v>
      </c>
      <c r="I33">
        <v>-6.0999999999999995E-3</v>
      </c>
      <c r="J33">
        <v>2.2000000000000001E-3</v>
      </c>
      <c r="K33">
        <v>5.0000000000000001E-3</v>
      </c>
      <c r="L33">
        <v>6.1999999999999998E-3</v>
      </c>
      <c r="M33">
        <v>4.6799999999999994E-2</v>
      </c>
      <c r="N33">
        <v>2.8000000000000004E-3</v>
      </c>
    </row>
    <row r="34" spans="1:14" x14ac:dyDescent="0.3">
      <c r="A34" s="44">
        <v>36433</v>
      </c>
      <c r="B34">
        <v>9.5999999999999992E-3</v>
      </c>
      <c r="C34">
        <v>6.4000000000000003E-3</v>
      </c>
      <c r="D34">
        <v>-4.1000000000000003E-3</v>
      </c>
      <c r="E34">
        <v>-6.8999999999999999E-3</v>
      </c>
      <c r="F34">
        <v>9.5000000000000015E-3</v>
      </c>
      <c r="G34">
        <v>9.0000000000000011E-3</v>
      </c>
      <c r="H34">
        <v>9.1999999999999998E-3</v>
      </c>
      <c r="I34">
        <v>-2.0000000000000001E-4</v>
      </c>
      <c r="J34">
        <v>1.1300000000000001E-2</v>
      </c>
      <c r="K34">
        <v>1.1600000000000001E-2</v>
      </c>
      <c r="L34">
        <v>1.0500000000000001E-2</v>
      </c>
      <c r="M34">
        <v>4.0099999999999997E-2</v>
      </c>
      <c r="N34">
        <v>5.1999999999999998E-3</v>
      </c>
    </row>
    <row r="35" spans="1:14" x14ac:dyDescent="0.3">
      <c r="A35" s="44">
        <v>36464</v>
      </c>
      <c r="B35">
        <v>4.5000000000000005E-3</v>
      </c>
      <c r="C35">
        <v>-3.5400000000000001E-2</v>
      </c>
      <c r="D35">
        <v>2.7000000000000001E-3</v>
      </c>
      <c r="E35">
        <v>2.8799999999999999E-2</v>
      </c>
      <c r="F35">
        <v>6.5999999999999991E-3</v>
      </c>
      <c r="G35">
        <v>5.4000000000000003E-3</v>
      </c>
      <c r="H35">
        <v>8.7000000000000011E-3</v>
      </c>
      <c r="I35">
        <v>7.3000000000000001E-3</v>
      </c>
      <c r="J35">
        <v>2.12E-2</v>
      </c>
      <c r="K35">
        <v>9.5999999999999992E-3</v>
      </c>
      <c r="L35">
        <v>6.9999999999999993E-3</v>
      </c>
      <c r="M35">
        <v>-1.3000000000000001E-2</v>
      </c>
      <c r="N35">
        <v>1.3000000000000001E-2</v>
      </c>
    </row>
    <row r="36" spans="1:14" x14ac:dyDescent="0.3">
      <c r="A36" s="44">
        <v>36494</v>
      </c>
      <c r="B36">
        <v>1.24E-2</v>
      </c>
      <c r="C36">
        <v>1.66E-2</v>
      </c>
      <c r="D36">
        <v>2.2000000000000002E-2</v>
      </c>
      <c r="E36">
        <v>6.9199999999999998E-2</v>
      </c>
      <c r="F36">
        <v>1.3300000000000001E-2</v>
      </c>
      <c r="G36">
        <v>2.8399999999999998E-2</v>
      </c>
      <c r="H36">
        <v>1.06E-2</v>
      </c>
      <c r="I36">
        <v>4.0500000000000001E-2</v>
      </c>
      <c r="J36">
        <v>4.8099999999999997E-2</v>
      </c>
      <c r="K36">
        <v>2.3699999999999995E-2</v>
      </c>
      <c r="L36">
        <v>1.37E-2</v>
      </c>
      <c r="M36">
        <v>-0.12390000000000001</v>
      </c>
      <c r="N36">
        <v>4.8300000000000003E-2</v>
      </c>
    </row>
    <row r="37" spans="1:14" x14ac:dyDescent="0.3">
      <c r="A37" s="44">
        <v>36525</v>
      </c>
      <c r="B37">
        <v>1.3999999999999999E-2</v>
      </c>
      <c r="C37">
        <v>1.4199999999999999E-2</v>
      </c>
      <c r="D37">
        <v>0.03</v>
      </c>
      <c r="E37">
        <v>0.12300000000000001</v>
      </c>
      <c r="F37">
        <v>1.9799999999999998E-2</v>
      </c>
      <c r="G37">
        <v>2.86E-2</v>
      </c>
      <c r="H37">
        <v>9.7000000000000003E-3</v>
      </c>
      <c r="I37">
        <v>6.1199999999999991E-2</v>
      </c>
      <c r="J37">
        <v>7.4499999999999997E-2</v>
      </c>
      <c r="K37">
        <v>9.0000000000000011E-3</v>
      </c>
      <c r="L37">
        <v>1.83E-2</v>
      </c>
      <c r="M37">
        <v>-0.11370000000000001</v>
      </c>
      <c r="N37">
        <v>6.2199999999999998E-2</v>
      </c>
    </row>
    <row r="38" spans="1:14" x14ac:dyDescent="0.3">
      <c r="A38" s="44">
        <v>36556</v>
      </c>
      <c r="B38">
        <v>2.2700000000000001E-2</v>
      </c>
      <c r="C38">
        <v>1.2800000000000001E-2</v>
      </c>
      <c r="D38">
        <v>8.8000000000000005E-3</v>
      </c>
      <c r="E38">
        <v>7.7000000000000002E-3</v>
      </c>
      <c r="F38">
        <v>7.4999999999999997E-3</v>
      </c>
      <c r="G38">
        <v>8.8000000000000005E-3</v>
      </c>
      <c r="H38">
        <v>4.1000000000000003E-3</v>
      </c>
      <c r="I38">
        <v>2.1000000000000003E-3</v>
      </c>
      <c r="J38">
        <v>7.4999999999999997E-3</v>
      </c>
      <c r="K38">
        <v>1.43E-2</v>
      </c>
      <c r="L38">
        <v>1.7299999999999999E-2</v>
      </c>
      <c r="M38">
        <v>4.2700000000000002E-2</v>
      </c>
      <c r="N38">
        <v>1.6900000000000002E-2</v>
      </c>
    </row>
    <row r="39" spans="1:14" x14ac:dyDescent="0.3">
      <c r="A39" s="44">
        <v>36585</v>
      </c>
      <c r="B39">
        <v>2.6699999999999998E-2</v>
      </c>
      <c r="C39">
        <v>-2.2000000000000001E-3</v>
      </c>
      <c r="D39">
        <v>4.2099999999999999E-2</v>
      </c>
      <c r="E39">
        <v>5.28E-2</v>
      </c>
      <c r="F39">
        <v>2.53E-2</v>
      </c>
      <c r="G39">
        <v>3.4599999999999999E-2</v>
      </c>
      <c r="H39">
        <v>9.7000000000000003E-3</v>
      </c>
      <c r="I39">
        <v>4.0800000000000003E-2</v>
      </c>
      <c r="J39">
        <v>6.9900000000000004E-2</v>
      </c>
      <c r="K39">
        <v>2.3899999999999998E-2</v>
      </c>
      <c r="L39">
        <v>1.8500000000000003E-2</v>
      </c>
      <c r="M39">
        <v>-0.13400000000000001</v>
      </c>
      <c r="N39">
        <v>6.6599999999999993E-2</v>
      </c>
    </row>
    <row r="40" spans="1:14" x14ac:dyDescent="0.3">
      <c r="A40" s="44">
        <v>36616</v>
      </c>
      <c r="B40">
        <v>2.4299999999999999E-2</v>
      </c>
      <c r="C40">
        <v>-1.3800000000000002E-2</v>
      </c>
      <c r="D40">
        <v>1.03E-2</v>
      </c>
      <c r="E40">
        <v>3.1800000000000002E-2</v>
      </c>
      <c r="F40">
        <v>1.34E-2</v>
      </c>
      <c r="G40">
        <v>6.8999999999999999E-3</v>
      </c>
      <c r="H40">
        <v>-6.0999999999999995E-3</v>
      </c>
      <c r="I40">
        <v>-1.04E-2</v>
      </c>
      <c r="J40">
        <v>5.9999999999999995E-4</v>
      </c>
      <c r="K40">
        <v>1.3100000000000001E-2</v>
      </c>
      <c r="L40">
        <v>1.6300000000000002E-2</v>
      </c>
      <c r="M40">
        <v>-2.3E-2</v>
      </c>
      <c r="N40">
        <v>3.9000000000000003E-3</v>
      </c>
    </row>
    <row r="41" spans="1:14" x14ac:dyDescent="0.3">
      <c r="A41" s="44">
        <v>36646</v>
      </c>
      <c r="B41">
        <v>2.23E-2</v>
      </c>
      <c r="C41">
        <v>-2.4099999999999996E-2</v>
      </c>
      <c r="D41">
        <v>-1.01E-2</v>
      </c>
      <c r="E41">
        <v>-5.4100000000000002E-2</v>
      </c>
      <c r="F41">
        <v>1.6800000000000002E-2</v>
      </c>
      <c r="G41">
        <v>-5.8999999999999999E-3</v>
      </c>
      <c r="H41">
        <v>-5.9999999999999995E-4</v>
      </c>
      <c r="I41">
        <v>-3.04E-2</v>
      </c>
      <c r="J41">
        <v>-2.0099999999999996E-2</v>
      </c>
      <c r="K41">
        <v>1.8800000000000001E-2</v>
      </c>
      <c r="L41">
        <v>9.1999999999999998E-3</v>
      </c>
      <c r="M41">
        <v>0.10279999999999999</v>
      </c>
      <c r="N41">
        <v>-2.69E-2</v>
      </c>
    </row>
    <row r="42" spans="1:14" x14ac:dyDescent="0.3">
      <c r="A42" s="44">
        <v>36677</v>
      </c>
      <c r="B42">
        <v>1.49E-2</v>
      </c>
      <c r="C42">
        <v>1.14E-2</v>
      </c>
      <c r="D42">
        <v>-1.32E-2</v>
      </c>
      <c r="E42">
        <v>-4.3299999999999998E-2</v>
      </c>
      <c r="F42">
        <v>6.1999999999999998E-3</v>
      </c>
      <c r="G42">
        <v>-3.3999999999999998E-3</v>
      </c>
      <c r="H42">
        <v>1.0700000000000001E-2</v>
      </c>
      <c r="I42">
        <v>-6.9999999999999993E-3</v>
      </c>
      <c r="J42">
        <v>-9.7000000000000003E-3</v>
      </c>
      <c r="K42">
        <v>1.46E-2</v>
      </c>
      <c r="L42">
        <v>8.0000000000000002E-3</v>
      </c>
      <c r="M42">
        <v>7.0400000000000004E-2</v>
      </c>
      <c r="N42">
        <v>-1.2199999999999999E-2</v>
      </c>
    </row>
    <row r="43" spans="1:14" x14ac:dyDescent="0.3">
      <c r="A43" s="44">
        <v>36707</v>
      </c>
      <c r="B43">
        <v>1.7899999999999999E-2</v>
      </c>
      <c r="C43">
        <v>-1.24E-2</v>
      </c>
      <c r="D43">
        <v>2.0299999999999999E-2</v>
      </c>
      <c r="E43">
        <v>3.3399999999999999E-2</v>
      </c>
      <c r="F43">
        <v>1.7100000000000001E-2</v>
      </c>
      <c r="G43">
        <v>2.6800000000000001E-2</v>
      </c>
      <c r="H43">
        <v>5.7999999999999996E-3</v>
      </c>
      <c r="I43">
        <v>1.54E-2</v>
      </c>
      <c r="J43">
        <v>3.49E-2</v>
      </c>
      <c r="K43">
        <v>1.6700000000000003E-2</v>
      </c>
      <c r="L43">
        <v>1.7600000000000001E-2</v>
      </c>
      <c r="M43">
        <v>-0.11070000000000001</v>
      </c>
      <c r="N43">
        <v>3.1099999999999999E-2</v>
      </c>
    </row>
    <row r="44" spans="1:14" x14ac:dyDescent="0.3">
      <c r="A44" s="44">
        <v>36738</v>
      </c>
      <c r="B44">
        <v>9.300000000000001E-3</v>
      </c>
      <c r="C44">
        <v>-1.3100000000000001E-2</v>
      </c>
      <c r="D44">
        <v>6.4000000000000003E-3</v>
      </c>
      <c r="E44">
        <v>2.5000000000000001E-3</v>
      </c>
      <c r="F44">
        <v>6.3E-3</v>
      </c>
      <c r="G44">
        <v>5.7000000000000002E-3</v>
      </c>
      <c r="H44">
        <v>1.8E-3</v>
      </c>
      <c r="I44">
        <v>3.7000000000000002E-3</v>
      </c>
      <c r="J44">
        <v>5.9999999999999995E-4</v>
      </c>
      <c r="K44">
        <v>1.1600000000000001E-2</v>
      </c>
      <c r="L44">
        <v>8.4000000000000012E-3</v>
      </c>
      <c r="M44">
        <v>5.5300000000000002E-2</v>
      </c>
      <c r="N44">
        <v>-2.2000000000000001E-3</v>
      </c>
    </row>
    <row r="45" spans="1:14" x14ac:dyDescent="0.3">
      <c r="A45" s="44">
        <v>36769</v>
      </c>
      <c r="B45">
        <v>1.6200000000000003E-2</v>
      </c>
      <c r="C45">
        <v>1.89E-2</v>
      </c>
      <c r="D45">
        <v>1.3999999999999999E-2</v>
      </c>
      <c r="E45">
        <v>3.6799999999999999E-2</v>
      </c>
      <c r="F45">
        <v>2.1000000000000001E-2</v>
      </c>
      <c r="G45">
        <v>1.7299999999999999E-2</v>
      </c>
      <c r="H45">
        <v>1.0700000000000001E-2</v>
      </c>
      <c r="I45">
        <v>2.4799999999999999E-2</v>
      </c>
      <c r="J45">
        <v>3.4499999999999996E-2</v>
      </c>
      <c r="K45">
        <v>1.5700000000000002E-2</v>
      </c>
      <c r="L45">
        <v>1.5700000000000002E-2</v>
      </c>
      <c r="M45">
        <v>-0.11350000000000002</v>
      </c>
      <c r="N45">
        <v>2.6699999999999998E-2</v>
      </c>
    </row>
    <row r="46" spans="1:14" x14ac:dyDescent="0.3">
      <c r="A46" s="44">
        <v>36799</v>
      </c>
      <c r="B46">
        <v>1.41E-2</v>
      </c>
      <c r="C46">
        <v>-2.0799999999999999E-2</v>
      </c>
      <c r="D46">
        <v>-1.9E-3</v>
      </c>
      <c r="E46">
        <v>-4.6199999999999991E-2</v>
      </c>
      <c r="F46">
        <v>5.7999999999999996E-3</v>
      </c>
      <c r="G46">
        <v>4.8000000000000004E-3</v>
      </c>
      <c r="H46">
        <v>7.6E-3</v>
      </c>
      <c r="I46">
        <v>-1.49E-2</v>
      </c>
      <c r="J46">
        <v>-1.6000000000000001E-3</v>
      </c>
      <c r="K46">
        <v>1.37E-2</v>
      </c>
      <c r="L46">
        <v>7.4999999999999997E-3</v>
      </c>
      <c r="M46">
        <v>0.12039999999999999</v>
      </c>
      <c r="N46">
        <v>-6.8999999999999999E-3</v>
      </c>
    </row>
    <row r="47" spans="1:14" x14ac:dyDescent="0.3">
      <c r="A47" s="44">
        <v>36830</v>
      </c>
      <c r="B47">
        <v>5.1999999999999998E-3</v>
      </c>
      <c r="C47">
        <v>7.4999999999999997E-3</v>
      </c>
      <c r="D47">
        <v>-7.3000000000000001E-3</v>
      </c>
      <c r="E47">
        <v>-2.5600000000000001E-2</v>
      </c>
      <c r="F47">
        <v>4.0000000000000001E-3</v>
      </c>
      <c r="G47">
        <v>-6.7999999999999996E-3</v>
      </c>
      <c r="H47">
        <v>5.9999999999999995E-4</v>
      </c>
      <c r="I47">
        <v>-2.4000000000000002E-3</v>
      </c>
      <c r="J47">
        <v>-8.4000000000000012E-3</v>
      </c>
      <c r="K47">
        <v>2.5999999999999999E-3</v>
      </c>
      <c r="L47">
        <v>-4.0000000000000002E-4</v>
      </c>
      <c r="M47">
        <v>7.8399999999999997E-2</v>
      </c>
      <c r="N47">
        <v>-1.04E-2</v>
      </c>
    </row>
    <row r="48" spans="1:14" x14ac:dyDescent="0.3">
      <c r="A48" s="44">
        <v>36860</v>
      </c>
      <c r="B48">
        <v>-8.1000000000000013E-3</v>
      </c>
      <c r="C48">
        <v>4.2500000000000003E-2</v>
      </c>
      <c r="D48">
        <v>-2.0899999999999998E-2</v>
      </c>
      <c r="E48">
        <v>-3.85E-2</v>
      </c>
      <c r="F48">
        <v>4.5000000000000005E-3</v>
      </c>
      <c r="G48">
        <v>-1.3600000000000001E-2</v>
      </c>
      <c r="H48">
        <v>6.5999999999999991E-3</v>
      </c>
      <c r="I48">
        <v>1.2500000000000001E-2</v>
      </c>
      <c r="J48">
        <v>-1.5300000000000001E-2</v>
      </c>
      <c r="K48">
        <v>1.0200000000000001E-2</v>
      </c>
      <c r="L48">
        <v>5.9999999999999995E-4</v>
      </c>
      <c r="M48">
        <v>0.16570000000000001</v>
      </c>
      <c r="N48">
        <v>-2.0499999999999997E-2</v>
      </c>
    </row>
    <row r="49" spans="1:14" x14ac:dyDescent="0.3">
      <c r="A49" s="44">
        <v>36891</v>
      </c>
      <c r="B49">
        <v>-2.0000000000000001E-4</v>
      </c>
      <c r="C49">
        <v>6.8199999999999997E-2</v>
      </c>
      <c r="D49">
        <v>1E-4</v>
      </c>
      <c r="E49">
        <v>1.1600000000000001E-2</v>
      </c>
      <c r="F49">
        <v>1.6E-2</v>
      </c>
      <c r="G49">
        <v>1.2699999999999999E-2</v>
      </c>
      <c r="H49">
        <v>4.8000000000000004E-3</v>
      </c>
      <c r="I49">
        <v>4.7199999999999999E-2</v>
      </c>
      <c r="J49">
        <v>2.4799999999999999E-2</v>
      </c>
      <c r="K49">
        <v>1.2500000000000001E-2</v>
      </c>
      <c r="L49">
        <v>7.4999999999999997E-3</v>
      </c>
      <c r="M49">
        <v>6.3E-3</v>
      </c>
      <c r="N49">
        <v>1.3300000000000001E-2</v>
      </c>
    </row>
    <row r="50" spans="1:14" x14ac:dyDescent="0.3">
      <c r="A50" s="44">
        <v>36922</v>
      </c>
      <c r="B50">
        <v>3.44E-2</v>
      </c>
      <c r="C50">
        <v>2.5000000000000001E-3</v>
      </c>
      <c r="D50">
        <v>3.0800000000000001E-2</v>
      </c>
      <c r="E50">
        <v>5.8599999999999992E-2</v>
      </c>
      <c r="F50">
        <v>7.4999999999999997E-3</v>
      </c>
      <c r="G50">
        <v>2.98E-2</v>
      </c>
      <c r="H50">
        <v>1.6300000000000002E-2</v>
      </c>
      <c r="I50">
        <v>2.1400000000000002E-2</v>
      </c>
      <c r="J50">
        <v>1.6500000000000001E-2</v>
      </c>
      <c r="K50">
        <v>1.11E-2</v>
      </c>
      <c r="L50">
        <v>3.3299999999999996E-2</v>
      </c>
      <c r="M50">
        <v>-2.7099999999999999E-2</v>
      </c>
      <c r="N50">
        <v>2.23E-2</v>
      </c>
    </row>
    <row r="51" spans="1:14" x14ac:dyDescent="0.3">
      <c r="A51" s="44">
        <v>36950</v>
      </c>
      <c r="B51">
        <v>1.8200000000000001E-2</v>
      </c>
      <c r="C51">
        <v>-1.6000000000000001E-3</v>
      </c>
      <c r="D51">
        <v>0.01</v>
      </c>
      <c r="E51">
        <v>-2.2099999999999998E-2</v>
      </c>
      <c r="F51">
        <v>1.2E-2</v>
      </c>
      <c r="G51">
        <v>4.5000000000000005E-3</v>
      </c>
      <c r="H51">
        <v>5.4000000000000003E-3</v>
      </c>
      <c r="I51">
        <v>-7.1999999999999998E-3</v>
      </c>
      <c r="J51">
        <v>-2.64E-2</v>
      </c>
      <c r="K51">
        <v>5.4000000000000003E-3</v>
      </c>
      <c r="L51">
        <v>3.0000000000000001E-3</v>
      </c>
      <c r="M51">
        <v>0.1021</v>
      </c>
      <c r="N51">
        <v>-8.8999999999999999E-3</v>
      </c>
    </row>
    <row r="52" spans="1:14" x14ac:dyDescent="0.3">
      <c r="A52" s="44">
        <v>36981</v>
      </c>
      <c r="B52">
        <v>1.6200000000000003E-2</v>
      </c>
      <c r="C52">
        <v>4.3799999999999999E-2</v>
      </c>
      <c r="D52">
        <v>-3.7000000000000002E-3</v>
      </c>
      <c r="E52">
        <v>-1.7500000000000002E-2</v>
      </c>
      <c r="F52">
        <v>1.0800000000000001E-2</v>
      </c>
      <c r="G52">
        <v>-4.2000000000000006E-3</v>
      </c>
      <c r="H52">
        <v>5.1000000000000004E-3</v>
      </c>
      <c r="I52">
        <v>3.8E-3</v>
      </c>
      <c r="J52">
        <v>-1.9900000000000001E-2</v>
      </c>
      <c r="K52">
        <v>-6.0999999999999995E-3</v>
      </c>
      <c r="L52">
        <v>-1.1000000000000001E-3</v>
      </c>
      <c r="M52">
        <v>6.2E-2</v>
      </c>
      <c r="N52">
        <v>-6.7999999999999996E-3</v>
      </c>
    </row>
    <row r="53" spans="1:14" x14ac:dyDescent="0.3">
      <c r="A53" s="44">
        <v>37011</v>
      </c>
      <c r="B53">
        <v>1.5700000000000002E-2</v>
      </c>
      <c r="C53">
        <v>-3.6200000000000003E-2</v>
      </c>
      <c r="D53">
        <v>4.8000000000000004E-3</v>
      </c>
      <c r="E53">
        <v>1.14E-2</v>
      </c>
      <c r="F53">
        <v>7.4999999999999997E-3</v>
      </c>
      <c r="G53">
        <v>1.1000000000000001E-2</v>
      </c>
      <c r="H53">
        <v>9.4000000000000004E-3</v>
      </c>
      <c r="I53">
        <v>4.8999999999999998E-3</v>
      </c>
      <c r="J53">
        <v>2.46E-2</v>
      </c>
      <c r="K53">
        <v>5.7999999999999996E-3</v>
      </c>
      <c r="L53">
        <v>1.7399999999999999E-2</v>
      </c>
      <c r="M53">
        <v>-9.9100000000000008E-2</v>
      </c>
      <c r="N53">
        <v>1.04E-2</v>
      </c>
    </row>
    <row r="54" spans="1:14" x14ac:dyDescent="0.3">
      <c r="A54" s="44">
        <v>37042</v>
      </c>
      <c r="B54">
        <v>3.2999999999999995E-3</v>
      </c>
      <c r="C54">
        <v>8.1000000000000013E-3</v>
      </c>
      <c r="D54">
        <v>2.3499999999999997E-2</v>
      </c>
      <c r="E54">
        <v>2.7800000000000002E-2</v>
      </c>
      <c r="F54">
        <v>7.7000000000000002E-3</v>
      </c>
      <c r="G54">
        <v>1.8500000000000003E-2</v>
      </c>
      <c r="H54">
        <v>6.7999999999999996E-3</v>
      </c>
      <c r="I54">
        <v>3.2000000000000002E-3</v>
      </c>
      <c r="J54">
        <v>4.3000000000000009E-3</v>
      </c>
      <c r="K54">
        <v>1.61E-2</v>
      </c>
      <c r="L54">
        <v>1.41E-2</v>
      </c>
      <c r="M54">
        <v>-1.3000000000000001E-2</v>
      </c>
      <c r="N54">
        <v>8.0000000000000002E-3</v>
      </c>
    </row>
    <row r="55" spans="1:14" x14ac:dyDescent="0.3">
      <c r="A55" s="44">
        <v>37072</v>
      </c>
      <c r="B55">
        <v>1.2000000000000001E-3</v>
      </c>
      <c r="C55">
        <v>-7.7000000000000002E-3</v>
      </c>
      <c r="D55">
        <v>3.6000000000000004E-2</v>
      </c>
      <c r="E55">
        <v>1.6E-2</v>
      </c>
      <c r="F55">
        <v>1.7000000000000001E-3</v>
      </c>
      <c r="G55">
        <v>6.3E-3</v>
      </c>
      <c r="H55">
        <v>1.7000000000000001E-3</v>
      </c>
      <c r="I55">
        <v>1.7000000000000001E-3</v>
      </c>
      <c r="J55">
        <v>1.9E-3</v>
      </c>
      <c r="K55">
        <v>-8.7000000000000011E-3</v>
      </c>
      <c r="L55">
        <v>1.9E-3</v>
      </c>
      <c r="M55">
        <v>1.1000000000000001E-2</v>
      </c>
      <c r="N55">
        <v>1.2999999999999999E-3</v>
      </c>
    </row>
    <row r="56" spans="1:14" x14ac:dyDescent="0.3">
      <c r="A56" s="44">
        <v>37103</v>
      </c>
      <c r="B56">
        <v>9.1000000000000004E-3</v>
      </c>
      <c r="C56">
        <v>-4.0000000000000001E-3</v>
      </c>
      <c r="D56">
        <v>7.3000000000000001E-3</v>
      </c>
      <c r="E56">
        <v>-2.86E-2</v>
      </c>
      <c r="F56">
        <v>3.0999999999999999E-3</v>
      </c>
      <c r="G56">
        <v>4.8999999999999998E-3</v>
      </c>
      <c r="H56">
        <v>5.4000000000000003E-3</v>
      </c>
      <c r="I56">
        <v>-4.0000000000000001E-3</v>
      </c>
      <c r="J56">
        <v>-1.44E-2</v>
      </c>
      <c r="K56">
        <v>7.899999999999999E-3</v>
      </c>
      <c r="L56">
        <v>1E-3</v>
      </c>
      <c r="M56">
        <v>3.5299999999999998E-2</v>
      </c>
      <c r="N56">
        <v>-4.0000000000000001E-3</v>
      </c>
    </row>
    <row r="57" spans="1:14" x14ac:dyDescent="0.3">
      <c r="A57" s="44">
        <v>37134</v>
      </c>
      <c r="B57">
        <v>1.4199999999999999E-2</v>
      </c>
      <c r="C57">
        <v>1.5300000000000001E-2</v>
      </c>
      <c r="D57">
        <v>1.06E-2</v>
      </c>
      <c r="E57">
        <v>3.0000000000000001E-3</v>
      </c>
      <c r="F57">
        <v>9.4000000000000004E-3</v>
      </c>
      <c r="G57">
        <v>9.0000000000000011E-3</v>
      </c>
      <c r="H57">
        <v>1.0500000000000001E-2</v>
      </c>
      <c r="I57">
        <v>5.9999999999999995E-4</v>
      </c>
      <c r="J57">
        <v>-9.5999999999999992E-3</v>
      </c>
      <c r="K57">
        <v>9.8999999999999991E-3</v>
      </c>
      <c r="L57">
        <v>-3.0999999999999999E-3</v>
      </c>
      <c r="M57">
        <v>7.5199999999999989E-2</v>
      </c>
      <c r="N57">
        <v>1.9E-3</v>
      </c>
    </row>
    <row r="58" spans="1:14" x14ac:dyDescent="0.3">
      <c r="A58" s="44">
        <v>37164</v>
      </c>
      <c r="B58">
        <v>7.7999999999999988E-3</v>
      </c>
      <c r="C58">
        <v>2.46E-2</v>
      </c>
      <c r="D58">
        <v>-1.4000000000000002E-3</v>
      </c>
      <c r="E58">
        <v>-4.2500000000000003E-2</v>
      </c>
      <c r="F58">
        <v>2.3E-3</v>
      </c>
      <c r="G58">
        <v>-2.5399999999999999E-2</v>
      </c>
      <c r="H58">
        <v>-1.2999999999999999E-3</v>
      </c>
      <c r="I58">
        <v>-6.9999999999999993E-3</v>
      </c>
      <c r="J58">
        <v>-3.4799999999999998E-2</v>
      </c>
      <c r="K58">
        <v>-2.6699999999999998E-2</v>
      </c>
      <c r="L58">
        <v>-2.2099999999999998E-2</v>
      </c>
      <c r="M58">
        <v>9.4100000000000003E-2</v>
      </c>
      <c r="N58">
        <v>-1.4199999999999999E-2</v>
      </c>
    </row>
    <row r="59" spans="1:14" x14ac:dyDescent="0.3">
      <c r="A59" s="44">
        <v>37195</v>
      </c>
      <c r="B59">
        <v>1.1700000000000002E-2</v>
      </c>
      <c r="C59">
        <v>3.3599999999999998E-2</v>
      </c>
      <c r="D59">
        <v>1.03E-2</v>
      </c>
      <c r="E59">
        <v>2.7800000000000002E-2</v>
      </c>
      <c r="F59">
        <v>5.7999999999999996E-3</v>
      </c>
      <c r="G59">
        <v>1.4800000000000001E-2</v>
      </c>
      <c r="H59">
        <v>1.34E-2</v>
      </c>
      <c r="I59">
        <v>2.0799999999999999E-2</v>
      </c>
      <c r="J59">
        <v>9.8999999999999991E-3</v>
      </c>
      <c r="K59">
        <v>8.5000000000000006E-3</v>
      </c>
      <c r="L59">
        <v>1.6400000000000001E-2</v>
      </c>
      <c r="M59">
        <v>-2.98E-2</v>
      </c>
      <c r="N59">
        <v>9.5000000000000015E-3</v>
      </c>
    </row>
    <row r="60" spans="1:14" x14ac:dyDescent="0.3">
      <c r="A60" s="44">
        <v>37225</v>
      </c>
      <c r="B60">
        <v>8.0000000000000002E-3</v>
      </c>
      <c r="C60">
        <v>-5.4300000000000008E-2</v>
      </c>
      <c r="D60">
        <v>8.6000000000000017E-3</v>
      </c>
      <c r="E60">
        <v>4.8300000000000003E-2</v>
      </c>
      <c r="F60">
        <v>5.5000000000000005E-3</v>
      </c>
      <c r="G60">
        <v>1.0500000000000001E-2</v>
      </c>
      <c r="H60">
        <v>-2.4000000000000002E-3</v>
      </c>
      <c r="I60">
        <v>2.1000000000000003E-3</v>
      </c>
      <c r="J60">
        <v>0.02</v>
      </c>
      <c r="K60">
        <v>1.4000000000000002E-3</v>
      </c>
      <c r="L60">
        <v>1.3600000000000001E-2</v>
      </c>
      <c r="M60">
        <v>-6.5500000000000003E-2</v>
      </c>
      <c r="N60">
        <v>5.7999999999999996E-3</v>
      </c>
    </row>
    <row r="61" spans="1:14" x14ac:dyDescent="0.3">
      <c r="A61" s="44">
        <v>37256</v>
      </c>
      <c r="B61">
        <v>-9.4000000000000004E-3</v>
      </c>
      <c r="C61">
        <v>1.4800000000000001E-2</v>
      </c>
      <c r="D61">
        <v>1.5000000000000002E-3</v>
      </c>
      <c r="E61">
        <v>4.2099999999999999E-2</v>
      </c>
      <c r="F61">
        <v>5.6000000000000008E-3</v>
      </c>
      <c r="G61">
        <v>1.0700000000000001E-2</v>
      </c>
      <c r="H61">
        <v>5.3E-3</v>
      </c>
      <c r="I61">
        <v>1.3800000000000002E-2</v>
      </c>
      <c r="J61">
        <v>1.8000000000000002E-2</v>
      </c>
      <c r="K61">
        <v>4.5000000000000005E-3</v>
      </c>
      <c r="L61">
        <v>9.7000000000000003E-3</v>
      </c>
      <c r="M61">
        <v>-2.5099999999999997E-2</v>
      </c>
      <c r="N61">
        <v>9.8999999999999991E-3</v>
      </c>
    </row>
    <row r="62" spans="1:14" x14ac:dyDescent="0.3">
      <c r="A62" s="44">
        <v>37287</v>
      </c>
      <c r="B62">
        <v>1.4800000000000001E-2</v>
      </c>
      <c r="C62">
        <v>-7.1999999999999998E-3</v>
      </c>
      <c r="D62">
        <v>1.8600000000000002E-2</v>
      </c>
      <c r="E62">
        <v>2.7300000000000001E-2</v>
      </c>
      <c r="F62">
        <v>6.5000000000000006E-3</v>
      </c>
      <c r="G62">
        <v>7.7999999999999988E-3</v>
      </c>
      <c r="H62">
        <v>8.6000000000000017E-3</v>
      </c>
      <c r="I62">
        <v>6.8999999999999999E-3</v>
      </c>
      <c r="J62">
        <v>-3.7000000000000002E-3</v>
      </c>
      <c r="K62">
        <v>7.7000000000000002E-3</v>
      </c>
      <c r="L62">
        <v>9.7000000000000003E-3</v>
      </c>
      <c r="M62">
        <v>3.4299999999999997E-2</v>
      </c>
      <c r="N62">
        <v>3.0000000000000001E-3</v>
      </c>
    </row>
    <row r="63" spans="1:14" x14ac:dyDescent="0.3">
      <c r="A63" s="44">
        <v>37315</v>
      </c>
      <c r="B63">
        <v>-4.8999999999999998E-3</v>
      </c>
      <c r="C63">
        <v>-2.0199999999999999E-2</v>
      </c>
      <c r="D63">
        <v>-3.2999999999999995E-3</v>
      </c>
      <c r="E63">
        <v>1.8100000000000002E-2</v>
      </c>
      <c r="F63">
        <v>-7.000000000000001E-4</v>
      </c>
      <c r="G63">
        <v>-7.0999999999999995E-3</v>
      </c>
      <c r="H63">
        <v>5.6000000000000008E-3</v>
      </c>
      <c r="I63">
        <v>-3.4999999999999996E-3</v>
      </c>
      <c r="J63">
        <v>-1.23E-2</v>
      </c>
      <c r="K63">
        <v>-4.4000000000000003E-3</v>
      </c>
      <c r="L63">
        <v>-1.1000000000000001E-3</v>
      </c>
      <c r="M63">
        <v>3.9E-2</v>
      </c>
      <c r="N63">
        <v>-1.5000000000000002E-3</v>
      </c>
    </row>
    <row r="64" spans="1:14" x14ac:dyDescent="0.3">
      <c r="A64" s="44">
        <v>37346</v>
      </c>
      <c r="B64">
        <v>5.3E-3</v>
      </c>
      <c r="C64">
        <v>8.9999999999999998E-4</v>
      </c>
      <c r="D64">
        <v>5.1999999999999998E-3</v>
      </c>
      <c r="E64">
        <v>3.3099999999999997E-2</v>
      </c>
      <c r="F64">
        <v>4.7000000000000002E-3</v>
      </c>
      <c r="G64">
        <v>1.5300000000000001E-2</v>
      </c>
      <c r="H64">
        <v>4.5000000000000005E-3</v>
      </c>
      <c r="I64">
        <v>6.4000000000000003E-3</v>
      </c>
      <c r="J64">
        <v>1.55E-2</v>
      </c>
      <c r="K64">
        <v>7.3000000000000001E-3</v>
      </c>
      <c r="L64">
        <v>1.4499999999999999E-2</v>
      </c>
      <c r="M64">
        <v>-4.4600000000000001E-2</v>
      </c>
      <c r="N64">
        <v>9.0000000000000011E-3</v>
      </c>
    </row>
    <row r="65" spans="1:14" x14ac:dyDescent="0.3">
      <c r="A65" s="44">
        <v>37376</v>
      </c>
      <c r="B65">
        <v>9.5999999999999992E-3</v>
      </c>
      <c r="C65">
        <v>-1.04E-2</v>
      </c>
      <c r="D65">
        <v>1.3900000000000001E-2</v>
      </c>
      <c r="E65">
        <v>1.44E-2</v>
      </c>
      <c r="F65">
        <v>7.6E-3</v>
      </c>
      <c r="G65">
        <v>4.5999999999999999E-3</v>
      </c>
      <c r="H65">
        <v>1.1300000000000001E-2</v>
      </c>
      <c r="I65">
        <v>9.7999999999999997E-3</v>
      </c>
      <c r="J65">
        <v>-4.2000000000000006E-3</v>
      </c>
      <c r="K65">
        <v>-1.2999999999999999E-3</v>
      </c>
      <c r="L65">
        <v>6.9999999999999993E-3</v>
      </c>
      <c r="M65">
        <v>4.8300000000000003E-2</v>
      </c>
      <c r="N65">
        <v>5.1999999999999998E-3</v>
      </c>
    </row>
    <row r="66" spans="1:14" x14ac:dyDescent="0.3">
      <c r="A66" s="44">
        <v>37407</v>
      </c>
      <c r="B66">
        <v>3.2999999999999995E-3</v>
      </c>
      <c r="C66">
        <v>2.7000000000000003E-2</v>
      </c>
      <c r="D66">
        <v>9.1000000000000004E-3</v>
      </c>
      <c r="E66">
        <v>1E-4</v>
      </c>
      <c r="F66">
        <v>5.3E-3</v>
      </c>
      <c r="G66">
        <v>1E-4</v>
      </c>
      <c r="H66">
        <v>9.8999999999999991E-3</v>
      </c>
      <c r="I66">
        <v>1.23E-2</v>
      </c>
      <c r="J66">
        <v>-3.3999999999999998E-3</v>
      </c>
      <c r="K66">
        <v>0</v>
      </c>
      <c r="L66">
        <v>3.0999999999999999E-3</v>
      </c>
      <c r="M66">
        <v>3.4599999999999999E-2</v>
      </c>
      <c r="N66">
        <v>5.0000000000000001E-3</v>
      </c>
    </row>
    <row r="67" spans="1:14" x14ac:dyDescent="0.3">
      <c r="A67" s="44">
        <v>37437</v>
      </c>
      <c r="B67">
        <v>4.0000000000000002E-4</v>
      </c>
      <c r="C67">
        <v>6.5500000000000003E-2</v>
      </c>
      <c r="D67">
        <v>-1.1700000000000002E-2</v>
      </c>
      <c r="E67">
        <v>-2.92E-2</v>
      </c>
      <c r="F67">
        <v>2.2000000000000001E-3</v>
      </c>
      <c r="G67">
        <v>-2.8299999999999995E-2</v>
      </c>
      <c r="H67">
        <v>6.8999999999999999E-3</v>
      </c>
      <c r="I67">
        <v>-2.2000000000000001E-3</v>
      </c>
      <c r="J67">
        <v>-2.4899999999999999E-2</v>
      </c>
      <c r="K67">
        <v>-1.7000000000000001E-2</v>
      </c>
      <c r="L67">
        <v>-1.0700000000000001E-2</v>
      </c>
      <c r="M67">
        <v>5.4800000000000001E-2</v>
      </c>
      <c r="N67">
        <v>-9.5000000000000015E-3</v>
      </c>
    </row>
    <row r="68" spans="1:14" x14ac:dyDescent="0.3">
      <c r="A68" s="44">
        <v>37468</v>
      </c>
      <c r="B68">
        <v>-1.5900000000000001E-2</v>
      </c>
      <c r="C68">
        <v>4.1299999999999996E-2</v>
      </c>
      <c r="D68">
        <v>-1.3300000000000001E-2</v>
      </c>
      <c r="E68">
        <v>-3.0899999999999997E-2</v>
      </c>
      <c r="F68">
        <v>-1.2999999999999999E-3</v>
      </c>
      <c r="G68">
        <v>-0.03</v>
      </c>
      <c r="H68">
        <v>5.7000000000000002E-3</v>
      </c>
      <c r="I68">
        <v>-7.7999999999999988E-3</v>
      </c>
      <c r="J68">
        <v>-3.8899999999999997E-2</v>
      </c>
      <c r="K68">
        <v>-1.7399999999999999E-2</v>
      </c>
      <c r="L68">
        <v>-1.8500000000000003E-2</v>
      </c>
      <c r="M68">
        <v>6.4399999999999999E-2</v>
      </c>
      <c r="N68">
        <v>-1.3999999999999999E-2</v>
      </c>
    </row>
    <row r="69" spans="1:14" x14ac:dyDescent="0.3">
      <c r="A69" s="44">
        <v>37499</v>
      </c>
      <c r="B69">
        <v>5.0000000000000001E-3</v>
      </c>
      <c r="C69">
        <v>2.2000000000000002E-2</v>
      </c>
      <c r="D69">
        <v>8.9999999999999998E-4</v>
      </c>
      <c r="E69">
        <v>1.1900000000000001E-2</v>
      </c>
      <c r="F69">
        <v>6.8999999999999999E-3</v>
      </c>
      <c r="G69">
        <v>6.0000000000000001E-3</v>
      </c>
      <c r="H69">
        <v>9.7000000000000003E-3</v>
      </c>
      <c r="I69">
        <v>6.3E-3</v>
      </c>
      <c r="J69">
        <v>4.1000000000000003E-3</v>
      </c>
      <c r="K69">
        <v>6.0999999999999995E-3</v>
      </c>
      <c r="L69">
        <v>5.7999999999999996E-3</v>
      </c>
      <c r="M69">
        <v>1.5000000000000002E-3</v>
      </c>
      <c r="N69">
        <v>3.7000000000000002E-3</v>
      </c>
    </row>
    <row r="70" spans="1:14" x14ac:dyDescent="0.3">
      <c r="A70" s="44">
        <v>37529</v>
      </c>
      <c r="B70">
        <v>1.46E-2</v>
      </c>
      <c r="C70">
        <v>2.8399999999999998E-2</v>
      </c>
      <c r="D70">
        <v>-4.4000000000000003E-3</v>
      </c>
      <c r="E70">
        <v>-2.52E-2</v>
      </c>
      <c r="F70">
        <v>1.5000000000000002E-3</v>
      </c>
      <c r="G70">
        <v>-6.9999999999999993E-3</v>
      </c>
      <c r="H70">
        <v>-3.2999999999999995E-3</v>
      </c>
      <c r="I70">
        <v>5.4000000000000003E-3</v>
      </c>
      <c r="J70">
        <v>-1.6E-2</v>
      </c>
      <c r="K70">
        <v>-2.8000000000000004E-3</v>
      </c>
      <c r="L70">
        <v>-1.1000000000000001E-2</v>
      </c>
      <c r="M70">
        <v>7.3099999999999998E-2</v>
      </c>
      <c r="N70">
        <v>-3.2999999999999995E-3</v>
      </c>
    </row>
    <row r="71" spans="1:14" x14ac:dyDescent="0.3">
      <c r="A71" s="44">
        <v>37560</v>
      </c>
      <c r="B71">
        <v>1.04E-2</v>
      </c>
      <c r="C71">
        <v>-3.7600000000000001E-2</v>
      </c>
      <c r="D71">
        <v>-3.0999999999999999E-3</v>
      </c>
      <c r="E71">
        <v>1.54E-2</v>
      </c>
      <c r="F71">
        <v>1.6000000000000001E-3</v>
      </c>
      <c r="G71">
        <v>3.0999999999999999E-3</v>
      </c>
      <c r="H71">
        <v>-6.3E-3</v>
      </c>
      <c r="I71">
        <v>-8.6000000000000017E-3</v>
      </c>
      <c r="J71">
        <v>1.23E-2</v>
      </c>
      <c r="K71">
        <v>3.2000000000000002E-3</v>
      </c>
      <c r="L71">
        <v>8.4000000000000012E-3</v>
      </c>
      <c r="M71">
        <v>-4.0500000000000001E-2</v>
      </c>
      <c r="N71">
        <v>-3.0999999999999999E-3</v>
      </c>
    </row>
    <row r="72" spans="1:14" x14ac:dyDescent="0.3">
      <c r="A72" s="44">
        <v>37590</v>
      </c>
      <c r="B72">
        <v>2.5099999999999997E-2</v>
      </c>
      <c r="C72">
        <v>-1.6400000000000001E-2</v>
      </c>
      <c r="D72">
        <v>2.3899999999999998E-2</v>
      </c>
      <c r="E72">
        <v>1.9E-2</v>
      </c>
      <c r="F72">
        <v>2.5000000000000001E-3</v>
      </c>
      <c r="G72">
        <v>2.1600000000000001E-2</v>
      </c>
      <c r="H72">
        <v>5.4000000000000003E-3</v>
      </c>
      <c r="I72">
        <v>4.7000000000000002E-3</v>
      </c>
      <c r="J72">
        <v>2.2400000000000003E-2</v>
      </c>
      <c r="K72">
        <v>5.4000000000000003E-3</v>
      </c>
      <c r="L72">
        <v>1.8500000000000003E-2</v>
      </c>
      <c r="M72">
        <v>-5.4700000000000006E-2</v>
      </c>
      <c r="N72">
        <v>1.06E-2</v>
      </c>
    </row>
    <row r="73" spans="1:14" x14ac:dyDescent="0.3">
      <c r="A73" s="44">
        <v>37621</v>
      </c>
      <c r="B73">
        <v>1.5700000000000002E-2</v>
      </c>
      <c r="C73">
        <v>4.8899999999999999E-2</v>
      </c>
      <c r="D73">
        <v>2.2200000000000001E-2</v>
      </c>
      <c r="E73">
        <v>4.8000000000000004E-3</v>
      </c>
      <c r="F73">
        <v>9.4000000000000004E-3</v>
      </c>
      <c r="G73">
        <v>4.4000000000000003E-3</v>
      </c>
      <c r="H73">
        <v>1.5300000000000001E-2</v>
      </c>
      <c r="I73">
        <v>1.9199999999999998E-2</v>
      </c>
      <c r="J73">
        <v>-1.49E-2</v>
      </c>
      <c r="K73">
        <v>4.5999999999999999E-3</v>
      </c>
      <c r="L73">
        <v>2.3E-3</v>
      </c>
      <c r="M73">
        <v>4.4300000000000006E-2</v>
      </c>
      <c r="N73">
        <v>7.7000000000000002E-3</v>
      </c>
    </row>
    <row r="74" spans="1:14" x14ac:dyDescent="0.3">
      <c r="A74" s="44">
        <v>37652</v>
      </c>
      <c r="B74">
        <v>2.8299999999999995E-2</v>
      </c>
      <c r="C74">
        <v>4.41E-2</v>
      </c>
      <c r="D74">
        <v>2.4299999999999999E-2</v>
      </c>
      <c r="E74">
        <v>1.2000000000000001E-3</v>
      </c>
      <c r="F74">
        <v>8.3000000000000001E-3</v>
      </c>
      <c r="G74">
        <v>1.54E-2</v>
      </c>
      <c r="H74">
        <v>1.06E-2</v>
      </c>
      <c r="I74">
        <v>1.8200000000000001E-2</v>
      </c>
      <c r="J74">
        <v>5.0000000000000001E-4</v>
      </c>
      <c r="K74">
        <v>4.0000000000000001E-3</v>
      </c>
      <c r="L74">
        <v>6.6999999999999994E-3</v>
      </c>
      <c r="M74">
        <v>1.6200000000000003E-2</v>
      </c>
      <c r="N74">
        <v>7.1999999999999998E-3</v>
      </c>
    </row>
    <row r="75" spans="1:14" x14ac:dyDescent="0.3">
      <c r="A75" s="44">
        <v>37680</v>
      </c>
      <c r="B75">
        <v>1.3300000000000001E-2</v>
      </c>
      <c r="C75">
        <v>4.0199999999999993E-2</v>
      </c>
      <c r="D75">
        <v>9.1999999999999998E-3</v>
      </c>
      <c r="E75">
        <v>8.4000000000000012E-3</v>
      </c>
      <c r="F75">
        <v>2.4000000000000002E-3</v>
      </c>
      <c r="G75">
        <v>2.5999999999999999E-3</v>
      </c>
      <c r="H75">
        <v>7.899999999999999E-3</v>
      </c>
      <c r="I75">
        <v>1.66E-2</v>
      </c>
      <c r="J75">
        <v>-3.7000000000000002E-3</v>
      </c>
      <c r="K75">
        <v>1.8E-3</v>
      </c>
      <c r="L75">
        <v>-4.0000000000000002E-4</v>
      </c>
      <c r="M75">
        <v>1.3000000000000001E-2</v>
      </c>
      <c r="N75">
        <v>3.0999999999999999E-3</v>
      </c>
    </row>
    <row r="76" spans="1:14" x14ac:dyDescent="0.3">
      <c r="A76" s="44">
        <v>37711</v>
      </c>
      <c r="B76">
        <v>8.8999999999999999E-3</v>
      </c>
      <c r="C76">
        <v>-4.4500000000000005E-2</v>
      </c>
      <c r="D76">
        <v>1.1300000000000001E-2</v>
      </c>
      <c r="E76">
        <v>1.9E-3</v>
      </c>
      <c r="F76">
        <v>1.5000000000000002E-3</v>
      </c>
      <c r="G76">
        <v>8.3000000000000001E-3</v>
      </c>
      <c r="H76">
        <v>1.9E-3</v>
      </c>
      <c r="I76">
        <v>-1.2199999999999999E-2</v>
      </c>
      <c r="J76">
        <v>2E-3</v>
      </c>
      <c r="K76">
        <v>-7.000000000000001E-4</v>
      </c>
      <c r="L76">
        <v>4.8999999999999998E-3</v>
      </c>
      <c r="M76">
        <v>-7.4999999999999997E-3</v>
      </c>
      <c r="N76">
        <v>-4.0000000000000002E-4</v>
      </c>
    </row>
    <row r="77" spans="1:14" x14ac:dyDescent="0.3">
      <c r="A77" s="44">
        <v>37741</v>
      </c>
      <c r="B77">
        <v>1.4999999999999999E-2</v>
      </c>
      <c r="C77">
        <v>6.5000000000000006E-3</v>
      </c>
      <c r="D77">
        <v>3.4499999999999996E-2</v>
      </c>
      <c r="E77">
        <v>4.4999999999999998E-2</v>
      </c>
      <c r="F77">
        <v>3.0999999999999999E-3</v>
      </c>
      <c r="G77">
        <v>2.7200000000000002E-2</v>
      </c>
      <c r="H77">
        <v>9.1000000000000004E-3</v>
      </c>
      <c r="I77">
        <v>1.1700000000000002E-2</v>
      </c>
      <c r="J77">
        <v>2.98E-2</v>
      </c>
      <c r="K77">
        <v>9.8999999999999991E-3</v>
      </c>
      <c r="L77">
        <v>1.8600000000000002E-2</v>
      </c>
      <c r="M77">
        <v>-6.5599999999999992E-2</v>
      </c>
      <c r="N77">
        <v>1.34E-2</v>
      </c>
    </row>
    <row r="78" spans="1:14" x14ac:dyDescent="0.3">
      <c r="A78" s="44">
        <v>37772</v>
      </c>
      <c r="B78">
        <v>1.3600000000000001E-2</v>
      </c>
      <c r="C78">
        <v>4.9000000000000002E-2</v>
      </c>
      <c r="D78">
        <v>2.7000000000000003E-2</v>
      </c>
      <c r="E78">
        <v>4.3299999999999998E-2</v>
      </c>
      <c r="F78">
        <v>1.0700000000000001E-2</v>
      </c>
      <c r="G78">
        <v>3.0099999999999998E-2</v>
      </c>
      <c r="H78">
        <v>2.07E-2</v>
      </c>
      <c r="I78">
        <v>3.9699999999999999E-2</v>
      </c>
      <c r="J78">
        <v>3.6200000000000003E-2</v>
      </c>
      <c r="K78">
        <v>1.54E-2</v>
      </c>
      <c r="L78">
        <v>2.12E-2</v>
      </c>
      <c r="M78">
        <v>-4.99E-2</v>
      </c>
      <c r="N78">
        <v>2.0499999999999997E-2</v>
      </c>
    </row>
    <row r="79" spans="1:14" x14ac:dyDescent="0.3">
      <c r="A79" s="44">
        <v>37802</v>
      </c>
      <c r="B79">
        <v>-5.7999999999999996E-3</v>
      </c>
      <c r="C79">
        <v>-1.9199999999999998E-2</v>
      </c>
      <c r="D79">
        <v>2.6699999999999998E-2</v>
      </c>
      <c r="E79">
        <v>2.6800000000000001E-2</v>
      </c>
      <c r="F79">
        <v>3.3999999999999998E-3</v>
      </c>
      <c r="G79">
        <v>1.8100000000000002E-2</v>
      </c>
      <c r="H79">
        <v>4.4000000000000003E-3</v>
      </c>
      <c r="I79">
        <v>5.6000000000000008E-3</v>
      </c>
      <c r="J79">
        <v>1.2800000000000001E-2</v>
      </c>
      <c r="K79">
        <v>4.8000000000000004E-3</v>
      </c>
      <c r="L79">
        <v>7.0999999999999995E-3</v>
      </c>
      <c r="M79">
        <v>-1.6200000000000003E-2</v>
      </c>
      <c r="N79">
        <v>6.7999999999999996E-3</v>
      </c>
    </row>
    <row r="80" spans="1:14" x14ac:dyDescent="0.3">
      <c r="A80" s="44">
        <v>37833</v>
      </c>
      <c r="B80">
        <v>-7.1999999999999998E-3</v>
      </c>
      <c r="C80">
        <v>-1.7100000000000001E-2</v>
      </c>
      <c r="D80">
        <v>1.1700000000000002E-2</v>
      </c>
      <c r="E80">
        <v>1.04E-2</v>
      </c>
      <c r="F80">
        <v>-5.9999999999999995E-4</v>
      </c>
      <c r="G80">
        <v>1.1900000000000001E-2</v>
      </c>
      <c r="H80">
        <v>-9.1999999999999998E-3</v>
      </c>
      <c r="I80">
        <v>-3.4999999999999996E-3</v>
      </c>
      <c r="J80">
        <v>1.1800000000000001E-2</v>
      </c>
      <c r="K80">
        <v>5.3E-3</v>
      </c>
      <c r="L80">
        <v>4.1000000000000003E-3</v>
      </c>
      <c r="M80">
        <v>-3.61E-2</v>
      </c>
      <c r="N80">
        <v>2.5000000000000001E-3</v>
      </c>
    </row>
    <row r="81" spans="1:14" x14ac:dyDescent="0.3">
      <c r="A81" s="44">
        <v>37864</v>
      </c>
      <c r="B81">
        <v>-8.7000000000000011E-3</v>
      </c>
      <c r="C81">
        <v>7.7999999999999988E-3</v>
      </c>
      <c r="D81">
        <v>1.37E-2</v>
      </c>
      <c r="E81">
        <v>3.7400000000000003E-2</v>
      </c>
      <c r="F81">
        <v>3.0999999999999999E-3</v>
      </c>
      <c r="G81">
        <v>1.3300000000000001E-2</v>
      </c>
      <c r="H81">
        <v>4.3000000000000009E-3</v>
      </c>
      <c r="I81">
        <v>2.0199999999999999E-2</v>
      </c>
      <c r="J81">
        <v>1.7899999999999999E-2</v>
      </c>
      <c r="K81">
        <v>6.9999999999999993E-3</v>
      </c>
      <c r="L81">
        <v>5.7999999999999996E-3</v>
      </c>
      <c r="M81">
        <v>-3.5400000000000001E-2</v>
      </c>
      <c r="N81">
        <v>7.7999999999999988E-3</v>
      </c>
    </row>
    <row r="82" spans="1:14" x14ac:dyDescent="0.3">
      <c r="A82" s="44">
        <v>37894</v>
      </c>
      <c r="B82">
        <v>1.7100000000000001E-2</v>
      </c>
      <c r="C82">
        <v>-1.9E-3</v>
      </c>
      <c r="D82">
        <v>2.4199999999999999E-2</v>
      </c>
      <c r="E82">
        <v>2.64E-2</v>
      </c>
      <c r="F82">
        <v>7.7999999999999988E-3</v>
      </c>
      <c r="G82">
        <v>1.3300000000000001E-2</v>
      </c>
      <c r="H82">
        <v>1.0500000000000001E-2</v>
      </c>
      <c r="I82">
        <v>2.1499999999999998E-2</v>
      </c>
      <c r="J82">
        <v>9.4000000000000004E-3</v>
      </c>
      <c r="K82">
        <v>7.7000000000000002E-3</v>
      </c>
      <c r="L82">
        <v>8.6000000000000017E-3</v>
      </c>
      <c r="M82">
        <v>1.3600000000000001E-2</v>
      </c>
      <c r="N82">
        <v>1.21E-2</v>
      </c>
    </row>
    <row r="83" spans="1:14" x14ac:dyDescent="0.3">
      <c r="A83" s="44">
        <v>37925</v>
      </c>
      <c r="B83">
        <v>1.46E-2</v>
      </c>
      <c r="C83">
        <v>1.04E-2</v>
      </c>
      <c r="D83">
        <v>2.6699999999999998E-2</v>
      </c>
      <c r="E83">
        <v>2.5899999999999999E-2</v>
      </c>
      <c r="F83">
        <v>1.1500000000000002E-2</v>
      </c>
      <c r="G83">
        <v>1.9099999999999999E-2</v>
      </c>
      <c r="H83">
        <v>3.4999999999999996E-3</v>
      </c>
      <c r="I83">
        <v>1.11E-2</v>
      </c>
      <c r="J83">
        <v>2.9899999999999996E-2</v>
      </c>
      <c r="K83">
        <v>1.11E-2</v>
      </c>
      <c r="L83">
        <v>1.5900000000000001E-2</v>
      </c>
      <c r="M83">
        <v>-6.5599999999999992E-2</v>
      </c>
      <c r="N83">
        <v>1.52E-2</v>
      </c>
    </row>
    <row r="84" spans="1:14" x14ac:dyDescent="0.3">
      <c r="A84" s="44">
        <v>37955</v>
      </c>
      <c r="B84">
        <v>9.1999999999999998E-3</v>
      </c>
      <c r="C84">
        <v>1.8E-3</v>
      </c>
      <c r="D84">
        <v>1.54E-2</v>
      </c>
      <c r="E84">
        <v>9.5999999999999992E-3</v>
      </c>
      <c r="F84">
        <v>4.5999999999999999E-3</v>
      </c>
      <c r="G84">
        <v>1.1600000000000001E-2</v>
      </c>
      <c r="H84">
        <v>6.8999999999999999E-3</v>
      </c>
      <c r="I84">
        <v>3.0999999999999999E-3</v>
      </c>
      <c r="J84">
        <v>1.3000000000000001E-2</v>
      </c>
      <c r="K84">
        <v>4.4000000000000003E-3</v>
      </c>
      <c r="L84">
        <v>1.0200000000000001E-2</v>
      </c>
      <c r="M84">
        <v>-1.3600000000000001E-2</v>
      </c>
      <c r="N84">
        <v>6.9999999999999993E-3</v>
      </c>
    </row>
    <row r="85" spans="1:14" x14ac:dyDescent="0.3">
      <c r="A85" s="44">
        <v>37986</v>
      </c>
      <c r="B85">
        <v>5.4000000000000003E-3</v>
      </c>
      <c r="C85">
        <v>3.8099999999999995E-2</v>
      </c>
      <c r="D85">
        <v>1.9799999999999998E-2</v>
      </c>
      <c r="E85">
        <v>4.0300000000000002E-2</v>
      </c>
      <c r="F85">
        <v>5.4000000000000003E-3</v>
      </c>
      <c r="G85">
        <v>1.72E-2</v>
      </c>
      <c r="H85">
        <v>1.01E-2</v>
      </c>
      <c r="I85">
        <v>2.9299999999999996E-2</v>
      </c>
      <c r="J85">
        <v>1.9099999999999999E-2</v>
      </c>
      <c r="K85">
        <v>9.7999999999999997E-3</v>
      </c>
      <c r="L85">
        <v>1.2699999999999999E-2</v>
      </c>
      <c r="M85">
        <v>-1.78E-2</v>
      </c>
      <c r="N85">
        <v>1.3900000000000001E-2</v>
      </c>
    </row>
    <row r="86" spans="1:14" x14ac:dyDescent="0.3">
      <c r="A86" s="44">
        <v>38017</v>
      </c>
      <c r="B86">
        <v>1.1900000000000001E-2</v>
      </c>
      <c r="C86">
        <v>1.9900000000000001E-2</v>
      </c>
      <c r="D86">
        <v>3.0099999999999998E-2</v>
      </c>
      <c r="E86">
        <v>2.5099999999999997E-2</v>
      </c>
      <c r="F86">
        <v>1.09E-2</v>
      </c>
      <c r="G86">
        <v>2.3399999999999997E-2</v>
      </c>
      <c r="H86">
        <v>9.1999999999999998E-3</v>
      </c>
      <c r="I86">
        <v>1.1700000000000002E-2</v>
      </c>
      <c r="J86">
        <v>1.9199999999999998E-2</v>
      </c>
      <c r="K86">
        <v>9.7000000000000003E-3</v>
      </c>
      <c r="L86">
        <v>1.46E-2</v>
      </c>
      <c r="M86">
        <v>-9.0000000000000011E-3</v>
      </c>
      <c r="N86">
        <v>1.5600000000000001E-2</v>
      </c>
    </row>
    <row r="87" spans="1:14" x14ac:dyDescent="0.3">
      <c r="A87" s="44">
        <v>38046</v>
      </c>
      <c r="B87">
        <v>1.7000000000000001E-3</v>
      </c>
      <c r="C87">
        <v>5.2900000000000003E-2</v>
      </c>
      <c r="D87">
        <v>7.4999999999999997E-3</v>
      </c>
      <c r="E87">
        <v>2.53E-2</v>
      </c>
      <c r="F87">
        <v>6.3E-3</v>
      </c>
      <c r="G87">
        <v>1.1300000000000001E-2</v>
      </c>
      <c r="H87">
        <v>8.4000000000000012E-3</v>
      </c>
      <c r="I87">
        <v>1.4999999999999999E-2</v>
      </c>
      <c r="J87">
        <v>1.23E-2</v>
      </c>
      <c r="K87">
        <v>5.1000000000000004E-3</v>
      </c>
      <c r="L87">
        <v>5.7000000000000002E-3</v>
      </c>
      <c r="M87">
        <v>1.8E-3</v>
      </c>
      <c r="N87">
        <v>1.11E-2</v>
      </c>
    </row>
    <row r="88" spans="1:14" x14ac:dyDescent="0.3">
      <c r="A88" s="44">
        <v>38077</v>
      </c>
      <c r="B88">
        <v>6.0999999999999995E-3</v>
      </c>
      <c r="C88">
        <v>-5.1000000000000004E-3</v>
      </c>
      <c r="D88">
        <v>4.5999999999999999E-3</v>
      </c>
      <c r="E88">
        <v>1.72E-2</v>
      </c>
      <c r="F88">
        <v>3.2000000000000002E-3</v>
      </c>
      <c r="G88">
        <v>1.6000000000000001E-3</v>
      </c>
      <c r="H88">
        <v>2.9999999999999997E-4</v>
      </c>
      <c r="I88">
        <v>6.4000000000000003E-3</v>
      </c>
      <c r="J88">
        <v>4.1000000000000003E-3</v>
      </c>
      <c r="K88">
        <v>1.7000000000000001E-3</v>
      </c>
      <c r="L88">
        <v>3.8E-3</v>
      </c>
      <c r="M88">
        <v>-1.4800000000000001E-2</v>
      </c>
      <c r="N88">
        <v>4.3000000000000009E-3</v>
      </c>
    </row>
    <row r="89" spans="1:14" x14ac:dyDescent="0.3">
      <c r="A89" s="44">
        <v>38107</v>
      </c>
      <c r="B89">
        <v>2E-3</v>
      </c>
      <c r="C89">
        <v>-5.3199999999999997E-2</v>
      </c>
      <c r="D89">
        <v>9.300000000000001E-3</v>
      </c>
      <c r="E89">
        <v>-2.52E-2</v>
      </c>
      <c r="F89">
        <v>-8.2000000000000007E-3</v>
      </c>
      <c r="G89">
        <v>2.0000000000000001E-4</v>
      </c>
      <c r="H89">
        <v>6.1999999999999998E-3</v>
      </c>
      <c r="I89">
        <v>-1.78E-2</v>
      </c>
      <c r="J89">
        <v>-1.6500000000000001E-2</v>
      </c>
      <c r="K89">
        <v>-3.9000000000000003E-3</v>
      </c>
      <c r="L89">
        <v>-4.5000000000000005E-3</v>
      </c>
      <c r="M89">
        <v>3.8399999999999997E-2</v>
      </c>
      <c r="N89">
        <v>-6.7999999999999996E-3</v>
      </c>
    </row>
    <row r="90" spans="1:14" x14ac:dyDescent="0.3">
      <c r="A90" s="44">
        <v>38138</v>
      </c>
      <c r="B90">
        <v>-1.2800000000000001E-2</v>
      </c>
      <c r="C90">
        <v>-1.1800000000000001E-2</v>
      </c>
      <c r="D90">
        <v>-1E-3</v>
      </c>
      <c r="E90">
        <v>-1.8100000000000002E-2</v>
      </c>
      <c r="F90">
        <v>2.4000000000000002E-3</v>
      </c>
      <c r="G90">
        <v>-2.3E-3</v>
      </c>
      <c r="H90">
        <v>4.0000000000000001E-3</v>
      </c>
      <c r="I90">
        <v>-8.1000000000000013E-3</v>
      </c>
      <c r="J90">
        <v>-3.4999999999999996E-3</v>
      </c>
      <c r="K90">
        <v>0</v>
      </c>
      <c r="L90">
        <v>-3.7000000000000002E-3</v>
      </c>
      <c r="M90">
        <v>-2.4000000000000002E-3</v>
      </c>
      <c r="N90">
        <v>-8.2000000000000007E-3</v>
      </c>
    </row>
    <row r="91" spans="1:14" x14ac:dyDescent="0.3">
      <c r="A91" s="44">
        <v>38168</v>
      </c>
      <c r="B91">
        <v>-1.06E-2</v>
      </c>
      <c r="C91">
        <v>-3.1600000000000003E-2</v>
      </c>
      <c r="D91">
        <v>2.0199999999999999E-2</v>
      </c>
      <c r="E91">
        <v>2E-3</v>
      </c>
      <c r="F91">
        <v>4.2000000000000006E-3</v>
      </c>
      <c r="G91">
        <v>1.1300000000000001E-2</v>
      </c>
      <c r="H91">
        <v>5.5000000000000005E-3</v>
      </c>
      <c r="I91">
        <v>-1.9E-3</v>
      </c>
      <c r="J91">
        <v>9.1000000000000004E-3</v>
      </c>
      <c r="K91">
        <v>1.7000000000000001E-3</v>
      </c>
      <c r="L91">
        <v>2.2000000000000001E-3</v>
      </c>
      <c r="M91">
        <v>-5.1000000000000004E-3</v>
      </c>
      <c r="N91">
        <v>3.3999999999999998E-3</v>
      </c>
    </row>
    <row r="92" spans="1:14" x14ac:dyDescent="0.3">
      <c r="A92" s="44">
        <v>38199</v>
      </c>
      <c r="B92">
        <v>1.2999999999999999E-3</v>
      </c>
      <c r="C92">
        <v>-1.1900000000000001E-2</v>
      </c>
      <c r="D92">
        <v>1.9E-3</v>
      </c>
      <c r="E92">
        <v>-2.7000000000000001E-3</v>
      </c>
      <c r="F92">
        <v>5.9999999999999995E-4</v>
      </c>
      <c r="G92">
        <v>-8.2000000000000007E-3</v>
      </c>
      <c r="H92">
        <v>6.1999999999999998E-3</v>
      </c>
      <c r="I92">
        <v>-1.4000000000000002E-3</v>
      </c>
      <c r="J92">
        <v>-1.54E-2</v>
      </c>
      <c r="K92">
        <v>-9.1999999999999998E-3</v>
      </c>
      <c r="L92">
        <v>7.000000000000001E-4</v>
      </c>
      <c r="M92">
        <v>6.3799999999999996E-2</v>
      </c>
      <c r="N92">
        <v>-4.8999999999999998E-3</v>
      </c>
    </row>
    <row r="93" spans="1:14" x14ac:dyDescent="0.3">
      <c r="A93" s="44">
        <v>38230</v>
      </c>
      <c r="B93">
        <v>4.0000000000000001E-3</v>
      </c>
      <c r="C93">
        <v>-8.4000000000000012E-3</v>
      </c>
      <c r="D93">
        <v>8.8000000000000005E-3</v>
      </c>
      <c r="E93">
        <v>1.3300000000000001E-2</v>
      </c>
      <c r="F93">
        <v>-8.9999999999999998E-4</v>
      </c>
      <c r="G93">
        <v>3.4999999999999996E-3</v>
      </c>
      <c r="H93">
        <v>3.5999999999999999E-3</v>
      </c>
      <c r="I93">
        <v>-3.9000000000000003E-3</v>
      </c>
      <c r="J93">
        <v>-2.2000000000000001E-3</v>
      </c>
      <c r="K93">
        <v>1.1000000000000001E-3</v>
      </c>
      <c r="L93">
        <v>3.0999999999999999E-3</v>
      </c>
      <c r="M93">
        <v>1.26E-2</v>
      </c>
      <c r="N93">
        <v>-1E-3</v>
      </c>
    </row>
    <row r="94" spans="1:14" x14ac:dyDescent="0.3">
      <c r="A94" s="44">
        <v>38260</v>
      </c>
      <c r="B94">
        <v>-1.7000000000000001E-3</v>
      </c>
      <c r="C94">
        <v>2.2000000000000002E-2</v>
      </c>
      <c r="D94">
        <v>1.04E-2</v>
      </c>
      <c r="E94">
        <v>2.7999999999999997E-2</v>
      </c>
      <c r="F94">
        <v>8.5000000000000006E-3</v>
      </c>
      <c r="G94">
        <v>1.03E-2</v>
      </c>
      <c r="H94">
        <v>1.2000000000000001E-3</v>
      </c>
      <c r="I94">
        <v>8.0000000000000004E-4</v>
      </c>
      <c r="J94">
        <v>2.1000000000000001E-2</v>
      </c>
      <c r="K94">
        <v>4.2000000000000006E-3</v>
      </c>
      <c r="L94">
        <v>5.1999999999999998E-3</v>
      </c>
      <c r="M94">
        <v>-2.1600000000000001E-2</v>
      </c>
      <c r="N94">
        <v>9.8999999999999991E-3</v>
      </c>
    </row>
    <row r="95" spans="1:14" x14ac:dyDescent="0.3">
      <c r="A95" s="44">
        <v>38291</v>
      </c>
      <c r="B95">
        <v>-4.4000000000000003E-3</v>
      </c>
      <c r="C95">
        <v>3.5799999999999998E-2</v>
      </c>
      <c r="D95">
        <v>1.43E-2</v>
      </c>
      <c r="E95">
        <v>1.8500000000000003E-2</v>
      </c>
      <c r="F95">
        <v>-5.0000000000000001E-4</v>
      </c>
      <c r="G95">
        <v>1.24E-2</v>
      </c>
      <c r="H95">
        <v>2.8000000000000004E-3</v>
      </c>
      <c r="I95">
        <v>1.3800000000000002E-2</v>
      </c>
      <c r="J95">
        <v>7.4000000000000003E-3</v>
      </c>
      <c r="K95">
        <v>7.4000000000000003E-3</v>
      </c>
      <c r="L95">
        <v>4.0000000000000001E-3</v>
      </c>
      <c r="M95">
        <v>-9.1999999999999998E-3</v>
      </c>
      <c r="N95">
        <v>6.7999999999999996E-3</v>
      </c>
    </row>
    <row r="96" spans="1:14" x14ac:dyDescent="0.3">
      <c r="A96" s="44">
        <v>38321</v>
      </c>
      <c r="B96">
        <v>8.1000000000000013E-3</v>
      </c>
      <c r="C96">
        <v>4.7500000000000001E-2</v>
      </c>
      <c r="D96">
        <v>3.3699999999999994E-2</v>
      </c>
      <c r="E96">
        <v>3.2800000000000003E-2</v>
      </c>
      <c r="F96">
        <v>1.3999999999999999E-2</v>
      </c>
      <c r="G96">
        <v>3.0600000000000002E-2</v>
      </c>
      <c r="H96">
        <v>7.4999999999999997E-3</v>
      </c>
      <c r="I96">
        <v>2.7999999999999997E-2</v>
      </c>
      <c r="J96">
        <v>3.0800000000000001E-2</v>
      </c>
      <c r="K96">
        <v>1.6400000000000001E-2</v>
      </c>
      <c r="L96">
        <v>1.49E-2</v>
      </c>
      <c r="M96">
        <v>-5.74E-2</v>
      </c>
      <c r="N96">
        <v>2.4399999999999998E-2</v>
      </c>
    </row>
    <row r="97" spans="1:14" x14ac:dyDescent="0.3">
      <c r="A97" s="44">
        <v>38352</v>
      </c>
      <c r="B97">
        <v>5.6000000000000008E-3</v>
      </c>
      <c r="C97">
        <v>0</v>
      </c>
      <c r="D97">
        <v>2.6600000000000002E-2</v>
      </c>
      <c r="E97">
        <v>2.0099999999999996E-2</v>
      </c>
      <c r="F97">
        <v>5.7999999999999996E-3</v>
      </c>
      <c r="G97">
        <v>2.4399999999999998E-2</v>
      </c>
      <c r="H97">
        <v>6.0000000000000001E-3</v>
      </c>
      <c r="I97">
        <v>3.2999999999999995E-3</v>
      </c>
      <c r="J97">
        <v>1.78E-2</v>
      </c>
      <c r="K97">
        <v>1.3300000000000001E-2</v>
      </c>
      <c r="L97">
        <v>9.8999999999999991E-3</v>
      </c>
      <c r="M97">
        <v>-3.9099999999999996E-2</v>
      </c>
      <c r="N97">
        <v>1.4499999999999999E-2</v>
      </c>
    </row>
    <row r="98" spans="1:14" x14ac:dyDescent="0.3">
      <c r="A98" s="44">
        <v>38383</v>
      </c>
      <c r="B98">
        <v>-9.5999999999999992E-3</v>
      </c>
      <c r="C98">
        <v>-4.3799999999999999E-2</v>
      </c>
      <c r="D98">
        <v>3.7000000000000002E-3</v>
      </c>
      <c r="E98">
        <v>1.43E-2</v>
      </c>
      <c r="F98">
        <v>8.1000000000000013E-3</v>
      </c>
      <c r="G98">
        <v>4.0000000000000002E-4</v>
      </c>
      <c r="H98">
        <v>4.4000000000000003E-3</v>
      </c>
      <c r="I98">
        <v>-4.7000000000000002E-3</v>
      </c>
      <c r="J98">
        <v>-1.7000000000000001E-3</v>
      </c>
      <c r="K98">
        <v>0</v>
      </c>
      <c r="L98">
        <v>1.2000000000000001E-3</v>
      </c>
      <c r="M98">
        <v>3.8699999999999998E-2</v>
      </c>
      <c r="N98">
        <v>5.9999999999999995E-4</v>
      </c>
    </row>
    <row r="99" spans="1:14" x14ac:dyDescent="0.3">
      <c r="A99" s="44">
        <v>38411</v>
      </c>
      <c r="B99">
        <v>-5.7999999999999996E-3</v>
      </c>
      <c r="C99">
        <v>5.0000000000000001E-4</v>
      </c>
      <c r="D99">
        <v>1.34E-2</v>
      </c>
      <c r="E99">
        <v>3.4599999999999999E-2</v>
      </c>
      <c r="F99">
        <v>8.0000000000000002E-3</v>
      </c>
      <c r="G99">
        <v>1.44E-2</v>
      </c>
      <c r="H99">
        <v>8.5000000000000006E-3</v>
      </c>
      <c r="I99">
        <v>1.7100000000000001E-2</v>
      </c>
      <c r="J99">
        <v>2.1000000000000001E-2</v>
      </c>
      <c r="K99">
        <v>6.5000000000000006E-3</v>
      </c>
      <c r="L99">
        <v>8.1000000000000013E-3</v>
      </c>
      <c r="M99">
        <v>1.1800000000000001E-2</v>
      </c>
      <c r="N99">
        <v>1.3600000000000001E-2</v>
      </c>
    </row>
    <row r="100" spans="1:14" x14ac:dyDescent="0.3">
      <c r="A100" s="44">
        <v>38442</v>
      </c>
      <c r="B100">
        <v>-1.3999999999999999E-2</v>
      </c>
      <c r="C100">
        <v>-5.9999999999999995E-4</v>
      </c>
      <c r="D100">
        <v>3.2000000000000002E-3</v>
      </c>
      <c r="E100">
        <v>-1.9699999999999999E-2</v>
      </c>
      <c r="F100">
        <v>1.9E-3</v>
      </c>
      <c r="G100">
        <v>-4.0000000000000002E-4</v>
      </c>
      <c r="H100">
        <v>2.4000000000000002E-3</v>
      </c>
      <c r="I100">
        <v>-2.7000000000000001E-3</v>
      </c>
      <c r="J100">
        <v>-9.5999999999999992E-3</v>
      </c>
      <c r="K100">
        <v>3.2000000000000002E-3</v>
      </c>
      <c r="L100">
        <v>-4.2000000000000006E-3</v>
      </c>
      <c r="M100">
        <v>2.4399999999999998E-2</v>
      </c>
      <c r="N100">
        <v>-4.4000000000000003E-3</v>
      </c>
    </row>
    <row r="101" spans="1:14" x14ac:dyDescent="0.3">
      <c r="A101" s="44">
        <v>38472</v>
      </c>
      <c r="B101">
        <v>-3.1600000000000003E-2</v>
      </c>
      <c r="C101">
        <v>-3.5400000000000001E-2</v>
      </c>
      <c r="D101">
        <v>-5.1999999999999998E-3</v>
      </c>
      <c r="E101">
        <v>-4.8999999999999998E-3</v>
      </c>
      <c r="F101">
        <v>-3.0000000000000001E-3</v>
      </c>
      <c r="G101">
        <v>-1.2800000000000001E-2</v>
      </c>
      <c r="H101">
        <v>-2.9999999999999997E-4</v>
      </c>
      <c r="I101">
        <v>-8.0000000000000002E-3</v>
      </c>
      <c r="J101">
        <v>-1.84E-2</v>
      </c>
      <c r="K101">
        <v>-1.0500000000000001E-2</v>
      </c>
      <c r="L101">
        <v>-1.0800000000000001E-2</v>
      </c>
      <c r="M101">
        <v>3.9299999999999995E-2</v>
      </c>
      <c r="N101">
        <v>-1.41E-2</v>
      </c>
    </row>
    <row r="102" spans="1:14" x14ac:dyDescent="0.3">
      <c r="A102" s="44">
        <v>38503</v>
      </c>
      <c r="B102">
        <v>-1.3300000000000001E-2</v>
      </c>
      <c r="C102">
        <v>2.3199999999999998E-2</v>
      </c>
      <c r="D102">
        <v>5.9999999999999995E-4</v>
      </c>
      <c r="E102">
        <v>7.1999999999999998E-3</v>
      </c>
      <c r="F102">
        <v>4.7000000000000002E-3</v>
      </c>
      <c r="G102">
        <v>6.5000000000000006E-3</v>
      </c>
      <c r="H102">
        <v>-1E-3</v>
      </c>
      <c r="I102">
        <v>8.8000000000000005E-3</v>
      </c>
      <c r="J102">
        <v>1.1500000000000002E-2</v>
      </c>
      <c r="K102">
        <v>9.5000000000000015E-3</v>
      </c>
      <c r="L102">
        <v>-2.0000000000000001E-4</v>
      </c>
      <c r="M102">
        <v>-4.7500000000000001E-2</v>
      </c>
      <c r="N102">
        <v>1.8E-3</v>
      </c>
    </row>
    <row r="103" spans="1:14" x14ac:dyDescent="0.3">
      <c r="A103" s="44">
        <v>38533</v>
      </c>
      <c r="B103">
        <v>1.0700000000000001E-2</v>
      </c>
      <c r="C103">
        <v>2.6000000000000002E-2</v>
      </c>
      <c r="D103">
        <v>1.3300000000000001E-2</v>
      </c>
      <c r="E103">
        <v>1.6E-2</v>
      </c>
      <c r="F103">
        <v>8.1000000000000013E-3</v>
      </c>
      <c r="G103">
        <v>1.3300000000000001E-2</v>
      </c>
      <c r="H103">
        <v>1E-3</v>
      </c>
      <c r="I103">
        <v>1.1600000000000001E-2</v>
      </c>
      <c r="J103">
        <v>1.95E-2</v>
      </c>
      <c r="K103">
        <v>8.5000000000000006E-3</v>
      </c>
      <c r="L103">
        <v>9.5000000000000015E-3</v>
      </c>
      <c r="M103">
        <v>-3.2000000000000002E-3</v>
      </c>
      <c r="N103">
        <v>1.3100000000000001E-2</v>
      </c>
    </row>
    <row r="104" spans="1:14" x14ac:dyDescent="0.3">
      <c r="A104" s="44">
        <v>38564</v>
      </c>
      <c r="B104">
        <v>1.6400000000000001E-2</v>
      </c>
      <c r="C104">
        <v>-1.2999999999999999E-3</v>
      </c>
      <c r="D104">
        <v>1.7299999999999999E-2</v>
      </c>
      <c r="E104">
        <v>2.5699999999999997E-2</v>
      </c>
      <c r="F104">
        <v>7.7999999999999988E-3</v>
      </c>
      <c r="G104">
        <v>2.1499999999999998E-2</v>
      </c>
      <c r="H104">
        <v>8.1000000000000013E-3</v>
      </c>
      <c r="I104">
        <v>1.1900000000000001E-2</v>
      </c>
      <c r="J104">
        <v>2.6499999999999999E-2</v>
      </c>
      <c r="K104">
        <v>1.1500000000000002E-2</v>
      </c>
      <c r="L104">
        <v>1.49E-2</v>
      </c>
      <c r="M104">
        <v>-2.4199999999999999E-2</v>
      </c>
      <c r="N104">
        <v>1.34E-2</v>
      </c>
    </row>
    <row r="105" spans="1:14" x14ac:dyDescent="0.3">
      <c r="A105" s="44">
        <v>38595</v>
      </c>
      <c r="B105">
        <v>6.5999999999999991E-3</v>
      </c>
      <c r="C105">
        <v>0.01</v>
      </c>
      <c r="D105">
        <v>1.24E-2</v>
      </c>
      <c r="E105">
        <v>1.52E-2</v>
      </c>
      <c r="F105">
        <v>6.1999999999999998E-3</v>
      </c>
      <c r="G105">
        <v>9.1999999999999998E-3</v>
      </c>
      <c r="H105">
        <v>3.5999999999999999E-3</v>
      </c>
      <c r="I105">
        <v>8.3000000000000001E-3</v>
      </c>
      <c r="J105">
        <v>9.7000000000000003E-3</v>
      </c>
      <c r="K105">
        <v>6.0999999999999995E-3</v>
      </c>
      <c r="L105">
        <v>5.3E-3</v>
      </c>
      <c r="M105">
        <v>2.5899999999999999E-2</v>
      </c>
      <c r="N105">
        <v>7.899999999999999E-3</v>
      </c>
    </row>
    <row r="106" spans="1:14" x14ac:dyDescent="0.3">
      <c r="A106" s="44">
        <v>38625</v>
      </c>
      <c r="B106">
        <v>1.4199999999999999E-2</v>
      </c>
      <c r="C106">
        <v>7.899999999999999E-3</v>
      </c>
      <c r="D106">
        <v>1.1200000000000002E-2</v>
      </c>
      <c r="E106">
        <v>4.0199999999999993E-2</v>
      </c>
      <c r="F106">
        <v>8.7000000000000011E-3</v>
      </c>
      <c r="G106">
        <v>0.01</v>
      </c>
      <c r="H106">
        <v>6.1999999999999998E-3</v>
      </c>
      <c r="I106">
        <v>2.69E-2</v>
      </c>
      <c r="J106">
        <v>2.2200000000000001E-2</v>
      </c>
      <c r="K106">
        <v>3.4999999999999996E-3</v>
      </c>
      <c r="L106">
        <v>1.2199999999999999E-2</v>
      </c>
      <c r="M106">
        <v>1.9799999999999998E-2</v>
      </c>
      <c r="N106">
        <v>1.47E-2</v>
      </c>
    </row>
    <row r="107" spans="1:14" x14ac:dyDescent="0.3">
      <c r="A107" s="44">
        <v>38656</v>
      </c>
      <c r="B107">
        <v>-1.5000000000000002E-3</v>
      </c>
      <c r="C107">
        <v>-9.1999999999999998E-3</v>
      </c>
      <c r="D107">
        <v>-3.2000000000000002E-3</v>
      </c>
      <c r="E107">
        <v>-2.3E-2</v>
      </c>
      <c r="F107">
        <v>1E-4</v>
      </c>
      <c r="G107">
        <v>-1.7299999999999999E-2</v>
      </c>
      <c r="H107">
        <v>5.7000000000000002E-3</v>
      </c>
      <c r="I107">
        <v>-7.4000000000000003E-3</v>
      </c>
      <c r="J107">
        <v>-1.7399999999999999E-2</v>
      </c>
      <c r="K107">
        <v>-1.4499999999999999E-2</v>
      </c>
      <c r="L107">
        <v>-3.8E-3</v>
      </c>
      <c r="M107">
        <v>2.3299999999999998E-2</v>
      </c>
      <c r="N107">
        <v>-1.49E-2</v>
      </c>
    </row>
    <row r="108" spans="1:14" x14ac:dyDescent="0.3">
      <c r="A108" s="44">
        <v>38686</v>
      </c>
      <c r="B108">
        <v>4.0000000000000002E-4</v>
      </c>
      <c r="C108">
        <v>3.7900000000000003E-2</v>
      </c>
      <c r="D108">
        <v>0.01</v>
      </c>
      <c r="E108">
        <v>2.7900000000000001E-2</v>
      </c>
      <c r="F108">
        <v>6.0999999999999995E-3</v>
      </c>
      <c r="G108">
        <v>1.2500000000000001E-2</v>
      </c>
      <c r="H108">
        <v>1.5000000000000002E-3</v>
      </c>
      <c r="I108">
        <v>1.6400000000000001E-2</v>
      </c>
      <c r="J108">
        <v>2.1099999999999997E-2</v>
      </c>
      <c r="K108">
        <v>1.1200000000000002E-2</v>
      </c>
      <c r="L108">
        <v>6.6999999999999994E-3</v>
      </c>
      <c r="M108">
        <v>-0.03</v>
      </c>
      <c r="N108">
        <v>1.6E-2</v>
      </c>
    </row>
    <row r="109" spans="1:14" x14ac:dyDescent="0.3">
      <c r="A109" s="44">
        <v>38717</v>
      </c>
      <c r="B109">
        <v>9.1999999999999998E-3</v>
      </c>
      <c r="C109">
        <v>-1.5300000000000001E-2</v>
      </c>
      <c r="D109">
        <v>1.2199999999999999E-2</v>
      </c>
      <c r="E109">
        <v>2.8399999999999998E-2</v>
      </c>
      <c r="F109">
        <v>6.7999999999999996E-3</v>
      </c>
      <c r="G109">
        <v>1.4199999999999999E-2</v>
      </c>
      <c r="H109">
        <v>5.4000000000000003E-3</v>
      </c>
      <c r="I109">
        <v>1.3500000000000002E-2</v>
      </c>
      <c r="J109">
        <v>2.4899999999999999E-2</v>
      </c>
      <c r="K109">
        <v>1.3800000000000002E-2</v>
      </c>
      <c r="L109">
        <v>1.26E-2</v>
      </c>
      <c r="M109">
        <v>-3.4999999999999996E-3</v>
      </c>
      <c r="N109">
        <v>1.9099999999999999E-2</v>
      </c>
    </row>
    <row r="110" spans="1:14" x14ac:dyDescent="0.3">
      <c r="A110" s="44">
        <v>38748</v>
      </c>
      <c r="B110">
        <v>2.5000000000000001E-2</v>
      </c>
      <c r="C110">
        <v>1.7399999999999999E-2</v>
      </c>
      <c r="D110">
        <v>2.53E-2</v>
      </c>
      <c r="E110">
        <v>5.2600000000000001E-2</v>
      </c>
      <c r="F110">
        <v>1.1500000000000002E-2</v>
      </c>
      <c r="G110">
        <v>3.4099999999999998E-2</v>
      </c>
      <c r="H110">
        <v>9.300000000000001E-3</v>
      </c>
      <c r="I110">
        <v>2.58E-2</v>
      </c>
      <c r="J110">
        <v>3.8099999999999995E-2</v>
      </c>
      <c r="K110">
        <v>2.7200000000000002E-2</v>
      </c>
      <c r="L110">
        <v>2.3799999999999998E-2</v>
      </c>
      <c r="M110">
        <v>-2.8799999999999999E-2</v>
      </c>
      <c r="N110">
        <v>2.86E-2</v>
      </c>
    </row>
    <row r="111" spans="1:14" x14ac:dyDescent="0.3">
      <c r="A111" s="44">
        <v>38776</v>
      </c>
      <c r="B111">
        <v>1.1600000000000001E-2</v>
      </c>
      <c r="C111">
        <v>-1.8600000000000002E-2</v>
      </c>
      <c r="D111">
        <v>6.5000000000000006E-3</v>
      </c>
      <c r="E111">
        <v>1.61E-2</v>
      </c>
      <c r="F111">
        <v>4.5999999999999999E-3</v>
      </c>
      <c r="G111">
        <v>5.1000000000000004E-3</v>
      </c>
      <c r="H111">
        <v>4.1000000000000003E-3</v>
      </c>
      <c r="I111">
        <v>2.0000000000000001E-4</v>
      </c>
      <c r="J111">
        <v>1.6000000000000001E-3</v>
      </c>
      <c r="K111">
        <v>1.04E-2</v>
      </c>
      <c r="L111">
        <v>7.3000000000000001E-3</v>
      </c>
      <c r="M111">
        <v>6.4000000000000003E-3</v>
      </c>
      <c r="N111">
        <v>3.7000000000000002E-3</v>
      </c>
    </row>
    <row r="112" spans="1:14" x14ac:dyDescent="0.3">
      <c r="A112" s="44">
        <v>38807</v>
      </c>
      <c r="B112">
        <v>1.0700000000000001E-2</v>
      </c>
      <c r="C112">
        <v>2.8399999999999998E-2</v>
      </c>
      <c r="D112">
        <v>1.72E-2</v>
      </c>
      <c r="E112">
        <v>1.2199999999999999E-2</v>
      </c>
      <c r="F112">
        <v>9.7999999999999997E-3</v>
      </c>
      <c r="G112">
        <v>1.8500000000000003E-2</v>
      </c>
      <c r="H112">
        <v>5.5000000000000005E-3</v>
      </c>
      <c r="I112">
        <v>9.4000000000000004E-3</v>
      </c>
      <c r="J112">
        <v>2.3799999999999998E-2</v>
      </c>
      <c r="K112">
        <v>1.44E-2</v>
      </c>
      <c r="L112">
        <v>1.5700000000000002E-2</v>
      </c>
      <c r="M112">
        <v>-1.3900000000000001E-2</v>
      </c>
      <c r="N112">
        <v>1.6400000000000001E-2</v>
      </c>
    </row>
    <row r="113" spans="1:14" x14ac:dyDescent="0.3">
      <c r="A113" s="44">
        <v>38837</v>
      </c>
      <c r="B113">
        <v>6.4000000000000003E-3</v>
      </c>
      <c r="C113">
        <v>3.8699999999999998E-2</v>
      </c>
      <c r="D113">
        <v>1.9299999999999998E-2</v>
      </c>
      <c r="E113">
        <v>3.6499999999999998E-2</v>
      </c>
      <c r="F113">
        <v>1.0200000000000001E-2</v>
      </c>
      <c r="G113">
        <v>1.6400000000000001E-2</v>
      </c>
      <c r="H113">
        <v>1.21E-2</v>
      </c>
      <c r="I113">
        <v>2.3799999999999998E-2</v>
      </c>
      <c r="J113">
        <v>1.72E-2</v>
      </c>
      <c r="K113">
        <v>1.1900000000000001E-2</v>
      </c>
      <c r="L113">
        <v>1.26E-2</v>
      </c>
      <c r="M113">
        <v>-1.2000000000000001E-3</v>
      </c>
      <c r="N113">
        <v>1.7100000000000001E-2</v>
      </c>
    </row>
    <row r="114" spans="1:14" x14ac:dyDescent="0.3">
      <c r="A114" s="44">
        <v>38868</v>
      </c>
      <c r="B114">
        <v>9.1000000000000004E-3</v>
      </c>
      <c r="C114">
        <v>-1.46E-2</v>
      </c>
      <c r="D114">
        <v>8.6000000000000017E-3</v>
      </c>
      <c r="E114">
        <v>-3.8899999999999997E-2</v>
      </c>
      <c r="F114">
        <v>2.0000000000000001E-4</v>
      </c>
      <c r="G114">
        <v>8.0000000000000004E-4</v>
      </c>
      <c r="H114">
        <v>5.8999999999999999E-3</v>
      </c>
      <c r="I114">
        <v>-1.55E-2</v>
      </c>
      <c r="J114">
        <v>-2.4799999999999999E-2</v>
      </c>
      <c r="K114">
        <v>8.9999999999999998E-4</v>
      </c>
      <c r="L114">
        <v>-2.5000000000000001E-3</v>
      </c>
      <c r="M114">
        <v>2.46E-2</v>
      </c>
      <c r="N114">
        <v>-1.3300000000000001E-2</v>
      </c>
    </row>
    <row r="115" spans="1:14" x14ac:dyDescent="0.3">
      <c r="A115" s="44">
        <v>38898</v>
      </c>
      <c r="B115">
        <v>1.2000000000000001E-3</v>
      </c>
      <c r="C115">
        <v>-1.4199999999999999E-2</v>
      </c>
      <c r="D115">
        <v>-1.5000000000000002E-3</v>
      </c>
      <c r="E115">
        <v>-9.7000000000000003E-3</v>
      </c>
      <c r="F115">
        <v>6.3E-3</v>
      </c>
      <c r="G115">
        <v>1.2000000000000001E-3</v>
      </c>
      <c r="H115">
        <v>3.5999999999999999E-3</v>
      </c>
      <c r="I115">
        <v>-1.5000000000000002E-3</v>
      </c>
      <c r="J115">
        <v>-6.1999999999999998E-3</v>
      </c>
      <c r="K115">
        <v>8.7000000000000011E-3</v>
      </c>
      <c r="L115">
        <v>2.1000000000000003E-3</v>
      </c>
      <c r="M115">
        <v>1.1800000000000001E-2</v>
      </c>
      <c r="N115">
        <v>-2.8000000000000004E-3</v>
      </c>
    </row>
    <row r="116" spans="1:14" x14ac:dyDescent="0.3">
      <c r="A116" s="44">
        <v>38929</v>
      </c>
      <c r="B116">
        <v>6.5999999999999991E-3</v>
      </c>
      <c r="C116">
        <v>-2.1600000000000001E-2</v>
      </c>
      <c r="D116">
        <v>8.9999999999999998E-4</v>
      </c>
      <c r="E116">
        <v>6.6999999999999994E-3</v>
      </c>
      <c r="F116">
        <v>5.1000000000000004E-3</v>
      </c>
      <c r="G116">
        <v>-1.1000000000000001E-3</v>
      </c>
      <c r="H116">
        <v>6.4000000000000003E-3</v>
      </c>
      <c r="I116">
        <v>5.9999999999999995E-4</v>
      </c>
      <c r="J116">
        <v>-3.0999999999999999E-3</v>
      </c>
      <c r="K116">
        <v>5.7999999999999996E-3</v>
      </c>
      <c r="L116">
        <v>1.7000000000000001E-3</v>
      </c>
      <c r="M116">
        <v>1.7299999999999999E-2</v>
      </c>
      <c r="N116">
        <v>-5.0000000000000001E-4</v>
      </c>
    </row>
    <row r="117" spans="1:14" x14ac:dyDescent="0.3">
      <c r="A117" s="44">
        <v>38960</v>
      </c>
      <c r="B117">
        <v>9.7999999999999997E-3</v>
      </c>
      <c r="C117">
        <v>2E-3</v>
      </c>
      <c r="D117">
        <v>9.8999999999999991E-3</v>
      </c>
      <c r="E117">
        <v>1.3300000000000001E-2</v>
      </c>
      <c r="F117">
        <v>-8.9999999999999998E-4</v>
      </c>
      <c r="G117">
        <v>1.1200000000000002E-2</v>
      </c>
      <c r="H117">
        <v>3.7000000000000002E-3</v>
      </c>
      <c r="I117">
        <v>-3.9000000000000003E-3</v>
      </c>
      <c r="J117">
        <v>1.14E-2</v>
      </c>
      <c r="K117">
        <v>5.3E-3</v>
      </c>
      <c r="L117">
        <v>9.1999999999999998E-3</v>
      </c>
      <c r="M117">
        <v>-1.5600000000000001E-2</v>
      </c>
      <c r="N117">
        <v>6.5999999999999991E-3</v>
      </c>
    </row>
    <row r="118" spans="1:14" x14ac:dyDescent="0.3">
      <c r="A118" s="44">
        <v>38990</v>
      </c>
      <c r="B118">
        <v>9.300000000000001E-3</v>
      </c>
      <c r="C118">
        <v>-5.5000000000000005E-3</v>
      </c>
      <c r="D118">
        <v>3.2999999999999995E-3</v>
      </c>
      <c r="E118">
        <v>1.1000000000000001E-3</v>
      </c>
      <c r="F118">
        <v>8.9999999999999998E-4</v>
      </c>
      <c r="G118">
        <v>3.4999999999999996E-3</v>
      </c>
      <c r="H118">
        <v>1.4000000000000002E-3</v>
      </c>
      <c r="I118">
        <v>-6.6999999999999994E-3</v>
      </c>
      <c r="J118">
        <v>5.0000000000000001E-4</v>
      </c>
      <c r="K118">
        <v>4.1000000000000003E-3</v>
      </c>
      <c r="L118">
        <v>4.0000000000000001E-3</v>
      </c>
      <c r="M118">
        <v>-2.3599999999999999E-2</v>
      </c>
      <c r="N118">
        <v>-2.9999999999999997E-4</v>
      </c>
    </row>
    <row r="119" spans="1:14" x14ac:dyDescent="0.3">
      <c r="A119" s="44">
        <v>39021</v>
      </c>
      <c r="B119">
        <v>5.4000000000000003E-3</v>
      </c>
      <c r="C119">
        <v>1.0200000000000001E-2</v>
      </c>
      <c r="D119">
        <v>1.9400000000000001E-2</v>
      </c>
      <c r="E119">
        <v>2.5699999999999997E-2</v>
      </c>
      <c r="F119">
        <v>6.5000000000000006E-3</v>
      </c>
      <c r="G119">
        <v>2.06E-2</v>
      </c>
      <c r="H119">
        <v>6.6999999999999994E-3</v>
      </c>
      <c r="I119">
        <v>9.7000000000000003E-3</v>
      </c>
      <c r="J119">
        <v>1.9400000000000001E-2</v>
      </c>
      <c r="K119">
        <v>1.32E-2</v>
      </c>
      <c r="L119">
        <v>1.32E-2</v>
      </c>
      <c r="M119">
        <v>-3.7999999999999999E-2</v>
      </c>
      <c r="N119">
        <v>1.6300000000000002E-2</v>
      </c>
    </row>
    <row r="120" spans="1:14" x14ac:dyDescent="0.3">
      <c r="A120" s="44">
        <v>39051</v>
      </c>
      <c r="B120">
        <v>9.1999999999999998E-3</v>
      </c>
      <c r="C120">
        <v>2.2600000000000002E-2</v>
      </c>
      <c r="D120">
        <v>1.7899999999999999E-2</v>
      </c>
      <c r="E120">
        <v>3.2300000000000002E-2</v>
      </c>
      <c r="F120">
        <v>7.4999999999999997E-3</v>
      </c>
      <c r="G120">
        <v>1.8200000000000001E-2</v>
      </c>
      <c r="H120">
        <v>6.0000000000000001E-3</v>
      </c>
      <c r="I120">
        <v>1.9900000000000001E-2</v>
      </c>
      <c r="J120">
        <v>0.02</v>
      </c>
      <c r="K120">
        <v>1.4199999999999999E-2</v>
      </c>
      <c r="L120">
        <v>1.29E-2</v>
      </c>
      <c r="M120">
        <v>-2.6800000000000001E-2</v>
      </c>
      <c r="N120">
        <v>1.8500000000000003E-2</v>
      </c>
    </row>
    <row r="121" spans="1:14" x14ac:dyDescent="0.3">
      <c r="A121" s="44">
        <v>39082</v>
      </c>
      <c r="B121">
        <v>1.2699999999999999E-2</v>
      </c>
      <c r="C121">
        <v>1.46E-2</v>
      </c>
      <c r="D121">
        <v>1.6500000000000001E-2</v>
      </c>
      <c r="E121">
        <v>2.9099999999999997E-2</v>
      </c>
      <c r="F121">
        <v>1.0700000000000001E-2</v>
      </c>
      <c r="G121">
        <v>1.6800000000000002E-2</v>
      </c>
      <c r="H121">
        <v>7.1999999999999998E-3</v>
      </c>
      <c r="I121">
        <v>1.1600000000000001E-2</v>
      </c>
      <c r="J121">
        <v>1.5300000000000001E-2</v>
      </c>
      <c r="K121">
        <v>1.3300000000000001E-2</v>
      </c>
      <c r="L121">
        <v>1.2800000000000001E-2</v>
      </c>
      <c r="M121">
        <v>3.9000000000000003E-3</v>
      </c>
      <c r="N121">
        <v>1.7500000000000002E-2</v>
      </c>
    </row>
    <row r="122" spans="1:14" x14ac:dyDescent="0.3">
      <c r="A122" s="44">
        <v>39113</v>
      </c>
      <c r="B122">
        <v>1.3000000000000001E-2</v>
      </c>
      <c r="C122">
        <v>1.1300000000000001E-2</v>
      </c>
      <c r="D122">
        <v>1.4999999999999999E-2</v>
      </c>
      <c r="E122">
        <v>7.899999999999999E-3</v>
      </c>
      <c r="F122">
        <v>8.3000000000000001E-3</v>
      </c>
      <c r="G122">
        <v>2.0099999999999996E-2</v>
      </c>
      <c r="H122">
        <v>6.8999999999999999E-3</v>
      </c>
      <c r="I122">
        <v>6.0999999999999995E-3</v>
      </c>
      <c r="J122">
        <v>1.21E-2</v>
      </c>
      <c r="K122">
        <v>1.9099999999999999E-2</v>
      </c>
      <c r="L122">
        <v>1.3500000000000002E-2</v>
      </c>
      <c r="M122">
        <v>-1.0700000000000001E-2</v>
      </c>
      <c r="N122">
        <v>1.21E-2</v>
      </c>
    </row>
    <row r="123" spans="1:14" x14ac:dyDescent="0.3">
      <c r="A123" s="44">
        <v>39141</v>
      </c>
      <c r="B123">
        <v>1.1700000000000002E-2</v>
      </c>
      <c r="C123">
        <v>-1.44E-2</v>
      </c>
      <c r="D123">
        <v>1.4499999999999999E-2</v>
      </c>
      <c r="E123">
        <v>0.01</v>
      </c>
      <c r="F123">
        <v>5.1000000000000004E-3</v>
      </c>
      <c r="G123">
        <v>2.07E-2</v>
      </c>
      <c r="H123">
        <v>1.06E-2</v>
      </c>
      <c r="I123">
        <v>1.8E-3</v>
      </c>
      <c r="J123">
        <v>8.2000000000000007E-3</v>
      </c>
      <c r="K123">
        <v>2.5499999999999998E-2</v>
      </c>
      <c r="L123">
        <v>1.14E-2</v>
      </c>
      <c r="M123">
        <v>2.8000000000000004E-3</v>
      </c>
      <c r="N123">
        <v>9.5999999999999992E-3</v>
      </c>
    </row>
    <row r="124" spans="1:14" x14ac:dyDescent="0.3">
      <c r="A124" s="44">
        <v>39172</v>
      </c>
      <c r="B124">
        <v>6.0000000000000001E-3</v>
      </c>
      <c r="C124">
        <v>-1.41E-2</v>
      </c>
      <c r="D124">
        <v>1.0800000000000001E-2</v>
      </c>
      <c r="E124">
        <v>1.8500000000000003E-2</v>
      </c>
      <c r="F124">
        <v>1.01E-2</v>
      </c>
      <c r="G124">
        <v>1.46E-2</v>
      </c>
      <c r="H124">
        <v>6.0000000000000001E-3</v>
      </c>
      <c r="I124">
        <v>2.7000000000000001E-3</v>
      </c>
      <c r="J124">
        <v>1.1500000000000002E-2</v>
      </c>
      <c r="K124">
        <v>6.3E-3</v>
      </c>
      <c r="L124">
        <v>8.1000000000000013E-3</v>
      </c>
      <c r="M124">
        <v>-5.1000000000000004E-3</v>
      </c>
      <c r="N124">
        <v>9.5999999999999992E-3</v>
      </c>
    </row>
    <row r="125" spans="1:14" x14ac:dyDescent="0.3">
      <c r="A125" s="44">
        <v>39202</v>
      </c>
      <c r="B125">
        <v>2.5999999999999999E-3</v>
      </c>
      <c r="C125">
        <v>2.4099999999999996E-2</v>
      </c>
      <c r="D125">
        <v>1.6400000000000001E-2</v>
      </c>
      <c r="E125">
        <v>2.5499999999999998E-2</v>
      </c>
      <c r="F125">
        <v>8.8999999999999999E-3</v>
      </c>
      <c r="G125">
        <v>1.9699999999999999E-2</v>
      </c>
      <c r="H125">
        <v>7.0999999999999995E-3</v>
      </c>
      <c r="I125">
        <v>1.52E-2</v>
      </c>
      <c r="J125">
        <v>1.9799999999999998E-2</v>
      </c>
      <c r="K125">
        <v>1.6E-2</v>
      </c>
      <c r="L125">
        <v>1.34E-2</v>
      </c>
      <c r="M125">
        <v>-2.6499999999999999E-2</v>
      </c>
      <c r="N125">
        <v>1.6300000000000002E-2</v>
      </c>
    </row>
    <row r="126" spans="1:14" x14ac:dyDescent="0.3">
      <c r="A126" s="44">
        <v>39233</v>
      </c>
      <c r="B126">
        <v>1.1000000000000001E-2</v>
      </c>
      <c r="C126">
        <v>2.3E-2</v>
      </c>
      <c r="D126">
        <v>1.8000000000000002E-2</v>
      </c>
      <c r="E126">
        <v>2.7000000000000003E-2</v>
      </c>
      <c r="F126">
        <v>1.21E-2</v>
      </c>
      <c r="G126">
        <v>2.1299999999999999E-2</v>
      </c>
      <c r="H126">
        <v>5.5000000000000005E-3</v>
      </c>
      <c r="I126">
        <v>1.9199999999999998E-2</v>
      </c>
      <c r="J126">
        <v>2.2400000000000003E-2</v>
      </c>
      <c r="K126">
        <v>1.7100000000000001E-2</v>
      </c>
      <c r="L126">
        <v>1.5600000000000001E-2</v>
      </c>
      <c r="M126">
        <v>-1.9900000000000001E-2</v>
      </c>
      <c r="N126">
        <v>2.0400000000000001E-2</v>
      </c>
    </row>
    <row r="127" spans="1:14" x14ac:dyDescent="0.3">
      <c r="A127" s="44">
        <v>39263</v>
      </c>
      <c r="B127">
        <v>1.1000000000000001E-3</v>
      </c>
      <c r="C127">
        <v>2.29E-2</v>
      </c>
      <c r="D127">
        <v>2.7000000000000001E-3</v>
      </c>
      <c r="E127">
        <v>2.3599999999999999E-2</v>
      </c>
      <c r="F127">
        <v>7.7000000000000002E-3</v>
      </c>
      <c r="G127">
        <v>-7.000000000000001E-4</v>
      </c>
      <c r="H127">
        <v>4.8000000000000004E-3</v>
      </c>
      <c r="I127">
        <v>1.0700000000000001E-2</v>
      </c>
      <c r="J127">
        <v>7.7000000000000002E-3</v>
      </c>
      <c r="K127">
        <v>-5.3E-3</v>
      </c>
      <c r="L127">
        <v>0.01</v>
      </c>
      <c r="M127">
        <v>2.3599999999999999E-2</v>
      </c>
      <c r="N127">
        <v>8.2000000000000007E-3</v>
      </c>
    </row>
    <row r="128" spans="1:14" x14ac:dyDescent="0.3">
      <c r="A128" s="44">
        <v>39294</v>
      </c>
      <c r="B128">
        <v>-5.3E-3</v>
      </c>
      <c r="C128">
        <v>-1.2199999999999999E-2</v>
      </c>
      <c r="D128">
        <v>-5.6000000000000008E-3</v>
      </c>
      <c r="E128">
        <v>2.75E-2</v>
      </c>
      <c r="F128">
        <v>5.1000000000000004E-3</v>
      </c>
      <c r="G128">
        <v>-3.2000000000000002E-3</v>
      </c>
      <c r="H128">
        <v>7.000000000000001E-4</v>
      </c>
      <c r="I128">
        <v>1.1600000000000001E-2</v>
      </c>
      <c r="J128">
        <v>8.9999999999999998E-4</v>
      </c>
      <c r="K128">
        <v>-5.4000000000000003E-3</v>
      </c>
      <c r="L128">
        <v>4.0000000000000002E-4</v>
      </c>
      <c r="M128">
        <v>4.8599999999999997E-2</v>
      </c>
      <c r="N128">
        <v>4.1000000000000003E-3</v>
      </c>
    </row>
    <row r="129" spans="1:14" x14ac:dyDescent="0.3">
      <c r="A129" s="44">
        <v>39325</v>
      </c>
      <c r="B129">
        <v>-1.4499999999999999E-2</v>
      </c>
      <c r="C129">
        <v>-2.7999999999999997E-2</v>
      </c>
      <c r="D129">
        <v>-1.1800000000000001E-2</v>
      </c>
      <c r="E129">
        <v>-2.7400000000000001E-2</v>
      </c>
      <c r="F129">
        <v>-9.4000000000000004E-3</v>
      </c>
      <c r="G129">
        <v>-1.44E-2</v>
      </c>
      <c r="H129">
        <v>-4.8000000000000004E-3</v>
      </c>
      <c r="I129">
        <v>-1.1600000000000001E-2</v>
      </c>
      <c r="J129">
        <v>-1.6E-2</v>
      </c>
      <c r="K129">
        <v>1E-4</v>
      </c>
      <c r="L129">
        <v>-7.7000000000000002E-3</v>
      </c>
      <c r="M129">
        <v>9.1999999999999998E-3</v>
      </c>
      <c r="N129">
        <v>-2.2200000000000001E-2</v>
      </c>
    </row>
    <row r="130" spans="1:14" x14ac:dyDescent="0.3">
      <c r="A130" s="44">
        <v>39355</v>
      </c>
      <c r="B130">
        <v>1.61E-2</v>
      </c>
      <c r="C130">
        <v>4.6899999999999997E-2</v>
      </c>
      <c r="D130">
        <v>9.5000000000000015E-3</v>
      </c>
      <c r="E130">
        <v>4.2800000000000005E-2</v>
      </c>
      <c r="F130">
        <v>1.23E-2</v>
      </c>
      <c r="G130">
        <v>1.34E-2</v>
      </c>
      <c r="H130">
        <v>1.6400000000000001E-2</v>
      </c>
      <c r="I130">
        <v>3.3000000000000002E-2</v>
      </c>
      <c r="J130">
        <v>2.5600000000000001E-2</v>
      </c>
      <c r="K130">
        <v>1.3100000000000001E-2</v>
      </c>
      <c r="L130">
        <v>1.5300000000000001E-2</v>
      </c>
      <c r="M130">
        <v>-2.07E-2</v>
      </c>
      <c r="N130">
        <v>1.9900000000000001E-2</v>
      </c>
    </row>
    <row r="131" spans="1:14" x14ac:dyDescent="0.3">
      <c r="A131" s="44">
        <v>39386</v>
      </c>
      <c r="B131">
        <v>1.77E-2</v>
      </c>
      <c r="C131">
        <v>2.7999999999999997E-2</v>
      </c>
      <c r="D131">
        <v>1.7500000000000002E-2</v>
      </c>
      <c r="E131">
        <v>4.8499999999999995E-2</v>
      </c>
      <c r="F131">
        <v>1.6800000000000002E-2</v>
      </c>
      <c r="G131">
        <v>2.1400000000000002E-2</v>
      </c>
      <c r="H131">
        <v>1.14E-2</v>
      </c>
      <c r="I131">
        <v>3.04E-2</v>
      </c>
      <c r="J131">
        <v>2.8099999999999997E-2</v>
      </c>
      <c r="K131">
        <v>1.9099999999999999E-2</v>
      </c>
      <c r="L131">
        <v>0.02</v>
      </c>
      <c r="M131">
        <v>-2.5999999999999999E-3</v>
      </c>
      <c r="N131">
        <v>3.0299999999999997E-2</v>
      </c>
    </row>
    <row r="132" spans="1:14" x14ac:dyDescent="0.3">
      <c r="A132" s="44">
        <v>39416</v>
      </c>
      <c r="B132">
        <v>-1.3100000000000001E-2</v>
      </c>
      <c r="C132">
        <v>-1.6000000000000001E-3</v>
      </c>
      <c r="D132">
        <v>-1.6900000000000002E-2</v>
      </c>
      <c r="E132">
        <v>-2.3699999999999995E-2</v>
      </c>
      <c r="F132">
        <v>-1.8E-3</v>
      </c>
      <c r="G132">
        <v>-2.0199999999999999E-2</v>
      </c>
      <c r="H132">
        <v>-9.4000000000000004E-3</v>
      </c>
      <c r="I132">
        <v>-6.3E-3</v>
      </c>
      <c r="J132">
        <v>-2.2499999999999999E-2</v>
      </c>
      <c r="K132">
        <v>-1.49E-2</v>
      </c>
      <c r="L132">
        <v>-1.1200000000000002E-2</v>
      </c>
      <c r="M132">
        <v>7.1899999999999992E-2</v>
      </c>
      <c r="N132">
        <v>-1.4800000000000001E-2</v>
      </c>
    </row>
    <row r="133" spans="1:14" x14ac:dyDescent="0.3">
      <c r="A133" s="44">
        <v>39447</v>
      </c>
      <c r="B133">
        <v>-7.7000000000000002E-3</v>
      </c>
      <c r="C133">
        <v>1.1700000000000002E-2</v>
      </c>
      <c r="D133">
        <v>2.0000000000000001E-4</v>
      </c>
      <c r="E133">
        <v>1.3000000000000001E-2</v>
      </c>
      <c r="F133">
        <v>5.4000000000000003E-3</v>
      </c>
      <c r="G133">
        <v>7.000000000000001E-4</v>
      </c>
      <c r="H133">
        <v>3.5999999999999999E-3</v>
      </c>
      <c r="I133">
        <v>1.04E-2</v>
      </c>
      <c r="J133">
        <v>4.3000000000000009E-3</v>
      </c>
      <c r="K133">
        <v>-2.5000000000000001E-3</v>
      </c>
      <c r="L133">
        <v>2.2000000000000001E-3</v>
      </c>
      <c r="M133">
        <v>5.6000000000000008E-3</v>
      </c>
      <c r="N133">
        <v>4.0000000000000001E-3</v>
      </c>
    </row>
    <row r="134" spans="1:14" x14ac:dyDescent="0.3">
      <c r="A134" s="44">
        <v>39478</v>
      </c>
      <c r="B134">
        <v>-8.9999999999999998E-4</v>
      </c>
      <c r="C134">
        <v>2.5499999999999998E-2</v>
      </c>
      <c r="D134">
        <v>-2.3299999999999998E-2</v>
      </c>
      <c r="E134">
        <v>-5.0300000000000004E-2</v>
      </c>
      <c r="F134">
        <v>-1.1200000000000002E-2</v>
      </c>
      <c r="G134">
        <v>-2.7099999999999999E-2</v>
      </c>
      <c r="H134">
        <v>-1.2000000000000001E-3</v>
      </c>
      <c r="I134">
        <v>-1E-3</v>
      </c>
      <c r="J134">
        <v>-0.04</v>
      </c>
      <c r="K134">
        <v>-1.26E-2</v>
      </c>
      <c r="L134">
        <v>-1.1800000000000001E-2</v>
      </c>
      <c r="M134">
        <v>5.5599999999999997E-2</v>
      </c>
      <c r="N134">
        <v>-2.7200000000000002E-2</v>
      </c>
    </row>
    <row r="135" spans="1:14" x14ac:dyDescent="0.3">
      <c r="A135" s="44">
        <v>39507</v>
      </c>
      <c r="B135">
        <v>-8.3000000000000001E-3</v>
      </c>
      <c r="C135">
        <v>6.2E-2</v>
      </c>
      <c r="D135">
        <v>1.4000000000000002E-3</v>
      </c>
      <c r="E135">
        <v>2.7999999999999997E-2</v>
      </c>
      <c r="F135">
        <v>1.2E-2</v>
      </c>
      <c r="G135">
        <v>8.4000000000000012E-3</v>
      </c>
      <c r="H135">
        <v>-4.8999999999999998E-3</v>
      </c>
      <c r="I135">
        <v>3.1200000000000002E-2</v>
      </c>
      <c r="J135">
        <v>1.3999999999999999E-2</v>
      </c>
      <c r="K135">
        <v>6.0000000000000001E-3</v>
      </c>
      <c r="L135">
        <v>6.4000000000000003E-3</v>
      </c>
      <c r="M135">
        <v>0.03</v>
      </c>
      <c r="N135">
        <v>1.4199999999999999E-2</v>
      </c>
    </row>
    <row r="136" spans="1:14" x14ac:dyDescent="0.3">
      <c r="A136" s="44">
        <v>39538</v>
      </c>
      <c r="B136">
        <v>-3.1699999999999999E-2</v>
      </c>
      <c r="C136">
        <v>-5.6000000000000008E-3</v>
      </c>
      <c r="D136">
        <v>-1.26E-2</v>
      </c>
      <c r="E136">
        <v>-3.7900000000000003E-2</v>
      </c>
      <c r="F136">
        <v>-4.8999999999999998E-3</v>
      </c>
      <c r="G136">
        <v>-1.6800000000000002E-2</v>
      </c>
      <c r="H136">
        <v>-3.0600000000000002E-2</v>
      </c>
      <c r="I136">
        <v>-1.6900000000000002E-2</v>
      </c>
      <c r="J136">
        <v>-2.3599999999999999E-2</v>
      </c>
      <c r="K136">
        <v>-4.5000000000000005E-3</v>
      </c>
      <c r="L136">
        <v>-1.6200000000000003E-2</v>
      </c>
      <c r="M136">
        <v>1.9199999999999998E-2</v>
      </c>
      <c r="N136">
        <v>-2.6200000000000001E-2</v>
      </c>
    </row>
    <row r="137" spans="1:14" x14ac:dyDescent="0.3">
      <c r="A137" s="44">
        <v>39568</v>
      </c>
      <c r="B137">
        <v>7.6E-3</v>
      </c>
      <c r="C137">
        <v>-7.7999999999999988E-3</v>
      </c>
      <c r="D137">
        <v>8.8000000000000005E-3</v>
      </c>
      <c r="E137">
        <v>1.9E-2</v>
      </c>
      <c r="F137">
        <v>5.8999999999999999E-3</v>
      </c>
      <c r="G137">
        <v>1.1800000000000001E-2</v>
      </c>
      <c r="H137">
        <v>1.8700000000000001E-2</v>
      </c>
      <c r="I137">
        <v>7.7999999999999988E-3</v>
      </c>
      <c r="J137">
        <v>2.23E-2</v>
      </c>
      <c r="K137">
        <v>1.49E-2</v>
      </c>
      <c r="L137">
        <v>1.3000000000000001E-2</v>
      </c>
      <c r="M137">
        <v>-4.6099999999999995E-2</v>
      </c>
      <c r="N137">
        <v>9.7000000000000003E-3</v>
      </c>
    </row>
    <row r="138" spans="1:14" x14ac:dyDescent="0.3">
      <c r="A138" s="44">
        <v>39599</v>
      </c>
      <c r="B138">
        <v>1.0700000000000001E-2</v>
      </c>
      <c r="C138">
        <v>1.6200000000000003E-2</v>
      </c>
      <c r="D138">
        <v>1.37E-2</v>
      </c>
      <c r="E138">
        <v>1.6300000000000002E-2</v>
      </c>
      <c r="F138">
        <v>1.26E-2</v>
      </c>
      <c r="G138">
        <v>1.7600000000000001E-2</v>
      </c>
      <c r="H138">
        <v>1.03E-2</v>
      </c>
      <c r="I138">
        <v>1.14E-2</v>
      </c>
      <c r="J138">
        <v>2.2700000000000001E-2</v>
      </c>
      <c r="K138">
        <v>1.3600000000000001E-2</v>
      </c>
      <c r="L138">
        <v>1.5900000000000001E-2</v>
      </c>
      <c r="M138">
        <v>-1.4199999999999999E-2</v>
      </c>
      <c r="N138">
        <v>1.72E-2</v>
      </c>
    </row>
    <row r="139" spans="1:14" x14ac:dyDescent="0.3">
      <c r="A139" s="44">
        <v>39629</v>
      </c>
      <c r="B139">
        <v>-8.1000000000000013E-3</v>
      </c>
      <c r="C139">
        <v>3.3000000000000002E-2</v>
      </c>
      <c r="D139">
        <v>-3.0999999999999999E-3</v>
      </c>
      <c r="E139">
        <v>-2.7400000000000001E-2</v>
      </c>
      <c r="F139">
        <v>1.5600000000000001E-2</v>
      </c>
      <c r="G139">
        <v>-1.1300000000000001E-2</v>
      </c>
      <c r="H139">
        <v>-2.7000000000000001E-3</v>
      </c>
      <c r="I139">
        <v>3.0000000000000001E-3</v>
      </c>
      <c r="J139">
        <v>-1.6400000000000001E-2</v>
      </c>
      <c r="K139">
        <v>-1.09E-2</v>
      </c>
      <c r="L139">
        <v>-8.4000000000000012E-3</v>
      </c>
      <c r="M139">
        <v>7.51E-2</v>
      </c>
      <c r="N139">
        <v>-6.7999999999999996E-3</v>
      </c>
    </row>
    <row r="140" spans="1:14" x14ac:dyDescent="0.3">
      <c r="A140" s="44">
        <v>39660</v>
      </c>
      <c r="B140">
        <v>-1.8800000000000001E-2</v>
      </c>
      <c r="C140">
        <v>-3.3299999999999996E-2</v>
      </c>
      <c r="D140">
        <v>-1.8200000000000001E-2</v>
      </c>
      <c r="E140">
        <v>-3.3000000000000002E-2</v>
      </c>
      <c r="F140">
        <v>-0.01</v>
      </c>
      <c r="G140">
        <v>-1.66E-2</v>
      </c>
      <c r="H140">
        <v>-2.3E-3</v>
      </c>
      <c r="I140">
        <v>-2.1299999999999999E-2</v>
      </c>
      <c r="J140">
        <v>-2.6099999999999998E-2</v>
      </c>
      <c r="K140">
        <v>1.1000000000000001E-3</v>
      </c>
      <c r="L140">
        <v>-1.2500000000000001E-2</v>
      </c>
      <c r="M140">
        <v>7.1999999999999998E-3</v>
      </c>
      <c r="N140">
        <v>-2.64E-2</v>
      </c>
    </row>
    <row r="141" spans="1:14" x14ac:dyDescent="0.3">
      <c r="A141" s="44">
        <v>39691</v>
      </c>
      <c r="B141">
        <v>-6.5999999999999991E-3</v>
      </c>
      <c r="C141">
        <v>-1.14E-2</v>
      </c>
      <c r="D141">
        <v>-7.1999999999999998E-3</v>
      </c>
      <c r="E141">
        <v>-3.3599999999999998E-2</v>
      </c>
      <c r="F141">
        <v>-1.3500000000000002E-2</v>
      </c>
      <c r="G141">
        <v>-2.5000000000000001E-3</v>
      </c>
      <c r="H141">
        <v>-2.9999999999999997E-4</v>
      </c>
      <c r="I141">
        <v>-1.3300000000000001E-2</v>
      </c>
      <c r="J141">
        <v>-1.46E-2</v>
      </c>
      <c r="K141">
        <v>5.1000000000000004E-3</v>
      </c>
      <c r="L141">
        <v>-2.3E-3</v>
      </c>
      <c r="M141">
        <v>-2.1499999999999998E-2</v>
      </c>
      <c r="N141">
        <v>-1.5600000000000001E-2</v>
      </c>
    </row>
    <row r="142" spans="1:14" x14ac:dyDescent="0.3">
      <c r="A142" s="44">
        <v>39721</v>
      </c>
      <c r="B142">
        <v>-0.1027</v>
      </c>
      <c r="C142">
        <v>1E-3</v>
      </c>
      <c r="D142">
        <v>-5.1799999999999999E-2</v>
      </c>
      <c r="E142">
        <v>-9.820000000000001E-2</v>
      </c>
      <c r="F142">
        <v>-2.8499999999999998E-2</v>
      </c>
      <c r="G142">
        <v>-6.2700000000000006E-2</v>
      </c>
      <c r="H142">
        <v>-5.0599999999999999E-2</v>
      </c>
      <c r="I142">
        <v>-3.1300000000000001E-2</v>
      </c>
      <c r="J142">
        <v>-6.7500000000000004E-2</v>
      </c>
      <c r="K142">
        <v>-2.7600000000000003E-2</v>
      </c>
      <c r="L142">
        <v>-5.3800000000000001E-2</v>
      </c>
      <c r="M142">
        <v>3.78E-2</v>
      </c>
      <c r="N142">
        <v>-6.1799999999999994E-2</v>
      </c>
    </row>
    <row r="143" spans="1:14" x14ac:dyDescent="0.3">
      <c r="A143" s="44">
        <v>39752</v>
      </c>
      <c r="B143">
        <v>-0.1237</v>
      </c>
      <c r="C143">
        <v>3.4499999999999996E-2</v>
      </c>
      <c r="D143">
        <v>-7.7499999999999999E-2</v>
      </c>
      <c r="E143">
        <v>-0.1331</v>
      </c>
      <c r="F143">
        <v>-4.4000000000000003E-3</v>
      </c>
      <c r="G143">
        <v>-6.25E-2</v>
      </c>
      <c r="H143">
        <v>-8.6699999999999999E-2</v>
      </c>
      <c r="I143">
        <v>-1.5700000000000002E-2</v>
      </c>
      <c r="J143">
        <v>-6.2899999999999998E-2</v>
      </c>
      <c r="K143">
        <v>-2.4499999999999997E-2</v>
      </c>
      <c r="L143">
        <v>-6.9199999999999998E-2</v>
      </c>
      <c r="M143">
        <v>0.11699999999999999</v>
      </c>
      <c r="N143">
        <v>-0.06</v>
      </c>
    </row>
    <row r="144" spans="1:14" x14ac:dyDescent="0.3">
      <c r="A144" s="44">
        <v>39782</v>
      </c>
      <c r="B144">
        <v>-2.7600000000000003E-2</v>
      </c>
      <c r="C144">
        <v>2.1400000000000002E-2</v>
      </c>
      <c r="D144">
        <v>-4.3499999999999997E-2</v>
      </c>
      <c r="E144">
        <v>-3.9099999999999996E-2</v>
      </c>
      <c r="F144">
        <v>-5.8700000000000002E-2</v>
      </c>
      <c r="G144">
        <v>-3.0099999999999998E-2</v>
      </c>
      <c r="H144">
        <v>-3.0800000000000001E-2</v>
      </c>
      <c r="I144">
        <v>3.2999999999999995E-3</v>
      </c>
      <c r="J144">
        <v>-1.8800000000000001E-2</v>
      </c>
      <c r="K144">
        <v>5.9999999999999995E-4</v>
      </c>
      <c r="L144">
        <v>-2.0899999999999998E-2</v>
      </c>
      <c r="M144">
        <v>4.2800000000000005E-2</v>
      </c>
      <c r="N144">
        <v>-1.9199999999999998E-2</v>
      </c>
    </row>
    <row r="145" spans="1:14" x14ac:dyDescent="0.3">
      <c r="A145" s="44">
        <v>39813</v>
      </c>
      <c r="B145">
        <v>1.77E-2</v>
      </c>
      <c r="C145">
        <v>1.3999999999999999E-2</v>
      </c>
      <c r="D145">
        <v>-1.9699999999999999E-2</v>
      </c>
      <c r="E145">
        <v>-1E-3</v>
      </c>
      <c r="F145">
        <v>5.0000000000000001E-4</v>
      </c>
      <c r="G145">
        <v>-7.0999999999999995E-3</v>
      </c>
      <c r="H145">
        <v>-3.4999999999999996E-3</v>
      </c>
      <c r="I145">
        <v>1.1800000000000001E-2</v>
      </c>
      <c r="J145">
        <v>8.1000000000000013E-3</v>
      </c>
      <c r="K145">
        <v>1.6200000000000003E-2</v>
      </c>
      <c r="L145">
        <v>3.0999999999999999E-3</v>
      </c>
      <c r="M145">
        <v>-1.46E-2</v>
      </c>
      <c r="N145">
        <v>-1.1900000000000001E-2</v>
      </c>
    </row>
    <row r="146" spans="1:14" x14ac:dyDescent="0.3">
      <c r="A146" s="44">
        <v>39844</v>
      </c>
      <c r="B146">
        <v>4.9100000000000005E-2</v>
      </c>
      <c r="C146">
        <v>-1.6000000000000001E-3</v>
      </c>
      <c r="D146">
        <v>8.2000000000000007E-3</v>
      </c>
      <c r="E146">
        <v>-1.1200000000000002E-2</v>
      </c>
      <c r="F146">
        <v>7.899999999999999E-3</v>
      </c>
      <c r="G146">
        <v>1.32E-2</v>
      </c>
      <c r="H146">
        <v>1.1200000000000002E-2</v>
      </c>
      <c r="I146">
        <v>2.9000000000000002E-3</v>
      </c>
      <c r="J146">
        <v>-1.7000000000000001E-3</v>
      </c>
      <c r="K146">
        <v>5.6000000000000008E-3</v>
      </c>
      <c r="L146">
        <v>0.01</v>
      </c>
      <c r="M146">
        <v>2.8199999999999999E-2</v>
      </c>
      <c r="N146">
        <v>6.0000000000000001E-3</v>
      </c>
    </row>
    <row r="147" spans="1:14" x14ac:dyDescent="0.3">
      <c r="A147" s="44">
        <v>39872</v>
      </c>
      <c r="B147">
        <v>1.6400000000000001E-2</v>
      </c>
      <c r="C147">
        <v>-3.0999999999999999E-3</v>
      </c>
      <c r="D147">
        <v>-1.2199999999999999E-2</v>
      </c>
      <c r="E147">
        <v>-1.3300000000000001E-2</v>
      </c>
      <c r="F147">
        <v>-4.5999999999999999E-3</v>
      </c>
      <c r="G147">
        <v>-9.1000000000000004E-3</v>
      </c>
      <c r="H147">
        <v>6.5000000000000006E-3</v>
      </c>
      <c r="I147">
        <v>-5.5000000000000005E-3</v>
      </c>
      <c r="J147">
        <v>-1.61E-2</v>
      </c>
      <c r="K147">
        <v>5.9999999999999995E-4</v>
      </c>
      <c r="L147">
        <v>-1.6000000000000001E-3</v>
      </c>
      <c r="M147">
        <v>3.2800000000000003E-2</v>
      </c>
      <c r="N147">
        <v>-3.7000000000000002E-3</v>
      </c>
    </row>
    <row r="148" spans="1:14" x14ac:dyDescent="0.3">
      <c r="A148" s="44">
        <v>39903</v>
      </c>
      <c r="B148">
        <v>2.3499999999999997E-2</v>
      </c>
      <c r="C148">
        <v>-1.8000000000000002E-2</v>
      </c>
      <c r="D148">
        <v>2.2000000000000001E-3</v>
      </c>
      <c r="E148">
        <v>3.5000000000000003E-2</v>
      </c>
      <c r="F148">
        <v>2.1000000000000003E-3</v>
      </c>
      <c r="G148">
        <v>1.1700000000000002E-2</v>
      </c>
      <c r="H148">
        <v>5.7000000000000002E-3</v>
      </c>
      <c r="I148">
        <v>4.8000000000000004E-3</v>
      </c>
      <c r="J148">
        <v>1.8800000000000001E-2</v>
      </c>
      <c r="K148">
        <v>1.2500000000000001E-2</v>
      </c>
      <c r="L148">
        <v>0.01</v>
      </c>
      <c r="M148">
        <v>-4.6199999999999991E-2</v>
      </c>
      <c r="N148">
        <v>8.0000000000000004E-4</v>
      </c>
    </row>
    <row r="149" spans="1:14" x14ac:dyDescent="0.3">
      <c r="A149" s="44">
        <v>39933</v>
      </c>
      <c r="B149">
        <v>0.05</v>
      </c>
      <c r="C149">
        <v>-1.3999999999999999E-2</v>
      </c>
      <c r="D149">
        <v>3.8699999999999998E-2</v>
      </c>
      <c r="E149">
        <v>6.6299999999999998E-2</v>
      </c>
      <c r="F149">
        <v>-1.2000000000000001E-3</v>
      </c>
      <c r="G149">
        <v>3.3699999999999994E-2</v>
      </c>
      <c r="H149">
        <v>2.2099999999999998E-2</v>
      </c>
      <c r="I149">
        <v>1.2699999999999999E-2</v>
      </c>
      <c r="J149">
        <v>3.7499999999999999E-2</v>
      </c>
      <c r="K149">
        <v>8.1000000000000013E-3</v>
      </c>
      <c r="L149">
        <v>3.4200000000000001E-2</v>
      </c>
      <c r="M149">
        <v>-8.199999999999999E-2</v>
      </c>
      <c r="N149">
        <v>9.1999999999999998E-3</v>
      </c>
    </row>
    <row r="150" spans="1:14" x14ac:dyDescent="0.3">
      <c r="A150" s="44">
        <v>39964</v>
      </c>
      <c r="B150">
        <v>5.7800000000000004E-2</v>
      </c>
      <c r="C150">
        <v>2.1299999999999999E-2</v>
      </c>
      <c r="D150">
        <v>5.04E-2</v>
      </c>
      <c r="E150">
        <v>8.8399999999999992E-2</v>
      </c>
      <c r="F150">
        <v>1.46E-2</v>
      </c>
      <c r="G150">
        <v>4.4199999999999996E-2</v>
      </c>
      <c r="H150">
        <v>3.6499999999999998E-2</v>
      </c>
      <c r="I150">
        <v>3.4799999999999998E-2</v>
      </c>
      <c r="J150">
        <v>5.1599999999999993E-2</v>
      </c>
      <c r="K150">
        <v>1.0700000000000001E-2</v>
      </c>
      <c r="L150">
        <v>3.9199999999999999E-2</v>
      </c>
      <c r="M150">
        <v>8.0000000000000004E-4</v>
      </c>
      <c r="N150">
        <v>3.1200000000000002E-2</v>
      </c>
    </row>
    <row r="151" spans="1:14" x14ac:dyDescent="0.3">
      <c r="A151" s="44">
        <v>39994</v>
      </c>
      <c r="B151">
        <v>2.4099999999999996E-2</v>
      </c>
      <c r="C151">
        <v>-1.47E-2</v>
      </c>
      <c r="D151">
        <v>1.9799999999999998E-2</v>
      </c>
      <c r="E151">
        <v>1.2999999999999999E-3</v>
      </c>
      <c r="F151">
        <v>3.5999999999999999E-3</v>
      </c>
      <c r="G151">
        <v>1.23E-2</v>
      </c>
      <c r="H151">
        <v>1.26E-2</v>
      </c>
      <c r="I151">
        <v>-7.6E-3</v>
      </c>
      <c r="J151">
        <v>8.9999999999999998E-4</v>
      </c>
      <c r="K151">
        <v>1.04E-2</v>
      </c>
      <c r="L151">
        <v>1.01E-2</v>
      </c>
      <c r="M151">
        <v>-9.4000000000000004E-3</v>
      </c>
      <c r="N151">
        <v>2.4000000000000002E-3</v>
      </c>
    </row>
    <row r="152" spans="1:14" x14ac:dyDescent="0.3">
      <c r="A152" s="44">
        <v>40025</v>
      </c>
      <c r="B152">
        <v>6.1099999999999995E-2</v>
      </c>
      <c r="C152">
        <v>-1.2000000000000001E-3</v>
      </c>
      <c r="D152">
        <v>3.1099999999999999E-2</v>
      </c>
      <c r="E152">
        <v>4.5100000000000001E-2</v>
      </c>
      <c r="F152">
        <v>4.2000000000000006E-3</v>
      </c>
      <c r="G152">
        <v>2.9099999999999997E-2</v>
      </c>
      <c r="H152">
        <v>3.2199999999999999E-2</v>
      </c>
      <c r="I152">
        <v>1.66E-2</v>
      </c>
      <c r="J152">
        <v>2.7699999999999999E-2</v>
      </c>
      <c r="K152">
        <v>6.7999999999999996E-3</v>
      </c>
      <c r="L152">
        <v>2.6000000000000002E-2</v>
      </c>
      <c r="M152">
        <v>-5.96E-2</v>
      </c>
      <c r="N152">
        <v>1.5300000000000001E-2</v>
      </c>
    </row>
    <row r="153" spans="1:14" x14ac:dyDescent="0.3">
      <c r="A153" s="44">
        <v>40056</v>
      </c>
      <c r="B153">
        <v>3.15E-2</v>
      </c>
      <c r="C153">
        <v>5.4000000000000003E-3</v>
      </c>
      <c r="D153">
        <v>2.4399999999999998E-2</v>
      </c>
      <c r="E153">
        <v>1.66E-2</v>
      </c>
      <c r="F153">
        <v>6.9999999999999993E-3</v>
      </c>
      <c r="G153">
        <v>2.07E-2</v>
      </c>
      <c r="H153">
        <v>2.0199999999999999E-2</v>
      </c>
      <c r="I153">
        <v>5.0000000000000001E-3</v>
      </c>
      <c r="J153">
        <v>1.5700000000000002E-2</v>
      </c>
      <c r="K153">
        <v>1.0200000000000001E-2</v>
      </c>
      <c r="L153">
        <v>1.6200000000000003E-2</v>
      </c>
      <c r="M153">
        <v>-1.6500000000000001E-2</v>
      </c>
      <c r="N153">
        <v>1.1300000000000001E-2</v>
      </c>
    </row>
    <row r="154" spans="1:14" x14ac:dyDescent="0.3">
      <c r="A154" s="44">
        <v>40086</v>
      </c>
      <c r="B154">
        <v>3.6799999999999999E-2</v>
      </c>
      <c r="C154">
        <v>1.5100000000000001E-2</v>
      </c>
      <c r="D154">
        <v>4.0999999999999995E-2</v>
      </c>
      <c r="E154">
        <v>5.3599999999999995E-2</v>
      </c>
      <c r="F154">
        <v>8.5000000000000006E-3</v>
      </c>
      <c r="G154">
        <v>3.3599999999999998E-2</v>
      </c>
      <c r="H154">
        <v>3.2500000000000001E-2</v>
      </c>
      <c r="I154">
        <v>2.3099999999999996E-2</v>
      </c>
      <c r="J154">
        <v>2.8499999999999998E-2</v>
      </c>
      <c r="K154">
        <v>1.1000000000000001E-2</v>
      </c>
      <c r="L154">
        <v>2.2000000000000002E-2</v>
      </c>
      <c r="M154">
        <v>-3.9399999999999998E-2</v>
      </c>
      <c r="N154">
        <v>1.7100000000000001E-2</v>
      </c>
    </row>
    <row r="155" spans="1:14" x14ac:dyDescent="0.3">
      <c r="A155" s="44">
        <v>40117</v>
      </c>
      <c r="B155">
        <v>1.1900000000000001E-2</v>
      </c>
      <c r="C155">
        <v>-1.47E-2</v>
      </c>
      <c r="D155">
        <v>1.3900000000000001E-2</v>
      </c>
      <c r="E155">
        <v>1.0800000000000001E-2</v>
      </c>
      <c r="F155">
        <v>-5.0000000000000001E-4</v>
      </c>
      <c r="G155">
        <v>4.3000000000000009E-3</v>
      </c>
      <c r="H155">
        <v>1.8500000000000003E-2</v>
      </c>
      <c r="I155">
        <v>-4.0000000000000002E-4</v>
      </c>
      <c r="J155">
        <v>-8.6000000000000017E-3</v>
      </c>
      <c r="K155">
        <v>2.5999999999999999E-3</v>
      </c>
      <c r="L155">
        <v>3.2000000000000002E-3</v>
      </c>
      <c r="M155">
        <v>3.1400000000000004E-2</v>
      </c>
      <c r="N155">
        <v>-2.1000000000000003E-3</v>
      </c>
    </row>
    <row r="156" spans="1:14" x14ac:dyDescent="0.3">
      <c r="A156" s="44">
        <v>40147</v>
      </c>
      <c r="B156">
        <v>8.0000000000000002E-3</v>
      </c>
      <c r="C156">
        <v>3.32E-2</v>
      </c>
      <c r="D156">
        <v>2.0199999999999999E-2</v>
      </c>
      <c r="E156">
        <v>1.5100000000000001E-2</v>
      </c>
      <c r="F156">
        <v>8.9999999999999998E-4</v>
      </c>
      <c r="G156">
        <v>1.52E-2</v>
      </c>
      <c r="H156">
        <v>9.5999999999999992E-3</v>
      </c>
      <c r="I156">
        <v>1.6500000000000001E-2</v>
      </c>
      <c r="J156">
        <v>1.3000000000000001E-2</v>
      </c>
      <c r="K156">
        <v>6.7999999999999996E-3</v>
      </c>
      <c r="L156">
        <v>8.8999999999999999E-3</v>
      </c>
      <c r="M156">
        <v>-2.2700000000000001E-2</v>
      </c>
      <c r="N156">
        <v>8.2000000000000007E-3</v>
      </c>
    </row>
    <row r="157" spans="1:14" x14ac:dyDescent="0.3">
      <c r="A157" s="44">
        <v>40178</v>
      </c>
      <c r="B157">
        <v>2.1499999999999998E-2</v>
      </c>
      <c r="C157">
        <v>-2.53E-2</v>
      </c>
      <c r="D157">
        <v>3.2400000000000005E-2</v>
      </c>
      <c r="E157">
        <v>2.29E-2</v>
      </c>
      <c r="F157">
        <v>7.1999999999999998E-3</v>
      </c>
      <c r="G157">
        <v>2.3499999999999997E-2</v>
      </c>
      <c r="H157">
        <v>1.41E-2</v>
      </c>
      <c r="I157">
        <v>-2.8000000000000004E-3</v>
      </c>
      <c r="J157">
        <v>1.8600000000000002E-2</v>
      </c>
      <c r="K157">
        <v>1.0200000000000001E-2</v>
      </c>
      <c r="L157">
        <v>1.61E-2</v>
      </c>
      <c r="M157">
        <v>-3.73E-2</v>
      </c>
      <c r="N157">
        <v>6.5999999999999991E-3</v>
      </c>
    </row>
    <row r="158" spans="1:14" x14ac:dyDescent="0.3">
      <c r="A158" s="44">
        <v>40209</v>
      </c>
      <c r="B158">
        <v>5.3E-3</v>
      </c>
      <c r="C158">
        <v>-2.7800000000000002E-2</v>
      </c>
      <c r="D158">
        <v>1.8700000000000001E-2</v>
      </c>
      <c r="E158">
        <v>-7.7999999999999988E-3</v>
      </c>
      <c r="F158">
        <v>2.8000000000000004E-3</v>
      </c>
      <c r="G158">
        <v>7.7000000000000002E-3</v>
      </c>
      <c r="H158">
        <v>1.72E-2</v>
      </c>
      <c r="I158">
        <v>-8.4000000000000012E-3</v>
      </c>
      <c r="J158">
        <v>-9.5000000000000015E-3</v>
      </c>
      <c r="K158">
        <v>4.8000000000000004E-3</v>
      </c>
      <c r="L158">
        <v>6.0000000000000001E-3</v>
      </c>
      <c r="M158">
        <v>1.83E-2</v>
      </c>
      <c r="N158">
        <v>-3.5999999999999999E-3</v>
      </c>
    </row>
    <row r="159" spans="1:14" x14ac:dyDescent="0.3">
      <c r="A159" s="44">
        <v>40237</v>
      </c>
      <c r="B159">
        <v>3.5999999999999999E-3</v>
      </c>
      <c r="C159">
        <v>9.0000000000000011E-3</v>
      </c>
      <c r="D159">
        <v>3.0999999999999999E-3</v>
      </c>
      <c r="E159">
        <v>-1.9E-3</v>
      </c>
      <c r="F159">
        <v>5.0000000000000001E-3</v>
      </c>
      <c r="G159">
        <v>7.6E-3</v>
      </c>
      <c r="H159">
        <v>2.3E-3</v>
      </c>
      <c r="I159">
        <v>4.7000000000000002E-3</v>
      </c>
      <c r="J159">
        <v>8.4000000000000012E-3</v>
      </c>
      <c r="K159">
        <v>5.7000000000000002E-3</v>
      </c>
      <c r="L159">
        <v>5.7000000000000002E-3</v>
      </c>
      <c r="M159">
        <v>-2.6099999999999998E-2</v>
      </c>
      <c r="N159">
        <v>1.2999999999999999E-3</v>
      </c>
    </row>
    <row r="160" spans="1:14" x14ac:dyDescent="0.3">
      <c r="A160" s="44">
        <v>40268</v>
      </c>
      <c r="B160">
        <v>2.29E-2</v>
      </c>
      <c r="C160">
        <v>2.75E-2</v>
      </c>
      <c r="D160">
        <v>3.3599999999999998E-2</v>
      </c>
      <c r="E160">
        <v>4.2099999999999999E-2</v>
      </c>
      <c r="F160">
        <v>7.7000000000000002E-3</v>
      </c>
      <c r="G160">
        <v>2.7300000000000001E-2</v>
      </c>
      <c r="H160">
        <v>1.3600000000000001E-2</v>
      </c>
      <c r="I160">
        <v>1.7100000000000001E-2</v>
      </c>
      <c r="J160">
        <v>2.8699999999999996E-2</v>
      </c>
      <c r="K160">
        <v>1.09E-2</v>
      </c>
      <c r="L160">
        <v>1.7899999999999999E-2</v>
      </c>
      <c r="M160">
        <v>-4.9599999999999998E-2</v>
      </c>
      <c r="N160">
        <v>1.7100000000000001E-2</v>
      </c>
    </row>
    <row r="161" spans="1:14" x14ac:dyDescent="0.3">
      <c r="A161" s="44">
        <v>40298</v>
      </c>
      <c r="B161">
        <v>1.9900000000000001E-2</v>
      </c>
      <c r="C161">
        <v>0.01</v>
      </c>
      <c r="D161">
        <v>2.5099999999999997E-2</v>
      </c>
      <c r="E161">
        <v>1.3300000000000001E-2</v>
      </c>
      <c r="F161">
        <v>1.8E-3</v>
      </c>
      <c r="G161">
        <v>1.6400000000000001E-2</v>
      </c>
      <c r="H161">
        <v>1.1300000000000001E-2</v>
      </c>
      <c r="I161">
        <v>7.6E-3</v>
      </c>
      <c r="J161">
        <v>0.01</v>
      </c>
      <c r="K161">
        <v>3.8E-3</v>
      </c>
      <c r="L161">
        <v>1.2199999999999999E-2</v>
      </c>
      <c r="M161">
        <v>-2.8699999999999996E-2</v>
      </c>
      <c r="N161">
        <v>8.5000000000000006E-3</v>
      </c>
    </row>
    <row r="162" spans="1:14" x14ac:dyDescent="0.3">
      <c r="A162" s="44">
        <v>40329</v>
      </c>
      <c r="B162">
        <v>-2.4399999999999998E-2</v>
      </c>
      <c r="C162">
        <v>-2.4799999999999999E-2</v>
      </c>
      <c r="D162">
        <v>-2.5000000000000001E-2</v>
      </c>
      <c r="E162">
        <v>-4.8000000000000001E-2</v>
      </c>
      <c r="F162">
        <v>-5.0000000000000001E-3</v>
      </c>
      <c r="G162">
        <v>-2.5699999999999997E-2</v>
      </c>
      <c r="H162">
        <v>-1.0200000000000001E-2</v>
      </c>
      <c r="I162">
        <v>-1.2800000000000001E-2</v>
      </c>
      <c r="J162">
        <v>-3.7100000000000001E-2</v>
      </c>
      <c r="K162">
        <v>-1.1500000000000002E-2</v>
      </c>
      <c r="L162">
        <v>-1.8600000000000002E-2</v>
      </c>
      <c r="M162">
        <v>4.4500000000000005E-2</v>
      </c>
      <c r="N162">
        <v>-2.7200000000000002E-2</v>
      </c>
    </row>
    <row r="163" spans="1:14" x14ac:dyDescent="0.3">
      <c r="A163" s="44">
        <v>40359</v>
      </c>
      <c r="B163">
        <v>1.7000000000000001E-3</v>
      </c>
      <c r="C163">
        <v>1.1000000000000001E-3</v>
      </c>
      <c r="D163">
        <v>-1.0500000000000001E-2</v>
      </c>
      <c r="E163">
        <v>-3.9000000000000003E-3</v>
      </c>
      <c r="F163">
        <v>-4.5000000000000005E-3</v>
      </c>
      <c r="G163">
        <v>-1.06E-2</v>
      </c>
      <c r="H163">
        <v>7.7999999999999988E-3</v>
      </c>
      <c r="I163">
        <v>-2.3E-3</v>
      </c>
      <c r="J163">
        <v>-1.61E-2</v>
      </c>
      <c r="K163">
        <v>2.3E-3</v>
      </c>
      <c r="L163">
        <v>-3.3999999999999998E-3</v>
      </c>
      <c r="M163">
        <v>4.1899999999999993E-2</v>
      </c>
      <c r="N163">
        <v>-7.899999999999999E-3</v>
      </c>
    </row>
    <row r="164" spans="1:14" x14ac:dyDescent="0.3">
      <c r="A164" s="44">
        <v>40390</v>
      </c>
      <c r="B164">
        <v>2.2700000000000001E-2</v>
      </c>
      <c r="C164">
        <v>-8.0000000000000002E-3</v>
      </c>
      <c r="D164">
        <v>1.43E-2</v>
      </c>
      <c r="E164">
        <v>2.9600000000000001E-2</v>
      </c>
      <c r="F164">
        <v>9.0000000000000011E-3</v>
      </c>
      <c r="G164">
        <v>1.7000000000000001E-2</v>
      </c>
      <c r="H164">
        <v>0.01</v>
      </c>
      <c r="I164">
        <v>3.2999999999999995E-3</v>
      </c>
      <c r="J164">
        <v>1.9099999999999999E-2</v>
      </c>
      <c r="K164">
        <v>1.2699999999999999E-2</v>
      </c>
      <c r="L164">
        <v>1.7399999999999999E-2</v>
      </c>
      <c r="M164">
        <v>-4.2599999999999999E-2</v>
      </c>
      <c r="N164">
        <v>6.8999999999999999E-3</v>
      </c>
    </row>
    <row r="165" spans="1:14" x14ac:dyDescent="0.3">
      <c r="A165" s="44">
        <v>40421</v>
      </c>
      <c r="B165">
        <v>1.21E-2</v>
      </c>
      <c r="C165">
        <v>3.1E-2</v>
      </c>
      <c r="D165">
        <v>-4.8999999999999998E-3</v>
      </c>
      <c r="E165">
        <v>2.8000000000000004E-3</v>
      </c>
      <c r="F165">
        <v>-4.4000000000000003E-3</v>
      </c>
      <c r="G165">
        <v>-3.2000000000000002E-3</v>
      </c>
      <c r="H165">
        <v>8.8000000000000005E-3</v>
      </c>
      <c r="I165">
        <v>1.0800000000000001E-2</v>
      </c>
      <c r="J165">
        <v>-9.5999999999999992E-3</v>
      </c>
      <c r="K165">
        <v>6.9999999999999993E-3</v>
      </c>
      <c r="L165">
        <v>3.0999999999999999E-3</v>
      </c>
      <c r="M165">
        <v>3.8899999999999997E-2</v>
      </c>
      <c r="N165">
        <v>5.9999999999999995E-4</v>
      </c>
    </row>
    <row r="166" spans="1:14" x14ac:dyDescent="0.3">
      <c r="A166" s="44">
        <v>40451</v>
      </c>
      <c r="B166">
        <v>1.89E-2</v>
      </c>
      <c r="C166">
        <v>2.6699999999999998E-2</v>
      </c>
      <c r="D166">
        <v>2.1700000000000001E-2</v>
      </c>
      <c r="E166">
        <v>4.2900000000000001E-2</v>
      </c>
      <c r="F166">
        <v>1.6E-2</v>
      </c>
      <c r="G166">
        <v>2.7200000000000002E-2</v>
      </c>
      <c r="H166">
        <v>1.32E-2</v>
      </c>
      <c r="I166">
        <v>2.63E-2</v>
      </c>
      <c r="J166">
        <v>4.0800000000000003E-2</v>
      </c>
      <c r="K166">
        <v>1.34E-2</v>
      </c>
      <c r="L166">
        <v>2.1499999999999998E-2</v>
      </c>
      <c r="M166">
        <v>-8.2599999999999993E-2</v>
      </c>
      <c r="N166">
        <v>2.1899999999999999E-2</v>
      </c>
    </row>
    <row r="167" spans="1:14" x14ac:dyDescent="0.3">
      <c r="A167" s="44">
        <v>40482</v>
      </c>
      <c r="B167">
        <v>2.1400000000000002E-2</v>
      </c>
      <c r="C167">
        <v>3.1099999999999999E-2</v>
      </c>
      <c r="D167">
        <v>2.06E-2</v>
      </c>
      <c r="E167">
        <v>2.3199999999999998E-2</v>
      </c>
      <c r="F167">
        <v>1.0500000000000001E-2</v>
      </c>
      <c r="G167">
        <v>1.8700000000000001E-2</v>
      </c>
      <c r="H167">
        <v>1.0700000000000001E-2</v>
      </c>
      <c r="I167">
        <v>1.5900000000000001E-2</v>
      </c>
      <c r="J167">
        <v>2.0799999999999999E-2</v>
      </c>
      <c r="K167">
        <v>4.7000000000000002E-3</v>
      </c>
      <c r="L167">
        <v>1.49E-2</v>
      </c>
      <c r="M167">
        <v>-1.7899999999999999E-2</v>
      </c>
      <c r="N167">
        <v>1.4800000000000001E-2</v>
      </c>
    </row>
    <row r="168" spans="1:14" x14ac:dyDescent="0.3">
      <c r="A168" s="44">
        <v>40512</v>
      </c>
      <c r="B168">
        <v>-1.2000000000000001E-3</v>
      </c>
      <c r="C168">
        <v>-2.2400000000000003E-2</v>
      </c>
      <c r="D168">
        <v>6.5000000000000006E-3</v>
      </c>
      <c r="E168">
        <v>-4.8999999999999998E-3</v>
      </c>
      <c r="F168">
        <v>4.4000000000000003E-3</v>
      </c>
      <c r="G168">
        <v>2.8000000000000004E-3</v>
      </c>
      <c r="H168">
        <v>5.6000000000000008E-3</v>
      </c>
      <c r="I168">
        <v>-4.7000000000000002E-3</v>
      </c>
      <c r="J168">
        <v>6.5999999999999991E-3</v>
      </c>
      <c r="K168">
        <v>-2.5000000000000001E-3</v>
      </c>
      <c r="L168">
        <v>3.7000000000000002E-3</v>
      </c>
      <c r="M168">
        <v>-1.6200000000000003E-2</v>
      </c>
      <c r="N168">
        <v>-8.9999999999999998E-4</v>
      </c>
    </row>
    <row r="169" spans="1:14" x14ac:dyDescent="0.3">
      <c r="A169" s="44">
        <v>40543</v>
      </c>
      <c r="B169">
        <v>1.4499999999999999E-2</v>
      </c>
      <c r="C169">
        <v>4.3599999999999993E-2</v>
      </c>
      <c r="D169">
        <v>3.1099999999999999E-2</v>
      </c>
      <c r="E169">
        <v>2.2600000000000002E-2</v>
      </c>
      <c r="F169">
        <v>9.4000000000000004E-3</v>
      </c>
      <c r="G169">
        <v>2.6000000000000002E-2</v>
      </c>
      <c r="H169">
        <v>5.5000000000000005E-3</v>
      </c>
      <c r="I169">
        <v>2.5000000000000001E-2</v>
      </c>
      <c r="J169">
        <v>3.4200000000000001E-2</v>
      </c>
      <c r="K169">
        <v>1.1600000000000001E-2</v>
      </c>
      <c r="L169">
        <v>1.5700000000000002E-2</v>
      </c>
      <c r="M169">
        <v>-5.0700000000000002E-2</v>
      </c>
      <c r="N169">
        <v>2.0499999999999997E-2</v>
      </c>
    </row>
    <row r="170" spans="1:14" x14ac:dyDescent="0.3">
      <c r="A170" s="44">
        <v>40574</v>
      </c>
      <c r="B170">
        <v>1.8100000000000002E-2</v>
      </c>
      <c r="C170">
        <v>-6.3E-3</v>
      </c>
      <c r="D170">
        <v>1.7299999999999999E-2</v>
      </c>
      <c r="E170">
        <v>-6.5000000000000006E-3</v>
      </c>
      <c r="F170">
        <v>5.6000000000000008E-3</v>
      </c>
      <c r="G170">
        <v>1.41E-2</v>
      </c>
      <c r="H170">
        <v>1.8100000000000002E-2</v>
      </c>
      <c r="I170">
        <v>-5.5000000000000005E-3</v>
      </c>
      <c r="J170">
        <v>5.1999999999999998E-3</v>
      </c>
      <c r="K170">
        <v>9.300000000000001E-3</v>
      </c>
      <c r="L170">
        <v>9.7000000000000003E-3</v>
      </c>
      <c r="M170">
        <v>-7.6E-3</v>
      </c>
      <c r="N170">
        <v>1.2999999999999999E-3</v>
      </c>
    </row>
    <row r="171" spans="1:14" x14ac:dyDescent="0.3">
      <c r="A171" s="44">
        <v>40602</v>
      </c>
      <c r="B171">
        <v>1.6200000000000003E-2</v>
      </c>
      <c r="C171">
        <v>1.77E-2</v>
      </c>
      <c r="D171">
        <v>1.44E-2</v>
      </c>
      <c r="E171">
        <v>1.1000000000000001E-3</v>
      </c>
      <c r="F171">
        <v>5.8999999999999999E-3</v>
      </c>
      <c r="G171">
        <v>1.29E-2</v>
      </c>
      <c r="H171">
        <v>1.03E-2</v>
      </c>
      <c r="I171">
        <v>9.5000000000000015E-3</v>
      </c>
      <c r="J171">
        <v>1.3900000000000001E-2</v>
      </c>
      <c r="K171">
        <v>6.1999999999999998E-3</v>
      </c>
      <c r="L171">
        <v>1.1200000000000002E-2</v>
      </c>
      <c r="M171">
        <v>-3.1400000000000004E-2</v>
      </c>
      <c r="N171">
        <v>8.3000000000000001E-3</v>
      </c>
    </row>
    <row r="172" spans="1:14" x14ac:dyDescent="0.3">
      <c r="A172" s="44">
        <v>40633</v>
      </c>
      <c r="B172">
        <v>3.8E-3</v>
      </c>
      <c r="C172">
        <v>-1.6400000000000001E-2</v>
      </c>
      <c r="D172">
        <v>4.3000000000000009E-3</v>
      </c>
      <c r="E172">
        <v>1.54E-2</v>
      </c>
      <c r="F172">
        <v>8.0000000000000002E-3</v>
      </c>
      <c r="G172">
        <v>2E-3</v>
      </c>
      <c r="H172">
        <v>2.2000000000000001E-3</v>
      </c>
      <c r="I172">
        <v>-2.8000000000000004E-3</v>
      </c>
      <c r="J172">
        <v>2.1000000000000003E-3</v>
      </c>
      <c r="K172">
        <v>3.0999999999999999E-3</v>
      </c>
      <c r="L172">
        <v>3.3999999999999998E-3</v>
      </c>
      <c r="M172">
        <v>-1.7000000000000001E-2</v>
      </c>
      <c r="N172">
        <v>-1.8E-3</v>
      </c>
    </row>
    <row r="173" spans="1:14" x14ac:dyDescent="0.3">
      <c r="A173" s="44">
        <v>40663</v>
      </c>
      <c r="B173">
        <v>2E-3</v>
      </c>
      <c r="C173">
        <v>3.6699999999999997E-2</v>
      </c>
      <c r="D173">
        <v>1.29E-2</v>
      </c>
      <c r="E173">
        <v>1.3999999999999999E-2</v>
      </c>
      <c r="F173">
        <v>1.0500000000000001E-2</v>
      </c>
      <c r="G173">
        <v>1.14E-2</v>
      </c>
      <c r="H173">
        <v>9.7000000000000003E-3</v>
      </c>
      <c r="I173">
        <v>2.1099999999999997E-2</v>
      </c>
      <c r="J173">
        <v>1.3900000000000001E-2</v>
      </c>
      <c r="K173">
        <v>8.8999999999999999E-3</v>
      </c>
      <c r="L173">
        <v>7.1999999999999998E-3</v>
      </c>
      <c r="M173">
        <v>-1.9699999999999999E-2</v>
      </c>
      <c r="N173">
        <v>1.14E-2</v>
      </c>
    </row>
    <row r="174" spans="1:14" x14ac:dyDescent="0.3">
      <c r="A174" s="44">
        <v>40694</v>
      </c>
      <c r="B174">
        <v>-1.7000000000000001E-3</v>
      </c>
      <c r="C174">
        <v>-3.39E-2</v>
      </c>
      <c r="D174">
        <v>-1.4000000000000002E-3</v>
      </c>
      <c r="E174">
        <v>-1.9099999999999999E-2</v>
      </c>
      <c r="F174">
        <v>-3.7000000000000002E-3</v>
      </c>
      <c r="G174">
        <v>-5.1999999999999998E-3</v>
      </c>
      <c r="H174">
        <v>3.2999999999999995E-3</v>
      </c>
      <c r="I174">
        <v>-1.4999999999999999E-2</v>
      </c>
      <c r="J174">
        <v>-1.0800000000000001E-2</v>
      </c>
      <c r="K174">
        <v>-1.1000000000000001E-3</v>
      </c>
      <c r="L174">
        <v>-5.0000000000000001E-4</v>
      </c>
      <c r="M174">
        <v>1.34E-2</v>
      </c>
      <c r="N174">
        <v>-1.1600000000000001E-2</v>
      </c>
    </row>
    <row r="175" spans="1:14" x14ac:dyDescent="0.3">
      <c r="A175" s="44">
        <v>40724</v>
      </c>
      <c r="B175">
        <v>-9.1000000000000004E-3</v>
      </c>
      <c r="C175">
        <v>-2.3899999999999998E-2</v>
      </c>
      <c r="D175">
        <v>-6.7999999999999996E-3</v>
      </c>
      <c r="E175">
        <v>-0.01</v>
      </c>
      <c r="F175">
        <v>-1.4000000000000002E-3</v>
      </c>
      <c r="G175">
        <v>-1.3800000000000002E-2</v>
      </c>
      <c r="H175">
        <v>-1E-3</v>
      </c>
      <c r="I175">
        <v>-1.3000000000000001E-2</v>
      </c>
      <c r="J175">
        <v>-1.1700000000000002E-2</v>
      </c>
      <c r="K175">
        <v>-1.4000000000000002E-3</v>
      </c>
      <c r="L175">
        <v>-5.6000000000000008E-3</v>
      </c>
      <c r="M175">
        <v>2.7000000000000003E-2</v>
      </c>
      <c r="N175">
        <v>-1.3800000000000002E-2</v>
      </c>
    </row>
    <row r="176" spans="1:14" x14ac:dyDescent="0.3">
      <c r="A176" s="44">
        <v>40755</v>
      </c>
      <c r="B176">
        <v>-3.2999999999999995E-3</v>
      </c>
      <c r="C176">
        <v>2.58E-2</v>
      </c>
      <c r="D176">
        <v>-1.5000000000000002E-3</v>
      </c>
      <c r="E176">
        <v>7.7000000000000002E-3</v>
      </c>
      <c r="F176">
        <v>-2.9999999999999997E-4</v>
      </c>
      <c r="G176">
        <v>-3.0000000000000001E-3</v>
      </c>
      <c r="H176">
        <v>1.8E-3</v>
      </c>
      <c r="I176">
        <v>1.29E-2</v>
      </c>
      <c r="J176">
        <v>-3.0000000000000001E-3</v>
      </c>
      <c r="K176">
        <v>-4.8999999999999998E-3</v>
      </c>
      <c r="L176">
        <v>-5.9999999999999995E-4</v>
      </c>
      <c r="M176">
        <v>1.9900000000000001E-2</v>
      </c>
      <c r="N176">
        <v>3.3999999999999998E-3</v>
      </c>
    </row>
    <row r="177" spans="1:14" x14ac:dyDescent="0.3">
      <c r="A177" s="44">
        <v>40786</v>
      </c>
      <c r="B177">
        <v>-1.95E-2</v>
      </c>
      <c r="C177">
        <v>7.000000000000001E-4</v>
      </c>
      <c r="D177">
        <v>-4.0199999999999993E-2</v>
      </c>
      <c r="E177">
        <v>-3.9E-2</v>
      </c>
      <c r="F177">
        <v>-1.61E-2</v>
      </c>
      <c r="G177">
        <v>-4.0099999999999997E-2</v>
      </c>
      <c r="H177">
        <v>-8.5000000000000006E-3</v>
      </c>
      <c r="I177">
        <v>-6.3E-3</v>
      </c>
      <c r="J177">
        <v>-4.2099999999999999E-2</v>
      </c>
      <c r="K177">
        <v>-1.1900000000000001E-2</v>
      </c>
      <c r="L177">
        <v>-0.02</v>
      </c>
      <c r="M177">
        <v>6.6900000000000001E-2</v>
      </c>
      <c r="N177">
        <v>-2.52E-2</v>
      </c>
    </row>
    <row r="178" spans="1:14" x14ac:dyDescent="0.3">
      <c r="A178" s="44">
        <v>40816</v>
      </c>
      <c r="B178">
        <v>-1.9E-2</v>
      </c>
      <c r="C178">
        <v>-5.7000000000000002E-3</v>
      </c>
      <c r="D178">
        <v>-3.7000000000000005E-2</v>
      </c>
      <c r="E178">
        <v>-6.9500000000000006E-2</v>
      </c>
      <c r="F178">
        <v>-1.5900000000000001E-2</v>
      </c>
      <c r="G178">
        <v>-3.4099999999999998E-2</v>
      </c>
      <c r="H178">
        <v>-4.8000000000000004E-3</v>
      </c>
      <c r="I178">
        <v>-1.4199999999999999E-2</v>
      </c>
      <c r="J178">
        <v>-4.6099999999999995E-2</v>
      </c>
      <c r="K178">
        <v>-1.0200000000000001E-2</v>
      </c>
      <c r="L178">
        <v>-1.9699999999999999E-2</v>
      </c>
      <c r="M178">
        <v>7.7700000000000005E-2</v>
      </c>
      <c r="N178">
        <v>-2.6200000000000001E-2</v>
      </c>
    </row>
    <row r="179" spans="1:14" x14ac:dyDescent="0.3">
      <c r="A179" s="44">
        <v>40847</v>
      </c>
      <c r="B179">
        <v>1.29E-2</v>
      </c>
      <c r="C179">
        <v>-3.1699999999999999E-2</v>
      </c>
      <c r="D179">
        <v>2.3699999999999995E-2</v>
      </c>
      <c r="E179">
        <v>3.6499999999999998E-2</v>
      </c>
      <c r="F179">
        <v>1.61E-2</v>
      </c>
      <c r="G179">
        <v>2.98E-2</v>
      </c>
      <c r="H179">
        <v>6.3E-3</v>
      </c>
      <c r="I179">
        <v>5.3E-3</v>
      </c>
      <c r="J179">
        <v>3.9E-2</v>
      </c>
      <c r="K179">
        <v>1.72E-2</v>
      </c>
      <c r="L179">
        <v>1.47E-2</v>
      </c>
      <c r="M179">
        <v>-7.2099999999999997E-2</v>
      </c>
      <c r="N179">
        <v>9.4000000000000004E-3</v>
      </c>
    </row>
    <row r="180" spans="1:14" x14ac:dyDescent="0.3">
      <c r="A180" s="44">
        <v>40877</v>
      </c>
      <c r="B180">
        <v>-9.4000000000000004E-3</v>
      </c>
      <c r="C180">
        <v>1.4000000000000002E-3</v>
      </c>
      <c r="D180">
        <v>-1.0800000000000001E-2</v>
      </c>
      <c r="E180">
        <v>-2.7200000000000002E-2</v>
      </c>
      <c r="F180">
        <v>2.0000000000000001E-4</v>
      </c>
      <c r="G180">
        <v>-5.7999999999999996E-3</v>
      </c>
      <c r="H180">
        <v>-3.3999999999999998E-3</v>
      </c>
      <c r="I180">
        <v>-6.5999999999999991E-3</v>
      </c>
      <c r="J180">
        <v>-1.3100000000000001E-2</v>
      </c>
      <c r="K180">
        <v>1.7000000000000001E-3</v>
      </c>
      <c r="L180">
        <v>-2.4000000000000002E-3</v>
      </c>
      <c r="M180">
        <v>1.3100000000000001E-2</v>
      </c>
      <c r="N180">
        <v>-9.300000000000001E-3</v>
      </c>
    </row>
    <row r="181" spans="1:14" x14ac:dyDescent="0.3">
      <c r="A181" s="44">
        <v>40908</v>
      </c>
      <c r="B181">
        <v>2.9000000000000002E-3</v>
      </c>
      <c r="C181">
        <v>3.3999999999999998E-3</v>
      </c>
      <c r="D181">
        <v>5.0000000000000001E-3</v>
      </c>
      <c r="E181">
        <v>-1.8100000000000002E-2</v>
      </c>
      <c r="F181">
        <v>5.9999999999999995E-4</v>
      </c>
      <c r="G181">
        <v>-3.3999999999999998E-3</v>
      </c>
      <c r="H181">
        <v>4.5000000000000005E-3</v>
      </c>
      <c r="I181">
        <v>-2.2000000000000001E-3</v>
      </c>
      <c r="J181">
        <v>-5.6000000000000008E-3</v>
      </c>
      <c r="K181">
        <v>5.6000000000000008E-3</v>
      </c>
      <c r="L181">
        <v>1.2000000000000001E-3</v>
      </c>
      <c r="M181">
        <v>4.1000000000000003E-3</v>
      </c>
      <c r="N181">
        <v>-5.4000000000000003E-3</v>
      </c>
    </row>
    <row r="182" spans="1:14" x14ac:dyDescent="0.3">
      <c r="A182" s="44">
        <v>40939</v>
      </c>
      <c r="B182">
        <v>2.3599999999999999E-2</v>
      </c>
      <c r="C182">
        <v>4.5999999999999999E-3</v>
      </c>
      <c r="D182">
        <v>3.2400000000000005E-2</v>
      </c>
      <c r="E182">
        <v>3.95E-2</v>
      </c>
      <c r="F182">
        <v>9.5000000000000015E-3</v>
      </c>
      <c r="G182">
        <v>2.8799999999999999E-2</v>
      </c>
      <c r="H182">
        <v>1.1600000000000001E-2</v>
      </c>
      <c r="I182">
        <v>1.9E-2</v>
      </c>
      <c r="J182">
        <v>3.27E-2</v>
      </c>
      <c r="K182">
        <v>9.5000000000000015E-3</v>
      </c>
      <c r="L182">
        <v>2.0199999999999999E-2</v>
      </c>
      <c r="M182">
        <v>-6.7900000000000002E-2</v>
      </c>
      <c r="N182">
        <v>1.47E-2</v>
      </c>
    </row>
    <row r="183" spans="1:14" x14ac:dyDescent="0.3">
      <c r="A183" s="44">
        <v>40968</v>
      </c>
      <c r="B183">
        <v>2.18E-2</v>
      </c>
      <c r="C183">
        <v>9.1000000000000004E-3</v>
      </c>
      <c r="D183">
        <v>2.0199999999999999E-2</v>
      </c>
      <c r="E183">
        <v>3.4099999999999998E-2</v>
      </c>
      <c r="F183">
        <v>7.0999999999999995E-3</v>
      </c>
      <c r="G183">
        <v>1.7000000000000001E-2</v>
      </c>
      <c r="H183">
        <v>1.1900000000000001E-2</v>
      </c>
      <c r="I183">
        <v>1.34E-2</v>
      </c>
      <c r="J183">
        <v>2.4799999999999999E-2</v>
      </c>
      <c r="K183">
        <v>1.11E-2</v>
      </c>
      <c r="L183">
        <v>1.72E-2</v>
      </c>
      <c r="M183">
        <v>-5.2199999999999996E-2</v>
      </c>
      <c r="N183">
        <v>1.3999999999999999E-2</v>
      </c>
    </row>
    <row r="184" spans="1:14" x14ac:dyDescent="0.3">
      <c r="A184" s="44">
        <v>40999</v>
      </c>
      <c r="B184">
        <v>6.5000000000000006E-3</v>
      </c>
      <c r="C184">
        <v>-2.0400000000000001E-2</v>
      </c>
      <c r="D184">
        <v>9.1000000000000004E-3</v>
      </c>
      <c r="E184">
        <v>-1.3300000000000001E-2</v>
      </c>
      <c r="F184">
        <v>2.3E-3</v>
      </c>
      <c r="G184">
        <v>5.7999999999999996E-3</v>
      </c>
      <c r="H184">
        <v>6.0999999999999995E-3</v>
      </c>
      <c r="I184">
        <v>-6.0999999999999995E-3</v>
      </c>
      <c r="J184">
        <v>3.2999999999999995E-3</v>
      </c>
      <c r="K184">
        <v>2.4000000000000002E-3</v>
      </c>
      <c r="L184">
        <v>5.5000000000000005E-3</v>
      </c>
      <c r="M184">
        <v>-1.23E-2</v>
      </c>
      <c r="N184">
        <v>1E-4</v>
      </c>
    </row>
    <row r="185" spans="1:14" x14ac:dyDescent="0.3">
      <c r="A185" s="44">
        <v>41029</v>
      </c>
      <c r="B185">
        <v>-1.7000000000000001E-3</v>
      </c>
      <c r="C185">
        <v>-2.9999999999999997E-4</v>
      </c>
      <c r="D185">
        <v>-1.2000000000000001E-3</v>
      </c>
      <c r="E185">
        <v>-2.7000000000000001E-3</v>
      </c>
      <c r="F185">
        <v>-1.2999999999999999E-3</v>
      </c>
      <c r="G185">
        <v>-1.8E-3</v>
      </c>
      <c r="H185">
        <v>3.3999999999999998E-3</v>
      </c>
      <c r="I185">
        <v>-5.8999999999999999E-3</v>
      </c>
      <c r="J185">
        <v>-6.7999999999999996E-3</v>
      </c>
      <c r="K185">
        <v>-1.1000000000000001E-3</v>
      </c>
      <c r="L185">
        <v>-2E-3</v>
      </c>
      <c r="M185">
        <v>5.7000000000000002E-3</v>
      </c>
      <c r="N185">
        <v>-3.2999999999999995E-3</v>
      </c>
    </row>
    <row r="186" spans="1:14" x14ac:dyDescent="0.3">
      <c r="A186" s="44">
        <v>41060</v>
      </c>
      <c r="B186">
        <v>-7.7000000000000002E-3</v>
      </c>
      <c r="C186">
        <v>2.5899999999999999E-2</v>
      </c>
      <c r="D186">
        <v>-1.8600000000000002E-2</v>
      </c>
      <c r="E186">
        <v>-5.3099999999999994E-2</v>
      </c>
      <c r="F186">
        <v>-1.1500000000000002E-2</v>
      </c>
      <c r="G186">
        <v>-1.9099999999999999E-2</v>
      </c>
      <c r="H186">
        <v>-2.9999999999999997E-4</v>
      </c>
      <c r="I186">
        <v>-6.6999999999999994E-3</v>
      </c>
      <c r="J186">
        <v>-3.7499999999999999E-2</v>
      </c>
      <c r="K186">
        <v>-4.8000000000000004E-3</v>
      </c>
      <c r="L186">
        <v>-0.01</v>
      </c>
      <c r="M186">
        <v>6.770000000000001E-2</v>
      </c>
      <c r="N186">
        <v>-1.3999999999999999E-2</v>
      </c>
    </row>
    <row r="187" spans="1:14" x14ac:dyDescent="0.3">
      <c r="A187" s="44">
        <v>41090</v>
      </c>
      <c r="B187">
        <v>7.1999999999999998E-3</v>
      </c>
      <c r="C187">
        <v>-2.7200000000000002E-2</v>
      </c>
      <c r="D187">
        <v>-8.9999999999999998E-4</v>
      </c>
      <c r="E187">
        <v>2.5999999999999999E-3</v>
      </c>
      <c r="F187">
        <v>5.9999999999999995E-4</v>
      </c>
      <c r="G187">
        <v>7.000000000000001E-4</v>
      </c>
      <c r="H187">
        <v>4.5999999999999999E-3</v>
      </c>
      <c r="I187">
        <v>-6.3E-3</v>
      </c>
      <c r="J187">
        <v>6.0000000000000001E-3</v>
      </c>
      <c r="K187">
        <v>2.3E-3</v>
      </c>
      <c r="L187">
        <v>6.9999999999999993E-3</v>
      </c>
      <c r="M187">
        <v>-2.58E-2</v>
      </c>
      <c r="N187">
        <v>-3.7000000000000002E-3</v>
      </c>
    </row>
    <row r="188" spans="1:14" x14ac:dyDescent="0.3">
      <c r="A188" s="44">
        <v>41121</v>
      </c>
      <c r="B188">
        <v>9.1999999999999998E-3</v>
      </c>
      <c r="C188">
        <v>3.1200000000000002E-2</v>
      </c>
      <c r="D188">
        <v>8.8999999999999999E-3</v>
      </c>
      <c r="E188">
        <v>8.1000000000000013E-3</v>
      </c>
      <c r="F188">
        <v>4.1000000000000003E-3</v>
      </c>
      <c r="G188">
        <v>4.8000000000000004E-3</v>
      </c>
      <c r="H188">
        <v>1.2500000000000001E-2</v>
      </c>
      <c r="I188">
        <v>1.44E-2</v>
      </c>
      <c r="J188">
        <v>3.9000000000000003E-3</v>
      </c>
      <c r="K188">
        <v>5.9999999999999995E-4</v>
      </c>
      <c r="L188">
        <v>1.1700000000000002E-2</v>
      </c>
      <c r="M188">
        <v>8.7000000000000011E-3</v>
      </c>
      <c r="N188">
        <v>7.6E-3</v>
      </c>
    </row>
    <row r="189" spans="1:14" x14ac:dyDescent="0.3">
      <c r="A189" s="44">
        <v>41152</v>
      </c>
      <c r="B189">
        <v>7.6E-3</v>
      </c>
      <c r="C189">
        <v>-8.2000000000000007E-3</v>
      </c>
      <c r="D189">
        <v>1.61E-2</v>
      </c>
      <c r="E189">
        <v>7.4999999999999997E-3</v>
      </c>
      <c r="F189">
        <v>4.8999999999999998E-3</v>
      </c>
      <c r="G189">
        <v>1.29E-2</v>
      </c>
      <c r="H189">
        <v>8.2000000000000007E-3</v>
      </c>
      <c r="I189">
        <v>3.7000000000000002E-3</v>
      </c>
      <c r="J189">
        <v>1.0800000000000001E-2</v>
      </c>
      <c r="K189">
        <v>4.4000000000000003E-3</v>
      </c>
      <c r="L189">
        <v>9.5000000000000015E-3</v>
      </c>
      <c r="M189">
        <v>-3.6699999999999997E-2</v>
      </c>
      <c r="N189">
        <v>6.7999999999999996E-3</v>
      </c>
    </row>
    <row r="190" spans="1:14" x14ac:dyDescent="0.3">
      <c r="A190" s="44">
        <v>41182</v>
      </c>
      <c r="B190">
        <v>5.7000000000000002E-3</v>
      </c>
      <c r="C190">
        <v>-1.04E-2</v>
      </c>
      <c r="D190">
        <v>1.6900000000000002E-2</v>
      </c>
      <c r="E190">
        <v>2.7300000000000001E-2</v>
      </c>
      <c r="F190">
        <v>4.3000000000000009E-3</v>
      </c>
      <c r="G190">
        <v>1.2E-2</v>
      </c>
      <c r="H190">
        <v>7.6E-3</v>
      </c>
      <c r="I190">
        <v>5.1000000000000004E-3</v>
      </c>
      <c r="J190">
        <v>1.5700000000000002E-2</v>
      </c>
      <c r="K190">
        <v>5.9999999999999995E-4</v>
      </c>
      <c r="L190">
        <v>1.0200000000000001E-2</v>
      </c>
      <c r="M190">
        <v>-3.85E-2</v>
      </c>
      <c r="N190">
        <v>7.3000000000000001E-3</v>
      </c>
    </row>
    <row r="191" spans="1:14" x14ac:dyDescent="0.3">
      <c r="A191" s="44">
        <v>41213</v>
      </c>
      <c r="B191">
        <v>1.7000000000000001E-3</v>
      </c>
      <c r="C191">
        <v>-3.1E-2</v>
      </c>
      <c r="D191">
        <v>1.1800000000000001E-2</v>
      </c>
      <c r="E191">
        <v>2.8000000000000004E-3</v>
      </c>
      <c r="F191">
        <v>2.8000000000000004E-3</v>
      </c>
      <c r="G191">
        <v>4.8000000000000004E-3</v>
      </c>
      <c r="H191">
        <v>5.7999999999999996E-3</v>
      </c>
      <c r="I191">
        <v>-8.3000000000000001E-3</v>
      </c>
      <c r="J191">
        <v>8.9999999999999998E-4</v>
      </c>
      <c r="K191">
        <v>-7.899999999999999E-3</v>
      </c>
      <c r="L191">
        <v>3.0000000000000001E-3</v>
      </c>
      <c r="M191">
        <v>5.0000000000000001E-4</v>
      </c>
      <c r="N191">
        <v>-2.5000000000000001E-3</v>
      </c>
    </row>
    <row r="192" spans="1:14" x14ac:dyDescent="0.3">
      <c r="A192" s="44">
        <v>41243</v>
      </c>
      <c r="B192">
        <v>4.1000000000000003E-3</v>
      </c>
      <c r="C192">
        <v>-4.0000000000000002E-4</v>
      </c>
      <c r="D192">
        <v>8.2000000000000007E-3</v>
      </c>
      <c r="E192">
        <v>1.3100000000000001E-2</v>
      </c>
      <c r="F192">
        <v>3.7000000000000002E-3</v>
      </c>
      <c r="G192">
        <v>8.0000000000000002E-3</v>
      </c>
      <c r="H192">
        <v>5.4000000000000003E-3</v>
      </c>
      <c r="I192">
        <v>2.7000000000000001E-3</v>
      </c>
      <c r="J192">
        <v>5.1999999999999998E-3</v>
      </c>
      <c r="K192">
        <v>0.01</v>
      </c>
      <c r="L192">
        <v>5.6000000000000008E-3</v>
      </c>
      <c r="M192">
        <v>-1.4999999999999999E-2</v>
      </c>
      <c r="N192">
        <v>4.5999999999999999E-3</v>
      </c>
    </row>
    <row r="193" spans="1:14" x14ac:dyDescent="0.3">
      <c r="A193" s="44">
        <v>41274</v>
      </c>
      <c r="B193">
        <v>9.7999999999999997E-3</v>
      </c>
      <c r="C193">
        <v>5.7000000000000002E-3</v>
      </c>
      <c r="D193">
        <v>2.5899999999999999E-2</v>
      </c>
      <c r="E193">
        <v>3.3000000000000002E-2</v>
      </c>
      <c r="F193">
        <v>3.7000000000000002E-3</v>
      </c>
      <c r="G193">
        <v>1.9299999999999998E-2</v>
      </c>
      <c r="H193">
        <v>7.3000000000000001E-3</v>
      </c>
      <c r="I193">
        <v>1.11E-2</v>
      </c>
      <c r="J193">
        <v>1.4499999999999999E-2</v>
      </c>
      <c r="K193">
        <v>1.4499999999999999E-2</v>
      </c>
      <c r="L193">
        <v>1.1700000000000002E-2</v>
      </c>
      <c r="M193">
        <v>-3.8699999999999998E-2</v>
      </c>
      <c r="N193">
        <v>1.0800000000000001E-2</v>
      </c>
    </row>
    <row r="194" spans="1:14" x14ac:dyDescent="0.3">
      <c r="A194" s="44">
        <v>41305</v>
      </c>
      <c r="B194">
        <v>1.5800000000000002E-2</v>
      </c>
      <c r="C194">
        <v>1.8600000000000002E-2</v>
      </c>
      <c r="D194">
        <v>2.1899999999999999E-2</v>
      </c>
      <c r="E194">
        <v>3.0299999999999997E-2</v>
      </c>
      <c r="F194">
        <v>1.3500000000000002E-2</v>
      </c>
      <c r="G194">
        <v>2.1400000000000002E-2</v>
      </c>
      <c r="H194">
        <v>1.1600000000000001E-2</v>
      </c>
      <c r="I194">
        <v>1.6500000000000001E-2</v>
      </c>
      <c r="J194">
        <v>3.0800000000000001E-2</v>
      </c>
      <c r="K194">
        <v>-1.6000000000000001E-3</v>
      </c>
      <c r="L194">
        <v>2.0400000000000001E-2</v>
      </c>
      <c r="M194">
        <v>-4.5199999999999997E-2</v>
      </c>
      <c r="N194">
        <v>2.06E-2</v>
      </c>
    </row>
    <row r="195" spans="1:14" x14ac:dyDescent="0.3">
      <c r="A195" s="44">
        <v>41333</v>
      </c>
      <c r="B195">
        <v>8.9999999999999998E-4</v>
      </c>
      <c r="C195">
        <v>-9.8999999999999991E-3</v>
      </c>
      <c r="D195">
        <v>5.1999999999999998E-3</v>
      </c>
      <c r="E195">
        <v>-1.2000000000000001E-3</v>
      </c>
      <c r="F195">
        <v>3.2999999999999995E-3</v>
      </c>
      <c r="G195">
        <v>4.1000000000000003E-3</v>
      </c>
      <c r="H195">
        <v>5.6000000000000008E-3</v>
      </c>
      <c r="I195">
        <v>-1.2000000000000001E-3</v>
      </c>
      <c r="J195">
        <v>3.7000000000000002E-3</v>
      </c>
      <c r="K195">
        <v>3.9000000000000003E-3</v>
      </c>
      <c r="L195">
        <v>4.7000000000000002E-3</v>
      </c>
      <c r="M195">
        <v>-3.4999999999999996E-3</v>
      </c>
      <c r="N195">
        <v>3.2000000000000002E-3</v>
      </c>
    </row>
    <row r="196" spans="1:14" x14ac:dyDescent="0.3">
      <c r="A196" s="44">
        <v>41364</v>
      </c>
      <c r="B196">
        <v>7.7000000000000002E-3</v>
      </c>
      <c r="C196">
        <v>8.8999999999999999E-3</v>
      </c>
      <c r="D196">
        <v>1.49E-2</v>
      </c>
      <c r="E196">
        <v>6.7999999999999996E-3</v>
      </c>
      <c r="F196">
        <v>3.4999999999999996E-3</v>
      </c>
      <c r="G196">
        <v>1.43E-2</v>
      </c>
      <c r="H196">
        <v>1.1300000000000001E-2</v>
      </c>
      <c r="I196">
        <v>6.4000000000000003E-3</v>
      </c>
      <c r="J196">
        <v>1.44E-2</v>
      </c>
      <c r="K196">
        <v>6.8999999999999999E-3</v>
      </c>
      <c r="L196">
        <v>1.3000000000000001E-2</v>
      </c>
      <c r="M196">
        <v>-1.89E-2</v>
      </c>
      <c r="N196">
        <v>9.300000000000001E-3</v>
      </c>
    </row>
    <row r="197" spans="1:14" x14ac:dyDescent="0.3">
      <c r="A197" s="44">
        <v>41394</v>
      </c>
      <c r="B197">
        <v>5.1999999999999998E-3</v>
      </c>
      <c r="C197">
        <v>1.9199999999999998E-2</v>
      </c>
      <c r="D197">
        <v>1.7500000000000002E-2</v>
      </c>
      <c r="E197">
        <v>6.3E-3</v>
      </c>
      <c r="F197">
        <v>8.0000000000000004E-4</v>
      </c>
      <c r="G197">
        <v>7.7999999999999988E-3</v>
      </c>
      <c r="H197">
        <v>5.0000000000000001E-3</v>
      </c>
      <c r="I197">
        <v>1.14E-2</v>
      </c>
      <c r="J197">
        <v>6.4000000000000003E-3</v>
      </c>
      <c r="K197">
        <v>6.0999999999999995E-3</v>
      </c>
      <c r="L197">
        <v>5.5000000000000005E-3</v>
      </c>
      <c r="M197">
        <v>-2.86E-2</v>
      </c>
      <c r="N197">
        <v>7.6E-3</v>
      </c>
    </row>
    <row r="198" spans="1:14" x14ac:dyDescent="0.3">
      <c r="A198" s="44">
        <v>41425</v>
      </c>
      <c r="B198">
        <v>1.34E-2</v>
      </c>
      <c r="C198">
        <v>-2.6099999999999998E-2</v>
      </c>
      <c r="D198">
        <v>2.23E-2</v>
      </c>
      <c r="E198">
        <v>3.2999999999999995E-3</v>
      </c>
      <c r="F198">
        <v>2.4000000000000002E-3</v>
      </c>
      <c r="G198">
        <v>1.8700000000000001E-2</v>
      </c>
      <c r="H198">
        <v>5.0000000000000001E-3</v>
      </c>
      <c r="I198">
        <v>-2.3E-3</v>
      </c>
      <c r="J198">
        <v>1.3500000000000002E-2</v>
      </c>
      <c r="K198">
        <v>5.8999999999999999E-3</v>
      </c>
      <c r="L198">
        <v>1.01E-2</v>
      </c>
      <c r="M198">
        <v>-2.4499999999999997E-2</v>
      </c>
      <c r="N198">
        <v>6.6999999999999994E-3</v>
      </c>
    </row>
    <row r="199" spans="1:14" x14ac:dyDescent="0.3">
      <c r="A199" s="44">
        <v>41455</v>
      </c>
      <c r="B199">
        <v>-8.1000000000000013E-3</v>
      </c>
      <c r="C199">
        <v>-2.7300000000000001E-2</v>
      </c>
      <c r="D199">
        <v>-1.0500000000000001E-2</v>
      </c>
      <c r="E199">
        <v>-3.2099999999999997E-2</v>
      </c>
      <c r="F199">
        <v>2.8000000000000004E-3</v>
      </c>
      <c r="G199">
        <v>-1.1300000000000001E-2</v>
      </c>
      <c r="H199">
        <v>-1.2199999999999999E-2</v>
      </c>
      <c r="I199">
        <v>-1.7600000000000001E-2</v>
      </c>
      <c r="J199">
        <v>-9.4000000000000004E-3</v>
      </c>
      <c r="K199">
        <v>-2.2000000000000001E-3</v>
      </c>
      <c r="L199">
        <v>-1.0200000000000001E-2</v>
      </c>
      <c r="M199">
        <v>5.6000000000000008E-3</v>
      </c>
      <c r="N199">
        <v>-1.3300000000000001E-2</v>
      </c>
    </row>
    <row r="200" spans="1:14" x14ac:dyDescent="0.3">
      <c r="A200" s="44">
        <v>41486</v>
      </c>
      <c r="B200">
        <v>6.0000000000000001E-3</v>
      </c>
      <c r="C200">
        <v>-7.6E-3</v>
      </c>
      <c r="D200">
        <v>1.3999999999999999E-2</v>
      </c>
      <c r="E200">
        <v>7.4999999999999997E-3</v>
      </c>
      <c r="F200">
        <v>0.01</v>
      </c>
      <c r="G200">
        <v>1.49E-2</v>
      </c>
      <c r="H200">
        <v>6.6999999999999994E-3</v>
      </c>
      <c r="I200">
        <v>1.6000000000000001E-3</v>
      </c>
      <c r="J200">
        <v>2.1499999999999998E-2</v>
      </c>
      <c r="K200">
        <v>1.03E-2</v>
      </c>
      <c r="L200">
        <v>1.1700000000000002E-2</v>
      </c>
      <c r="M200">
        <v>-3.6900000000000002E-2</v>
      </c>
      <c r="N200">
        <v>9.1000000000000004E-3</v>
      </c>
    </row>
    <row r="201" spans="1:14" x14ac:dyDescent="0.3">
      <c r="A201" s="44">
        <v>41517</v>
      </c>
      <c r="B201">
        <v>4.5999999999999999E-3</v>
      </c>
      <c r="C201">
        <v>-1.3900000000000001E-2</v>
      </c>
      <c r="D201">
        <v>-3.3999999999999998E-3</v>
      </c>
      <c r="E201">
        <v>-1.2199999999999999E-2</v>
      </c>
      <c r="F201">
        <v>-5.8999999999999999E-3</v>
      </c>
      <c r="G201">
        <v>-1.1000000000000001E-3</v>
      </c>
      <c r="H201">
        <v>1.4000000000000002E-3</v>
      </c>
      <c r="I201">
        <v>-9.1000000000000004E-3</v>
      </c>
      <c r="J201">
        <v>-7.6E-3</v>
      </c>
      <c r="K201">
        <v>-1E-4</v>
      </c>
      <c r="L201">
        <v>-4.5999999999999999E-3</v>
      </c>
      <c r="M201">
        <v>1.0700000000000001E-2</v>
      </c>
      <c r="N201">
        <v>-6.7999999999999996E-3</v>
      </c>
    </row>
    <row r="202" spans="1:14" x14ac:dyDescent="0.3">
      <c r="A202" s="44">
        <v>41547</v>
      </c>
      <c r="B202">
        <v>4.3000000000000009E-3</v>
      </c>
      <c r="C202">
        <v>-5.7000000000000002E-3</v>
      </c>
      <c r="D202">
        <v>1.6400000000000001E-2</v>
      </c>
      <c r="E202">
        <v>2.3499999999999997E-2</v>
      </c>
      <c r="F202">
        <v>6.3E-3</v>
      </c>
      <c r="G202">
        <v>1.6E-2</v>
      </c>
      <c r="H202">
        <v>4.7000000000000002E-3</v>
      </c>
      <c r="I202">
        <v>6.8999999999999999E-3</v>
      </c>
      <c r="J202">
        <v>2.3299999999999998E-2</v>
      </c>
      <c r="K202">
        <v>8.4000000000000012E-3</v>
      </c>
      <c r="L202">
        <v>1.3999999999999999E-2</v>
      </c>
      <c r="M202">
        <v>-4.5199999999999997E-2</v>
      </c>
      <c r="N202">
        <v>1.2699999999999999E-2</v>
      </c>
    </row>
    <row r="203" spans="1:14" x14ac:dyDescent="0.3">
      <c r="A203" s="44">
        <v>41578</v>
      </c>
      <c r="B203">
        <v>9.5000000000000015E-3</v>
      </c>
      <c r="C203">
        <v>1.4499999999999999E-2</v>
      </c>
      <c r="D203">
        <v>1.61E-2</v>
      </c>
      <c r="E203">
        <v>2.3799999999999998E-2</v>
      </c>
      <c r="F203">
        <v>1.4199999999999999E-2</v>
      </c>
      <c r="G203">
        <v>1.4499999999999999E-2</v>
      </c>
      <c r="H203">
        <v>8.5000000000000006E-3</v>
      </c>
      <c r="I203">
        <v>9.4000000000000004E-3</v>
      </c>
      <c r="J203">
        <v>2.0400000000000001E-2</v>
      </c>
      <c r="K203">
        <v>4.5000000000000005E-3</v>
      </c>
      <c r="L203">
        <v>1.4499999999999999E-2</v>
      </c>
      <c r="M203">
        <v>-2.07E-2</v>
      </c>
      <c r="N203">
        <v>1.2500000000000001E-2</v>
      </c>
    </row>
    <row r="204" spans="1:14" x14ac:dyDescent="0.3">
      <c r="A204" s="44">
        <v>41608</v>
      </c>
      <c r="B204">
        <v>7.000000000000001E-4</v>
      </c>
      <c r="C204">
        <v>1.14E-2</v>
      </c>
      <c r="D204">
        <v>1.2199999999999999E-2</v>
      </c>
      <c r="E204">
        <v>3.0000000000000001E-3</v>
      </c>
      <c r="F204">
        <v>1.0500000000000001E-2</v>
      </c>
      <c r="G204">
        <v>1.1900000000000001E-2</v>
      </c>
      <c r="H204">
        <v>6.6999999999999994E-3</v>
      </c>
      <c r="I204">
        <v>6.8999999999999999E-3</v>
      </c>
      <c r="J204">
        <v>1.54E-2</v>
      </c>
      <c r="K204">
        <v>3.0000000000000001E-3</v>
      </c>
      <c r="L204">
        <v>8.7000000000000011E-3</v>
      </c>
      <c r="M204">
        <v>-1.6500000000000001E-2</v>
      </c>
      <c r="N204">
        <v>1.09E-2</v>
      </c>
    </row>
    <row r="205" spans="1:14" x14ac:dyDescent="0.3">
      <c r="A205" s="44">
        <v>41639</v>
      </c>
      <c r="B205">
        <v>4.8000000000000004E-3</v>
      </c>
      <c r="C205">
        <v>5.1999999999999998E-3</v>
      </c>
      <c r="D205">
        <v>1.2E-2</v>
      </c>
      <c r="E205">
        <v>1.01E-2</v>
      </c>
      <c r="F205">
        <v>7.6E-3</v>
      </c>
      <c r="G205">
        <v>1.2199999999999999E-2</v>
      </c>
      <c r="H205">
        <v>4.0000000000000001E-3</v>
      </c>
      <c r="I205">
        <v>6.5000000000000006E-3</v>
      </c>
      <c r="J205">
        <v>1.5700000000000002E-2</v>
      </c>
      <c r="K205">
        <v>6.0999999999999995E-3</v>
      </c>
      <c r="L205">
        <v>1.0200000000000001E-2</v>
      </c>
      <c r="M205">
        <v>-1.55E-2</v>
      </c>
      <c r="N205">
        <v>1.09E-2</v>
      </c>
    </row>
    <row r="206" spans="1:14" x14ac:dyDescent="0.3">
      <c r="A206" s="44">
        <v>41670</v>
      </c>
      <c r="B206">
        <v>1.37E-2</v>
      </c>
      <c r="C206">
        <v>-1.7500000000000002E-2</v>
      </c>
      <c r="D206">
        <v>4.7000000000000002E-3</v>
      </c>
      <c r="E206">
        <v>-1.95E-2</v>
      </c>
      <c r="F206">
        <v>4.2000000000000006E-3</v>
      </c>
      <c r="G206">
        <v>3.0000000000000001E-3</v>
      </c>
      <c r="H206">
        <v>7.4999999999999997E-3</v>
      </c>
      <c r="I206">
        <v>-8.8000000000000005E-3</v>
      </c>
      <c r="J206">
        <v>-3.2000000000000002E-3</v>
      </c>
      <c r="K206">
        <v>4.5999999999999999E-3</v>
      </c>
      <c r="L206">
        <v>2.0000000000000001E-4</v>
      </c>
      <c r="M206">
        <v>9.4000000000000004E-3</v>
      </c>
      <c r="N206">
        <v>-3.2999999999999995E-3</v>
      </c>
    </row>
    <row r="207" spans="1:14" x14ac:dyDescent="0.3">
      <c r="A207" s="44">
        <v>41698</v>
      </c>
      <c r="B207">
        <v>6.1999999999999998E-3</v>
      </c>
      <c r="C207">
        <v>1.37E-2</v>
      </c>
      <c r="D207">
        <v>2.4299999999999999E-2</v>
      </c>
      <c r="E207">
        <v>1.9E-2</v>
      </c>
      <c r="F207">
        <v>6.5999999999999991E-3</v>
      </c>
      <c r="G207">
        <v>2.23E-2</v>
      </c>
      <c r="H207">
        <v>9.8999999999999991E-3</v>
      </c>
      <c r="I207">
        <v>9.0000000000000011E-3</v>
      </c>
      <c r="J207">
        <v>2.53E-2</v>
      </c>
      <c r="K207">
        <v>1.1000000000000001E-2</v>
      </c>
      <c r="L207">
        <v>1.49E-2</v>
      </c>
      <c r="M207">
        <v>-3.2199999999999999E-2</v>
      </c>
      <c r="N207">
        <v>1.5700000000000002E-2</v>
      </c>
    </row>
    <row r="208" spans="1:14" x14ac:dyDescent="0.3">
      <c r="A208" s="44">
        <v>41729</v>
      </c>
      <c r="B208">
        <v>4.7000000000000002E-3</v>
      </c>
      <c r="C208">
        <v>-1.1900000000000001E-2</v>
      </c>
      <c r="D208">
        <v>6.3E-3</v>
      </c>
      <c r="E208">
        <v>8.0000000000000004E-4</v>
      </c>
      <c r="F208">
        <v>-5.0000000000000001E-4</v>
      </c>
      <c r="G208">
        <v>-1.4000000000000002E-3</v>
      </c>
      <c r="H208">
        <v>3.5999999999999999E-3</v>
      </c>
      <c r="I208">
        <v>-5.4000000000000003E-3</v>
      </c>
      <c r="J208">
        <v>-5.6000000000000008E-3</v>
      </c>
      <c r="K208">
        <v>-5.0000000000000001E-3</v>
      </c>
      <c r="L208">
        <v>2.8000000000000004E-3</v>
      </c>
      <c r="M208">
        <v>0</v>
      </c>
      <c r="N208">
        <v>-6.9999999999999993E-3</v>
      </c>
    </row>
    <row r="209" spans="1:14" x14ac:dyDescent="0.3">
      <c r="A209" s="44">
        <v>41759</v>
      </c>
      <c r="B209">
        <v>2.9000000000000002E-3</v>
      </c>
      <c r="C209">
        <v>5.0000000000000001E-3</v>
      </c>
      <c r="D209">
        <v>2.5000000000000001E-3</v>
      </c>
      <c r="E209">
        <v>4.0000000000000002E-4</v>
      </c>
      <c r="F209">
        <v>-2.3E-3</v>
      </c>
      <c r="G209">
        <v>1.5000000000000002E-3</v>
      </c>
      <c r="H209">
        <v>5.5000000000000005E-3</v>
      </c>
      <c r="I209">
        <v>-2.3E-3</v>
      </c>
      <c r="J209">
        <v>-8.3000000000000001E-3</v>
      </c>
      <c r="K209">
        <v>1.2999999999999999E-3</v>
      </c>
      <c r="L209">
        <v>4.5000000000000005E-3</v>
      </c>
      <c r="M209">
        <v>1.2500000000000001E-2</v>
      </c>
      <c r="N209">
        <v>-7.0999999999999995E-3</v>
      </c>
    </row>
    <row r="210" spans="1:14" x14ac:dyDescent="0.3">
      <c r="A210" s="44">
        <v>41790</v>
      </c>
      <c r="B210">
        <v>4.5000000000000005E-3</v>
      </c>
      <c r="C210">
        <v>1.4999999999999999E-2</v>
      </c>
      <c r="D210">
        <v>9.1000000000000004E-3</v>
      </c>
      <c r="E210">
        <v>2.1499999999999998E-2</v>
      </c>
      <c r="F210">
        <v>2E-3</v>
      </c>
      <c r="G210">
        <v>8.7000000000000011E-3</v>
      </c>
      <c r="H210">
        <v>5.8999999999999999E-3</v>
      </c>
      <c r="I210">
        <v>7.1999999999999998E-3</v>
      </c>
      <c r="J210">
        <v>1.0500000000000001E-2</v>
      </c>
      <c r="K210">
        <v>6.1999999999999998E-3</v>
      </c>
      <c r="L210">
        <v>1.03E-2</v>
      </c>
      <c r="M210">
        <v>-1.6800000000000002E-2</v>
      </c>
      <c r="N210">
        <v>1.14E-2</v>
      </c>
    </row>
    <row r="211" spans="1:14" x14ac:dyDescent="0.3">
      <c r="A211" s="44">
        <v>41820</v>
      </c>
      <c r="B211">
        <v>2.9000000000000002E-3</v>
      </c>
      <c r="C211">
        <v>1.01E-2</v>
      </c>
      <c r="D211">
        <v>1.4499999999999999E-2</v>
      </c>
      <c r="E211">
        <v>1.1500000000000002E-2</v>
      </c>
      <c r="F211">
        <v>3.3999999999999998E-3</v>
      </c>
      <c r="G211">
        <v>1.55E-2</v>
      </c>
      <c r="H211">
        <v>6.3E-3</v>
      </c>
      <c r="I211">
        <v>6.4000000000000003E-3</v>
      </c>
      <c r="J211">
        <v>1.3100000000000001E-2</v>
      </c>
      <c r="K211">
        <v>8.8999999999999999E-3</v>
      </c>
      <c r="L211">
        <v>1.26E-2</v>
      </c>
      <c r="M211">
        <v>-2.64E-2</v>
      </c>
      <c r="N211">
        <v>9.1000000000000004E-3</v>
      </c>
    </row>
    <row r="212" spans="1:14" x14ac:dyDescent="0.3">
      <c r="A212" s="44">
        <v>41851</v>
      </c>
      <c r="B212">
        <v>-1E-4</v>
      </c>
      <c r="C212">
        <v>-5.4000000000000003E-3</v>
      </c>
      <c r="D212">
        <v>-5.8999999999999999E-3</v>
      </c>
      <c r="E212">
        <v>4.0000000000000001E-3</v>
      </c>
      <c r="F212">
        <v>-5.0000000000000001E-4</v>
      </c>
      <c r="G212">
        <v>-6.9999999999999993E-3</v>
      </c>
      <c r="H212">
        <v>2.5000000000000001E-3</v>
      </c>
      <c r="I212">
        <v>-2.7000000000000001E-3</v>
      </c>
      <c r="J212">
        <v>-9.0000000000000011E-3</v>
      </c>
      <c r="K212">
        <v>-5.3E-3</v>
      </c>
      <c r="L212">
        <v>4.0000000000000002E-4</v>
      </c>
      <c r="M212">
        <v>6.0999999999999995E-3</v>
      </c>
      <c r="N212">
        <v>-4.0000000000000001E-3</v>
      </c>
    </row>
    <row r="213" spans="1:14" x14ac:dyDescent="0.3">
      <c r="A213" s="44">
        <v>41882</v>
      </c>
      <c r="B213">
        <v>-2.9999999999999997E-4</v>
      </c>
      <c r="C213">
        <v>2.8299999999999995E-2</v>
      </c>
      <c r="D213">
        <v>-1.1000000000000001E-3</v>
      </c>
      <c r="E213">
        <v>6.8999999999999999E-3</v>
      </c>
      <c r="F213">
        <v>5.1999999999999998E-3</v>
      </c>
      <c r="G213">
        <v>3.4999999999999996E-3</v>
      </c>
      <c r="H213">
        <v>2.1000000000000003E-3</v>
      </c>
      <c r="I213">
        <v>1.1200000000000002E-2</v>
      </c>
      <c r="J213">
        <v>1.2800000000000001E-2</v>
      </c>
      <c r="K213">
        <v>4.3000000000000009E-3</v>
      </c>
      <c r="L213">
        <v>5.6000000000000008E-3</v>
      </c>
      <c r="M213">
        <v>-1.7000000000000001E-2</v>
      </c>
      <c r="N213">
        <v>8.0000000000000002E-3</v>
      </c>
    </row>
    <row r="214" spans="1:14" x14ac:dyDescent="0.3">
      <c r="A214" s="44">
        <v>41912</v>
      </c>
      <c r="B214">
        <v>-9.5000000000000015E-3</v>
      </c>
      <c r="C214">
        <v>1.7899999999999999E-2</v>
      </c>
      <c r="D214">
        <v>-1.9900000000000001E-2</v>
      </c>
      <c r="E214">
        <v>-1.5600000000000001E-2</v>
      </c>
      <c r="F214">
        <v>1.5000000000000002E-3</v>
      </c>
      <c r="G214">
        <v>-1.6500000000000001E-2</v>
      </c>
      <c r="H214">
        <v>2.2000000000000001E-3</v>
      </c>
      <c r="I214">
        <v>6.0000000000000001E-3</v>
      </c>
      <c r="J214">
        <v>-9.300000000000001E-3</v>
      </c>
      <c r="K214">
        <v>-7.4999999999999997E-3</v>
      </c>
      <c r="L214">
        <v>-5.0000000000000001E-4</v>
      </c>
      <c r="M214">
        <v>2.4199999999999999E-2</v>
      </c>
      <c r="N214">
        <v>-1.2000000000000001E-3</v>
      </c>
    </row>
    <row r="215" spans="1:14" x14ac:dyDescent="0.3">
      <c r="A215" s="44">
        <v>41943</v>
      </c>
      <c r="B215">
        <v>-1.11E-2</v>
      </c>
      <c r="C215">
        <v>4.1000000000000003E-3</v>
      </c>
      <c r="D215">
        <v>-1.6800000000000002E-2</v>
      </c>
      <c r="E215">
        <v>-6.8999999999999999E-3</v>
      </c>
      <c r="F215">
        <v>3.0000000000000001E-3</v>
      </c>
      <c r="G215">
        <v>-1.52E-2</v>
      </c>
      <c r="H215">
        <v>-7.000000000000001E-4</v>
      </c>
      <c r="I215">
        <v>-4.1000000000000003E-3</v>
      </c>
      <c r="J215">
        <v>-1.2999999999999999E-3</v>
      </c>
      <c r="K215">
        <v>-1.3600000000000001E-2</v>
      </c>
      <c r="L215">
        <v>-6.0000000000000001E-3</v>
      </c>
      <c r="M215">
        <v>-2.3599999999999999E-2</v>
      </c>
      <c r="N215">
        <v>-6.1999999999999998E-3</v>
      </c>
    </row>
    <row r="216" spans="1:14" x14ac:dyDescent="0.3">
      <c r="A216" s="44">
        <v>41973</v>
      </c>
      <c r="B216">
        <v>-8.9999999999999998E-4</v>
      </c>
      <c r="C216">
        <v>4.1899999999999993E-2</v>
      </c>
      <c r="D216">
        <v>-3.3999999999999998E-3</v>
      </c>
      <c r="E216">
        <v>-1.4000000000000002E-3</v>
      </c>
      <c r="F216">
        <v>5.8999999999999999E-3</v>
      </c>
      <c r="G216">
        <v>6.9999999999999993E-3</v>
      </c>
      <c r="H216">
        <v>1.4000000000000002E-3</v>
      </c>
      <c r="I216">
        <v>1.77E-2</v>
      </c>
      <c r="J216">
        <v>1.1600000000000001E-2</v>
      </c>
      <c r="K216">
        <v>8.0000000000000002E-3</v>
      </c>
      <c r="L216">
        <v>6.0999999999999995E-3</v>
      </c>
      <c r="M216">
        <v>-6.0999999999999995E-3</v>
      </c>
      <c r="N216">
        <v>1.26E-2</v>
      </c>
    </row>
    <row r="217" spans="1:14" x14ac:dyDescent="0.3">
      <c r="A217" s="44">
        <v>42004</v>
      </c>
      <c r="B217">
        <v>-6.5999999999999991E-3</v>
      </c>
      <c r="C217">
        <v>8.8000000000000005E-3</v>
      </c>
      <c r="D217">
        <v>-8.8999999999999999E-3</v>
      </c>
      <c r="E217">
        <v>-2.2000000000000002E-2</v>
      </c>
      <c r="F217">
        <v>1.2999999999999999E-3</v>
      </c>
      <c r="G217">
        <v>-2.2000000000000001E-3</v>
      </c>
      <c r="H217">
        <v>-3.4999999999999996E-3</v>
      </c>
      <c r="I217">
        <v>-4.0000000000000002E-4</v>
      </c>
      <c r="J217">
        <v>1.2000000000000001E-3</v>
      </c>
      <c r="K217">
        <v>3.2000000000000002E-3</v>
      </c>
      <c r="L217">
        <v>-1.6000000000000001E-3</v>
      </c>
      <c r="M217">
        <v>3.2999999999999995E-3</v>
      </c>
      <c r="N217">
        <v>2.1000000000000003E-3</v>
      </c>
    </row>
    <row r="218" spans="1:14" x14ac:dyDescent="0.3">
      <c r="A218" s="44">
        <v>42035</v>
      </c>
      <c r="B218">
        <v>1.2999999999999999E-3</v>
      </c>
      <c r="C218">
        <v>3.9899999999999998E-2</v>
      </c>
      <c r="D218">
        <v>-1.55E-2</v>
      </c>
      <c r="E218">
        <v>-3.3999999999999998E-3</v>
      </c>
      <c r="F218">
        <v>4.8000000000000004E-3</v>
      </c>
      <c r="G218">
        <v>-1.04E-2</v>
      </c>
      <c r="H218">
        <v>-4.0000000000000002E-4</v>
      </c>
      <c r="I218">
        <v>2.29E-2</v>
      </c>
      <c r="J218">
        <v>-8.9999999999999998E-4</v>
      </c>
      <c r="K218">
        <v>4.0000000000000002E-4</v>
      </c>
      <c r="L218">
        <v>2.5000000000000001E-3</v>
      </c>
      <c r="M218">
        <v>1.09E-2</v>
      </c>
      <c r="N218">
        <v>1.7000000000000001E-3</v>
      </c>
    </row>
    <row r="219" spans="1:14" x14ac:dyDescent="0.3">
      <c r="A219" s="44">
        <v>42063</v>
      </c>
      <c r="B219">
        <v>1.21E-2</v>
      </c>
      <c r="C219">
        <v>-2.9000000000000002E-3</v>
      </c>
      <c r="D219">
        <v>1.8500000000000003E-2</v>
      </c>
      <c r="E219">
        <v>1.6200000000000003E-2</v>
      </c>
      <c r="F219">
        <v>2E-3</v>
      </c>
      <c r="G219">
        <v>2.7000000000000003E-2</v>
      </c>
      <c r="H219">
        <v>8.6000000000000017E-3</v>
      </c>
      <c r="I219">
        <v>6.9999999999999993E-3</v>
      </c>
      <c r="J219">
        <v>2.52E-2</v>
      </c>
      <c r="K219">
        <v>1.3900000000000001E-2</v>
      </c>
      <c r="L219">
        <v>1.4999999999999999E-2</v>
      </c>
      <c r="M219">
        <v>-3.85E-2</v>
      </c>
      <c r="N219">
        <v>1.7100000000000001E-2</v>
      </c>
    </row>
    <row r="220" spans="1:14" x14ac:dyDescent="0.3">
      <c r="A220" s="44">
        <v>42094</v>
      </c>
      <c r="B220">
        <v>2.1000000000000003E-3</v>
      </c>
      <c r="C220">
        <v>9.7000000000000003E-3</v>
      </c>
      <c r="D220">
        <v>2.8000000000000004E-3</v>
      </c>
      <c r="E220">
        <v>3.9000000000000003E-3</v>
      </c>
      <c r="F220">
        <v>8.0000000000000002E-3</v>
      </c>
      <c r="G220">
        <v>4.3000000000000009E-3</v>
      </c>
      <c r="H220">
        <v>2.1000000000000003E-3</v>
      </c>
      <c r="I220">
        <v>1.01E-2</v>
      </c>
      <c r="J220">
        <v>3.5999999999999999E-3</v>
      </c>
      <c r="K220">
        <v>5.6000000000000008E-3</v>
      </c>
      <c r="L220">
        <v>3.2999999999999995E-3</v>
      </c>
      <c r="M220">
        <v>5.9999999999999995E-4</v>
      </c>
      <c r="N220">
        <v>6.8999999999999999E-3</v>
      </c>
    </row>
    <row r="221" spans="1:14" x14ac:dyDescent="0.3">
      <c r="A221" s="44">
        <v>42124</v>
      </c>
      <c r="B221">
        <v>1.5700000000000002E-2</v>
      </c>
      <c r="C221">
        <v>-2.3199999999999998E-2</v>
      </c>
      <c r="D221">
        <v>7.0999999999999995E-3</v>
      </c>
      <c r="E221">
        <v>3.78E-2</v>
      </c>
      <c r="F221">
        <v>-2.9000000000000002E-3</v>
      </c>
      <c r="G221">
        <v>1.1300000000000001E-2</v>
      </c>
      <c r="H221">
        <v>5.1000000000000004E-3</v>
      </c>
      <c r="I221">
        <v>-9.1000000000000004E-3</v>
      </c>
      <c r="J221">
        <v>5.5000000000000005E-3</v>
      </c>
      <c r="K221">
        <v>6.5999999999999991E-3</v>
      </c>
      <c r="L221">
        <v>6.8999999999999999E-3</v>
      </c>
      <c r="M221">
        <v>-1.43E-2</v>
      </c>
      <c r="N221">
        <v>2.5999999999999999E-3</v>
      </c>
    </row>
    <row r="222" spans="1:14" x14ac:dyDescent="0.3">
      <c r="A222" s="44">
        <v>42155</v>
      </c>
      <c r="B222">
        <v>4.5999999999999999E-3</v>
      </c>
      <c r="C222">
        <v>-5.3E-3</v>
      </c>
      <c r="D222">
        <v>2.5000000000000001E-3</v>
      </c>
      <c r="E222">
        <v>2.1000000000000003E-3</v>
      </c>
      <c r="F222">
        <v>5.6000000000000008E-3</v>
      </c>
      <c r="G222">
        <v>8.3000000000000001E-3</v>
      </c>
      <c r="H222">
        <v>2.5999999999999999E-3</v>
      </c>
      <c r="I222">
        <v>6.3E-3</v>
      </c>
      <c r="J222">
        <v>1.4199999999999999E-2</v>
      </c>
      <c r="K222">
        <v>1.09E-2</v>
      </c>
      <c r="L222">
        <v>5.0000000000000001E-3</v>
      </c>
      <c r="M222">
        <v>-9.5999999999999992E-3</v>
      </c>
      <c r="N222">
        <v>9.7000000000000003E-3</v>
      </c>
    </row>
    <row r="223" spans="1:14" x14ac:dyDescent="0.3">
      <c r="A223" s="44">
        <v>42185</v>
      </c>
      <c r="B223">
        <v>-8.6000000000000017E-3</v>
      </c>
      <c r="C223">
        <v>-3.4299999999999997E-2</v>
      </c>
      <c r="D223">
        <v>-1.5900000000000001E-2</v>
      </c>
      <c r="E223">
        <v>-1.77E-2</v>
      </c>
      <c r="F223">
        <v>3.0000000000000001E-3</v>
      </c>
      <c r="G223">
        <v>-1.24E-2</v>
      </c>
      <c r="H223">
        <v>-3.9000000000000003E-3</v>
      </c>
      <c r="I223">
        <v>-1.7600000000000001E-2</v>
      </c>
      <c r="J223">
        <v>-7.1999999999999998E-3</v>
      </c>
      <c r="K223">
        <v>-5.0000000000000001E-3</v>
      </c>
      <c r="L223">
        <v>-9.1000000000000004E-3</v>
      </c>
      <c r="M223">
        <v>8.5000000000000006E-3</v>
      </c>
      <c r="N223">
        <v>-1.0800000000000001E-2</v>
      </c>
    </row>
    <row r="224" spans="1:14" x14ac:dyDescent="0.3">
      <c r="A224" s="44">
        <v>42216</v>
      </c>
      <c r="B224">
        <v>-5.7999999999999996E-3</v>
      </c>
      <c r="C224">
        <v>2.0899999999999998E-2</v>
      </c>
      <c r="D224">
        <v>-4.5000000000000005E-3</v>
      </c>
      <c r="E224">
        <v>-1.9699999999999999E-2</v>
      </c>
      <c r="F224">
        <v>3.7000000000000002E-3</v>
      </c>
      <c r="G224">
        <v>-7.4000000000000003E-3</v>
      </c>
      <c r="H224">
        <v>-5.0000000000000001E-4</v>
      </c>
      <c r="I224">
        <v>1.46E-2</v>
      </c>
      <c r="J224">
        <v>3.0999999999999999E-3</v>
      </c>
      <c r="K224">
        <v>2.9999999999999997E-4</v>
      </c>
      <c r="L224">
        <v>2.9999999999999997E-4</v>
      </c>
      <c r="M224">
        <v>4.5999999999999999E-3</v>
      </c>
      <c r="N224">
        <v>2.2000000000000001E-3</v>
      </c>
    </row>
    <row r="225" spans="1:14" x14ac:dyDescent="0.3">
      <c r="A225" s="44">
        <v>42247</v>
      </c>
      <c r="B225">
        <v>-4.5000000000000005E-3</v>
      </c>
      <c r="C225">
        <v>-2.2000000000000002E-2</v>
      </c>
      <c r="D225">
        <v>-2.2700000000000001E-2</v>
      </c>
      <c r="E225">
        <v>-3.8399999999999997E-2</v>
      </c>
      <c r="F225">
        <v>1.8E-3</v>
      </c>
      <c r="G225">
        <v>-2.4899999999999999E-2</v>
      </c>
      <c r="H225">
        <v>-3.7000000000000002E-3</v>
      </c>
      <c r="I225">
        <v>-1.3100000000000001E-2</v>
      </c>
      <c r="J225">
        <v>-2.29E-2</v>
      </c>
      <c r="K225">
        <v>-5.6000000000000008E-3</v>
      </c>
      <c r="L225">
        <v>-1.03E-2</v>
      </c>
      <c r="M225">
        <v>5.7800000000000004E-2</v>
      </c>
      <c r="N225">
        <v>-2.0199999999999999E-2</v>
      </c>
    </row>
    <row r="226" spans="1:14" x14ac:dyDescent="0.3">
      <c r="A226" s="44">
        <v>42277</v>
      </c>
      <c r="B226">
        <v>-6.3E-3</v>
      </c>
      <c r="C226">
        <v>1.46E-2</v>
      </c>
      <c r="D226">
        <v>-1.3600000000000001E-2</v>
      </c>
      <c r="E226">
        <v>-1.55E-2</v>
      </c>
      <c r="F226">
        <v>6.3E-3</v>
      </c>
      <c r="G226">
        <v>-2.7600000000000003E-2</v>
      </c>
      <c r="H226">
        <v>-5.4000000000000003E-3</v>
      </c>
      <c r="I226">
        <v>-5.1999999999999998E-3</v>
      </c>
      <c r="J226">
        <v>-1.4199999999999999E-2</v>
      </c>
      <c r="K226">
        <v>-9.7000000000000003E-3</v>
      </c>
      <c r="L226">
        <v>-7.1999999999999998E-3</v>
      </c>
      <c r="M226">
        <v>1.5600000000000001E-2</v>
      </c>
      <c r="N226">
        <v>-1.7600000000000001E-2</v>
      </c>
    </row>
    <row r="227" spans="1:14" x14ac:dyDescent="0.3">
      <c r="A227" s="44">
        <v>42308</v>
      </c>
      <c r="B227">
        <v>1.23E-2</v>
      </c>
      <c r="C227">
        <v>-1.5700000000000002E-2</v>
      </c>
      <c r="D227">
        <v>-1E-3</v>
      </c>
      <c r="E227">
        <v>3.1300000000000001E-2</v>
      </c>
      <c r="F227">
        <v>5.7000000000000002E-3</v>
      </c>
      <c r="G227">
        <v>1.4499999999999999E-2</v>
      </c>
      <c r="H227">
        <v>-1.4000000000000002E-3</v>
      </c>
      <c r="I227">
        <v>2.8000000000000004E-3</v>
      </c>
      <c r="J227">
        <v>2.1000000000000001E-2</v>
      </c>
      <c r="K227">
        <v>7.4000000000000003E-3</v>
      </c>
      <c r="L227">
        <v>1.09E-2</v>
      </c>
      <c r="M227">
        <v>-5.1899999999999995E-2</v>
      </c>
      <c r="N227">
        <v>8.3000000000000001E-3</v>
      </c>
    </row>
    <row r="228" spans="1:14" x14ac:dyDescent="0.3">
      <c r="A228" s="44">
        <v>42338</v>
      </c>
      <c r="B228">
        <v>-3.9000000000000003E-3</v>
      </c>
      <c r="C228">
        <v>2.1899999999999999E-2</v>
      </c>
      <c r="D228">
        <v>-1.01E-2</v>
      </c>
      <c r="E228">
        <v>-3.9000000000000003E-3</v>
      </c>
      <c r="F228">
        <v>0</v>
      </c>
      <c r="G228">
        <v>-6.8999999999999999E-3</v>
      </c>
      <c r="H228">
        <v>2.0000000000000001E-4</v>
      </c>
      <c r="I228">
        <v>1.3500000000000002E-2</v>
      </c>
      <c r="J228">
        <v>2.3E-3</v>
      </c>
      <c r="K228">
        <v>-1E-4</v>
      </c>
      <c r="L228">
        <v>0</v>
      </c>
      <c r="M228">
        <v>-1.44E-2</v>
      </c>
      <c r="N228">
        <v>2.5000000000000001E-3</v>
      </c>
    </row>
    <row r="229" spans="1:14" x14ac:dyDescent="0.3">
      <c r="A229" s="44">
        <v>42369</v>
      </c>
      <c r="B229">
        <v>-1.2699999999999999E-2</v>
      </c>
      <c r="C229">
        <v>-1.84E-2</v>
      </c>
      <c r="D229">
        <v>-1.6E-2</v>
      </c>
      <c r="E229">
        <v>-6.1999999999999998E-3</v>
      </c>
      <c r="F229">
        <v>2.9000000000000002E-3</v>
      </c>
      <c r="G229">
        <v>-1.03E-2</v>
      </c>
      <c r="H229">
        <v>-2.8000000000000004E-3</v>
      </c>
      <c r="I229">
        <v>-1.43E-2</v>
      </c>
      <c r="J229">
        <v>-4.8999999999999998E-3</v>
      </c>
      <c r="K229">
        <v>1.24E-2</v>
      </c>
      <c r="L229">
        <v>-6.6999999999999994E-3</v>
      </c>
      <c r="M229">
        <v>1.8100000000000002E-2</v>
      </c>
      <c r="N229">
        <v>-5.8999999999999999E-3</v>
      </c>
    </row>
    <row r="230" spans="1:14" x14ac:dyDescent="0.3">
      <c r="A230" s="44">
        <v>42400</v>
      </c>
      <c r="B230">
        <v>-2.3899999999999998E-2</v>
      </c>
      <c r="C230">
        <v>2.29E-2</v>
      </c>
      <c r="D230">
        <v>-2.3399999999999997E-2</v>
      </c>
      <c r="E230">
        <v>-4.07E-2</v>
      </c>
      <c r="F230">
        <v>-3.3999999999999998E-3</v>
      </c>
      <c r="G230">
        <v>-2.8799999999999999E-2</v>
      </c>
      <c r="H230">
        <v>-8.8000000000000005E-3</v>
      </c>
      <c r="I230">
        <v>-4.0000000000000002E-4</v>
      </c>
      <c r="J230">
        <v>-3.2400000000000005E-2</v>
      </c>
      <c r="K230">
        <v>2.9000000000000002E-3</v>
      </c>
      <c r="L230">
        <v>-1.37E-2</v>
      </c>
      <c r="M230">
        <v>7.46E-2</v>
      </c>
      <c r="N230">
        <v>-2.6600000000000002E-2</v>
      </c>
    </row>
    <row r="231" spans="1:14" x14ac:dyDescent="0.3">
      <c r="A231" s="44">
        <v>42429</v>
      </c>
      <c r="B231">
        <v>-2.0000000000000001E-4</v>
      </c>
      <c r="C231">
        <v>2.3599999999999999E-2</v>
      </c>
      <c r="D231">
        <v>-1.29E-2</v>
      </c>
      <c r="E231">
        <v>-3.4999999999999996E-3</v>
      </c>
      <c r="F231">
        <v>-8.6000000000000017E-3</v>
      </c>
      <c r="G231">
        <v>-5.4000000000000003E-3</v>
      </c>
      <c r="H231">
        <v>-6.1999999999999998E-3</v>
      </c>
      <c r="I231">
        <v>2E-3</v>
      </c>
      <c r="J231">
        <v>-9.5000000000000015E-3</v>
      </c>
      <c r="K231">
        <v>4.0000000000000001E-3</v>
      </c>
      <c r="L231">
        <v>-3.8E-3</v>
      </c>
      <c r="M231">
        <v>1.3999999999999999E-2</v>
      </c>
      <c r="N231">
        <v>-1.26E-2</v>
      </c>
    </row>
    <row r="232" spans="1:14" x14ac:dyDescent="0.3">
      <c r="A232" s="44">
        <v>42460</v>
      </c>
      <c r="B232">
        <v>1.7000000000000001E-2</v>
      </c>
      <c r="C232">
        <v>-2.0099999999999996E-2</v>
      </c>
      <c r="D232">
        <v>1.9E-2</v>
      </c>
      <c r="E232">
        <v>4.2800000000000005E-2</v>
      </c>
      <c r="F232">
        <v>9.5000000000000015E-3</v>
      </c>
      <c r="G232">
        <v>2.4299999999999999E-2</v>
      </c>
      <c r="H232">
        <v>1.0800000000000001E-2</v>
      </c>
      <c r="I232">
        <v>-4.3000000000000009E-3</v>
      </c>
      <c r="J232">
        <v>1.84E-2</v>
      </c>
      <c r="K232">
        <v>5.7999999999999996E-3</v>
      </c>
      <c r="L232">
        <v>1.5600000000000001E-2</v>
      </c>
      <c r="M232">
        <v>-6.0499999999999998E-2</v>
      </c>
      <c r="N232">
        <v>7.0999999999999995E-3</v>
      </c>
    </row>
    <row r="233" spans="1:14" x14ac:dyDescent="0.3">
      <c r="A233" s="44">
        <v>42490</v>
      </c>
      <c r="B233">
        <v>1.3999999999999999E-2</v>
      </c>
      <c r="C233">
        <v>-9.1000000000000004E-3</v>
      </c>
      <c r="D233">
        <v>2.0799999999999999E-2</v>
      </c>
      <c r="E233">
        <v>1.52E-2</v>
      </c>
      <c r="F233">
        <v>-6.0000000000000001E-3</v>
      </c>
      <c r="G233">
        <v>1.61E-2</v>
      </c>
      <c r="H233">
        <v>1.3300000000000001E-2</v>
      </c>
      <c r="I233">
        <v>2E-3</v>
      </c>
      <c r="J233">
        <v>3.3999999999999998E-3</v>
      </c>
      <c r="K233">
        <v>-5.5000000000000005E-3</v>
      </c>
      <c r="L233">
        <v>1.06E-2</v>
      </c>
      <c r="M233">
        <v>-0.02</v>
      </c>
      <c r="N233">
        <v>5.3E-3</v>
      </c>
    </row>
    <row r="234" spans="1:14" x14ac:dyDescent="0.3">
      <c r="A234" s="44">
        <v>42521</v>
      </c>
      <c r="B234">
        <v>7.4999999999999997E-3</v>
      </c>
      <c r="C234">
        <v>-1.7600000000000001E-2</v>
      </c>
      <c r="D234">
        <v>1.3500000000000002E-2</v>
      </c>
      <c r="E234">
        <v>-1.2000000000000001E-3</v>
      </c>
      <c r="F234">
        <v>5.7999999999999996E-3</v>
      </c>
      <c r="G234">
        <v>0.01</v>
      </c>
      <c r="H234">
        <v>4.0000000000000001E-3</v>
      </c>
      <c r="I234">
        <v>-3.7000000000000002E-3</v>
      </c>
      <c r="J234">
        <v>1.06E-2</v>
      </c>
      <c r="K234">
        <v>7.1999999999999998E-3</v>
      </c>
      <c r="L234">
        <v>6.4000000000000003E-3</v>
      </c>
      <c r="M234">
        <v>-1.9299999999999998E-2</v>
      </c>
      <c r="N234">
        <v>5.8999999999999999E-3</v>
      </c>
    </row>
    <row r="235" spans="1:14" x14ac:dyDescent="0.3">
      <c r="A235" s="44">
        <v>42551</v>
      </c>
      <c r="B235">
        <v>1.6000000000000001E-3</v>
      </c>
      <c r="C235">
        <v>3.5200000000000002E-2</v>
      </c>
      <c r="D235">
        <v>8.2000000000000007E-3</v>
      </c>
      <c r="E235">
        <v>1.49E-2</v>
      </c>
      <c r="F235">
        <v>-3.7000000000000002E-3</v>
      </c>
      <c r="G235">
        <v>-1.2000000000000001E-3</v>
      </c>
      <c r="H235">
        <v>-2.1000000000000003E-3</v>
      </c>
      <c r="I235">
        <v>1.0700000000000001E-2</v>
      </c>
      <c r="J235">
        <v>-9.300000000000001E-3</v>
      </c>
      <c r="K235">
        <v>-1.8E-3</v>
      </c>
      <c r="L235">
        <v>2.7000000000000001E-3</v>
      </c>
      <c r="M235">
        <v>1.7299999999999999E-2</v>
      </c>
      <c r="N235">
        <v>-7.4000000000000003E-3</v>
      </c>
    </row>
    <row r="236" spans="1:14" x14ac:dyDescent="0.3">
      <c r="A236" s="44">
        <v>42582</v>
      </c>
      <c r="B236">
        <v>1.54E-2</v>
      </c>
      <c r="C236">
        <v>6.6999999999999994E-3</v>
      </c>
      <c r="D236">
        <v>1.9199999999999998E-2</v>
      </c>
      <c r="E236">
        <v>2.3299999999999998E-2</v>
      </c>
      <c r="F236">
        <v>8.0000000000000002E-3</v>
      </c>
      <c r="G236">
        <v>1.8600000000000002E-2</v>
      </c>
      <c r="H236">
        <v>1.14E-2</v>
      </c>
      <c r="I236">
        <v>6.4000000000000003E-3</v>
      </c>
      <c r="J236">
        <v>2.0299999999999999E-2</v>
      </c>
      <c r="K236">
        <v>6.9999999999999993E-3</v>
      </c>
      <c r="L236">
        <v>1.2500000000000001E-2</v>
      </c>
      <c r="M236">
        <v>-5.9200000000000003E-2</v>
      </c>
      <c r="N236">
        <v>1.34E-2</v>
      </c>
    </row>
    <row r="237" spans="1:14" x14ac:dyDescent="0.3">
      <c r="A237" s="44">
        <v>42613</v>
      </c>
      <c r="B237">
        <v>1.0200000000000001E-2</v>
      </c>
      <c r="C237">
        <v>-2.2499999999999999E-2</v>
      </c>
      <c r="D237">
        <v>2.0899999999999998E-2</v>
      </c>
      <c r="E237">
        <v>1.6900000000000002E-2</v>
      </c>
      <c r="F237">
        <v>-1.9E-3</v>
      </c>
      <c r="G237">
        <v>1.49E-2</v>
      </c>
      <c r="H237">
        <v>7.6E-3</v>
      </c>
      <c r="I237">
        <v>-6.0999999999999995E-3</v>
      </c>
      <c r="J237">
        <v>6.1999999999999998E-3</v>
      </c>
      <c r="K237">
        <v>8.2000000000000007E-3</v>
      </c>
      <c r="L237">
        <v>6.4000000000000003E-3</v>
      </c>
      <c r="M237">
        <v>-3.9800000000000002E-2</v>
      </c>
      <c r="N237">
        <v>4.3000000000000009E-3</v>
      </c>
    </row>
    <row r="238" spans="1:14" x14ac:dyDescent="0.3">
      <c r="A238" s="44">
        <v>42643</v>
      </c>
      <c r="B238">
        <v>6.9999999999999993E-3</v>
      </c>
      <c r="C238">
        <v>-6.5999999999999991E-3</v>
      </c>
      <c r="D238">
        <v>9.7000000000000003E-3</v>
      </c>
      <c r="E238">
        <v>9.7000000000000003E-3</v>
      </c>
      <c r="F238">
        <v>4.0000000000000001E-3</v>
      </c>
      <c r="G238">
        <v>3.9000000000000003E-3</v>
      </c>
      <c r="H238">
        <v>6.1999999999999998E-3</v>
      </c>
      <c r="I238">
        <v>-2.8000000000000004E-3</v>
      </c>
      <c r="J238">
        <v>6.4000000000000003E-3</v>
      </c>
      <c r="K238">
        <v>4.1000000000000003E-3</v>
      </c>
      <c r="L238">
        <v>5.6000000000000008E-3</v>
      </c>
      <c r="M238">
        <v>-1.4800000000000001E-2</v>
      </c>
      <c r="N238">
        <v>4.0000000000000001E-3</v>
      </c>
    </row>
    <row r="239" spans="1:14" x14ac:dyDescent="0.3">
      <c r="A239" s="44">
        <v>42674</v>
      </c>
      <c r="B239">
        <v>2.7000000000000001E-3</v>
      </c>
      <c r="C239">
        <v>-2.5699999999999997E-2</v>
      </c>
      <c r="D239">
        <v>2.0299999999999999E-2</v>
      </c>
      <c r="E239">
        <v>6.4000000000000003E-3</v>
      </c>
      <c r="F239">
        <v>2.4000000000000002E-3</v>
      </c>
      <c r="G239">
        <v>-1.5000000000000002E-3</v>
      </c>
      <c r="H239">
        <v>6.3E-3</v>
      </c>
      <c r="I239">
        <v>1.4000000000000002E-3</v>
      </c>
      <c r="J239">
        <v>-7.1999999999999998E-3</v>
      </c>
      <c r="K239">
        <v>-6.1999999999999998E-3</v>
      </c>
      <c r="L239">
        <v>5.1999999999999998E-3</v>
      </c>
      <c r="M239">
        <v>2.1099999999999997E-2</v>
      </c>
      <c r="N239">
        <v>-2.7000000000000001E-3</v>
      </c>
    </row>
    <row r="240" spans="1:14" x14ac:dyDescent="0.3">
      <c r="A240" s="44">
        <v>42704</v>
      </c>
      <c r="B240">
        <v>3.0999999999999999E-3</v>
      </c>
      <c r="C240">
        <v>-5.0000000000000001E-3</v>
      </c>
      <c r="D240">
        <v>1.1500000000000002E-2</v>
      </c>
      <c r="E240">
        <v>-1.26E-2</v>
      </c>
      <c r="F240">
        <v>1.2999999999999999E-3</v>
      </c>
      <c r="G240">
        <v>1.3999999999999999E-2</v>
      </c>
      <c r="H240">
        <v>2.5000000000000001E-3</v>
      </c>
      <c r="I240">
        <v>8.8000000000000005E-3</v>
      </c>
      <c r="J240">
        <v>7.899999999999999E-3</v>
      </c>
      <c r="K240">
        <v>9.7000000000000003E-3</v>
      </c>
      <c r="L240">
        <v>3.0999999999999999E-3</v>
      </c>
      <c r="M240">
        <v>-3.0099999999999998E-2</v>
      </c>
      <c r="N240">
        <v>2.2000000000000001E-3</v>
      </c>
    </row>
    <row r="241" spans="1:14" x14ac:dyDescent="0.3">
      <c r="A241" s="44">
        <v>42735</v>
      </c>
      <c r="B241">
        <v>9.0000000000000011E-3</v>
      </c>
      <c r="C241">
        <v>5.7999999999999996E-3</v>
      </c>
      <c r="D241">
        <v>1.84E-2</v>
      </c>
      <c r="E241">
        <v>3.4999999999999996E-3</v>
      </c>
      <c r="F241">
        <v>3.2999999999999995E-3</v>
      </c>
      <c r="G241">
        <v>1.5300000000000001E-2</v>
      </c>
      <c r="H241">
        <v>8.5000000000000006E-3</v>
      </c>
      <c r="I241">
        <v>1.21E-2</v>
      </c>
      <c r="J241">
        <v>8.7000000000000011E-3</v>
      </c>
      <c r="K241">
        <v>8.8000000000000005E-3</v>
      </c>
      <c r="L241">
        <v>9.4000000000000004E-3</v>
      </c>
      <c r="M241">
        <v>-8.0000000000000004E-4</v>
      </c>
      <c r="N241">
        <v>9.0000000000000011E-3</v>
      </c>
    </row>
    <row r="242" spans="1:14" x14ac:dyDescent="0.3">
      <c r="A242" s="44">
        <v>42766</v>
      </c>
      <c r="B242">
        <v>1.47E-2</v>
      </c>
      <c r="C242">
        <v>-1.0200000000000001E-2</v>
      </c>
      <c r="D242">
        <v>1.9099999999999999E-2</v>
      </c>
      <c r="E242">
        <v>2.46E-2</v>
      </c>
      <c r="F242">
        <v>5.7999999999999996E-3</v>
      </c>
      <c r="G242">
        <v>1.6300000000000002E-2</v>
      </c>
      <c r="H242">
        <v>1.1600000000000001E-2</v>
      </c>
      <c r="I242">
        <v>-1.2999999999999999E-3</v>
      </c>
      <c r="J242">
        <v>1.2800000000000001E-2</v>
      </c>
      <c r="K242">
        <v>-2E-3</v>
      </c>
      <c r="L242">
        <v>1.11E-2</v>
      </c>
      <c r="M242">
        <v>-3.56E-2</v>
      </c>
      <c r="N242">
        <v>9.5000000000000015E-3</v>
      </c>
    </row>
    <row r="243" spans="1:14" x14ac:dyDescent="0.3">
      <c r="A243" s="44">
        <v>42794</v>
      </c>
      <c r="B243">
        <v>7.1999999999999998E-3</v>
      </c>
      <c r="C243">
        <v>1.49E-2</v>
      </c>
      <c r="D243">
        <v>7.0999999999999995E-3</v>
      </c>
      <c r="E243">
        <v>1.7100000000000001E-2</v>
      </c>
      <c r="F243">
        <v>8.9999999999999998E-4</v>
      </c>
      <c r="G243">
        <v>9.7000000000000003E-3</v>
      </c>
      <c r="H243">
        <v>6.5999999999999991E-3</v>
      </c>
      <c r="I243">
        <v>5.8999999999999999E-3</v>
      </c>
      <c r="J243">
        <v>0.01</v>
      </c>
      <c r="K243">
        <v>7.899999999999999E-3</v>
      </c>
      <c r="L243">
        <v>7.4000000000000003E-3</v>
      </c>
      <c r="M243">
        <v>-6.7199999999999996E-2</v>
      </c>
      <c r="N243">
        <v>8.0000000000000002E-3</v>
      </c>
    </row>
    <row r="244" spans="1:14" x14ac:dyDescent="0.3">
      <c r="A244" s="44">
        <v>42825</v>
      </c>
      <c r="B244">
        <v>-2.0000000000000001E-4</v>
      </c>
      <c r="C244">
        <v>-1.37E-2</v>
      </c>
      <c r="D244">
        <v>-8.4000000000000012E-3</v>
      </c>
      <c r="E244">
        <v>1.0500000000000001E-2</v>
      </c>
      <c r="F244">
        <v>5.7999999999999996E-3</v>
      </c>
      <c r="G244">
        <v>1.6000000000000001E-3</v>
      </c>
      <c r="H244">
        <v>2.9000000000000002E-3</v>
      </c>
      <c r="I244">
        <v>-1.2000000000000001E-3</v>
      </c>
      <c r="J244">
        <v>7.7999999999999988E-3</v>
      </c>
      <c r="K244">
        <v>2.2000000000000001E-3</v>
      </c>
      <c r="L244">
        <v>2.7000000000000001E-3</v>
      </c>
      <c r="M244">
        <v>-2.7099999999999999E-2</v>
      </c>
      <c r="N244">
        <v>4.1000000000000003E-3</v>
      </c>
    </row>
    <row r="245" spans="1:14" x14ac:dyDescent="0.3">
      <c r="A245" s="44">
        <v>42855</v>
      </c>
      <c r="B245">
        <v>4.4000000000000003E-3</v>
      </c>
      <c r="C245">
        <v>-1.7000000000000001E-3</v>
      </c>
      <c r="D245">
        <v>5.1000000000000004E-3</v>
      </c>
      <c r="E245">
        <v>1.09E-2</v>
      </c>
      <c r="F245">
        <v>3.2000000000000002E-3</v>
      </c>
      <c r="G245">
        <v>9.7999999999999997E-3</v>
      </c>
      <c r="H245">
        <v>3.0000000000000001E-3</v>
      </c>
      <c r="I245">
        <v>-7.000000000000001E-4</v>
      </c>
      <c r="J245">
        <v>8.8000000000000005E-3</v>
      </c>
      <c r="K245">
        <v>1.1000000000000001E-2</v>
      </c>
      <c r="L245">
        <v>3.0999999999999999E-3</v>
      </c>
      <c r="M245">
        <v>-1.6500000000000001E-2</v>
      </c>
      <c r="N245">
        <v>5.7000000000000002E-3</v>
      </c>
    </row>
    <row r="246" spans="1:14" x14ac:dyDescent="0.3">
      <c r="A246" s="44">
        <v>42886</v>
      </c>
      <c r="B246">
        <v>2.2000000000000001E-3</v>
      </c>
      <c r="C246">
        <v>1.1000000000000001E-3</v>
      </c>
      <c r="D246">
        <v>-4.8000000000000004E-3</v>
      </c>
      <c r="E246">
        <v>1.8E-3</v>
      </c>
      <c r="F246">
        <v>-7.0999999999999995E-3</v>
      </c>
      <c r="G246">
        <v>5.3E-3</v>
      </c>
      <c r="H246">
        <v>4.3000000000000009E-3</v>
      </c>
      <c r="I246">
        <v>1E-3</v>
      </c>
      <c r="J246">
        <v>6.5000000000000006E-3</v>
      </c>
      <c r="K246">
        <v>6.6999999999999994E-3</v>
      </c>
      <c r="L246">
        <v>3.7000000000000002E-3</v>
      </c>
      <c r="M246">
        <v>-1.21E-2</v>
      </c>
      <c r="N246">
        <v>3.2999999999999995E-3</v>
      </c>
    </row>
    <row r="247" spans="1:14" x14ac:dyDescent="0.3">
      <c r="A247" s="44">
        <v>42916</v>
      </c>
      <c r="B247">
        <v>3.2000000000000002E-3</v>
      </c>
      <c r="C247">
        <v>-2.2200000000000001E-2</v>
      </c>
      <c r="D247">
        <v>2.8000000000000004E-3</v>
      </c>
      <c r="E247">
        <v>6.0999999999999995E-3</v>
      </c>
      <c r="F247">
        <v>2.2000000000000001E-3</v>
      </c>
      <c r="G247">
        <v>1.7000000000000001E-3</v>
      </c>
      <c r="H247">
        <v>2.8000000000000004E-3</v>
      </c>
      <c r="I247">
        <v>-6.7999999999999996E-3</v>
      </c>
      <c r="J247">
        <v>4.2000000000000006E-3</v>
      </c>
      <c r="K247">
        <v>6.8999999999999999E-3</v>
      </c>
      <c r="L247">
        <v>2.9000000000000002E-3</v>
      </c>
      <c r="M247">
        <v>-3.0200000000000001E-2</v>
      </c>
      <c r="N247">
        <v>-5.9999999999999995E-4</v>
      </c>
    </row>
    <row r="248" spans="1:14" x14ac:dyDescent="0.3">
      <c r="A248" s="44">
        <v>42947</v>
      </c>
      <c r="B248">
        <v>8.4000000000000012E-3</v>
      </c>
      <c r="C248">
        <v>9.4000000000000004E-3</v>
      </c>
      <c r="D248">
        <v>1.1700000000000002E-2</v>
      </c>
      <c r="E248">
        <v>2.3499999999999997E-2</v>
      </c>
      <c r="F248">
        <v>7.7999999999999988E-3</v>
      </c>
      <c r="G248">
        <v>0.01</v>
      </c>
      <c r="H248">
        <v>5.0000000000000001E-3</v>
      </c>
      <c r="I248">
        <v>5.7999999999999996E-3</v>
      </c>
      <c r="J248">
        <v>1.2E-2</v>
      </c>
      <c r="K248">
        <v>5.8999999999999999E-3</v>
      </c>
      <c r="L248">
        <v>6.5999999999999991E-3</v>
      </c>
      <c r="M248">
        <v>-2.3199999999999998E-2</v>
      </c>
      <c r="N248">
        <v>9.7000000000000003E-3</v>
      </c>
    </row>
    <row r="249" spans="1:14" x14ac:dyDescent="0.3">
      <c r="A249" s="44">
        <v>42978</v>
      </c>
      <c r="B249">
        <v>-1.2000000000000001E-3</v>
      </c>
      <c r="C249">
        <v>1.6E-2</v>
      </c>
      <c r="D249">
        <v>-4.0000000000000002E-4</v>
      </c>
      <c r="E249">
        <v>1.4800000000000001E-2</v>
      </c>
      <c r="F249">
        <v>5.7999999999999996E-3</v>
      </c>
      <c r="G249">
        <v>-2.9000000000000002E-3</v>
      </c>
      <c r="H249">
        <v>1.5000000000000002E-3</v>
      </c>
      <c r="I249">
        <v>4.5999999999999999E-3</v>
      </c>
      <c r="J249">
        <v>6.8999999999999999E-3</v>
      </c>
      <c r="K249">
        <v>-4.0000000000000002E-4</v>
      </c>
      <c r="L249">
        <v>2.5999999999999999E-3</v>
      </c>
      <c r="M249">
        <v>-2.9999999999999997E-4</v>
      </c>
      <c r="N249">
        <v>7.4999999999999997E-3</v>
      </c>
    </row>
    <row r="250" spans="1:14" x14ac:dyDescent="0.3">
      <c r="A250" s="44">
        <v>43008</v>
      </c>
      <c r="B250">
        <v>6.5000000000000006E-3</v>
      </c>
      <c r="C250">
        <v>-1.9400000000000001E-2</v>
      </c>
      <c r="D250">
        <v>5.7999999999999996E-3</v>
      </c>
      <c r="E250">
        <v>9.1000000000000004E-3</v>
      </c>
      <c r="F250">
        <v>4.5000000000000005E-3</v>
      </c>
      <c r="G250">
        <v>1.0800000000000001E-2</v>
      </c>
      <c r="H250">
        <v>-3.2999999999999995E-3</v>
      </c>
      <c r="I250">
        <v>-1.1000000000000001E-3</v>
      </c>
      <c r="J250">
        <v>1.1000000000000001E-2</v>
      </c>
      <c r="K250">
        <v>3.9000000000000003E-3</v>
      </c>
      <c r="L250">
        <v>4.1000000000000003E-3</v>
      </c>
      <c r="M250">
        <v>-6.5199999999999994E-2</v>
      </c>
      <c r="N250">
        <v>3.9000000000000003E-3</v>
      </c>
    </row>
    <row r="251" spans="1:14" x14ac:dyDescent="0.3">
      <c r="A251" s="44">
        <v>43039</v>
      </c>
      <c r="B251">
        <v>6.0000000000000001E-3</v>
      </c>
      <c r="C251">
        <v>3.6699999999999997E-2</v>
      </c>
      <c r="D251">
        <v>0</v>
      </c>
      <c r="E251">
        <v>1.37E-2</v>
      </c>
      <c r="F251">
        <v>7.1999999999999998E-3</v>
      </c>
      <c r="G251">
        <v>1.8E-3</v>
      </c>
      <c r="H251">
        <v>3.0999999999999999E-3</v>
      </c>
      <c r="I251">
        <v>1.2800000000000001E-2</v>
      </c>
      <c r="J251">
        <v>1.44E-2</v>
      </c>
      <c r="K251">
        <v>2.3E-3</v>
      </c>
      <c r="L251">
        <v>6.5000000000000006E-3</v>
      </c>
      <c r="M251">
        <v>-9.9000000000000005E-2</v>
      </c>
      <c r="N251">
        <v>1.1300000000000001E-2</v>
      </c>
    </row>
    <row r="252" spans="1:14" x14ac:dyDescent="0.3">
      <c r="A252" s="44">
        <v>43069</v>
      </c>
      <c r="B252">
        <v>2.0000000000000001E-4</v>
      </c>
      <c r="C252">
        <v>4.0000000000000002E-4</v>
      </c>
      <c r="D252">
        <v>8.9999999999999998E-4</v>
      </c>
      <c r="E252">
        <v>8.0000000000000002E-3</v>
      </c>
      <c r="F252">
        <v>2.3E-3</v>
      </c>
      <c r="G252">
        <v>1E-3</v>
      </c>
      <c r="H252">
        <v>5.0000000000000001E-4</v>
      </c>
      <c r="I252">
        <v>-2.3E-3</v>
      </c>
      <c r="J252">
        <v>6.5999999999999991E-3</v>
      </c>
      <c r="K252">
        <v>-7.7000000000000002E-3</v>
      </c>
      <c r="L252">
        <v>5.9999999999999995E-4</v>
      </c>
      <c r="M252">
        <v>-8.0000000000000004E-4</v>
      </c>
      <c r="N252">
        <v>-7.000000000000001E-4</v>
      </c>
    </row>
    <row r="253" spans="1:14" x14ac:dyDescent="0.3">
      <c r="A253" s="44">
        <v>43100</v>
      </c>
      <c r="B253">
        <v>2.5000000000000001E-3</v>
      </c>
      <c r="C253">
        <v>1.1500000000000002E-2</v>
      </c>
      <c r="D253">
        <v>1.66E-2</v>
      </c>
      <c r="E253">
        <v>1.6200000000000003E-2</v>
      </c>
      <c r="F253">
        <v>5.1999999999999998E-3</v>
      </c>
      <c r="G253">
        <v>1.4999999999999999E-2</v>
      </c>
      <c r="H253">
        <v>8.9999999999999998E-4</v>
      </c>
      <c r="I253">
        <v>5.5000000000000005E-3</v>
      </c>
      <c r="J253">
        <v>9.1000000000000004E-3</v>
      </c>
      <c r="K253">
        <v>7.7999999999999988E-3</v>
      </c>
      <c r="L253">
        <v>5.5000000000000005E-3</v>
      </c>
      <c r="M253">
        <v>4.3000000000000009E-3</v>
      </c>
      <c r="N253">
        <v>6.4000000000000003E-3</v>
      </c>
    </row>
    <row r="254" spans="1:14" x14ac:dyDescent="0.3">
      <c r="A254" s="44">
        <v>43131</v>
      </c>
      <c r="B254">
        <v>8.4000000000000012E-3</v>
      </c>
      <c r="C254">
        <v>3.5699999999999996E-2</v>
      </c>
      <c r="D254">
        <v>1.77E-2</v>
      </c>
      <c r="E254">
        <v>3.56E-2</v>
      </c>
      <c r="F254">
        <v>1.06E-2</v>
      </c>
      <c r="G254">
        <v>1.43E-2</v>
      </c>
      <c r="H254">
        <v>7.1999999999999998E-3</v>
      </c>
      <c r="I254">
        <v>2.64E-2</v>
      </c>
      <c r="J254">
        <v>2.4199999999999999E-2</v>
      </c>
      <c r="K254">
        <v>7.7000000000000002E-3</v>
      </c>
      <c r="L254">
        <v>8.4000000000000012E-3</v>
      </c>
      <c r="M254">
        <v>0.11219999999999999</v>
      </c>
      <c r="N254">
        <v>2.0899999999999998E-2</v>
      </c>
    </row>
    <row r="255" spans="1:14" x14ac:dyDescent="0.3">
      <c r="A255" s="44">
        <v>43159</v>
      </c>
      <c r="B255">
        <v>-5.0000000000000001E-4</v>
      </c>
      <c r="C255">
        <v>-5.6799999999999996E-2</v>
      </c>
      <c r="D255">
        <v>-4.3000000000000009E-3</v>
      </c>
      <c r="E255">
        <v>-1.5100000000000001E-2</v>
      </c>
      <c r="F255">
        <v>-7.6E-3</v>
      </c>
      <c r="G255">
        <v>-9.5000000000000015E-3</v>
      </c>
      <c r="H255">
        <v>4.5999999999999999E-3</v>
      </c>
      <c r="I255">
        <v>-2.3099999999999996E-2</v>
      </c>
      <c r="J255">
        <v>-1.55E-2</v>
      </c>
      <c r="K255">
        <v>-4.5999999999999999E-3</v>
      </c>
      <c r="L255">
        <v>-4.0000000000000001E-3</v>
      </c>
      <c r="M255">
        <v>-1.1800000000000001E-2</v>
      </c>
      <c r="N255">
        <v>-1.2699999999999999E-2</v>
      </c>
    </row>
    <row r="256" spans="1:14" x14ac:dyDescent="0.3">
      <c r="A256" s="44">
        <v>43190</v>
      </c>
      <c r="B256">
        <v>-1.4000000000000002E-3</v>
      </c>
      <c r="C256">
        <v>-2.9000000000000002E-3</v>
      </c>
      <c r="D256">
        <v>-3.9000000000000003E-3</v>
      </c>
      <c r="E256">
        <v>-1.09E-2</v>
      </c>
      <c r="F256">
        <v>2.2000000000000001E-3</v>
      </c>
      <c r="G256">
        <v>-1.03E-2</v>
      </c>
      <c r="H256">
        <v>-1E-4</v>
      </c>
      <c r="I256">
        <v>-6.1999999999999998E-3</v>
      </c>
      <c r="J256">
        <v>-4.8000000000000004E-3</v>
      </c>
      <c r="K256">
        <v>-5.6000000000000008E-3</v>
      </c>
      <c r="L256">
        <v>-2.1000000000000003E-3</v>
      </c>
      <c r="M256">
        <v>5.6000000000000008E-3</v>
      </c>
      <c r="N256">
        <v>-4.4000000000000003E-3</v>
      </c>
    </row>
    <row r="257" spans="1:14" x14ac:dyDescent="0.3">
      <c r="A257" s="44">
        <v>43220</v>
      </c>
      <c r="B257">
        <v>3.2000000000000002E-3</v>
      </c>
      <c r="C257">
        <v>8.0000000000000004E-4</v>
      </c>
      <c r="D257">
        <v>4.8999999999999998E-3</v>
      </c>
      <c r="E257">
        <v>-6.0999999999999995E-3</v>
      </c>
      <c r="F257">
        <v>2.9999999999999997E-4</v>
      </c>
      <c r="G257">
        <v>4.5999999999999999E-3</v>
      </c>
      <c r="H257">
        <v>5.3E-3</v>
      </c>
      <c r="I257">
        <v>2.5999999999999999E-3</v>
      </c>
      <c r="J257">
        <v>4.8999999999999998E-3</v>
      </c>
      <c r="K257">
        <v>-2.8000000000000004E-3</v>
      </c>
      <c r="L257">
        <v>3.2999999999999995E-3</v>
      </c>
      <c r="M257">
        <v>-2.2000000000000001E-3</v>
      </c>
      <c r="N257">
        <v>2.2000000000000001E-3</v>
      </c>
    </row>
    <row r="258" spans="1:14" x14ac:dyDescent="0.3">
      <c r="A258" s="44">
        <v>43251</v>
      </c>
      <c r="B258">
        <v>-2.5999999999999999E-3</v>
      </c>
      <c r="C258">
        <v>-7.4000000000000003E-3</v>
      </c>
      <c r="D258">
        <v>8.2000000000000007E-3</v>
      </c>
      <c r="E258">
        <v>-9.1999999999999998E-3</v>
      </c>
      <c r="F258">
        <v>3.2999999999999995E-3</v>
      </c>
      <c r="G258">
        <v>1.1600000000000001E-2</v>
      </c>
      <c r="H258">
        <v>1.6000000000000001E-3</v>
      </c>
      <c r="I258">
        <v>3.0000000000000001E-3</v>
      </c>
      <c r="J258">
        <v>1.0800000000000001E-2</v>
      </c>
      <c r="K258">
        <v>1.11E-2</v>
      </c>
      <c r="L258">
        <v>3.9000000000000003E-3</v>
      </c>
      <c r="M258">
        <v>1.3900000000000001E-2</v>
      </c>
      <c r="N258">
        <v>7.3000000000000001E-3</v>
      </c>
    </row>
    <row r="259" spans="1:14" x14ac:dyDescent="0.3">
      <c r="A259" s="44">
        <v>43281</v>
      </c>
      <c r="B259">
        <v>1.6000000000000001E-3</v>
      </c>
      <c r="C259">
        <v>2.3E-3</v>
      </c>
      <c r="D259">
        <v>9.1000000000000004E-3</v>
      </c>
      <c r="E259">
        <v>-3.0800000000000001E-2</v>
      </c>
      <c r="F259">
        <v>-4.5000000000000005E-3</v>
      </c>
      <c r="G259">
        <v>4.4000000000000003E-3</v>
      </c>
      <c r="H259">
        <v>8.0000000000000004E-4</v>
      </c>
      <c r="I259">
        <v>-1.7000000000000001E-3</v>
      </c>
      <c r="J259">
        <v>-4.7000000000000002E-3</v>
      </c>
      <c r="K259">
        <v>1.1200000000000002E-2</v>
      </c>
      <c r="L259">
        <v>-2.9000000000000002E-3</v>
      </c>
      <c r="M259">
        <v>-1.83E-2</v>
      </c>
      <c r="N259">
        <v>-3.7000000000000002E-3</v>
      </c>
    </row>
    <row r="260" spans="1:14" x14ac:dyDescent="0.3">
      <c r="A260" s="44">
        <v>43312</v>
      </c>
      <c r="B260">
        <v>2.1000000000000003E-3</v>
      </c>
      <c r="C260">
        <v>-5.7999999999999996E-3</v>
      </c>
      <c r="D260">
        <v>9.300000000000001E-3</v>
      </c>
      <c r="E260">
        <v>4.0000000000000001E-3</v>
      </c>
      <c r="F260">
        <v>-1E-3</v>
      </c>
      <c r="G260">
        <v>5.5000000000000005E-3</v>
      </c>
      <c r="H260">
        <v>2.2000000000000001E-3</v>
      </c>
      <c r="I260">
        <v>-1.4000000000000002E-3</v>
      </c>
      <c r="J260">
        <v>6.6999999999999994E-3</v>
      </c>
      <c r="K260">
        <v>-2.1000000000000003E-3</v>
      </c>
      <c r="L260">
        <v>4.5000000000000005E-3</v>
      </c>
      <c r="M260">
        <v>-5.1999999999999998E-3</v>
      </c>
      <c r="N260">
        <v>1.8E-3</v>
      </c>
    </row>
    <row r="261" spans="1:14" x14ac:dyDescent="0.3">
      <c r="A261" s="44">
        <v>43343</v>
      </c>
      <c r="B261">
        <v>2.4000000000000002E-3</v>
      </c>
      <c r="C261">
        <v>1.66E-2</v>
      </c>
      <c r="D261">
        <v>2.0000000000000001E-4</v>
      </c>
      <c r="E261">
        <v>-2.7699999999999999E-2</v>
      </c>
      <c r="F261">
        <v>4.0000000000000002E-4</v>
      </c>
      <c r="G261">
        <v>1.1000000000000001E-3</v>
      </c>
      <c r="H261">
        <v>1.7000000000000001E-3</v>
      </c>
      <c r="I261">
        <v>-7.000000000000001E-4</v>
      </c>
      <c r="J261">
        <v>3.4999999999999996E-3</v>
      </c>
      <c r="K261">
        <v>5.0000000000000001E-3</v>
      </c>
      <c r="L261">
        <v>-2.0000000000000001E-4</v>
      </c>
      <c r="M261">
        <v>-2.1400000000000002E-2</v>
      </c>
      <c r="N261">
        <v>1.5000000000000002E-3</v>
      </c>
    </row>
    <row r="262" spans="1:14" x14ac:dyDescent="0.3">
      <c r="A262" s="44">
        <v>43373</v>
      </c>
      <c r="B262">
        <v>3.3999999999999998E-3</v>
      </c>
      <c r="C262">
        <v>-5.4000000000000003E-3</v>
      </c>
      <c r="D262">
        <v>5.0000000000000001E-3</v>
      </c>
      <c r="E262">
        <v>-1.1000000000000001E-2</v>
      </c>
      <c r="F262">
        <v>-1.6000000000000001E-3</v>
      </c>
      <c r="G262">
        <v>3.2000000000000002E-3</v>
      </c>
      <c r="H262">
        <v>3.5999999999999999E-3</v>
      </c>
      <c r="I262">
        <v>5.9999999999999995E-4</v>
      </c>
      <c r="J262">
        <v>-2.3E-3</v>
      </c>
      <c r="K262">
        <v>2.8000000000000004E-3</v>
      </c>
      <c r="L262">
        <v>1.8E-3</v>
      </c>
      <c r="M262">
        <v>3.5999999999999999E-3</v>
      </c>
      <c r="N262">
        <v>-2.2000000000000001E-3</v>
      </c>
    </row>
    <row r="263" spans="1:14" x14ac:dyDescent="0.3">
      <c r="A263" s="44">
        <v>43404</v>
      </c>
      <c r="B263">
        <v>-7.3000000000000001E-3</v>
      </c>
      <c r="C263">
        <v>-3.1400000000000004E-2</v>
      </c>
      <c r="D263">
        <v>-1.5800000000000002E-2</v>
      </c>
      <c r="E263">
        <v>-3.15E-2</v>
      </c>
      <c r="F263">
        <v>-1.29E-2</v>
      </c>
      <c r="G263">
        <v>-2.5699999999999997E-2</v>
      </c>
      <c r="H263">
        <v>-2.3E-3</v>
      </c>
      <c r="I263">
        <v>-9.5999999999999992E-3</v>
      </c>
      <c r="J263">
        <v>-4.0199999999999993E-2</v>
      </c>
      <c r="K263">
        <v>-8.0000000000000002E-3</v>
      </c>
      <c r="L263">
        <v>-1.09E-2</v>
      </c>
      <c r="M263">
        <v>2.3699999999999995E-2</v>
      </c>
      <c r="N263">
        <v>-2.69E-2</v>
      </c>
    </row>
    <row r="264" spans="1:14" x14ac:dyDescent="0.3">
      <c r="A264" s="44">
        <v>43434</v>
      </c>
      <c r="B264">
        <v>-6.7999999999999996E-3</v>
      </c>
      <c r="C264">
        <v>-5.3E-3</v>
      </c>
      <c r="D264">
        <v>-1.9299999999999998E-2</v>
      </c>
      <c r="E264">
        <v>1.2E-2</v>
      </c>
      <c r="F264">
        <v>-2.1099999999999997E-2</v>
      </c>
      <c r="G264">
        <v>-3.3999999999999998E-3</v>
      </c>
      <c r="H264">
        <v>-6.6999999999999994E-3</v>
      </c>
      <c r="I264">
        <v>-8.7000000000000011E-3</v>
      </c>
      <c r="J264">
        <v>-4.4000000000000003E-3</v>
      </c>
      <c r="K264">
        <v>1.1900000000000001E-2</v>
      </c>
      <c r="L264">
        <v>-6.3E-3</v>
      </c>
      <c r="M264">
        <v>-2.1000000000000003E-3</v>
      </c>
      <c r="N264">
        <v>-7.0999999999999995E-3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A4" sqref="A4"/>
    </sheetView>
  </sheetViews>
  <sheetFormatPr defaultRowHeight="14.4" x14ac:dyDescent="0.3"/>
  <cols>
    <col min="1" max="16384" width="8.88671875" style="40"/>
  </cols>
  <sheetData>
    <row r="1" spans="1:2" x14ac:dyDescent="0.3">
      <c r="A1" s="42" t="s">
        <v>38</v>
      </c>
      <c r="B1" s="41"/>
    </row>
    <row r="2" spans="1:2" x14ac:dyDescent="0.3">
      <c r="A2" s="38" t="s">
        <v>39</v>
      </c>
      <c r="B2" s="39"/>
    </row>
    <row r="3" spans="1:2" x14ac:dyDescent="0.3">
      <c r="A3" s="38" t="s">
        <v>40</v>
      </c>
      <c r="B3" s="39"/>
    </row>
    <row r="4" spans="1:2" x14ac:dyDescent="0.3">
      <c r="A4" s="38"/>
      <c r="B4" s="39"/>
    </row>
    <row r="5" spans="1:2" x14ac:dyDescent="0.3">
      <c r="A5" s="38"/>
      <c r="B5" s="39"/>
    </row>
    <row r="6" spans="1:2" x14ac:dyDescent="0.3">
      <c r="A6" s="39"/>
      <c r="B6" s="39"/>
    </row>
  </sheetData>
  <sortState xmlns:xlrd2="http://schemas.microsoft.com/office/spreadsheetml/2017/richdata2" ref="A2:A5">
    <sortCondition ref="A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8"/>
  <sheetViews>
    <sheetView workbookViewId="0">
      <selection activeCell="K6" sqref="K6"/>
    </sheetView>
  </sheetViews>
  <sheetFormatPr defaultRowHeight="14.4" x14ac:dyDescent="0.3"/>
  <cols>
    <col min="1" max="1" width="10" customWidth="1"/>
    <col min="2" max="2" width="9.5546875" bestFit="1" customWidth="1"/>
    <col min="3" max="3" width="10.5546875" bestFit="1" customWidth="1"/>
    <col min="4" max="4" width="11.109375" bestFit="1" customWidth="1"/>
    <col min="11" max="11" width="11.21875" customWidth="1"/>
    <col min="13" max="13" width="16.88671875" bestFit="1" customWidth="1"/>
    <col min="14" max="14" width="33.77734375" bestFit="1" customWidth="1"/>
  </cols>
  <sheetData>
    <row r="1" spans="1:14" ht="18" x14ac:dyDescent="0.35">
      <c r="A1" s="31" t="s">
        <v>0</v>
      </c>
    </row>
    <row r="4" spans="1:14" x14ac:dyDescent="0.3">
      <c r="A4" s="15" t="s">
        <v>1</v>
      </c>
      <c r="B4" s="16"/>
      <c r="C4" s="17"/>
      <c r="E4" s="15" t="s">
        <v>2</v>
      </c>
      <c r="F4" s="16"/>
      <c r="G4" s="17"/>
      <c r="I4" s="15" t="s">
        <v>3</v>
      </c>
      <c r="J4" s="15"/>
      <c r="K4" s="15"/>
      <c r="M4" s="15" t="s">
        <v>4</v>
      </c>
      <c r="N4" s="17"/>
    </row>
    <row r="5" spans="1:14" x14ac:dyDescent="0.3">
      <c r="A5" s="2" t="s">
        <v>5</v>
      </c>
      <c r="B5" s="3" t="s">
        <v>6</v>
      </c>
      <c r="C5" s="4" t="s">
        <v>7</v>
      </c>
      <c r="E5" s="2" t="s">
        <v>8</v>
      </c>
      <c r="F5" s="3" t="s">
        <v>9</v>
      </c>
      <c r="G5" s="4" t="s">
        <v>10</v>
      </c>
      <c r="I5" s="2"/>
      <c r="J5" s="3" t="s">
        <v>11</v>
      </c>
      <c r="K5" s="4" t="s">
        <v>12</v>
      </c>
      <c r="M5" s="2" t="s">
        <v>13</v>
      </c>
      <c r="N5" s="4" t="s">
        <v>14</v>
      </c>
    </row>
    <row r="6" spans="1:14" x14ac:dyDescent="0.3">
      <c r="A6" s="18">
        <v>44.259998000000003</v>
      </c>
      <c r="B6" s="19">
        <v>69.660004000000001</v>
      </c>
      <c r="C6" s="20">
        <v>64.839995999999999</v>
      </c>
      <c r="E6" s="2"/>
      <c r="F6" s="3"/>
      <c r="G6" s="4"/>
      <c r="I6" s="2" t="s">
        <v>15</v>
      </c>
      <c r="J6" s="24">
        <v>0.10050052275442567</v>
      </c>
      <c r="K6" s="26">
        <v>2.4611200000000001E-10</v>
      </c>
      <c r="M6" s="2" t="s">
        <v>16</v>
      </c>
      <c r="N6" s="4" t="s">
        <v>17</v>
      </c>
    </row>
    <row r="7" spans="1:14" x14ac:dyDescent="0.3">
      <c r="A7" s="18">
        <v>52.639999000000003</v>
      </c>
      <c r="B7" s="19">
        <v>77.580001999999993</v>
      </c>
      <c r="C7" s="20">
        <v>57.240001999999997</v>
      </c>
      <c r="D7" s="43"/>
      <c r="E7" s="8">
        <v>0.1893</v>
      </c>
      <c r="F7" s="9">
        <v>0.1137</v>
      </c>
      <c r="G7" s="10">
        <v>-0.1172</v>
      </c>
      <c r="I7" s="2" t="s">
        <v>18</v>
      </c>
      <c r="J7" s="24">
        <v>0.41433465425917104</v>
      </c>
      <c r="K7" s="26">
        <v>8.6135259999999998E-3</v>
      </c>
      <c r="M7" s="5" t="s">
        <v>19</v>
      </c>
      <c r="N7" s="7" t="s">
        <v>29</v>
      </c>
    </row>
    <row r="8" spans="1:14" x14ac:dyDescent="0.3">
      <c r="A8" s="18">
        <v>54.349997999999999</v>
      </c>
      <c r="B8" s="19">
        <v>79.010002</v>
      </c>
      <c r="C8" s="20">
        <v>58.84</v>
      </c>
      <c r="E8" s="8">
        <v>3.2500000000000001E-2</v>
      </c>
      <c r="F8" s="9">
        <v>1.84E-2</v>
      </c>
      <c r="G8" s="10">
        <v>2.8000000000000001E-2</v>
      </c>
      <c r="I8" s="2" t="s">
        <v>20</v>
      </c>
      <c r="J8" s="24">
        <v>0.48516482828394469</v>
      </c>
      <c r="K8" s="26">
        <v>4.7843219999999997E-3</v>
      </c>
    </row>
    <row r="9" spans="1:14" x14ac:dyDescent="0.3">
      <c r="A9" s="18">
        <v>55.48</v>
      </c>
      <c r="B9" s="19">
        <v>77.550003000000004</v>
      </c>
      <c r="C9" s="20">
        <v>61.299999</v>
      </c>
      <c r="E9" s="8">
        <v>2.0799999999999999E-2</v>
      </c>
      <c r="F9" s="9">
        <v>-1.8499999999999999E-2</v>
      </c>
      <c r="G9" s="10">
        <v>4.1799999999999997E-2</v>
      </c>
      <c r="I9" s="33" t="s">
        <v>21</v>
      </c>
      <c r="J9" s="34">
        <f>SUM(J6:J8)</f>
        <v>1.0000000052975415</v>
      </c>
      <c r="K9" s="35">
        <f>SUM(K6:K8)</f>
        <v>1.3397848246111999E-2</v>
      </c>
    </row>
    <row r="10" spans="1:14" x14ac:dyDescent="0.3">
      <c r="A10" s="18">
        <v>55.09</v>
      </c>
      <c r="B10" s="19">
        <v>74.489998</v>
      </c>
      <c r="C10" s="20">
        <v>66.360000999999997</v>
      </c>
      <c r="E10" s="8">
        <v>-7.0000000000000001E-3</v>
      </c>
      <c r="F10" s="9">
        <v>-3.95E-2</v>
      </c>
      <c r="G10" s="10">
        <v>8.2500000000000004E-2</v>
      </c>
    </row>
    <row r="11" spans="1:14" x14ac:dyDescent="0.3">
      <c r="A11" s="18">
        <v>50.880001</v>
      </c>
      <c r="B11" s="19">
        <v>72.389999000000003</v>
      </c>
      <c r="C11" s="20">
        <v>66.339995999999999</v>
      </c>
      <c r="E11" s="8">
        <v>-7.6399999999999996E-2</v>
      </c>
      <c r="F11" s="9">
        <v>-2.8199999999999999E-2</v>
      </c>
      <c r="G11" s="10">
        <v>-2.9999999999999997E-4</v>
      </c>
      <c r="I11" s="15" t="s">
        <v>22</v>
      </c>
      <c r="J11" s="16"/>
      <c r="K11" s="16"/>
      <c r="L11" s="17"/>
    </row>
    <row r="12" spans="1:14" x14ac:dyDescent="0.3">
      <c r="A12" s="18">
        <v>55.23</v>
      </c>
      <c r="B12" s="19">
        <v>76.480002999999996</v>
      </c>
      <c r="C12" s="20">
        <v>68.489998</v>
      </c>
      <c r="E12" s="8">
        <v>8.5500000000000007E-2</v>
      </c>
      <c r="F12" s="9">
        <v>5.6500000000000002E-2</v>
      </c>
      <c r="G12" s="10">
        <v>3.2399999999999998E-2</v>
      </c>
      <c r="I12" s="2"/>
      <c r="J12" s="3" t="s">
        <v>8</v>
      </c>
      <c r="K12" s="3" t="s">
        <v>9</v>
      </c>
      <c r="L12" s="4" t="s">
        <v>10</v>
      </c>
    </row>
    <row r="13" spans="1:14" x14ac:dyDescent="0.3">
      <c r="A13" s="18">
        <v>49.869999</v>
      </c>
      <c r="B13" s="19">
        <v>77.239998</v>
      </c>
      <c r="C13" s="20">
        <v>66.870002999999997</v>
      </c>
      <c r="E13" s="8">
        <v>-9.7000000000000003E-2</v>
      </c>
      <c r="F13" s="9">
        <v>9.9000000000000008E-3</v>
      </c>
      <c r="G13" s="10">
        <v>-2.3699999999999999E-2</v>
      </c>
      <c r="I13" s="2" t="s">
        <v>8</v>
      </c>
      <c r="J13" s="3">
        <v>3.2221870000000001E-3</v>
      </c>
      <c r="K13" s="3">
        <v>1.561808E-3</v>
      </c>
      <c r="L13" s="4">
        <v>-7.1977100000000002E-4</v>
      </c>
    </row>
    <row r="14" spans="1:14" x14ac:dyDescent="0.3">
      <c r="A14" s="18">
        <v>53</v>
      </c>
      <c r="B14" s="19">
        <v>78.940002000000007</v>
      </c>
      <c r="C14" s="20">
        <v>70.779999000000004</v>
      </c>
      <c r="E14" s="8">
        <v>6.2799999999999995E-2</v>
      </c>
      <c r="F14" s="9">
        <v>2.1999999999999999E-2</v>
      </c>
      <c r="G14" s="10">
        <v>5.8500000000000003E-2</v>
      </c>
      <c r="I14" s="2" t="s">
        <v>9</v>
      </c>
      <c r="J14" s="3">
        <v>1.561808E-3</v>
      </c>
      <c r="K14" s="3">
        <v>1.7527529999999999E-3</v>
      </c>
      <c r="L14" s="4">
        <v>-5.38898E-4</v>
      </c>
    </row>
    <row r="15" spans="1:14" x14ac:dyDescent="0.3">
      <c r="A15" s="18">
        <v>51.169998</v>
      </c>
      <c r="B15" s="19">
        <v>74.169998000000007</v>
      </c>
      <c r="C15" s="20">
        <v>73.019997000000004</v>
      </c>
      <c r="E15" s="8">
        <v>-3.4500000000000003E-2</v>
      </c>
      <c r="F15" s="9">
        <v>-6.0400000000000002E-2</v>
      </c>
      <c r="G15" s="10">
        <v>3.1600000000000003E-2</v>
      </c>
      <c r="I15" s="5" t="s">
        <v>10</v>
      </c>
      <c r="J15" s="6">
        <v>-7.1977100000000002E-4</v>
      </c>
      <c r="K15" s="6">
        <v>-5.38898E-4</v>
      </c>
      <c r="L15" s="7">
        <v>1.8908130000000001E-3</v>
      </c>
    </row>
    <row r="16" spans="1:14" x14ac:dyDescent="0.3">
      <c r="A16" s="18">
        <v>56.68</v>
      </c>
      <c r="B16" s="19">
        <v>78.050003000000004</v>
      </c>
      <c r="C16" s="20">
        <v>72.970000999999996</v>
      </c>
      <c r="E16" s="8">
        <v>0.1077</v>
      </c>
      <c r="F16" s="9">
        <v>5.2299999999999999E-2</v>
      </c>
      <c r="G16" s="10">
        <v>-6.9999999999999999E-4</v>
      </c>
    </row>
    <row r="17" spans="1:10" x14ac:dyDescent="0.3">
      <c r="A17" s="18">
        <v>57.459999000000003</v>
      </c>
      <c r="B17" s="19">
        <v>80.900002000000001</v>
      </c>
      <c r="C17" s="20">
        <v>71.440002000000007</v>
      </c>
      <c r="E17" s="8">
        <v>1.38E-2</v>
      </c>
      <c r="F17" s="9">
        <v>3.6499999999999998E-2</v>
      </c>
      <c r="G17" s="10">
        <v>-2.1000000000000001E-2</v>
      </c>
      <c r="I17" s="32" t="s">
        <v>27</v>
      </c>
      <c r="J17" s="17"/>
    </row>
    <row r="18" spans="1:10" x14ac:dyDescent="0.3">
      <c r="A18" s="18">
        <v>57.599997999999999</v>
      </c>
      <c r="B18" s="19">
        <v>82.699996999999996</v>
      </c>
      <c r="C18" s="20">
        <v>72.120002999999997</v>
      </c>
      <c r="E18" s="8">
        <v>2.3999999999999998E-3</v>
      </c>
      <c r="F18" s="9">
        <v>2.2200000000000001E-2</v>
      </c>
      <c r="G18" s="10">
        <v>9.4999999999999998E-3</v>
      </c>
      <c r="I18" s="2" t="s">
        <v>15</v>
      </c>
      <c r="J18" s="14">
        <f>J6*SUMPRODUCT($J$6:$J$8,J$13:J$15)</f>
        <v>6.2484700755058073E-5</v>
      </c>
    </row>
    <row r="19" spans="1:10" x14ac:dyDescent="0.3">
      <c r="A19" s="18">
        <v>59.919998</v>
      </c>
      <c r="B19" s="19">
        <v>82.510002</v>
      </c>
      <c r="C19" s="20">
        <v>70.019997000000004</v>
      </c>
      <c r="E19" s="8">
        <v>4.0300000000000002E-2</v>
      </c>
      <c r="F19" s="9">
        <v>-2.3E-3</v>
      </c>
      <c r="G19" s="10">
        <v>-2.9100000000000001E-2</v>
      </c>
      <c r="I19" s="2" t="s">
        <v>18</v>
      </c>
      <c r="J19" s="14">
        <f>J7*SUMPRODUCT($J$6:$J$8,K13:K15)</f>
        <v>2.5760613793889502E-4</v>
      </c>
    </row>
    <row r="20" spans="1:10" x14ac:dyDescent="0.3">
      <c r="A20" s="18">
        <v>60.259998000000003</v>
      </c>
      <c r="B20" s="19">
        <v>77.319999999999993</v>
      </c>
      <c r="C20" s="20">
        <v>70.430000000000007</v>
      </c>
      <c r="E20" s="8">
        <v>5.7000000000000002E-3</v>
      </c>
      <c r="F20" s="9">
        <v>-6.2899999999999998E-2</v>
      </c>
      <c r="G20" s="10">
        <v>5.8999999999999999E-3</v>
      </c>
      <c r="I20" s="2" t="s">
        <v>20</v>
      </c>
      <c r="J20" s="14">
        <f>J8*SUMPRODUCT(J6:J8,L13:L15)</f>
        <v>3.0164370522942123E-4</v>
      </c>
    </row>
    <row r="21" spans="1:10" x14ac:dyDescent="0.3">
      <c r="A21" s="18">
        <v>62.139999000000003</v>
      </c>
      <c r="B21" s="19">
        <v>78.019997000000004</v>
      </c>
      <c r="C21" s="20">
        <v>69.120002999999997</v>
      </c>
      <c r="E21" s="8">
        <v>3.1199999999999999E-2</v>
      </c>
      <c r="F21" s="9">
        <v>9.1000000000000004E-3</v>
      </c>
      <c r="G21" s="10">
        <v>-1.8599999999999998E-2</v>
      </c>
      <c r="I21" s="33" t="s">
        <v>28</v>
      </c>
      <c r="J21" s="36">
        <f>SUM(J18:J20)</f>
        <v>6.2173454392337431E-4</v>
      </c>
    </row>
    <row r="22" spans="1:10" x14ac:dyDescent="0.3">
      <c r="A22" s="18">
        <v>64.650002000000001</v>
      </c>
      <c r="B22" s="19">
        <v>82.709998999999996</v>
      </c>
      <c r="C22" s="20">
        <v>66.739998</v>
      </c>
      <c r="E22" s="8">
        <v>4.0399999999999998E-2</v>
      </c>
      <c r="F22" s="9">
        <v>6.0100000000000001E-2</v>
      </c>
      <c r="G22" s="10">
        <v>-3.44E-2</v>
      </c>
    </row>
    <row r="23" spans="1:10" x14ac:dyDescent="0.3">
      <c r="A23" s="18">
        <v>63.98</v>
      </c>
      <c r="B23" s="19">
        <v>87.940002000000007</v>
      </c>
      <c r="C23" s="20">
        <v>70.930000000000007</v>
      </c>
      <c r="E23" s="8">
        <v>-1.04E-2</v>
      </c>
      <c r="F23" s="9">
        <v>6.3200000000000006E-2</v>
      </c>
      <c r="G23" s="10">
        <v>6.2799999999999995E-2</v>
      </c>
    </row>
    <row r="24" spans="1:10" x14ac:dyDescent="0.3">
      <c r="A24" s="18">
        <v>65.860000999999997</v>
      </c>
      <c r="B24" s="19">
        <v>88.870002999999997</v>
      </c>
      <c r="C24" s="20">
        <v>72.080001999999993</v>
      </c>
      <c r="E24" s="8">
        <v>2.9399999999999999E-2</v>
      </c>
      <c r="F24" s="9">
        <v>1.06E-2</v>
      </c>
      <c r="G24" s="10">
        <v>1.6199999999999999E-2</v>
      </c>
    </row>
    <row r="25" spans="1:10" x14ac:dyDescent="0.3">
      <c r="A25" s="18">
        <v>68.459998999999996</v>
      </c>
      <c r="B25" s="19">
        <v>91.220000999999996</v>
      </c>
      <c r="C25" s="20">
        <v>75.180000000000007</v>
      </c>
      <c r="E25" s="8">
        <v>3.95E-2</v>
      </c>
      <c r="F25" s="9">
        <v>2.64E-2</v>
      </c>
      <c r="G25" s="10">
        <v>4.2999999999999997E-2</v>
      </c>
    </row>
    <row r="26" spans="1:10" x14ac:dyDescent="0.3">
      <c r="A26" s="18">
        <v>69.839995999999999</v>
      </c>
      <c r="B26" s="19">
        <v>95.230002999999996</v>
      </c>
      <c r="C26" s="20">
        <v>78.599997999999999</v>
      </c>
      <c r="E26" s="8">
        <v>2.0199999999999999E-2</v>
      </c>
      <c r="F26" s="9">
        <v>4.3999999999999997E-2</v>
      </c>
      <c r="G26" s="10">
        <v>4.5499999999999999E-2</v>
      </c>
    </row>
    <row r="27" spans="1:10" x14ac:dyDescent="0.3">
      <c r="A27" s="18">
        <v>68.930000000000007</v>
      </c>
      <c r="B27" s="19">
        <v>93.779999000000004</v>
      </c>
      <c r="C27" s="20">
        <v>75.680000000000007</v>
      </c>
      <c r="E27" s="8">
        <v>-1.2999999999999999E-2</v>
      </c>
      <c r="F27" s="9">
        <v>-1.52E-2</v>
      </c>
      <c r="G27" s="10">
        <v>-3.7199999999999997E-2</v>
      </c>
    </row>
    <row r="28" spans="1:10" x14ac:dyDescent="0.3">
      <c r="A28" s="18">
        <v>72.699996999999996</v>
      </c>
      <c r="B28" s="19">
        <v>99.559997999999993</v>
      </c>
      <c r="C28" s="20">
        <v>79.989998</v>
      </c>
      <c r="E28" s="8">
        <v>5.4699999999999999E-2</v>
      </c>
      <c r="F28" s="9">
        <v>6.1600000000000002E-2</v>
      </c>
      <c r="G28" s="10">
        <v>5.7000000000000002E-2</v>
      </c>
    </row>
    <row r="29" spans="1:10" x14ac:dyDescent="0.3">
      <c r="A29" s="21">
        <v>74.769997000000004</v>
      </c>
      <c r="B29" s="22">
        <v>103.519997</v>
      </c>
      <c r="C29" s="23">
        <v>78.069999999999993</v>
      </c>
      <c r="E29" s="11">
        <v>2.8500000000000001E-2</v>
      </c>
      <c r="F29" s="12">
        <v>3.9800000000000002E-2</v>
      </c>
      <c r="G29" s="13">
        <v>-2.4E-2</v>
      </c>
    </row>
    <row r="30" spans="1:10" x14ac:dyDescent="0.3">
      <c r="D30" s="28" t="s">
        <v>25</v>
      </c>
      <c r="E30" s="30">
        <v>2.46E-2</v>
      </c>
      <c r="F30" s="30">
        <v>1.8200000000000001E-2</v>
      </c>
      <c r="G30" s="30">
        <v>9.1000000000000004E-3</v>
      </c>
    </row>
    <row r="31" spans="1:10" x14ac:dyDescent="0.3">
      <c r="D31" t="s">
        <v>30</v>
      </c>
      <c r="E31" s="1">
        <f>MIN(E7:E29)</f>
        <v>-9.7000000000000003E-2</v>
      </c>
      <c r="F31" s="1">
        <f t="shared" ref="F31:G31" si="0">MIN(F7:F29)</f>
        <v>-6.2899999999999998E-2</v>
      </c>
      <c r="G31" s="1">
        <f t="shared" si="0"/>
        <v>-0.1172</v>
      </c>
    </row>
    <row r="32" spans="1:10" x14ac:dyDescent="0.3">
      <c r="D32" t="s">
        <v>31</v>
      </c>
      <c r="E32" s="1">
        <f>MAX(E7:E29)</f>
        <v>0.1893</v>
      </c>
      <c r="F32" s="1">
        <f t="shared" ref="F32:G32" si="1">MAX(F7:F29)</f>
        <v>0.1137</v>
      </c>
      <c r="G32" s="1">
        <f t="shared" si="1"/>
        <v>8.2500000000000004E-2</v>
      </c>
    </row>
    <row r="33" spans="4:7" x14ac:dyDescent="0.3">
      <c r="D33" t="s">
        <v>32</v>
      </c>
      <c r="E33" s="37">
        <f>(E32-E31)/5</f>
        <v>5.7259999999999998E-2</v>
      </c>
      <c r="F33" s="37">
        <f t="shared" ref="F33:G33" si="2">(F32-F31)/5</f>
        <v>3.5319999999999997E-2</v>
      </c>
      <c r="G33" s="37">
        <f t="shared" si="2"/>
        <v>3.9939999999999996E-2</v>
      </c>
    </row>
    <row r="34" spans="4:7" x14ac:dyDescent="0.3">
      <c r="D34" t="s">
        <v>33</v>
      </c>
      <c r="E34">
        <f>_xlfn.CEILING.MATH(E31)</f>
        <v>0</v>
      </c>
      <c r="F34">
        <f t="shared" ref="F34:G34" si="3">_xlfn.CEILING.MATH(F31)</f>
        <v>0</v>
      </c>
      <c r="G34">
        <f t="shared" si="3"/>
        <v>0</v>
      </c>
    </row>
    <row r="35" spans="4:7" x14ac:dyDescent="0.3">
      <c r="D35" t="s">
        <v>34</v>
      </c>
      <c r="E35" s="37">
        <f>E34+E$33</f>
        <v>5.7259999999999998E-2</v>
      </c>
      <c r="F35" s="37">
        <f t="shared" ref="F35:G35" si="4">F34+F$33</f>
        <v>3.5319999999999997E-2</v>
      </c>
      <c r="G35" s="37">
        <f t="shared" si="4"/>
        <v>3.9939999999999996E-2</v>
      </c>
    </row>
    <row r="36" spans="4:7" x14ac:dyDescent="0.3">
      <c r="D36" t="s">
        <v>35</v>
      </c>
      <c r="E36" s="37">
        <f>E35+E$33</f>
        <v>0.11452</v>
      </c>
      <c r="F36" s="37">
        <f t="shared" ref="F36:F38" si="5">F35+F$33</f>
        <v>7.0639999999999994E-2</v>
      </c>
      <c r="G36" s="37">
        <f t="shared" ref="G36:G38" si="6">G35+G$33</f>
        <v>7.9879999999999993E-2</v>
      </c>
    </row>
    <row r="37" spans="4:7" x14ac:dyDescent="0.3">
      <c r="D37" t="s">
        <v>36</v>
      </c>
      <c r="E37" s="37">
        <f>E36+E$33</f>
        <v>0.17177999999999999</v>
      </c>
      <c r="F37" s="37">
        <f t="shared" si="5"/>
        <v>0.10596</v>
      </c>
      <c r="G37" s="37">
        <f t="shared" si="6"/>
        <v>0.11981999999999998</v>
      </c>
    </row>
    <row r="38" spans="4:7" x14ac:dyDescent="0.3">
      <c r="D38" t="s">
        <v>37</v>
      </c>
      <c r="E38" s="37">
        <f t="shared" ref="E38" si="7">E37+E$33</f>
        <v>0.22903999999999999</v>
      </c>
      <c r="F38" s="37">
        <f t="shared" si="5"/>
        <v>0.14127999999999999</v>
      </c>
      <c r="G38" s="37">
        <f t="shared" si="6"/>
        <v>0.15975999999999999</v>
      </c>
    </row>
  </sheetData>
  <scenarios current="0">
    <scenario name="MinReturn=1%" count="3" user="Colleen Giannotta" comment="Created by Colleen Giannotta on 10/11/2020">
      <inputCells r="J6" val="0.100500522754426" numFmtId="164"/>
      <inputCells r="J7" val="0.414334654259171" numFmtId="164"/>
      <inputCells r="J8" val="0.485164828283945" numFmtId="164"/>
    </scenario>
  </scenarios>
  <pageMargins left="0.7" right="0.7" top="0.75" bottom="0.75" header="0.3" footer="0.3"/>
  <pageSetup orientation="portrait" horizontalDpi="4294967293" vertic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E E A A B Q S w M E F A A C A A g A G 3 u J U X p Q E T 6 k A A A A 9 Q A A A B I A H A B D b 2 5 m a W c v U G F j a 2 F n Z S 5 4 b W w g o h g A K K A U A A A A A A A A A A A A A A A A A A A A A A A A A A A A h Y + x D o I w G I R f h X S n L d V E Q n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m O V 5 i x J a Z A Z g a 5 N l + f T X O f 7 g + E 9 d C 4 o V d c m X B X A J k l k P c F / g B Q S w M E F A A C A A g A G 3 u J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t 7 i V H A 3 6 / T y w E A A K s D A A A T A B w A R m 9 y b X V s Y X M v U 2 V j d G l v b j E u b S C i G A A o o B Q A A A A A A A A A A A A A A A A A A A A A A A A A A A B 9 U s F u 2 z A M v Q f I P w j e J Q E M A S m 2 y w o f A j v p B q x t V m e 7 1 D s o N u M I k 8 W M k o x l Q f 9 9 d B 2 s Q y H U F 0 l 8 D + R 7 9 H N Q e 4 1 W l O O 5 u J 5 O p h N 3 U A S N + A R N C + t g m w f w g a w T m T D g p x P B X 4 m B a u B K 7 n p Z Y B 0 6 s H 6 2 1 g Z k j t b z w 8 2 S / G P 1 z Q G 5 6 k j K I d r q B r E 1 I A r S P V Q t q c b V B 0 S j r D I n r 2 t X F c q r D S n W U k O 1 1 l Z Z P j d I f o 9 G 4 / 3 R 6 0 7 / U Y P S 6 r U 6 W b s + m a e P B R g m e a A s S Z N U 5 G h C Z 1 2 2 e J + K l a 2 x 0 b b N F l c f r l L x N a C H 0 p 8 M Z C 9 X e Y c W f s z T 0 e a 7 Z E P Y M T Z s Q z X s J W H P W 7 V j 4 g W 5 1 G f j R l L x e K k v j S l r Z R S 5 z F P 4 v 2 V + U L b l j t v T E V 7 a b U l Z t 0 f q R s U D 6 G a R + e n 5 n D T K A 3 v z z B H D / S k V 5 4 T 3 3 g N 5 P T R b 0 k 5 7 U u 0 / l g 3 d D m j k b Z f y x u B O m Q h Y a O c J n I N G c i Q C a a / B R X i r D q j l V c p b R T / B R y m / g v a n C 0 H e Q W B B s Z G r n t M i n z N h I / B a / 2 Y x n / n X d W / 7 G j 3 x v J o w A n 9 B V l s e O E t y V B b h 3 L I p o D e n P I D h / P U g v y s T Y o R x R A n G 8 H p i f j i y T t 7 v 5 f P l F e F p P p 1 o G w 3 K 9 V 9 Q S w E C L Q A U A A I A C A A b e 4 l R e l A R P q Q A A A D 1 A A A A E g A A A A A A A A A A A A A A A A A A A A A A Q 2 9 u Z m l n L 1 B h Y 2 t h Z 2 U u e G 1 s U E s B A i 0 A F A A C A A g A G 3 u J U Q / K 6 a u k A A A A 6 Q A A A B M A A A A A A A A A A A A A A A A A 8 A A A A F t D b 2 5 0 Z W 5 0 X 1 R 5 c G V z X S 5 4 b W x Q S w E C L Q A U A A I A C A A b e 4 l R w N + v 0 8 s B A A C r A w A A E w A A A A A A A A A A A A A A A A D h A Q A A R m 9 y b X V s Y X M v U 2 V j d G l v b j E u b V B L B Q Y A A A A A A w A D A M I A A A D 5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X E g A A A A A A A P U R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k Z 2 V G d W 5 k U m V 0 d X J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h l Z G d l R n V u Z F J l d H V y b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A 5 V D I w O j I 0 O j U 0 L j A y N D I 4 M z J a I i A v P j x F b n R y e S B U e X B l P S J G a W x s Q 2 9 s d W 1 u V H l w Z X M i I F Z h b H V l P S J z Q 1 F V R k J R V U Z C U V V G Q l F V R k J R V T 0 i I C 8 + P E V u d H J 5 I F R 5 c G U 9 I k Z p b G x D b 2 x 1 b W 5 O Y W 1 l c y I g V m F s d W U 9 I n N b J n F 1 b 3 Q 7 Z G F 0 Z S Z x d W 9 0 O y w m c X V v d D t D b 2 5 2 Z X J 0 a W J s Z S 5 B c m J p d H J h Z 2 U m c X V v d D s s J n F 1 b 3 Q 7 Q 1 R B L k d s b 2 J h b C Z x d W 9 0 O y w m c X V v d D t E a X N 0 c m V z c 2 V k L l N l Y 3 V y a X R p Z X M m c X V v d D s s J n F 1 b 3 Q 7 R W 1 l c m d p b m c u T W F y a 2 V 0 c y Z x d W 9 0 O y w m c X V v d D t F c X V p d H k u T W F y a 2 V 0 L k 5 l d X R y Y W w m c X V v d D s s J n F 1 b 3 Q 7 R X Z l b n Q u R H J p d m V u J n F 1 b 3 Q 7 L C Z x d W 9 0 O 0 Z p e G V k L k l u Y 2 9 t Z S 5 B c m J p d H J h Z 2 U m c X V v d D s s J n F 1 b 3 Q 7 R 2 x v Y m F s L k 1 h Y 3 J v J n F 1 b 3 Q 7 L C Z x d W 9 0 O 0 x v b m c u U 2 h v c n Q u R X F 1 a X R 5 J n F 1 b 3 Q 7 L C Z x d W 9 0 O 0 1 l c m d l c i 5 B c m J p d H J h Z 2 U m c X V v d D s s J n F 1 b 3 Q 7 U m V s Y X R p d m U u V m F s d W U m c X V v d D s s J n F 1 b 3 Q 7 U 2 h v c n Q u U 2 V s b G l u Z y Z x d W 9 0 O y w m c X V v d D t G d W 5 k c y 5 P Z i 5 G d W 5 k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Z W R n Z U Z 1 b m R S Z X R 1 c m 5 z L 0 F 1 d G 9 S Z W 1 v d m V k Q 2 9 s d W 1 u c z E u e 2 R h d G U s M H 0 m c X V v d D s s J n F 1 b 3 Q 7 U 2 V j d G l v b j E v S G V k Z 2 V G d W 5 k U m V 0 d X J u c y 9 B d X R v U m V t b 3 Z l Z E N v b H V t b n M x L n t D b 2 5 2 Z X J 0 a W J s Z S 5 B c m J p d H J h Z 2 U s M X 0 m c X V v d D s s J n F 1 b 3 Q 7 U 2 V j d G l v b j E v S G V k Z 2 V G d W 5 k U m V 0 d X J u c y 9 B d X R v U m V t b 3 Z l Z E N v b H V t b n M x L n t D V E E u R 2 x v Y m F s L D J 9 J n F 1 b 3 Q 7 L C Z x d W 9 0 O 1 N l Y 3 R p b 2 4 x L 0 h l Z G d l R n V u Z F J l d H V y b n M v Q X V 0 b 1 J l b W 9 2 Z W R D b 2 x 1 b W 5 z M S 5 7 R G l z d H J l c 3 N l Z C 5 T Z W N 1 c m l 0 a W V z L D N 9 J n F 1 b 3 Q 7 L C Z x d W 9 0 O 1 N l Y 3 R p b 2 4 x L 0 h l Z G d l R n V u Z F J l d H V y b n M v Q X V 0 b 1 J l b W 9 2 Z W R D b 2 x 1 b W 5 z M S 5 7 R W 1 l c m d p b m c u T W F y a 2 V 0 c y w 0 f S Z x d W 9 0 O y w m c X V v d D t T Z W N 0 a W 9 u M S 9 I Z W R n Z U Z 1 b m R S Z X R 1 c m 5 z L 0 F 1 d G 9 S Z W 1 v d m V k Q 2 9 s d W 1 u c z E u e 0 V x d W l 0 e S 5 N Y X J r Z X Q u T m V 1 d H J h b C w 1 f S Z x d W 9 0 O y w m c X V v d D t T Z W N 0 a W 9 u M S 9 I Z W R n Z U Z 1 b m R S Z X R 1 c m 5 z L 0 F 1 d G 9 S Z W 1 v d m V k Q 2 9 s d W 1 u c z E u e 0 V 2 Z W 5 0 L k R y a X Z l b i w 2 f S Z x d W 9 0 O y w m c X V v d D t T Z W N 0 a W 9 u M S 9 I Z W R n Z U Z 1 b m R S Z X R 1 c m 5 z L 0 F 1 d G 9 S Z W 1 v d m V k Q 2 9 s d W 1 u c z E u e 0 Z p e G V k L k l u Y 2 9 t Z S 5 B c m J p d H J h Z 2 U s N 3 0 m c X V v d D s s J n F 1 b 3 Q 7 U 2 V j d G l v b j E v S G V k Z 2 V G d W 5 k U m V 0 d X J u c y 9 B d X R v U m V t b 3 Z l Z E N v b H V t b n M x L n t H b G 9 i Y W w u T W F j c m 8 s O H 0 m c X V v d D s s J n F 1 b 3 Q 7 U 2 V j d G l v b j E v S G V k Z 2 V G d W 5 k U m V 0 d X J u c y 9 B d X R v U m V t b 3 Z l Z E N v b H V t b n M x L n t M b 2 5 n L l N o b 3 J 0 L k V x d W l 0 e S w 5 f S Z x d W 9 0 O y w m c X V v d D t T Z W N 0 a W 9 u M S 9 I Z W R n Z U Z 1 b m R S Z X R 1 c m 5 z L 0 F 1 d G 9 S Z W 1 v d m V k Q 2 9 s d W 1 u c z E u e 0 1 l c m d l c i 5 B c m J p d H J h Z 2 U s M T B 9 J n F 1 b 3 Q 7 L C Z x d W 9 0 O 1 N l Y 3 R p b 2 4 x L 0 h l Z G d l R n V u Z F J l d H V y b n M v Q X V 0 b 1 J l b W 9 2 Z W R D b 2 x 1 b W 5 z M S 5 7 U m V s Y X R p d m U u V m F s d W U s M T F 9 J n F 1 b 3 Q 7 L C Z x d W 9 0 O 1 N l Y 3 R p b 2 4 x L 0 h l Z G d l R n V u Z F J l d H V y b n M v Q X V 0 b 1 J l b W 9 2 Z W R D b 2 x 1 b W 5 z M S 5 7 U 2 h v c n Q u U 2 V s b G l u Z y w x M n 0 m c X V v d D s s J n F 1 b 3 Q 7 U 2 V j d G l v b j E v S G V k Z 2 V G d W 5 k U m V 0 d X J u c y 9 B d X R v U m V t b 3 Z l Z E N v b H V t b n M x L n t G d W 5 k c y 5 P Z i 5 G d W 5 k c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h l Z G d l R n V u Z F J l d H V y b n M v Q X V 0 b 1 J l b W 9 2 Z W R D b 2 x 1 b W 5 z M S 5 7 Z G F 0 Z S w w f S Z x d W 9 0 O y w m c X V v d D t T Z W N 0 a W 9 u M S 9 I Z W R n Z U Z 1 b m R S Z X R 1 c m 5 z L 0 F 1 d G 9 S Z W 1 v d m V k Q 2 9 s d W 1 u c z E u e 0 N v b n Z l c n R p Y m x l L k F y Y m l 0 c m F n Z S w x f S Z x d W 9 0 O y w m c X V v d D t T Z W N 0 a W 9 u M S 9 I Z W R n Z U Z 1 b m R S Z X R 1 c m 5 z L 0 F 1 d G 9 S Z W 1 v d m V k Q 2 9 s d W 1 u c z E u e 0 N U Q S 5 H b G 9 i Y W w s M n 0 m c X V v d D s s J n F 1 b 3 Q 7 U 2 V j d G l v b j E v S G V k Z 2 V G d W 5 k U m V 0 d X J u c y 9 B d X R v U m V t b 3 Z l Z E N v b H V t b n M x L n t E a X N 0 c m V z c 2 V k L l N l Y 3 V y a X R p Z X M s M 3 0 m c X V v d D s s J n F 1 b 3 Q 7 U 2 V j d G l v b j E v S G V k Z 2 V G d W 5 k U m V 0 d X J u c y 9 B d X R v U m V t b 3 Z l Z E N v b H V t b n M x L n t F b W V y Z 2 l u Z y 5 N Y X J r Z X R z L D R 9 J n F 1 b 3 Q 7 L C Z x d W 9 0 O 1 N l Y 3 R p b 2 4 x L 0 h l Z G d l R n V u Z F J l d H V y b n M v Q X V 0 b 1 J l b W 9 2 Z W R D b 2 x 1 b W 5 z M S 5 7 R X F 1 a X R 5 L k 1 h c m t l d C 5 O Z X V 0 c m F s L D V 9 J n F 1 b 3 Q 7 L C Z x d W 9 0 O 1 N l Y 3 R p b 2 4 x L 0 h l Z G d l R n V u Z F J l d H V y b n M v Q X V 0 b 1 J l b W 9 2 Z W R D b 2 x 1 b W 5 z M S 5 7 R X Z l b n Q u R H J p d m V u L D Z 9 J n F 1 b 3 Q 7 L C Z x d W 9 0 O 1 N l Y 3 R p b 2 4 x L 0 h l Z G d l R n V u Z F J l d H V y b n M v Q X V 0 b 1 J l b W 9 2 Z W R D b 2 x 1 b W 5 z M S 5 7 R m l 4 Z W Q u S W 5 j b 2 1 l L k F y Y m l 0 c m F n Z S w 3 f S Z x d W 9 0 O y w m c X V v d D t T Z W N 0 a W 9 u M S 9 I Z W R n Z U Z 1 b m R S Z X R 1 c m 5 z L 0 F 1 d G 9 S Z W 1 v d m V k Q 2 9 s d W 1 u c z E u e 0 d s b 2 J h b C 5 N Y W N y b y w 4 f S Z x d W 9 0 O y w m c X V v d D t T Z W N 0 a W 9 u M S 9 I Z W R n Z U Z 1 b m R S Z X R 1 c m 5 z L 0 F 1 d G 9 S Z W 1 v d m V k Q 2 9 s d W 1 u c z E u e 0 x v b m c u U 2 h v c n Q u R X F 1 a X R 5 L D l 9 J n F 1 b 3 Q 7 L C Z x d W 9 0 O 1 N l Y 3 R p b 2 4 x L 0 h l Z G d l R n V u Z F J l d H V y b n M v Q X V 0 b 1 J l b W 9 2 Z W R D b 2 x 1 b W 5 z M S 5 7 T W V y Z 2 V y L k F y Y m l 0 c m F n Z S w x M H 0 m c X V v d D s s J n F 1 b 3 Q 7 U 2 V j d G l v b j E v S G V k Z 2 V G d W 5 k U m V 0 d X J u c y 9 B d X R v U m V t b 3 Z l Z E N v b H V t b n M x L n t S Z W x h d G l 2 Z S 5 W Y W x 1 Z S w x M X 0 m c X V v d D s s J n F 1 b 3 Q 7 U 2 V j d G l v b j E v S G V k Z 2 V G d W 5 k U m V 0 d X J u c y 9 B d X R v U m V t b 3 Z l Z E N v b H V t b n M x L n t T a G 9 y d C 5 T Z W x s a W 5 n L D E y f S Z x d W 9 0 O y w m c X V v d D t T Z W N 0 a W 9 u M S 9 I Z W R n Z U Z 1 b m R S Z X R 1 c m 5 z L 0 F 1 d G 9 S Z W 1 v d m V k Q 2 9 s d W 1 u c z E u e 0 Z 1 b m R z L k 9 m L k Z 1 b m R z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G V k Z 2 V G d W 5 k U m V 0 d X J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R n Z U Z 1 b m R S Z X R 1 c m 5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l Z G d l R n V u Z F J l d H V y b n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d V D a N y Y V E q X 4 E I H G A C c 7 Q A A A A A C A A A A A A A Q Z g A A A A E A A C A A A A D 9 b N m x T 5 y + g P d k D z G s K o 0 R G n Z C 2 S Z m / k 5 2 Y u 1 D p u n q 9 w A A A A A O g A A A A A I A A C A A A A B O t k N v N 0 F v O x 8 3 j C N W l 3 s l 6 H g W H 1 0 D M t w 3 C 5 C t T X q y q l A A A A A g H 9 j n B 8 G a x C X v h 3 1 N D H s i y N m 6 7 p k u I c J o Z B f x 0 w i D W R A S i p 5 + I r b T M l K 7 c / T r h q 1 z b Q f 1 / 4 a G E z B 3 C u w I X 0 8 a p s y B 0 s B T 7 l h B / / q b h X Q M C k A A A A D 3 w s F X k m 7 7 q W l K J / Z J 6 m y C 7 3 a x z l k T 2 6 n P P T 8 7 F 1 B S h N U r Z q 4 o 5 1 1 W D 8 3 7 8 P X 2 l 6 i q u b m p m A f n C 7 h n P n E q s N 0 j < / D a t a M a s h u p > 
</file>

<file path=customXml/itemProps1.xml><?xml version="1.0" encoding="utf-8"?>
<ds:datastoreItem xmlns:ds="http://schemas.openxmlformats.org/officeDocument/2006/customXml" ds:itemID="{4BB3F771-83B5-4523-95AA-53AA507361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PortfolioOptimization</vt:lpstr>
      <vt:lpstr>PortfolioOptimizationFormulas</vt:lpstr>
      <vt:lpstr>HedgeFundsOptimization</vt:lpstr>
      <vt:lpstr>HedgeFundReturns</vt:lpstr>
      <vt:lpstr>Notes</vt:lpstr>
      <vt:lpstr>PortfolioOptimizationSolution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Colleen Giannotta</cp:lastModifiedBy>
  <dcterms:created xsi:type="dcterms:W3CDTF">2020-10-12T01:08:50Z</dcterms:created>
  <dcterms:modified xsi:type="dcterms:W3CDTF">2021-02-07T19:56:36Z</dcterms:modified>
</cp:coreProperties>
</file>