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post_\Documents\Uni\Masterarbeit\waldemar\ausarbeitung\"/>
    </mc:Choice>
  </mc:AlternateContent>
  <xr:revisionPtr revIDLastSave="0" documentId="13_ncr:1_{D6648B3A-2B04-4D05-97A3-BD60FDAE461C}" xr6:coauthVersionLast="33" xr6:coauthVersionMax="33" xr10:uidLastSave="{00000000-0000-0000-0000-000000000000}"/>
  <bookViews>
    <workbookView xWindow="0" yWindow="0" windowWidth="19200" windowHeight="6380" tabRatio="704" activeTab="3" xr2:uid="{00000000-000D-0000-FFFF-FFFF00000000}"/>
  </bookViews>
  <sheets>
    <sheet name="Daten" sheetId="1" r:id="rId1"/>
    <sheet name="Grafiken_Daten" sheetId="5" r:id="rId2"/>
    <sheet name="Daten_Faehigkeiten" sheetId="6" r:id="rId3"/>
    <sheet name="Grafiken_Faehigkeiten" sheetId="8" r:id="rId4"/>
    <sheet name="Daten_Traumapp" sheetId="7" r:id="rId5"/>
    <sheet name="Grafiken_Traumapp" sheetId="9" r:id="rId6"/>
    <sheet name="Fragen" sheetId="3" r:id="rId7"/>
    <sheet name="Antworten" sheetId="4" r:id="rId8"/>
    <sheet name="Kontakte" sheetId="2" r:id="rId9"/>
  </sheets>
  <calcPr calcId="179017"/>
</workbook>
</file>

<file path=xl/calcChain.xml><?xml version="1.0" encoding="utf-8"?>
<calcChain xmlns="http://schemas.openxmlformats.org/spreadsheetml/2006/main">
  <c r="B137" i="6" l="1"/>
  <c r="A137" i="6"/>
  <c r="D106" i="6"/>
  <c r="C106" i="6"/>
  <c r="B106" i="6"/>
  <c r="A106" i="6"/>
  <c r="D104" i="6"/>
  <c r="C104" i="6"/>
  <c r="C101" i="6"/>
  <c r="D101" i="6"/>
  <c r="D98" i="6"/>
  <c r="C98" i="6"/>
  <c r="C95" i="6"/>
  <c r="D95" i="6"/>
  <c r="D92" i="6"/>
  <c r="C92" i="6"/>
  <c r="C89" i="6"/>
  <c r="D89" i="6"/>
  <c r="D86" i="6"/>
  <c r="C86" i="6"/>
  <c r="C83" i="6"/>
  <c r="D83" i="6"/>
  <c r="D80" i="6"/>
  <c r="C80" i="6"/>
  <c r="B80" i="6"/>
  <c r="B83" i="6"/>
  <c r="B86" i="6"/>
  <c r="B89" i="6"/>
  <c r="B92" i="6"/>
  <c r="B95" i="6"/>
  <c r="B98" i="6"/>
  <c r="B101" i="6"/>
  <c r="B104" i="6"/>
  <c r="A104" i="6"/>
  <c r="A101" i="6"/>
  <c r="A98" i="6"/>
  <c r="A95" i="6"/>
  <c r="A92" i="6"/>
  <c r="A89" i="6"/>
  <c r="A86" i="6"/>
  <c r="A83" i="6"/>
  <c r="A80" i="6"/>
  <c r="B111" i="6"/>
  <c r="B114" i="6"/>
  <c r="B117" i="6"/>
  <c r="B120" i="6"/>
  <c r="B123" i="6"/>
  <c r="B126" i="6"/>
  <c r="B129" i="6"/>
  <c r="B132" i="6"/>
  <c r="B135" i="6"/>
  <c r="A135" i="6"/>
  <c r="A132" i="6"/>
  <c r="A129" i="6"/>
  <c r="A126" i="6"/>
  <c r="A123" i="6"/>
  <c r="A120" i="6"/>
  <c r="A117" i="6"/>
  <c r="A114" i="6"/>
  <c r="A111" i="6"/>
  <c r="B136" i="6" l="1"/>
  <c r="A136" i="6"/>
  <c r="B134" i="6"/>
  <c r="B131" i="6"/>
  <c r="B128" i="6"/>
  <c r="B125" i="6"/>
  <c r="B122" i="6"/>
  <c r="B119" i="6"/>
  <c r="B116" i="6"/>
  <c r="B113" i="6"/>
  <c r="B110" i="6"/>
  <c r="A134" i="6"/>
  <c r="A131" i="6"/>
  <c r="A128" i="6"/>
  <c r="A125" i="6"/>
  <c r="A122" i="6"/>
  <c r="A119" i="6"/>
  <c r="A116" i="6"/>
  <c r="A113" i="6"/>
  <c r="A110" i="6"/>
  <c r="D103" i="6"/>
  <c r="C103" i="6"/>
  <c r="B103" i="6"/>
  <c r="A103" i="6"/>
  <c r="D100" i="6"/>
  <c r="C100" i="6"/>
  <c r="B100" i="6"/>
  <c r="A100" i="6"/>
  <c r="D97" i="6"/>
  <c r="C97" i="6"/>
  <c r="B97" i="6"/>
  <c r="A97" i="6"/>
  <c r="D94" i="6"/>
  <c r="C94" i="6"/>
  <c r="B94" i="6"/>
  <c r="A94" i="6"/>
  <c r="D91" i="6"/>
  <c r="C91" i="6"/>
  <c r="B91" i="6"/>
  <c r="A91" i="6"/>
  <c r="D88" i="6"/>
  <c r="C88" i="6"/>
  <c r="B88" i="6"/>
  <c r="A88" i="6"/>
  <c r="D85" i="6"/>
  <c r="C85" i="6"/>
  <c r="B85" i="6"/>
  <c r="A85" i="6"/>
  <c r="D82" i="6"/>
  <c r="C82" i="6"/>
  <c r="B82" i="6"/>
  <c r="A82" i="6"/>
  <c r="A79" i="6"/>
  <c r="B79" i="6"/>
  <c r="C79" i="6"/>
  <c r="D79" i="6"/>
  <c r="M84" i="7" l="1"/>
  <c r="M82" i="7"/>
  <c r="M80" i="7"/>
  <c r="M78" i="7"/>
  <c r="L84" i="7"/>
  <c r="L82" i="7"/>
  <c r="L80" i="7"/>
  <c r="L78" i="7"/>
  <c r="J78" i="7" l="1"/>
  <c r="I78" i="7"/>
  <c r="H78" i="7"/>
  <c r="G78" i="7"/>
  <c r="F78" i="7"/>
  <c r="E78" i="7"/>
  <c r="D78" i="7"/>
  <c r="C78" i="7"/>
  <c r="B78" i="7"/>
  <c r="W91" i="6"/>
  <c r="W85" i="6"/>
  <c r="V91" i="6"/>
  <c r="V88" i="6"/>
  <c r="U91" i="6"/>
  <c r="T91" i="6"/>
  <c r="T88" i="6"/>
  <c r="T85" i="6"/>
  <c r="T82" i="6"/>
  <c r="S91" i="6"/>
  <c r="S85" i="6"/>
  <c r="R91" i="6"/>
  <c r="R88" i="6"/>
  <c r="R82" i="6"/>
  <c r="Q91" i="6"/>
  <c r="Q82" i="6"/>
  <c r="Q85" i="6"/>
  <c r="O91" i="6"/>
  <c r="O88" i="6"/>
  <c r="O85" i="6"/>
  <c r="O82" i="6"/>
  <c r="N91" i="6"/>
  <c r="N85" i="6"/>
  <c r="M91" i="6"/>
  <c r="M88" i="6"/>
  <c r="M82" i="6"/>
  <c r="L91" i="6"/>
  <c r="K91" i="6"/>
  <c r="K88" i="6"/>
  <c r="K85" i="6"/>
  <c r="K82" i="6"/>
  <c r="J91" i="6"/>
  <c r="J85" i="6"/>
  <c r="I91" i="6"/>
  <c r="I88" i="6"/>
  <c r="I82" i="6"/>
  <c r="H91" i="6"/>
  <c r="G91" i="6"/>
  <c r="G88" i="6"/>
  <c r="G82" i="6"/>
  <c r="F85" i="6"/>
  <c r="F91" i="6"/>
  <c r="K14"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3" i="1"/>
  <c r="K12" i="1"/>
  <c r="K11" i="1"/>
  <c r="K10" i="1"/>
  <c r="K9" i="1"/>
  <c r="K8" i="1"/>
  <c r="K7" i="1"/>
  <c r="K6" i="1"/>
  <c r="K5" i="1"/>
  <c r="K4" i="1"/>
  <c r="K3" i="1"/>
  <c r="W77" i="1"/>
  <c r="V77" i="1"/>
  <c r="U77" i="1"/>
  <c r="T77" i="1"/>
  <c r="S77" i="1"/>
  <c r="R77" i="1"/>
  <c r="Q77" i="1"/>
  <c r="P77" i="1"/>
  <c r="O77" i="1"/>
  <c r="N77" i="1"/>
  <c r="M77" i="1"/>
  <c r="L77" i="1"/>
  <c r="Q88" i="6" l="1"/>
  <c r="W82" i="6"/>
  <c r="I85" i="6"/>
  <c r="J82" i="6"/>
  <c r="L88" i="6"/>
  <c r="V85" i="6"/>
  <c r="F88" i="6"/>
  <c r="C105" i="6"/>
  <c r="G85" i="6"/>
  <c r="H88" i="6"/>
  <c r="M85" i="6"/>
  <c r="N82" i="6"/>
  <c r="R85" i="6"/>
  <c r="S82" i="6"/>
  <c r="U88" i="6"/>
  <c r="D105" i="6"/>
  <c r="F82" i="6"/>
  <c r="H82" i="6"/>
  <c r="J88" i="6"/>
  <c r="L82" i="6"/>
  <c r="N88" i="6"/>
  <c r="S88" i="6"/>
  <c r="U82" i="6"/>
  <c r="W88" i="6"/>
  <c r="H85" i="6"/>
  <c r="L85" i="6"/>
  <c r="U85" i="6"/>
  <c r="V82" i="6"/>
  <c r="B105" i="6" l="1"/>
  <c r="A105" i="6"/>
  <c r="K79" i="6" l="1"/>
  <c r="K94" i="6" s="1"/>
  <c r="L79" i="6"/>
  <c r="L94" i="6" s="1"/>
  <c r="S79" i="6"/>
  <c r="S94" i="6"/>
  <c r="Q79" i="6"/>
  <c r="Q94" i="6" s="1"/>
  <c r="I79" i="6"/>
  <c r="I94" i="6"/>
  <c r="W79" i="6"/>
  <c r="W94" i="6" s="1"/>
  <c r="V79" i="6"/>
  <c r="V94" i="6"/>
  <c r="H79" i="6"/>
  <c r="H94" i="6" s="1"/>
  <c r="F79" i="6"/>
  <c r="F94" i="6"/>
  <c r="U79" i="6"/>
  <c r="U94" i="6" s="1"/>
  <c r="J79" i="6"/>
  <c r="J94" i="6"/>
  <c r="N79" i="6"/>
  <c r="N94" i="6" s="1"/>
  <c r="G79" i="6"/>
  <c r="G94" i="6"/>
  <c r="O79" i="6"/>
  <c r="O94" i="6" s="1"/>
  <c r="M79" i="6"/>
  <c r="M94" i="6"/>
  <c r="R79" i="6"/>
  <c r="R94" i="6" s="1"/>
  <c r="T79" i="6"/>
  <c r="T94" i="6"/>
</calcChain>
</file>

<file path=xl/sharedStrings.xml><?xml version="1.0" encoding="utf-8"?>
<sst xmlns="http://schemas.openxmlformats.org/spreadsheetml/2006/main" count="3627" uniqueCount="547">
  <si>
    <t>CASE</t>
  </si>
  <si>
    <t>SERIAL</t>
  </si>
  <si>
    <t>REF</t>
  </si>
  <si>
    <t>QUESTNNR</t>
  </si>
  <si>
    <t>MODE</t>
  </si>
  <si>
    <t>STARTED</t>
  </si>
  <si>
    <t>PD01</t>
  </si>
  <si>
    <t>PD02</t>
  </si>
  <si>
    <t>PD03_01</t>
  </si>
  <si>
    <t>PD04</t>
  </si>
  <si>
    <t>PD05</t>
  </si>
  <si>
    <t>PD05_01</t>
  </si>
  <si>
    <t>PD05_02</t>
  </si>
  <si>
    <t>PD05_03</t>
  </si>
  <si>
    <t>PD05_04</t>
  </si>
  <si>
    <t>PD05_05</t>
  </si>
  <si>
    <t>PD05_06</t>
  </si>
  <si>
    <t>PD05_07</t>
  </si>
  <si>
    <t>PD05_08</t>
  </si>
  <si>
    <t>PD05_09</t>
  </si>
  <si>
    <t>PD05_10</t>
  </si>
  <si>
    <t>PD05_11</t>
  </si>
  <si>
    <t>PD05_12</t>
  </si>
  <si>
    <t>KF01</t>
  </si>
  <si>
    <t>KF02</t>
  </si>
  <si>
    <t>KF03</t>
  </si>
  <si>
    <t>KF04</t>
  </si>
  <si>
    <t>KF05_01</t>
  </si>
  <si>
    <t>KF06_01</t>
  </si>
  <si>
    <t>KF06_02</t>
  </si>
  <si>
    <t>KF06_03</t>
  </si>
  <si>
    <t>KF06_04</t>
  </si>
  <si>
    <t>KF06_05</t>
  </si>
  <si>
    <t>KF06_06</t>
  </si>
  <si>
    <t>KF06_07</t>
  </si>
  <si>
    <t>KF06_08</t>
  </si>
  <si>
    <t>KF06_09</t>
  </si>
  <si>
    <t>KF06_10</t>
  </si>
  <si>
    <t>KF07_01</t>
  </si>
  <si>
    <t>KF08_01</t>
  </si>
  <si>
    <t>KF08_03</t>
  </si>
  <si>
    <t>KF08_02</t>
  </si>
  <si>
    <t>KF08_04</t>
  </si>
  <si>
    <t>KF08_05</t>
  </si>
  <si>
    <t>KF08_06</t>
  </si>
  <si>
    <t>KF08_07</t>
  </si>
  <si>
    <t>KF09_01</t>
  </si>
  <si>
    <t>KF10_01</t>
  </si>
  <si>
    <t>TA01</t>
  </si>
  <si>
    <t>TA01_01</t>
  </si>
  <si>
    <t>TA01_02</t>
  </si>
  <si>
    <t>TA01_05</t>
  </si>
  <si>
    <t>TA01_06</t>
  </si>
  <si>
    <t>TA01_07</t>
  </si>
  <si>
    <t>TA01_03</t>
  </si>
  <si>
    <t>TA01_04</t>
  </si>
  <si>
    <t>TA01_08</t>
  </si>
  <si>
    <t>TA01_09</t>
  </si>
  <si>
    <t>TA02_01</t>
  </si>
  <si>
    <t>TA03</t>
  </si>
  <si>
    <t>TA04</t>
  </si>
  <si>
    <t>EN02_01</t>
  </si>
  <si>
    <t>FINISHED</t>
  </si>
  <si>
    <t>Q_VIEWER</t>
  </si>
  <si>
    <t>Interview-Nummer (fortlaufend)</t>
  </si>
  <si>
    <t>Seriennummer (sofern verwendet)</t>
  </si>
  <si>
    <t>Referenz (sofern im Link angegeben)</t>
  </si>
  <si>
    <t>Fragebogen, der im Interview verwendet wurde</t>
  </si>
  <si>
    <t>Interview-Modus</t>
  </si>
  <si>
    <t>Zeitpunkt zu dem das Interview begonnen hat</t>
  </si>
  <si>
    <t>Alter</t>
  </si>
  <si>
    <t>Geschlecht</t>
  </si>
  <si>
    <t>Beruf: [01]</t>
  </si>
  <si>
    <t>Bildungsgrad</t>
  </si>
  <si>
    <t>Alter der Kinder: Ausweichoption (negativ) oder Anzahl ausgewählter Optionen</t>
  </si>
  <si>
    <t>Alter der Kinder: unter 1 Jahr</t>
  </si>
  <si>
    <t>Alter der Kinder: 1 Jahr</t>
  </si>
  <si>
    <t>Alter der Kinder: 2 Jahre</t>
  </si>
  <si>
    <t>Alter der Kinder: 3 Jahre</t>
  </si>
  <si>
    <t>Alter der Kinder: 4 Jahre</t>
  </si>
  <si>
    <t>Alter der Kinder: 5 Jahre</t>
  </si>
  <si>
    <t>Alter der Kinder: 6 Jahre</t>
  </si>
  <si>
    <t>Alter der Kinder: 7 Jahre</t>
  </si>
  <si>
    <t>Alter der Kinder: 8 Jahre</t>
  </si>
  <si>
    <t>Alter der Kinder: 9 Jahre</t>
  </si>
  <si>
    <t>Alter der Kinder: 10 Jahre oder älter</t>
  </si>
  <si>
    <t>Alter der Kinder: Ich habe keine Kinder</t>
  </si>
  <si>
    <t>Interaktion unter Anleitung</t>
  </si>
  <si>
    <t>Interaktion ohne Anleitung</t>
  </si>
  <si>
    <t>Reales Alter Interaktion mit Anleitung</t>
  </si>
  <si>
    <t>Reales Alter Interaktion ohne Anleitung</t>
  </si>
  <si>
    <t>Gründe Erstkontakt: [01]</t>
  </si>
  <si>
    <t>Szenarien: gemeinsam mit dem Kind Fotos anschauen</t>
  </si>
  <si>
    <t>Szenarien: gemeinsam YouTube-Videos ansehen</t>
  </si>
  <si>
    <t>Szenarien: gemeinsam Videos in Mediatheken ansehen (z.B. ARD, ZDF, KiKa o.ä.)</t>
  </si>
  <si>
    <t>Szenarien: gemeinsam mit dem Kind Fotos machen</t>
  </si>
  <si>
    <t>Szenarien: gemeinsam App-Spiele spielen</t>
  </si>
  <si>
    <t>Szenarien: das Kind alleine Fotos anschauen lassen</t>
  </si>
  <si>
    <t>Szenarien: das Kind YouTube-Videos anschauen lassen</t>
  </si>
  <si>
    <t>Szenarien: das Kind allein Videos in Mediatheken ansehen lassen (z.B. ARD, ZDF, KiKa o.ä.)</t>
  </si>
  <si>
    <t>Szenarien: das Kind alleine Fotos machen lassen</t>
  </si>
  <si>
    <t>Szenarien: das Kind alleine App-Spiele spielen lassen</t>
  </si>
  <si>
    <t>Weitere Szenarien: [01]</t>
  </si>
  <si>
    <t>Wichtigkeit Kenntnisse: Smartphone</t>
  </si>
  <si>
    <t>Wichtigkeit Kenntnisse: Tablet</t>
  </si>
  <si>
    <t>Wichtigkeit Kenntnisse: Laptop / Desktop-PC</t>
  </si>
  <si>
    <t>Wichtigkeit Kenntnisse: Buch</t>
  </si>
  <si>
    <t>Wichtigkeit Kenntnisse: Fernsehen</t>
  </si>
  <si>
    <t>Wichtigkeit Kenntnisse: Radio / Musikabspielgeräte</t>
  </si>
  <si>
    <t>Wichtigkeit Kenntnisse: Zeitung / Zeitschriften</t>
  </si>
  <si>
    <t>Eigene Apps: [01]</t>
  </si>
  <si>
    <t>Gründe Altersangabe: [01]</t>
  </si>
  <si>
    <t>Fähigkeitenvermittlung: Ausweichoption (negativ) oder Anzahl ausgewählter Optionen</t>
  </si>
  <si>
    <t>Fähigkeitenvermittlung: Zählen</t>
  </si>
  <si>
    <t>Fähigkeitenvermittlung: Gegenstände suchen und von anderen unterscheiden</t>
  </si>
  <si>
    <t>Fähigkeitenvermittlung: Rechnen</t>
  </si>
  <si>
    <t>Fähigkeitenvermittlung: Schreiben</t>
  </si>
  <si>
    <t>Fähigkeitenvermittlung: Zuordnungen bilden</t>
  </si>
  <si>
    <t>Fähigkeitenvermittlung: Umgang mit einem Touchscreen</t>
  </si>
  <si>
    <t>Fähigkeitenvermittlung: Umgang mit den verschiedenen Sensoren eines Smartphones (bspw. Bewegungssensoren)</t>
  </si>
  <si>
    <t>Fähigkeitenvermittlung: Umgang mit Smartphone-Funktionen (bspw. Kamera)</t>
  </si>
  <si>
    <t>Fähigkeitenvermittlung: Sonstige (bitte im nächsten Punkt ausführen)</t>
  </si>
  <si>
    <t>Weitere Fähigkeiten?: [01]</t>
  </si>
  <si>
    <t>Buch, weil App</t>
  </si>
  <si>
    <t>App zum Buch?</t>
  </si>
  <si>
    <t>Fragen, Anmerkungen, Kritik: [01]</t>
  </si>
  <si>
    <t>Verweildauer Seite 1</t>
  </si>
  <si>
    <t>Verweildauer Seite 2</t>
  </si>
  <si>
    <t>Verweildauer Seite 3</t>
  </si>
  <si>
    <t>Verweildauer Seite 4</t>
  </si>
  <si>
    <t>Verweildauer Seite 5</t>
  </si>
  <si>
    <t>Verweildauer Seite 6</t>
  </si>
  <si>
    <t>Verweildauer Seite 7</t>
  </si>
  <si>
    <t>Verweildauer gesamt (ohne Ausreißer)</t>
  </si>
  <si>
    <t>Versandzeitpunkt der Einladungsmail (nur für nicht-anonyme Adressaten)</t>
  </si>
  <si>
    <t>Zeitpunkt als der Datensatz das letzte mal geändert wurde</t>
  </si>
  <si>
    <t>Wurde die Befragung abgeschlossen (letzte Seite erreicht)?</t>
  </si>
  <si>
    <t>Hat der Teilnehmer den Fragebogen nur angesehen, ohne die Pflichtfragen zu beantworten?</t>
  </si>
  <si>
    <t>Seite, die der Teilnehmer zuletzt bearbeitet hat</t>
  </si>
  <si>
    <t>Letzte Seite, die im Fragebogen bearbeitet wurde</t>
  </si>
  <si>
    <t>Anteil fehlender Antworten in Prozent</t>
  </si>
  <si>
    <t>Anteil fehlender Antworten (gewichtet nach Relevanz)</t>
  </si>
  <si>
    <t>Maluspunkte für schnelles Ausfüllen</t>
  </si>
  <si>
    <t>WaldemAR</t>
  </si>
  <si>
    <t>interview</t>
  </si>
  <si>
    <t xml:space="preserve">Industriekaufmann </t>
  </si>
  <si>
    <t xml:space="preserve">Der Beitrag auf dem Tablet hat das Kind beim Duschen beruhigt - Not macht erfinderisch. </t>
  </si>
  <si>
    <t xml:space="preserve">Dem Kind beibringen sich mit Hilfe von Google Maps zu orientieren. </t>
  </si>
  <si>
    <t>Zu 6) zum einen gibt es Situationen in denen Ablenkung durch Smartphone oder Tablet hilfreich ist.
Außerdem gibt es durchaus sinnvolle Inhalte die über neue Medien gut vermittelt werden können. 
Zu 7) vor der Grundschule finde ich die alleinige Interaktion nicht gut.</t>
  </si>
  <si>
    <t xml:space="preserve">Mediengestalterin </t>
  </si>
  <si>
    <t xml:space="preserve">Lernspiele spielen. Alles was einen Lerneffekt bringen kann. Es soll kein Beschäftigungsmedium sein damit man als Eltern mal seine Ruhe hat. Allerdings ist für mich sehr wichtig sehr wichtig das mein Kind auch im Vorschulalter weiß, wie es mit dem Smartphone einen Notruf absetzten kann um sich im Notfall Hilfe zu rufen. </t>
  </si>
  <si>
    <t xml:space="preserve">Mit 6 Jahren kommt das Kind in die Schule. Teilweise ist es mittlerweile unvermeidlich den Kontakt Mkt Smartphone, Tablet u. a. zu vermeiden, da manche Hausaufgaben damit verbunden sind. Allerdings sollte die Nutzung ohne Aufsicht erst ab 13/14 Jahren beginnen. Ich finde die Kinder sollten ohne Tablets und Smartphones lernen und sich beschäftigen, denn ich denke das so die Selbstständigkeit besser gefördert wird. In älterem Alter sieht es dann etwas anders aus. Hier geht es langsam darum welcher Beruf ausgeübt werden muss und da sind frühe Kenntnisse der Technik dann von Vorteil.  </t>
  </si>
  <si>
    <t xml:space="preserve">Ich finde es schon wichtig, dass die Kinder e
Umgang mit der Technik lernen. Allerdings sollten sie die Zeit damit im Rahmen verbringen und wirklich wichtige dinge damit lernen. Es soll nicht dazu dienen die Kinder einfach zu beschäftigen damit man seine Ruhe hat. </t>
  </si>
  <si>
    <t>Online Marketing Managerin / Texterin</t>
  </si>
  <si>
    <t>Da die Kinder uns Eltern dabei beobachten,wie wir das Smartphone / Tablet verwenden,ist das Interesse dafür schnell da. Wichtig ist es meiner Meinung den Kindern das Gefühl dafür zu vermitteln,dass es „kein reines Spielzeug“ ist,sondern in erster Linie Kommunikationsmittel. Indem man ihnen den Kontakt damit aber komplett verbietet,steigert man das Interesse der Kinder noch mehr. Wir haben damit begonnen,gemeinsam Fotos anzuschauen oder welche zu machen,mal an jemanden eine Nachricht zu verschicken oder gemeinsam etwas zu googeln. Später auch mal gemeinsam ein Spiel zu spielen.</t>
  </si>
  <si>
    <t xml:space="preserve">Dinge,die man genauer wissen möchte googeln
Wetterbericht anschauen
</t>
  </si>
  <si>
    <t>Candy Crush 
94%
Photo App</t>
  </si>
  <si>
    <t>Die Kinder sollten am besten schon selbst lesen können,damit siewissen „was sie überhaupt tun müssen“,statt nur beliebig darauf herumzudrücken.</t>
  </si>
  <si>
    <t>Interesse für Buchstaben wecken, Konzentrationsfähigkeit steigern</t>
  </si>
  <si>
    <t>Tolle Idee euer Projekt! Leider sind viele tolle Lern-Apps kostenpflichtig. Da man vorher nie weiß,ob die App dem eigenen Kind auch gefällt,versucht man kostenpflichtige Apps oft zu meiden,sonst hat man nachher Geld für etwas ausgegeben,das man doch nicht nutzt.</t>
  </si>
  <si>
    <t>Dipl.-Psychologin</t>
  </si>
  <si>
    <t>Hat sich im Alltag so ergeben</t>
  </si>
  <si>
    <t xml:space="preserve">Ihre Fragen beziehen sich gleichermaßen auf tablet und Smartphone. Eigentlich sind die Antworten jeweils andere. Ein Smartphone geben wir i.d.R. nicht raus. Unser Tablet ist so eingestellt, dass die Kids damit kein Bockmist machen.können. auch haben wir eine Veranstaltung zur Mediennutzung besucht. Hier wären Fragen vielleicht noch hilfreich. Denn es gibt ganz spezielle, kindgerechte Seiten. Danach könnte man auch noch Fragen. Denn da kann man Kinder auch mal mit alleine lassen, aber nicht bei regulärem Angebot. </t>
  </si>
  <si>
    <t xml:space="preserve">Erzieherin </t>
  </si>
  <si>
    <t xml:space="preserve">Wir hatten eine kindertv App für unterwegs </t>
  </si>
  <si>
    <t>Leider gibt es viele Seiten wo Kinder Nix zu suchen haben</t>
  </si>
  <si>
    <t>Beamter</t>
  </si>
  <si>
    <t xml:space="preserve">Durch die Schule </t>
  </si>
  <si>
    <t>Lager Leitung</t>
  </si>
  <si>
    <t xml:space="preserve">Lern Spiele  (Mathe, deutsch, englisch) </t>
  </si>
  <si>
    <t>studentin</t>
  </si>
  <si>
    <t>Smartphone liegt rum und die Kinder lüllern dran herum. Allerdings ohne den eigentlichen Zweck. Es ist ein Objekt wie jedes andere!</t>
  </si>
  <si>
    <t>Telefonieren, hörbücher und Musik hören</t>
  </si>
  <si>
    <t xml:space="preserve">Elefanten app von der Sendung mit dem Elefanten </t>
  </si>
  <si>
    <t>Kinder bekommen smartphone oder tablet Nutzung jeden tag vorgelebt. Sie komplett von ihnen fern zu halten ist so gut wie unmöglich, darum sollten sie so früh wie möglich den richtigen/vernünftigen umgang lernen. Wenn sie in die schule kommen wächst ihr regelverständnis und sie fangen an den Sinn von Selbstkontrolle und Beschränkungen zu verstehen.</t>
  </si>
  <si>
    <t>Selbstständig</t>
  </si>
  <si>
    <t>Neugier geweckt durch die Anwendung anderer</t>
  </si>
  <si>
    <t>Skypen...</t>
  </si>
  <si>
    <t>Eine Aufsicht und Anleitung ist in sehr jungen Alter nötig.zu früh ist ein Kontakt nicht empfehlenswert, da sonst andere "Werte" vernachlässigt werden</t>
  </si>
  <si>
    <t>Nein</t>
  </si>
  <si>
    <t>Ich finde die Nutzung im Grundschulalter sehr sinnvoll, in Vorschulalter gar nicht. So werden eher Handy-Zombies erzogen. 
Tolle Aktion trotzdem, viele Grüße von Anonymous {stuck_out_tongue_winking_eye}
P.S.: was ist AR???</t>
  </si>
  <si>
    <t xml:space="preserve">Kaufmännische Angestellte </t>
  </si>
  <si>
    <t>Wir haben es bei einer Hochzeit ohne weitere Kinder genutzt, sonst wäre es zu langweilig gewesen... hörbucher und Musik nutzen wir damit schon länger</t>
  </si>
  <si>
    <t>Hörbuch und Musik</t>
  </si>
  <si>
    <t>Wimmelbuch und Zahnputzapp</t>
  </si>
  <si>
    <t>Für kleine gibt es bereits schöne Apps Wimmelbücher mit denen man auch lernen kann. Ab wann ich mein Kind damit alleine lassen würde ist erst einmal nur eine Einschätzung... denke, dass hängt dann vom Entwicklungsstand an</t>
  </si>
  <si>
    <t xml:space="preserve">Kfm. Angestellte </t>
  </si>
  <si>
    <t>Sowohl auf Wunsch als auch im passenden Moment gewollt</t>
  </si>
  <si>
    <t xml:space="preserve">Unter Aufsicht früh genug zu integrieren ist in unserer Welt wichtig, zu früh alleine agieren zu lassen zu gefährlich </t>
  </si>
  <si>
    <t>Medienproduzentin</t>
  </si>
  <si>
    <t>In der Grundschule sollen Kinder langsam an das Medium herangeführt werden aber nur in Maßen. Betreut durch Lehrkräfte und Eltern zu Hause. Die Zeit der Nutzung sollte strikt geregelt sein vielleicht eine Art der Belohnung für etwas geleistetes...
Aufkeinen Fall sollten Kinder ein eigenes Smartphone besitzen, dass sie ständig dabei haben dürfen ...
Mit 10 Jahren sprich auf der weiterführenden Schule halte ich ein eigens Smartphone für sinnvoll da meist ein gewisser Schuwelg mit Bus oder Bahn zurückgelegt werden muss. Aber das Smartphone sollte eingeschenkt nutzbar sein beispielsweise nur zum Telefonieren. Der Nutzen in der Freizeit sollte auch hier wieder unter der Betreuung der Eltern stehen...</t>
  </si>
  <si>
    <t xml:space="preserve">Ich finde das eine spannende Sache mit der App! Leider muss ich mich immernoch erst mit dem Gedanken anfreunden, dass Kinder im Vorschulalter heutzutage etwas anders aufwachsen als wir ;) </t>
  </si>
  <si>
    <t>Telefonistin</t>
  </si>
  <si>
    <t>Medienfachwirt</t>
  </si>
  <si>
    <t>Wir haben gemeinsam Bücher angeschaut. Dort konnten Blümchen gegossen werden etc..</t>
  </si>
  <si>
    <t xml:space="preserve">Memory, Olchis Bücher, und ähnliche </t>
  </si>
  <si>
    <t xml:space="preserve">Es gibt, angefangen von Pop-Up-Babybüchern und einfachen Lernspielen eine Menge Apps, die man gemeinsam nutzen kann. </t>
  </si>
  <si>
    <t xml:space="preserve">Sprachen, in der Grundschule wird Englisch unterrichtet </t>
  </si>
  <si>
    <t xml:space="preserve">Nutzung ja, aber in Maßen. Wichtig ist nicht nur ob und was, sondern auch wie oft und wie lange. Die Bedienung läuft dann leider erschreckend intuitiv. Besonders bei den ganz Kleinen. </t>
  </si>
  <si>
    <t>It Berater</t>
  </si>
  <si>
    <t>Es wird mit den Kindern über das Internet, die Vorteile und Nachteile/ Gefahren gesprochen..</t>
  </si>
  <si>
    <t>..</t>
  </si>
  <si>
    <t xml:space="preserve">Diverse </t>
  </si>
  <si>
    <t>Polizeibeamtin</t>
  </si>
  <si>
    <t>Schule und danach spielen</t>
  </si>
  <si>
    <t xml:space="preserve">Suche im Internet </t>
  </si>
  <si>
    <t xml:space="preserve">Malen nach Zahlen 
You tube
PInterest
</t>
  </si>
  <si>
    <t>VerantwortungBewusstsein ab 10 und vorher können Sie ja nicht mal lesen.</t>
  </si>
  <si>
    <t>elternzeit</t>
  </si>
  <si>
    <t xml:space="preserve">Telefonieren </t>
  </si>
  <si>
    <t>Kinder sollten sich auch ohne " bewegte" Medien beschäftigen können.</t>
  </si>
  <si>
    <t>Bankkauffrau</t>
  </si>
  <si>
    <t xml:space="preserve">Fragen beantworten,wissbegierig,Antworten über Google 
Lego Technik </t>
  </si>
  <si>
    <t>Unter Aufsicht mit 7 Ok,mit Zeitbegrenzung</t>
  </si>
  <si>
    <t>Fachkraft für lagerlogistik</t>
  </si>
  <si>
    <t xml:space="preserve">Es kam noch nicht dazu. </t>
  </si>
  <si>
    <t xml:space="preserve">Er ist zu jung dafür </t>
  </si>
  <si>
    <t xml:space="preserve">Er ist zu jung </t>
  </si>
  <si>
    <t xml:space="preserve">Ich finde dieses Alter angemessen, da ich oft gesehen habe oder sehen musste wie sehr sich jüngere von ihrem Smartphone ablenken lassen. Selbst auf dem weg zur Arbeit sehe ich andauernt solch einen Fall. Daher finde ich es angemessen mit tablets und Smartphone ab einem späteren Alter zu beginnen  </t>
  </si>
  <si>
    <t xml:space="preserve">Keine </t>
  </si>
  <si>
    <t xml:space="preserve">Ich habe keine Fragen </t>
  </si>
  <si>
    <t xml:space="preserve">Vorarbeiterin in einer Reinigung </t>
  </si>
  <si>
    <t>Neugierde und Freunde die sich gegen seitig Nachrichten schreiben. 
Nein nicht gewollt ist ihrhend wie passiert</t>
  </si>
  <si>
    <t>Damit sie sich melden wenn sie draußen unterwegs sind.</t>
  </si>
  <si>
    <t>Finde Kinder sollen sich frei entwickeln und sich nicht von der Technik abhängig machen.</t>
  </si>
  <si>
    <t>Industriekauffrau</t>
  </si>
  <si>
    <t>Es gab das erste eigene Tablett zum Geburtstag von uns. Wir haben Lernapps für die Kinder gewählt.</t>
  </si>
  <si>
    <t>Telefonieren unter Aufsicht.
Malen über eine Kinderapp.</t>
  </si>
  <si>
    <t>Kostenlose Kinderapps wie, die Uhr lesen, Matherätsel, Oettinger Märchen...</t>
  </si>
  <si>
    <t>Medien gehören heute zum Alltag und Kinder sollten langsam angeführt werden.</t>
  </si>
  <si>
    <t xml:space="preserve">Kreativ sein, Wissen spielerisch vermitteln </t>
  </si>
  <si>
    <t xml:space="preserve">Wenn man das Smartphone selbst häufig benutzt wird es für die Kinder Interessant </t>
  </si>
  <si>
    <t>YouTube... ansonsten nur Fotos angucken</t>
  </si>
  <si>
    <t>Unter 4 jährige können sich noch nicht allzu lange konzentrieren, daher wenig Interesse. Danach kann man sich schon ein paar Minuten gemeinsam mit dem Smartphone beschäftigen. Erst ab ca 6 wird dann auch ohne Aufsicht kein Quatsch mehr damit gemacht {wink}</t>
  </si>
  <si>
    <t xml:space="preserve">Beamtin </t>
  </si>
  <si>
    <t>Ja</t>
  </si>
  <si>
    <t>Ich halte diese Geräte erst nach dem Grundschulalter für Sinnvoll.</t>
  </si>
  <si>
    <t>Pharmazeutisch technische Assistentin</t>
  </si>
  <si>
    <t>Durch uns Eltern und die ältere Schwester</t>
  </si>
  <si>
    <t xml:space="preserve">Nein
</t>
  </si>
  <si>
    <t>Vor einem Alter von 10 können die meisten Kinder noch nicht genügend Zusammenhänge ,Hintergründe und daraus resultierende Folgen verstehen</t>
  </si>
  <si>
    <t>Sozialpädagogin</t>
  </si>
  <si>
    <t>Gemeinsame infosuche, gewollt</t>
  </si>
  <si>
    <t>Nachrichtenaustausch innerhalb der Familie,  Infos suchen, z.bei.  Fahrpläne,  Öffnungszeiten...</t>
  </si>
  <si>
    <t xml:space="preserve">Whattsapp, here, </t>
  </si>
  <si>
    <t xml:space="preserve">Andere Beschäftigungen halte ich für sinnvoller und der Entwicklung förderlich.  Internet ist für die Kinder nicht abschätzen. </t>
  </si>
  <si>
    <t xml:space="preserve">Frage nach you tube videos: gemeint war, ob die Kinder sie allein sehen?  
</t>
  </si>
  <si>
    <t>Gärtnermeister</t>
  </si>
  <si>
    <t>Reinigungskraft</t>
  </si>
  <si>
    <t>Durch die Schule, dadurch das Mitschüler schon im Besitz solcher Medien waren habe ich irgendwann nachgegeben</t>
  </si>
  <si>
    <t>Spiele, Whatsapp, YouTube</t>
  </si>
  <si>
    <t xml:space="preserve">Ich habe meinem Kind den Umgang mit Smartphone/ Tablet erst mit dem Wechsel auf die Weiterführende Schule erlaubt.
</t>
  </si>
  <si>
    <t xml:space="preserve">Technische Produkdesignerin </t>
  </si>
  <si>
    <t>Kinder sollten ihre Kindheit nicht größtenteils mit Smartphones o.ä. verbringen</t>
  </si>
  <si>
    <t>Erkennen von Tonsequenzen z.B. Tierlaute</t>
  </si>
  <si>
    <t>Verwaltungsangestellte</t>
  </si>
  <si>
    <t>Meine Kinder sind heute erwachsen; die Zeit mit Handy begann erst</t>
  </si>
  <si>
    <t xml:space="preserve">Lernprogramme fü die Schule </t>
  </si>
  <si>
    <t>Im Grundschulalter sollten die Kinder noch kein Handy oder Tablet Nnutzen, sich lieber bewegen und die Welt real entdecken</t>
  </si>
  <si>
    <t>Erzieherin</t>
  </si>
  <si>
    <t>Unser Kind wollte auf dem Smartphone ein Spiel spielen.</t>
  </si>
  <si>
    <t>Zeitlich gebundene kindersendungen schauen lassen......</t>
  </si>
  <si>
    <t>Whatsapp,  Quizzduell,Pinterest,Gravitrax</t>
  </si>
  <si>
    <t xml:space="preserve">Die Frage 19 war ungenau zu beantworten. </t>
  </si>
  <si>
    <t xml:space="preserve">Apothekerin </t>
  </si>
  <si>
    <t xml:space="preserve">Eher spontan, nicht geplant, im Laufe des Alltags hat es sich so ergeben </t>
  </si>
  <si>
    <t xml:space="preserve">Musikvideos, Kinderlieder übers Internet fördern zusätzlich die musikalische Entwicklung </t>
  </si>
  <si>
    <t xml:space="preserve">YouTube,  Videos in Mediatheken, Fotos machen und anschauen </t>
  </si>
  <si>
    <t xml:space="preserve">aus Erfahrung mit meinen Kindern </t>
  </si>
  <si>
    <t>Student</t>
  </si>
  <si>
    <t>Telefonate</t>
  </si>
  <si>
    <t>Sprache (Grammatik, Syntax)</t>
  </si>
  <si>
    <t xml:space="preserve">Studentin </t>
  </si>
  <si>
    <t xml:space="preserve">Ich habe die Reife der Kinder ungefähr  abgeschätzt und wann sie mit Smartphones oder Tablets selbst und verantwortungsbewusst (soweit das für ein Kind möglich ist) umgehen können. </t>
  </si>
  <si>
    <t>Gammler</t>
  </si>
  <si>
    <t>Lernspiele oder diditale Bücher</t>
  </si>
  <si>
    <t>Zu viel Kriminalität, Hass und Pornographie im Netz</t>
  </si>
  <si>
    <t>Studentin</t>
  </si>
  <si>
    <t xml:space="preserve">Smartphone : Kind guckt sich ab wie Fotos und Videos angeschaut werden können und möchte auch. 
Tablet : Netflix heruntergeladen für unsere stundenlangen Bahnfahrten </t>
  </si>
  <si>
    <t>-</t>
  </si>
  <si>
    <t>Netflix</t>
  </si>
  <si>
    <t xml:space="preserve">Tablet (mit begrenztem Zugriff oder als Kindertablet) finde ich mit 4/5 Jahren in Ordnung, ein Smartphone würde ich erst später unbeaufsichtigt lassen. Wenn unbedingt nötig dann ein einfaches Handy (Nokia-like) zur Sicherheit um schnelle Anrufe tätigen zu können. </t>
  </si>
  <si>
    <t xml:space="preserve">Student </t>
  </si>
  <si>
    <t xml:space="preserve">Musik hören? </t>
  </si>
  <si>
    <t xml:space="preserve">Kinder im jüngeren Alter sollten sich lieber mit anderen Kindern sozialisieren, um den Umgang miteinander zu lernen. Auch die Eltern sollten viel mit ihren Kindern unternehmen. 
Wenn Sie schon so früh vor die Technik gesetzt werden, läufen vorallem die Eltern Gefahr, ihre Kinder häufiger an die Technologie abzuschießen, weil sie es einfach können. 
Das Problem hier sind nicht die Kinder, den die haben ja Spaß daran.... Es sind eher die Eltern, für die es zur Gewohnheit kommt und damit das Kind vernachlässigt werden könnte. (gilt natürlich nicht für alle Eltern!) </t>
  </si>
  <si>
    <t xml:space="preserve">Farben unterscheiden (Farbschwäche bei Kind frühzeitig feststellen) </t>
  </si>
  <si>
    <t xml:space="preserve">Es wäre etwas besser, wenn das Alter der Kinder spezifiziert wäre. Was ist das Alter von "Vorschule"? </t>
  </si>
  <si>
    <t>Verwaltungsfachangestellte</t>
  </si>
  <si>
    <t>Erzieher</t>
  </si>
  <si>
    <t>Wissenserwerb zB über Experimete, tiere etc</t>
  </si>
  <si>
    <t xml:space="preserve">studentin </t>
  </si>
  <si>
    <t>genereller Umgang mit den "neuen Medien"</t>
  </si>
  <si>
    <t>Lehrer</t>
  </si>
  <si>
    <t>Spontan fallen mir keine weiteren ein...</t>
  </si>
  <si>
    <t xml:space="preserve">Durch die Gesellschaft kann man es nicht mehr verhindern, dass die Kinder schon sehr früh mit Smartphones und Tablets beschäftigen bzw. etwas mit bekommen...
Früh die Vor- und Nachteile von Smartphones und Tablets aufzeigen. </t>
  </si>
  <si>
    <t>student</t>
  </si>
  <si>
    <t>Mediathek z.B Sendung mit der Maus kann jederzeit nachgeguckt werden</t>
  </si>
  <si>
    <t xml:space="preserve">es gibt viele Lern und Spiele apps für kinder, welche auch schon früh genutzt werden können. Wichtig ist eher ihnen einen vernüftigen Umgang beizubringen. </t>
  </si>
  <si>
    <t>Logisches Denken etc</t>
  </si>
  <si>
    <t>Dozentin für Frühpädagogik</t>
  </si>
  <si>
    <t>Siehe vorherige Antwort. Sicher hat Papa noch mehr Spaß daran gehabt als ich, die immer um einen guten Ausgleich mit Büchern bedacht war.</t>
  </si>
  <si>
    <t>Videos erstellen, erste "Texte" schreiben, Kommunikation mit FreundInnen und Verwandten via Whatsapp (emojis), Videoanruf etc.</t>
  </si>
  <si>
    <t>Alles. Fitness-App Seven, Whatsapp, Youtube, Bloxels Builder, Minecraft,  Netflix, Snapchat, Arena of Valor, Snowboard, Subway Surfer, Jetpack, Piano Tales, Last day on earth...</t>
  </si>
  <si>
    <t>Eigenes Erleben und Erfahrungen mit meinem Kind. Wir waren in Asien, also er im Kindergarten-Alter war und dort war es ganz selbstverständlich, dass in der Kita und zuhause mit Tablet umgegangen wurde, z.B. um eine Fremdsprache zu lernen. (LinguPingu)</t>
  </si>
  <si>
    <t>Auswahl von guten und weniger geeigneten Apps, Fremdsprachen, Anregungen für die Freizeit</t>
  </si>
  <si>
    <t>Nicht direkt gewollt, hat sich allerdings durch Nachahmung etc ergeben.</t>
  </si>
  <si>
    <t xml:space="preserve">Lernspiele </t>
  </si>
  <si>
    <t>Toggo, ZDF Mediathek, Fotos</t>
  </si>
  <si>
    <t>Bauchgefühl</t>
  </si>
  <si>
    <t>Wahrnehmungsdifferenzierung, Gehör</t>
  </si>
  <si>
    <t>Telefonieren</t>
  </si>
  <si>
    <t>Das ist das ungefähre Alter zum Schulbeginn. Ab dieses Alter halte ich es für Sinnvoll das Kinder den Umgang damit lernen</t>
  </si>
  <si>
    <t>Medizinfachwirtin</t>
  </si>
  <si>
    <t xml:space="preserve">Die Uhrzeit nennen/ ablesen vom Smartphone 
</t>
  </si>
  <si>
    <t xml:space="preserve">Kinder in jungen Jahren werden sehr schnell abhängig von den Spielen auf den Tablets. Sie sollten aber in ihrer Entwicklung mehr in der Natur spielen, soziale Kontakte knüpfen, Kompetenzen wie Teilen, zurückstecken, abwarten und respektvoll miteinander umgehen lernen. Dieses können sie nicht wenn sie alleine auf eine Tablet schauen oder damit spielen. </t>
  </si>
  <si>
    <t xml:space="preserve">Vokabeln lernen für eine Fremdsprache ( z. B. Englisch) </t>
  </si>
  <si>
    <t>Ausbildung</t>
  </si>
  <si>
    <t xml:space="preserve">Video anrufe mir Freunden oder verwanten im Ausland.
</t>
  </si>
  <si>
    <t xml:space="preserve">Hauptsächlich bauch Gefühl.
Mit 5 Jahren haben Kinder schon Ahnung was sie machen und können Reaktionen abschätzen.
interagieren heißt für mich Sie dürfen die Geräte selbst bedienen.
</t>
  </si>
  <si>
    <t xml:space="preserve"> Hörbücher, telefonieren mit Freundin/ Freund/ Familie, Musik abspielen/ hören </t>
  </si>
  <si>
    <t>Unser Alltag ist stark durch Medien geprägt und es ist wichtig behütet an den richtigen Umgang damit heran geführt zu werden. Daher finde ich es auch für 5 jährige schon angemessen unter Aufsicht auf einem Tablet beispielsweise sinnvolle altersgerechte Spiele zu spielen. Mit einem Alter von 10 Jahren sollten Kinder eine angemessene Nutzung erlernt haben und sollten erst dann ohne Aussicht damit  umgehen dürfen.</t>
  </si>
  <si>
    <t>Technischer Mitarbeiter (Zeichner, Konstrukteur)</t>
  </si>
  <si>
    <t>Es gibt keine...frühstens ab 10 Jahren unter Aufsicht von Eltern.</t>
  </si>
  <si>
    <t xml:space="preserve">Kinder sollen Kinder sein, draußen spielen, leben, Dreck essen und soziale Kompetenz erlernen, unserer Generation hat das nicht geschadet.
Die zunehmende Digitalisierung der Gesellschaft führt sich zu einer massiven Ignoranz und Arroganz. Viel schlimmer noch ein Gespräch auf einer Parkbank ist selten geworden, immer mehr wird sich auf das Smartphone und Tablet konzentriert. Es wirkt regelrecht so als das die Gesellschaft systematisch ihre Menschlichkeit und vorallendingen ihre soziale Kompetenz vergisst.
Man redet nicht mehr, man schickt sich E-Mails, Chattet...und wenn es hochkommt, telefoniert man mal. 
Es grenzt schon an ein Wunder wenn man bedenkt das wir früher ("nur") ein kabelgebundenes Wählscheibentelefon hatten und dennoch überlebt haben.
Soweit meine Meinung. </t>
  </si>
  <si>
    <t>lernen ohne Digitale Medien, sonst können sie es beim Stromausfall nicht.</t>
  </si>
  <si>
    <t xml:space="preserve">Die Gesellschaft macht sich meiner Ansicht nach deutlich abhängig von der digitalen Welt. Nennen Sie mich einen Pessimisten, aber ich denke das wird unser Untergang sein.
Digitalisierung, Automatisieren etc. 
Für jmd wie mich, der aus den 86ern kommt, und die aufkommende Digitalisierung miterlebt hat, ist es manchmal erschreckend es zu sehen. </t>
  </si>
  <si>
    <t>Lehrkraft</t>
  </si>
  <si>
    <t>Das Kind könnte Zeichenprogramme verwenden, um eigene Bilder zu malen (und dadurch seine Motorik und seinen Umgang mit dem Gerät verbessern).</t>
  </si>
  <si>
    <t>Kinder sollten möglichst früh lernen, mit digitalen Medien umzugehen. Diese gehören zum alltäglichen Leben dazu und sollten den Kindern deshalb bekannt sein. Allerdings sind Kinder nicht in der Lage, die Risiken abzuschätzen, die sich durch die Verwendung z.B. von Smartphones ergeben. Vor allem solche Apps, die zur Interaktion mit anderen Nutzern dienen (z.B. WhatsApp), können dem Kind schaden.</t>
  </si>
  <si>
    <t>Sozialpädagoge</t>
  </si>
  <si>
    <t>Kindgemäße Computerspiele gemeinsam mit Eltern</t>
  </si>
  <si>
    <t>Zunächst sollten grundlegende Kulturtechniken wie Lesen und Schreiben erlernt werden.</t>
  </si>
  <si>
    <t>Ich halte es grundsätzlich für problematisch Kindern im Vorschulalter digitale / virtuelle Welten schmackhaft machen zu wollen. 
Kinder brauchen ausreichend Kontakt zur materiellen und sozialen Realität und erst danach die AR.</t>
  </si>
  <si>
    <t>Fachinformatiker</t>
  </si>
  <si>
    <t>.</t>
  </si>
  <si>
    <t>Leiterin Eventagentur</t>
  </si>
  <si>
    <t>Angestellter</t>
  </si>
  <si>
    <t>Smartphone und Tablett ersetzen nicht die Entdeckung der Welt für Kinder</t>
  </si>
  <si>
    <t>Geschäftsführer</t>
  </si>
  <si>
    <t>IT ist und bleibt ein wichtiger Bestandteil unseres Lebensstandards (wird sich eher noch weiter in unserem Leben aubreiten)
Wichtig Kinder früh daran zu gewöhnen und im frühen Alter bereits die richtige Handhabung der Technik weiterzugeben.</t>
  </si>
  <si>
    <t xml:space="preserve">Lehrerin </t>
  </si>
  <si>
    <t>Das Interesse war da und ich bin in dieser Hinsicht offen.</t>
  </si>
  <si>
    <t>Mediatheken, Youtube</t>
  </si>
  <si>
    <t>Kinder wachsen mit der Digitalisierung auf und es der falsche Weg, sie von dieser solange wie möglich fernhalten zu wollen. Der technische Fortschritt ist allgegenwertig und sollte nicht ignoriert werden. Durch Kindergerechte Apps können kognitive Fähigkeiten der Kinder gefördert werden.</t>
  </si>
  <si>
    <t>Skype mit Verwandten, nahen Familienangehörigen, die weiter weg wohnen.</t>
  </si>
  <si>
    <t>Die Kinder sollten nach dem Erwerb grundlegender Kenntnisse im schulischen Bereich angeleitet den Umgang mit den Medien kennenlernen.
Je nach Verlauf dieser Einführungsphase kann die selbstständige Nutzung erfolgen. Spätestens ab 10 Jahren lässt es sich wohl aber nicht mehr aufhalten und die Kinder wollen die Medien selbst nutzen.</t>
  </si>
  <si>
    <t>Die Unterscheidung von Farben.</t>
  </si>
  <si>
    <t>Mit den Großeltern, Verwandten, Bekannten, Freunden o.ä. skypen oder Videoanrufe tätigen.</t>
  </si>
  <si>
    <t xml:space="preserve">Nachahmung durch uns Eltern </t>
  </si>
  <si>
    <t xml:space="preserve">Telefonieren mit Elternteil,  Großeltern </t>
  </si>
  <si>
    <t xml:space="preserve">Fotos und Videos gucken sich bereits die Kleinen an. Lernspieme allein am Smartphone  geht meiner Meinung nach erst im Vorschulalzer </t>
  </si>
  <si>
    <t>Es ist in meinen Augen wichtig, dass Kinder zuerst Erfahrungen mit realen, konkreten Gegenständen und in Interaktion mit realen Personen machen, um ihre psychische und körperliche Entwicklung vollziehen zu können.
In der Schule finde ich es angemessen, dass Kinder langsam und unter Aufsicht mit digitalen Medien vertraut gemacht werden, da dies zu einer (heutigen) lebensweltbezogenen Erziehung und Bildung dazugehört.</t>
  </si>
  <si>
    <t xml:space="preserve">Kind sein, bedeutet draußen zu spielen, mit Freunden etwas zu unternehmen etc. 
Die Eltern sollten andere Möglichkeiten finden das Kind zu beschäftigen; nur ein Handy in die Hand zu drücken, ist nicht das Wahre 
</t>
  </si>
  <si>
    <t>Es war als Belohnung eingesetzt (5-10 Minuten/Tag für ein vorbildliches Verhalten im Laufe des Tages). Erlaubt war nur ein Spielapp für Vorschulkinder in englischer Sprache mit unterschiedlichen Spielaufgaben (Schatten zum Bild erkennen, alle Figuren in einer vorgegebenen Farbe aussuchen, Puzzles, Punke verbinden, Labyrinth, Paare finden, Unterschiede finden).</t>
  </si>
  <si>
    <t>während einer langen Reise (Zug/Flugzeug) einen  Zeichentrickfilm anschauen lassen.</t>
  </si>
  <si>
    <t xml:space="preserve">Es gibt viel interessantere und sinnvollere Beschäftigungsaktivitäten (z.B. mit Freunden oder Hilfe im Haushalt), so dass für Smartphones und Tablets keine Zeit übrig bleibt. </t>
  </si>
  <si>
    <t xml:space="preserve">die Aufgabenstellungen auch in einer Fremdsprache verstehen </t>
  </si>
  <si>
    <t>Angestellte und Studentin</t>
  </si>
  <si>
    <t>Die Interaktionen konzentrierten sich auf WhatsApp und SMS. Internetnutzung, z.B. per Spiele/Apps oder Youtube, gibt es erst seit einem Alter von ca. 10 Jahren.</t>
  </si>
  <si>
    <t>Bauernhofspiele, WhatsApp</t>
  </si>
  <si>
    <t>Ein Smartphone ist hilfreich für Kinder ab dem Alter 1. Klasse, um mit Eltern kommunizieren zu können, wenn sie unterwegs sind. Außerdem dient es dem Kontakt der Schüler und Freunde untereinander. Ich sehe das Smartphone dabei in erster Linie als Kommunikationsmittel, nicht als Internetzugang. Ein Tablet besitzen und nutzen wir nicht.</t>
  </si>
  <si>
    <t>Arzt</t>
  </si>
  <si>
    <t>Unser Kind ist sehr viel draußen und hat dort jeden Tag viele neue Eindrücke. Wir bevorzugen diese Eindrücke. Unser Kind wird im Verlauf sicher Kontakt mit Tablets und Handys haben wir möchten dies jedoch erst später.</t>
  </si>
  <si>
    <t>Ich habe an meiner kleinen Schwester gesehen, dass es sich heute nur schwer vermeiden lässt, Kinder von Smartphones, Tablets, etc. fernzuhalten. 
Jedoch müssen meiner Meinung nach Kinder kein eigenes Tablet, Smartphone unter 10 besitzen, da ich an mir selber merke, wie schnell man sich davon abhängig macht und wieviel sinnlose Zeit man damit verbringt.</t>
  </si>
  <si>
    <t xml:space="preserve">Lehrerin im Ruhestand </t>
  </si>
  <si>
    <t>Das waren die ersten Videospiele mit dem Nintendo. Das war nicht unbedingt grollt.</t>
  </si>
  <si>
    <t xml:space="preserve">Wetter Vorhersage. </t>
  </si>
  <si>
    <t>Kinder müssen im 21. Jahrhundert wissen, was ihre Eltern mit den Geräten immer tun, damit es nicht zu wichtig wird, ein Smartphone zu benutzen. Allein benutzen ist es wichtig , wenn es in der Schule eine Rolle spielt.</t>
  </si>
  <si>
    <t>Lehrerin</t>
  </si>
  <si>
    <t>Da man selbst mit diesen Geräten arbeitet, haben Kinder natürlich auch ein großes Interesse und dann haben wir mit ihnen zusammen Spiele und ähnliches besprochen, die heruntergeladen werden.</t>
  </si>
  <si>
    <t>Lern-Apps, Spiele</t>
  </si>
  <si>
    <t>Kinder unter drei Jahren sollten hauptsächlich andere Spielangebote bekommen und viel anfassen und ausprobieren. Anschließend geht es unter Aufsicht weiter, dass sie auch digitale Medien kennenlernen. Dies sollte aber kein Ruhigstellen sein. Ab sechs sind sie z.B. für eine halbe Stunde durchaus in der Lage auch mal allein etwas zu spielen oder ein Lernprogramm zu nutzen. Es sollte aber jemand ansprechbar sein.</t>
  </si>
  <si>
    <t xml:space="preserve">Ich habe erst seit drei Jahren ein Smartphone und nutze es hauptsächlich zum Telefonieren und Nachrichten schreiben, daher die Nein-Antworten bei den Interaktiven Büchern. Wir haben aber einen TipToi und einen Ting Stift. </t>
  </si>
  <si>
    <t>contact</t>
  </si>
  <si>
    <t>Christiane.noah@unitybox.de</t>
  </si>
  <si>
    <t>Anna-welling@web.de</t>
  </si>
  <si>
    <t>info@waldemar-app.de</t>
  </si>
  <si>
    <t>ulla_kh@yahoo.de</t>
  </si>
  <si>
    <t>marijkealbrecht@gmx.de</t>
  </si>
  <si>
    <t>nicole.leue@gmx.de</t>
  </si>
  <si>
    <t>Tanjamenze@gmx.de</t>
  </si>
  <si>
    <t>Kitty-loerchen@t-online.de</t>
  </si>
  <si>
    <t>juliamichel@gmx.de</t>
  </si>
  <si>
    <t>franz@bookwood-family.de</t>
  </si>
  <si>
    <t>maxi.neumann@uni-rostock.de</t>
  </si>
  <si>
    <t>Jenniferspecht@mail.de</t>
  </si>
  <si>
    <t>Daniel.golla@gmx.de</t>
  </si>
  <si>
    <t>LABEL</t>
  </si>
  <si>
    <t>TYPE</t>
  </si>
  <si>
    <t>QUESTION</t>
  </si>
  <si>
    <t>METRIC</t>
  </si>
  <si>
    <t>TEXT</t>
  </si>
  <si>
    <t>TIME</t>
  </si>
  <si>
    <t>NOMINAL</t>
  </si>
  <si>
    <t>Wie alt sind Sie?</t>
  </si>
  <si>
    <t>Welchem Geschlecht ordnen Sie sich zu?</t>
  </si>
  <si>
    <t>Welchen Beruf üben aus?</t>
  </si>
  <si>
    <t>Welches ist der höchste Bildungsabschluss, über den Sie verfügen?</t>
  </si>
  <si>
    <t>Wie alt sind Ihre Kinder?</t>
  </si>
  <si>
    <t>DICHOTOMOUS</t>
  </si>
  <si>
    <t>Ab welchem Alter halten Sie es für angemessen, Kinder unter Aufsicht mit Smartphones oder Tablets interagieren zu lassen?</t>
  </si>
  <si>
    <t>Ab welchem Alter halten Sie es für angemessen, Kinder alleine mit Smartphones oder Tablets interagieren zu lassen?</t>
  </si>
  <si>
    <t>Ab welchem Alter haben Ihre Kinder unter Aufsicht mit Smartphones oder Tablets interagiert?</t>
  </si>
  <si>
    <t>Ab welchem Alter haben Ihre Kinder allein mit einem Smartphone oder Tablet interagiert?</t>
  </si>
  <si>
    <t>Wie kam es zu den ersten Interaktionen Ihres Kinds/Ihrer Kinder mit einem Smartphone und/oder einem Tablet? War der Kontakt von Ihnen so gewollt?</t>
  </si>
  <si>
    <t>ORDINAL</t>
  </si>
  <si>
    <t>Wie passend erscheinen Ihnen die folgenden Szenarien für erste Kontakte von Kindern im Vorschulalter mit einem Smartphone oder Tablet?</t>
  </si>
  <si>
    <t>Können Sie weitere Szenarien nennen, die Ihnen für einen ersten Kontakt Ihrer Kinder mit einem Smartphone oder Tablet passend erscheinen?</t>
  </si>
  <si>
    <t>Für wie wichtig halten Sie Kenntnisse im Umgang mit folgenden Medien für Kinder im Vorschulalter?</t>
  </si>
  <si>
    <t>Wenn Ihre Kinder bereits selbst oder mit Ihnen Apps auf dem Smartphone oder Tablet nutzen, welche sind das?</t>
  </si>
  <si>
    <t>Bitte begründen Sie, wie Sie zu diesen Antworten gekommen sind.</t>
  </si>
  <si>
    <t>Welche dieser Fähigkeiten sollten Lern-Apps Kindern vermitteln?</t>
  </si>
  <si>
    <t>Können Sie sich weitere Fähigkeiten vorstellen, die Sie gerne durch eine App geschult sehen würden?</t>
  </si>
  <si>
    <t>Würden Sie ein Kinderbuch kaufen, weil es zusätzliche Inhalte (z. B. Lernspiele oder Animationen) durch eine App gewinnt?</t>
  </si>
  <si>
    <t>Würden Sie sich zusätzliche Inhalte eines Kinderbuchs per App mit ihrem Kind (bzw. alleine) ansehen?</t>
  </si>
  <si>
    <t>Fragen, Anregungen, Kritik?</t>
  </si>
  <si>
    <t>BOOL</t>
  </si>
  <si>
    <t>VAR</t>
  </si>
  <si>
    <t>RESPONSE</t>
  </si>
  <si>
    <t>MEANING</t>
  </si>
  <si>
    <t>unter 20 Jahre</t>
  </si>
  <si>
    <t>20-29 Jahre</t>
  </si>
  <si>
    <t>30-39 Jahre</t>
  </si>
  <si>
    <t>40-49 Jahre</t>
  </si>
  <si>
    <t>50-60 Jahre</t>
  </si>
  <si>
    <t>über 60</t>
  </si>
  <si>
    <t>nicht beantwortet</t>
  </si>
  <si>
    <t>männlich</t>
  </si>
  <si>
    <t>weiblich</t>
  </si>
  <si>
    <t>sonstige</t>
  </si>
  <si>
    <t>keine Angabe</t>
  </si>
  <si>
    <t>Hauptschulabschluss</t>
  </si>
  <si>
    <t>Realschul- oder gleichwertiger Abschluss</t>
  </si>
  <si>
    <t>Fachhochschul- oder Hochschulreife</t>
  </si>
  <si>
    <t>Lehre/Berufsausbildung</t>
  </si>
  <si>
    <t>Bachelor</t>
  </si>
  <si>
    <t>Master</t>
  </si>
  <si>
    <t>Diplom</t>
  </si>
  <si>
    <t>Promotion</t>
  </si>
  <si>
    <t>sonstiges</t>
  </si>
  <si>
    <t>nicht gewählt</t>
  </si>
  <si>
    <t>ausgewählt</t>
  </si>
  <si>
    <t>unter 3 Jahren</t>
  </si>
  <si>
    <t>3 Jahre</t>
  </si>
  <si>
    <t>4 Jahre</t>
  </si>
  <si>
    <t>5 Jahre</t>
  </si>
  <si>
    <t>6 Jahre</t>
  </si>
  <si>
    <t>7 Jahre</t>
  </si>
  <si>
    <t>8 Jahre</t>
  </si>
  <si>
    <t>9 Jahre</t>
  </si>
  <si>
    <t>10 Jahre und älter</t>
  </si>
  <si>
    <t>Bisher noch nicht</t>
  </si>
  <si>
    <t>Absolut unpassend [0]</t>
  </si>
  <si>
    <t>[1]</t>
  </si>
  <si>
    <t>[2]</t>
  </si>
  <si>
    <t>[3]</t>
  </si>
  <si>
    <t>Sehr passend [4]</t>
  </si>
  <si>
    <t>kann ich nicht beurteilen</t>
  </si>
  <si>
    <t>Unwichtig [0]</t>
  </si>
  <si>
    <t>Sehr wichtig [4]</t>
  </si>
  <si>
    <t>Unsicher</t>
  </si>
  <si>
    <t>Weiß nicht</t>
  </si>
  <si>
    <t>abgebrochen</t>
  </si>
  <si>
    <t>ausgefüllt</t>
  </si>
  <si>
    <t>Teilnehmer</t>
  </si>
  <si>
    <t>Durchklicker</t>
  </si>
  <si>
    <t>PD0weiblich</t>
  </si>
  <si>
    <t>Hauptschulabschluss0</t>
  </si>
  <si>
    <t>HauptschulabschlussRealschul- oder gleichwertiger Abschluss</t>
  </si>
  <si>
    <t>PD0Lehre/Berufsausbildung</t>
  </si>
  <si>
    <t>Sonstiges</t>
  </si>
  <si>
    <t>PD05_0</t>
  </si>
  <si>
    <t>PD05_</t>
  </si>
  <si>
    <t>x</t>
  </si>
  <si>
    <t>PD05_0x</t>
  </si>
  <si>
    <t>PD05_x</t>
  </si>
  <si>
    <t>fünf Jahre</t>
  </si>
  <si>
    <t>vier Jahre</t>
  </si>
  <si>
    <t>drei Jahre</t>
  </si>
  <si>
    <t>sechs Jahre</t>
  </si>
  <si>
    <t>sieben Jahre</t>
  </si>
  <si>
    <t>acht Jahre</t>
  </si>
  <si>
    <t>neun Jahre</t>
  </si>
  <si>
    <t>zehn Jahre und älter</t>
  </si>
  <si>
    <t>unter drei Jahre</t>
  </si>
  <si>
    <t>Eher unpassend [1]</t>
  </si>
  <si>
    <t>neutral [2]</t>
  </si>
  <si>
    <t>eher passend [3]</t>
  </si>
  <si>
    <t>Eher wichtig [3]</t>
  </si>
  <si>
    <t>Neutral [2]</t>
  </si>
  <si>
    <t>Eher unwichtig [1]</t>
  </si>
  <si>
    <t>-Unwichtig [0]</t>
  </si>
  <si>
    <t>ja</t>
  </si>
  <si>
    <t>nein</t>
  </si>
  <si>
    <t>unsicher</t>
  </si>
  <si>
    <t>weiß nicht</t>
  </si>
  <si>
    <t>unter 1</t>
  </si>
  <si>
    <t>10 und älter</t>
  </si>
  <si>
    <t>keine Kinder</t>
  </si>
  <si>
    <t>unter 3</t>
  </si>
  <si>
    <t>Unpassend</t>
  </si>
  <si>
    <t>eher unpassend</t>
  </si>
  <si>
    <t>neutral</t>
  </si>
  <si>
    <t>passend</t>
  </si>
  <si>
    <t>Sehr passend</t>
  </si>
  <si>
    <t>eher unwichtig</t>
  </si>
  <si>
    <t>Unwichtig</t>
  </si>
  <si>
    <t>eher wichtig</t>
  </si>
  <si>
    <t>Sehr wichtig</t>
  </si>
  <si>
    <t>Ethikfragen diskutieren (Wer hat die Rechte am Bild, was passiert mit einem Bild von mir im Internet, wie sollte ich mich verhalten, was auf keinen Fall machen?)</t>
  </si>
  <si>
    <t>Gesamt:</t>
  </si>
  <si>
    <t>Mittelwert</t>
  </si>
  <si>
    <t>Zählen</t>
  </si>
  <si>
    <t>Gegenstände suchen und von anderen unterscheiden</t>
  </si>
  <si>
    <t>Rechnen</t>
  </si>
  <si>
    <t>Schreiben</t>
  </si>
  <si>
    <t>Zuordnungen bilden</t>
  </si>
  <si>
    <t>Umgang mit einem Touchscreen</t>
  </si>
  <si>
    <t>Umgang mit den verschiedenen Sensoren eines Smartphones (bspw. Bewegungssensoren)</t>
  </si>
  <si>
    <t>Umgang mit Smartphone-Funktionen (bspw. Kamera)</t>
  </si>
  <si>
    <t>Gemeinsam mit dem Kind Fotos anschauen</t>
  </si>
  <si>
    <t>Gemeinsam YouTube-Videos ansehen</t>
  </si>
  <si>
    <t>Gemeinsam Videos in Mediatheken ansehen (z.B. ARD, ZDF, KiKa o.ä.)</t>
  </si>
  <si>
    <t>Gemeinsam mit dem Kind Fotos machen</t>
  </si>
  <si>
    <t>Gemeinsam App-Spiele spielen</t>
  </si>
  <si>
    <t>Das Kind alleine Fotos anschauen lassen</t>
  </si>
  <si>
    <t>Das Kind YouTube-Videos anschauen lassen</t>
  </si>
  <si>
    <t>Das Kind allein Videos in Mediatheken ansehen lassen (z.B. ARD, ZDF, KiKa o.ä.)</t>
  </si>
  <si>
    <t>Das Kind alleine Fotos machen lassen</t>
  </si>
  <si>
    <t>Das Kind alleine App-Spiele spielen lassen</t>
  </si>
  <si>
    <t>Smartphone</t>
  </si>
  <si>
    <t>Tablet</t>
  </si>
  <si>
    <t>Laptop / Desktop-PC</t>
  </si>
  <si>
    <t>Buch</t>
  </si>
  <si>
    <t>Fernsehen</t>
  </si>
  <si>
    <t>Radio / Musikabspielgeräte</t>
  </si>
  <si>
    <t>Zeitung / Zeitschriften</t>
  </si>
  <si>
    <t>Eltern:</t>
  </si>
  <si>
    <t>Kinderlose</t>
  </si>
  <si>
    <t>Kategorisierung der Gründe</t>
  </si>
  <si>
    <t>Neugier: VII</t>
  </si>
  <si>
    <t>Zufall: III</t>
  </si>
  <si>
    <t>Freunde/Schule: V</t>
  </si>
  <si>
    <t>Nachahmen: VII</t>
  </si>
  <si>
    <t>Gegen Langeweile/Ablenkung: IIII</t>
  </si>
  <si>
    <t>Belohnung: I</t>
  </si>
  <si>
    <t>Gesamt: 32 Gründe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</si>
</sst>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ss"/>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22" fontId="0" fillId="0" borderId="0" xfId="0" applyNumberFormat="1"/>
    <xf numFmtId="0" fontId="0" fillId="0" borderId="0" xfId="0" applyAlignment="1">
      <alignment wrapText="1"/>
    </xf>
    <xf numFmtId="164" fontId="0" fillId="0" borderId="0" xfId="0" applyNumberFormat="1"/>
    <xf numFmtId="0" fontId="0" fillId="0" borderId="10" xfId="0" applyBorder="1"/>
    <xf numFmtId="0" fontId="0" fillId="0" borderId="0" xfId="0" applyFill="1" applyBorder="1"/>
    <xf numFmtId="0" fontId="0" fillId="0" borderId="0" xfId="0" applyBorder="1"/>
    <xf numFmtId="0" fontId="0" fillId="0" borderId="0" xfId="0" applyBorder="1" applyAlignment="1">
      <alignment wrapText="1"/>
    </xf>
    <xf numFmtId="1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Alter der Kinder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cat>
            <c:strRef>
              <c:f>Daten!$L$78:$W$78</c:f>
              <c:strCache>
                <c:ptCount val="12"/>
                <c:pt idx="0">
                  <c:v>unter 1</c:v>
                </c:pt>
                <c:pt idx="1">
                  <c:v>1</c:v>
                </c:pt>
                <c:pt idx="2">
                  <c:v>2</c:v>
                </c:pt>
                <c:pt idx="3">
                  <c:v>3</c:v>
                </c:pt>
                <c:pt idx="4">
                  <c:v>4</c:v>
                </c:pt>
                <c:pt idx="5">
                  <c:v>5</c:v>
                </c:pt>
                <c:pt idx="6">
                  <c:v>6</c:v>
                </c:pt>
                <c:pt idx="7">
                  <c:v>7</c:v>
                </c:pt>
                <c:pt idx="8">
                  <c:v>8</c:v>
                </c:pt>
                <c:pt idx="9">
                  <c:v>9</c:v>
                </c:pt>
                <c:pt idx="10">
                  <c:v>10 und älter</c:v>
                </c:pt>
                <c:pt idx="11">
                  <c:v>keine Kinder</c:v>
                </c:pt>
              </c:strCache>
            </c:strRef>
          </c:cat>
          <c:val>
            <c:numRef>
              <c:f>Daten!$L$77:$W$77</c:f>
              <c:numCache>
                <c:formatCode>General</c:formatCode>
                <c:ptCount val="12"/>
                <c:pt idx="0">
                  <c:v>8</c:v>
                </c:pt>
                <c:pt idx="1">
                  <c:v>3</c:v>
                </c:pt>
                <c:pt idx="2">
                  <c:v>5</c:v>
                </c:pt>
                <c:pt idx="3">
                  <c:v>4</c:v>
                </c:pt>
                <c:pt idx="4">
                  <c:v>6</c:v>
                </c:pt>
                <c:pt idx="5">
                  <c:v>10</c:v>
                </c:pt>
                <c:pt idx="6">
                  <c:v>3</c:v>
                </c:pt>
                <c:pt idx="7">
                  <c:v>7</c:v>
                </c:pt>
                <c:pt idx="8">
                  <c:v>5</c:v>
                </c:pt>
                <c:pt idx="9">
                  <c:v>6</c:v>
                </c:pt>
                <c:pt idx="10">
                  <c:v>19</c:v>
                </c:pt>
                <c:pt idx="11">
                  <c:v>28</c:v>
                </c:pt>
              </c:numCache>
            </c:numRef>
          </c:val>
          <c:extLst>
            <c:ext xmlns:c16="http://schemas.microsoft.com/office/drawing/2014/chart" uri="{C3380CC4-5D6E-409C-BE32-E72D297353CC}">
              <c16:uniqueId val="{00000002-6998-4E9C-BA18-793E0284D334}"/>
            </c:ext>
          </c:extLst>
        </c:ser>
        <c:dLbls>
          <c:showLegendKey val="0"/>
          <c:showVal val="0"/>
          <c:showCatName val="0"/>
          <c:showSerName val="0"/>
          <c:showPercent val="0"/>
          <c:showBubbleSize val="0"/>
        </c:dLbls>
        <c:gapWidth val="150"/>
        <c:axId val="628733896"/>
        <c:axId val="628735864"/>
      </c:barChart>
      <c:catAx>
        <c:axId val="628733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35864"/>
        <c:crosses val="autoZero"/>
        <c:auto val="1"/>
        <c:lblAlgn val="ctr"/>
        <c:lblOffset val="100"/>
        <c:noMultiLvlLbl val="0"/>
      </c:catAx>
      <c:valAx>
        <c:axId val="628735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33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Fähigkeiten, die durch eine App geschult</a:t>
            </a:r>
            <a:r>
              <a:rPr lang="en-GB" baseline="0"/>
              <a:t> werden sollten</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73A-4CE3-89CC-3B200F85CF9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73A-4CE3-89CC-3B200F85CF9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73A-4CE3-89CC-3B200F85CF9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73A-4CE3-89CC-3B200F85CF9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76D-44DE-9495-CE5D34B2DD51}"/>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73A-4CE3-89CC-3B200F85CF9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73A-4CE3-89CC-3B200F85CF9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73A-4CE3-89CC-3B200F85CF9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Daten_Traumapp!$B$79:$J$79</c15:sqref>
                  </c15:fullRef>
                </c:ext>
              </c:extLst>
              <c:f>Daten_Traumapp!$B$79:$I$79</c:f>
              <c:strCache>
                <c:ptCount val="8"/>
                <c:pt idx="0">
                  <c:v>Zählen</c:v>
                </c:pt>
                <c:pt idx="1">
                  <c:v>Gegenstände suchen und von anderen unterscheiden</c:v>
                </c:pt>
                <c:pt idx="2">
                  <c:v>Rechnen</c:v>
                </c:pt>
                <c:pt idx="3">
                  <c:v>Schreiben</c:v>
                </c:pt>
                <c:pt idx="4">
                  <c:v>Zuordnungen bilden</c:v>
                </c:pt>
                <c:pt idx="5">
                  <c:v>Umgang mit einem Touchscreen</c:v>
                </c:pt>
                <c:pt idx="6">
                  <c:v>Umgang mit den verschiedenen Sensoren eines Smartphones (bspw. Bewegungssensoren)</c:v>
                </c:pt>
                <c:pt idx="7">
                  <c:v>Umgang mit Smartphone-Funktionen (bspw. Kamera)</c:v>
                </c:pt>
              </c:strCache>
            </c:strRef>
          </c:cat>
          <c:val>
            <c:numRef>
              <c:extLst>
                <c:ext xmlns:c15="http://schemas.microsoft.com/office/drawing/2012/chart" uri="{02D57815-91ED-43cb-92C2-25804820EDAC}">
                  <c15:fullRef>
                    <c15:sqref>Daten_Traumapp!$B$78:$J$78</c15:sqref>
                  </c15:fullRef>
                </c:ext>
              </c:extLst>
              <c:f>Daten_Traumapp!$B$78:$I$78</c:f>
              <c:numCache>
                <c:formatCode>General</c:formatCode>
                <c:ptCount val="8"/>
                <c:pt idx="0">
                  <c:v>61</c:v>
                </c:pt>
                <c:pt idx="1">
                  <c:v>64</c:v>
                </c:pt>
                <c:pt idx="2">
                  <c:v>51</c:v>
                </c:pt>
                <c:pt idx="3">
                  <c:v>36</c:v>
                </c:pt>
                <c:pt idx="4">
                  <c:v>62</c:v>
                </c:pt>
                <c:pt idx="5">
                  <c:v>23</c:v>
                </c:pt>
                <c:pt idx="6">
                  <c:v>12</c:v>
                </c:pt>
                <c:pt idx="7">
                  <c:v>11</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F76D-44DE-9495-CE5D34B2DD5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163686570428702"/>
          <c:y val="0.21636691244657713"/>
          <c:w val="0.32884924540682414"/>
          <c:h val="0.65924821931542965"/>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Passende</a:t>
            </a:r>
            <a:r>
              <a:rPr lang="en-GB" baseline="0"/>
              <a:t> Szenarien zum Umgang von Kindern mit Smartphones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Unpassend</c:v>
          </c:tx>
          <c:spPr>
            <a:solidFill>
              <a:schemeClr val="accent1">
                <a:tint val="54000"/>
              </a:schemeClr>
            </a:solidFill>
            <a:ln>
              <a:noFill/>
            </a:ln>
            <a:effectLst/>
          </c:spPr>
          <c:invertIfNegative val="0"/>
          <c:cat>
            <c:strRef>
              <c:f>Daten_Faehigkeiten!$F$77:$O$77</c:f>
              <c:strCache>
                <c:ptCount val="10"/>
                <c:pt idx="0">
                  <c:v>Gemeinsam mit dem Kind Fotos anschauen</c:v>
                </c:pt>
                <c:pt idx="1">
                  <c:v>Gemeinsam YouTube-Videos ansehen</c:v>
                </c:pt>
                <c:pt idx="2">
                  <c:v>Gemeinsam Videos in Mediatheken ansehen (z.B. ARD, ZDF, KiKa o.ä.)</c:v>
                </c:pt>
                <c:pt idx="3">
                  <c:v>Gemeinsam mit dem Kind Fotos machen</c:v>
                </c:pt>
                <c:pt idx="4">
                  <c:v>Gemeinsam App-Spiele spielen</c:v>
                </c:pt>
                <c:pt idx="5">
                  <c:v>Das Kind alleine Fotos anschauen lassen</c:v>
                </c:pt>
                <c:pt idx="6">
                  <c:v>Das Kind YouTube-Videos anschauen lassen</c:v>
                </c:pt>
                <c:pt idx="7">
                  <c:v>Das Kind allein Videos in Mediatheken ansehen lassen (z.B. ARD, ZDF, KiKa o.ä.)</c:v>
                </c:pt>
                <c:pt idx="8">
                  <c:v>Das Kind alleine Fotos machen lassen</c:v>
                </c:pt>
                <c:pt idx="9">
                  <c:v>Das Kind alleine App-Spiele spielen lassen</c:v>
                </c:pt>
              </c:strCache>
            </c:strRef>
          </c:cat>
          <c:val>
            <c:numRef>
              <c:f>Daten_Faehigkeiten!$F$79:$O$79</c:f>
              <c:numCache>
                <c:formatCode>General</c:formatCode>
                <c:ptCount val="10"/>
                <c:pt idx="0">
                  <c:v>4</c:v>
                </c:pt>
                <c:pt idx="1">
                  <c:v>13</c:v>
                </c:pt>
                <c:pt idx="2">
                  <c:v>8</c:v>
                </c:pt>
                <c:pt idx="3">
                  <c:v>4</c:v>
                </c:pt>
                <c:pt idx="4">
                  <c:v>23</c:v>
                </c:pt>
                <c:pt idx="5">
                  <c:v>23</c:v>
                </c:pt>
                <c:pt idx="6">
                  <c:v>45</c:v>
                </c:pt>
                <c:pt idx="7">
                  <c:v>32</c:v>
                </c:pt>
                <c:pt idx="8">
                  <c:v>18</c:v>
                </c:pt>
                <c:pt idx="9">
                  <c:v>41</c:v>
                </c:pt>
              </c:numCache>
            </c:numRef>
          </c:val>
          <c:extLst>
            <c:ext xmlns:c16="http://schemas.microsoft.com/office/drawing/2014/chart" uri="{C3380CC4-5D6E-409C-BE32-E72D297353CC}">
              <c16:uniqueId val="{00000003-947F-4620-BBFA-7635BC564E99}"/>
            </c:ext>
          </c:extLst>
        </c:ser>
        <c:ser>
          <c:idx val="1"/>
          <c:order val="1"/>
          <c:tx>
            <c:v>Eher unpassend</c:v>
          </c:tx>
          <c:spPr>
            <a:solidFill>
              <a:schemeClr val="accent1">
                <a:tint val="77000"/>
              </a:schemeClr>
            </a:solidFill>
            <a:ln>
              <a:noFill/>
            </a:ln>
            <a:effectLst/>
          </c:spPr>
          <c:invertIfNegative val="0"/>
          <c:cat>
            <c:strRef>
              <c:f>Daten_Faehigkeiten!$F$77:$O$77</c:f>
              <c:strCache>
                <c:ptCount val="10"/>
                <c:pt idx="0">
                  <c:v>Gemeinsam mit dem Kind Fotos anschauen</c:v>
                </c:pt>
                <c:pt idx="1">
                  <c:v>Gemeinsam YouTube-Videos ansehen</c:v>
                </c:pt>
                <c:pt idx="2">
                  <c:v>Gemeinsam Videos in Mediatheken ansehen (z.B. ARD, ZDF, KiKa o.ä.)</c:v>
                </c:pt>
                <c:pt idx="3">
                  <c:v>Gemeinsam mit dem Kind Fotos machen</c:v>
                </c:pt>
                <c:pt idx="4">
                  <c:v>Gemeinsam App-Spiele spielen</c:v>
                </c:pt>
                <c:pt idx="5">
                  <c:v>Das Kind alleine Fotos anschauen lassen</c:v>
                </c:pt>
                <c:pt idx="6">
                  <c:v>Das Kind YouTube-Videos anschauen lassen</c:v>
                </c:pt>
                <c:pt idx="7">
                  <c:v>Das Kind allein Videos in Mediatheken ansehen lassen (z.B. ARD, ZDF, KiKa o.ä.)</c:v>
                </c:pt>
                <c:pt idx="8">
                  <c:v>Das Kind alleine Fotos machen lassen</c:v>
                </c:pt>
                <c:pt idx="9">
                  <c:v>Das Kind alleine App-Spiele spielen lassen</c:v>
                </c:pt>
              </c:strCache>
            </c:strRef>
          </c:cat>
          <c:val>
            <c:numRef>
              <c:f>Daten_Faehigkeiten!$F$82:$O$82</c:f>
              <c:numCache>
                <c:formatCode>General</c:formatCode>
                <c:ptCount val="10"/>
                <c:pt idx="0">
                  <c:v>3</c:v>
                </c:pt>
                <c:pt idx="1">
                  <c:v>11</c:v>
                </c:pt>
                <c:pt idx="2">
                  <c:v>9</c:v>
                </c:pt>
                <c:pt idx="3">
                  <c:v>6</c:v>
                </c:pt>
                <c:pt idx="4">
                  <c:v>15</c:v>
                </c:pt>
                <c:pt idx="5">
                  <c:v>15</c:v>
                </c:pt>
                <c:pt idx="6">
                  <c:v>16</c:v>
                </c:pt>
                <c:pt idx="7">
                  <c:v>16</c:v>
                </c:pt>
                <c:pt idx="8">
                  <c:v>18</c:v>
                </c:pt>
                <c:pt idx="9">
                  <c:v>19</c:v>
                </c:pt>
              </c:numCache>
            </c:numRef>
          </c:val>
          <c:extLst>
            <c:ext xmlns:c16="http://schemas.microsoft.com/office/drawing/2014/chart" uri="{C3380CC4-5D6E-409C-BE32-E72D297353CC}">
              <c16:uniqueId val="{00000004-947F-4620-BBFA-7635BC564E99}"/>
            </c:ext>
          </c:extLst>
        </c:ser>
        <c:ser>
          <c:idx val="2"/>
          <c:order val="2"/>
          <c:tx>
            <c:v>Neutra</c:v>
          </c:tx>
          <c:spPr>
            <a:solidFill>
              <a:schemeClr val="accent1"/>
            </a:solidFill>
            <a:ln>
              <a:noFill/>
            </a:ln>
            <a:effectLst/>
          </c:spPr>
          <c:invertIfNegative val="0"/>
          <c:cat>
            <c:strRef>
              <c:f>Daten_Faehigkeiten!$F$77:$O$77</c:f>
              <c:strCache>
                <c:ptCount val="10"/>
                <c:pt idx="0">
                  <c:v>Gemeinsam mit dem Kind Fotos anschauen</c:v>
                </c:pt>
                <c:pt idx="1">
                  <c:v>Gemeinsam YouTube-Videos ansehen</c:v>
                </c:pt>
                <c:pt idx="2">
                  <c:v>Gemeinsam Videos in Mediatheken ansehen (z.B. ARD, ZDF, KiKa o.ä.)</c:v>
                </c:pt>
                <c:pt idx="3">
                  <c:v>Gemeinsam mit dem Kind Fotos machen</c:v>
                </c:pt>
                <c:pt idx="4">
                  <c:v>Gemeinsam App-Spiele spielen</c:v>
                </c:pt>
                <c:pt idx="5">
                  <c:v>Das Kind alleine Fotos anschauen lassen</c:v>
                </c:pt>
                <c:pt idx="6">
                  <c:v>Das Kind YouTube-Videos anschauen lassen</c:v>
                </c:pt>
                <c:pt idx="7">
                  <c:v>Das Kind allein Videos in Mediatheken ansehen lassen (z.B. ARD, ZDF, KiKa o.ä.)</c:v>
                </c:pt>
                <c:pt idx="8">
                  <c:v>Das Kind alleine Fotos machen lassen</c:v>
                </c:pt>
                <c:pt idx="9">
                  <c:v>Das Kind alleine App-Spiele spielen lassen</c:v>
                </c:pt>
              </c:strCache>
            </c:strRef>
          </c:cat>
          <c:val>
            <c:numRef>
              <c:f>Daten_Faehigkeiten!$F$85:$O$85</c:f>
              <c:numCache>
                <c:formatCode>General</c:formatCode>
                <c:ptCount val="10"/>
                <c:pt idx="0">
                  <c:v>6</c:v>
                </c:pt>
                <c:pt idx="1">
                  <c:v>19</c:v>
                </c:pt>
                <c:pt idx="2">
                  <c:v>15</c:v>
                </c:pt>
                <c:pt idx="3">
                  <c:v>7</c:v>
                </c:pt>
                <c:pt idx="4">
                  <c:v>19</c:v>
                </c:pt>
                <c:pt idx="5">
                  <c:v>24</c:v>
                </c:pt>
                <c:pt idx="6">
                  <c:v>8</c:v>
                </c:pt>
                <c:pt idx="7">
                  <c:v>17</c:v>
                </c:pt>
                <c:pt idx="8">
                  <c:v>21</c:v>
                </c:pt>
                <c:pt idx="9">
                  <c:v>10</c:v>
                </c:pt>
              </c:numCache>
            </c:numRef>
          </c:val>
          <c:extLst>
            <c:ext xmlns:c16="http://schemas.microsoft.com/office/drawing/2014/chart" uri="{C3380CC4-5D6E-409C-BE32-E72D297353CC}">
              <c16:uniqueId val="{00000005-947F-4620-BBFA-7635BC564E99}"/>
            </c:ext>
          </c:extLst>
        </c:ser>
        <c:ser>
          <c:idx val="3"/>
          <c:order val="3"/>
          <c:tx>
            <c:v>Eher passend</c:v>
          </c:tx>
          <c:spPr>
            <a:solidFill>
              <a:schemeClr val="accent1">
                <a:shade val="76000"/>
              </a:schemeClr>
            </a:solidFill>
            <a:ln>
              <a:noFill/>
            </a:ln>
            <a:effectLst/>
          </c:spPr>
          <c:invertIfNegative val="0"/>
          <c:cat>
            <c:strRef>
              <c:f>Daten_Faehigkeiten!$F$77:$O$77</c:f>
              <c:strCache>
                <c:ptCount val="10"/>
                <c:pt idx="0">
                  <c:v>Gemeinsam mit dem Kind Fotos anschauen</c:v>
                </c:pt>
                <c:pt idx="1">
                  <c:v>Gemeinsam YouTube-Videos ansehen</c:v>
                </c:pt>
                <c:pt idx="2">
                  <c:v>Gemeinsam Videos in Mediatheken ansehen (z.B. ARD, ZDF, KiKa o.ä.)</c:v>
                </c:pt>
                <c:pt idx="3">
                  <c:v>Gemeinsam mit dem Kind Fotos machen</c:v>
                </c:pt>
                <c:pt idx="4">
                  <c:v>Gemeinsam App-Spiele spielen</c:v>
                </c:pt>
                <c:pt idx="5">
                  <c:v>Das Kind alleine Fotos anschauen lassen</c:v>
                </c:pt>
                <c:pt idx="6">
                  <c:v>Das Kind YouTube-Videos anschauen lassen</c:v>
                </c:pt>
                <c:pt idx="7">
                  <c:v>Das Kind allein Videos in Mediatheken ansehen lassen (z.B. ARD, ZDF, KiKa o.ä.)</c:v>
                </c:pt>
                <c:pt idx="8">
                  <c:v>Das Kind alleine Fotos machen lassen</c:v>
                </c:pt>
                <c:pt idx="9">
                  <c:v>Das Kind alleine App-Spiele spielen lassen</c:v>
                </c:pt>
              </c:strCache>
            </c:strRef>
          </c:cat>
          <c:val>
            <c:numRef>
              <c:f>Daten_Faehigkeiten!$F$88:$O$88</c:f>
              <c:numCache>
                <c:formatCode>General</c:formatCode>
                <c:ptCount val="10"/>
                <c:pt idx="0">
                  <c:v>15</c:v>
                </c:pt>
                <c:pt idx="1">
                  <c:v>18</c:v>
                </c:pt>
                <c:pt idx="2">
                  <c:v>26</c:v>
                </c:pt>
                <c:pt idx="3">
                  <c:v>23</c:v>
                </c:pt>
                <c:pt idx="4">
                  <c:v>12</c:v>
                </c:pt>
                <c:pt idx="5">
                  <c:v>9</c:v>
                </c:pt>
                <c:pt idx="6">
                  <c:v>3</c:v>
                </c:pt>
                <c:pt idx="7">
                  <c:v>6</c:v>
                </c:pt>
                <c:pt idx="8">
                  <c:v>12</c:v>
                </c:pt>
                <c:pt idx="9">
                  <c:v>3</c:v>
                </c:pt>
              </c:numCache>
            </c:numRef>
          </c:val>
          <c:extLst>
            <c:ext xmlns:c16="http://schemas.microsoft.com/office/drawing/2014/chart" uri="{C3380CC4-5D6E-409C-BE32-E72D297353CC}">
              <c16:uniqueId val="{00000006-947F-4620-BBFA-7635BC564E99}"/>
            </c:ext>
          </c:extLst>
        </c:ser>
        <c:ser>
          <c:idx val="4"/>
          <c:order val="4"/>
          <c:tx>
            <c:v>Sehr passend</c:v>
          </c:tx>
          <c:spPr>
            <a:solidFill>
              <a:schemeClr val="accent1">
                <a:shade val="53000"/>
              </a:schemeClr>
            </a:solidFill>
            <a:ln>
              <a:noFill/>
            </a:ln>
            <a:effectLst/>
          </c:spPr>
          <c:invertIfNegative val="0"/>
          <c:cat>
            <c:strRef>
              <c:f>Daten_Faehigkeiten!$F$77:$O$77</c:f>
              <c:strCache>
                <c:ptCount val="10"/>
                <c:pt idx="0">
                  <c:v>Gemeinsam mit dem Kind Fotos anschauen</c:v>
                </c:pt>
                <c:pt idx="1">
                  <c:v>Gemeinsam YouTube-Videos ansehen</c:v>
                </c:pt>
                <c:pt idx="2">
                  <c:v>Gemeinsam Videos in Mediatheken ansehen (z.B. ARD, ZDF, KiKa o.ä.)</c:v>
                </c:pt>
                <c:pt idx="3">
                  <c:v>Gemeinsam mit dem Kind Fotos machen</c:v>
                </c:pt>
                <c:pt idx="4">
                  <c:v>Gemeinsam App-Spiele spielen</c:v>
                </c:pt>
                <c:pt idx="5">
                  <c:v>Das Kind alleine Fotos anschauen lassen</c:v>
                </c:pt>
                <c:pt idx="6">
                  <c:v>Das Kind YouTube-Videos anschauen lassen</c:v>
                </c:pt>
                <c:pt idx="7">
                  <c:v>Das Kind allein Videos in Mediatheken ansehen lassen (z.B. ARD, ZDF, KiKa o.ä.)</c:v>
                </c:pt>
                <c:pt idx="8">
                  <c:v>Das Kind alleine Fotos machen lassen</c:v>
                </c:pt>
                <c:pt idx="9">
                  <c:v>Das Kind alleine App-Spiele spielen lassen</c:v>
                </c:pt>
              </c:strCache>
            </c:strRef>
          </c:cat>
          <c:val>
            <c:numRef>
              <c:f>Daten_Faehigkeiten!$F$91:$O$91</c:f>
              <c:numCache>
                <c:formatCode>General</c:formatCode>
                <c:ptCount val="10"/>
                <c:pt idx="0">
                  <c:v>46</c:v>
                </c:pt>
                <c:pt idx="1">
                  <c:v>13</c:v>
                </c:pt>
                <c:pt idx="2">
                  <c:v>16</c:v>
                </c:pt>
                <c:pt idx="3">
                  <c:v>34</c:v>
                </c:pt>
                <c:pt idx="4">
                  <c:v>5</c:v>
                </c:pt>
                <c:pt idx="5">
                  <c:v>3</c:v>
                </c:pt>
                <c:pt idx="6">
                  <c:v>2</c:v>
                </c:pt>
                <c:pt idx="7">
                  <c:v>3</c:v>
                </c:pt>
                <c:pt idx="8">
                  <c:v>5</c:v>
                </c:pt>
                <c:pt idx="9">
                  <c:v>1</c:v>
                </c:pt>
              </c:numCache>
            </c:numRef>
          </c:val>
          <c:extLst>
            <c:ext xmlns:c16="http://schemas.microsoft.com/office/drawing/2014/chart" uri="{C3380CC4-5D6E-409C-BE32-E72D297353CC}">
              <c16:uniqueId val="{00000007-947F-4620-BBFA-7635BC564E99}"/>
            </c:ext>
          </c:extLst>
        </c:ser>
        <c:dLbls>
          <c:showLegendKey val="0"/>
          <c:showVal val="0"/>
          <c:showCatName val="0"/>
          <c:showSerName val="0"/>
          <c:showPercent val="0"/>
          <c:showBubbleSize val="0"/>
        </c:dLbls>
        <c:gapWidth val="219"/>
        <c:overlap val="-27"/>
        <c:axId val="499947920"/>
        <c:axId val="499944968"/>
      </c:barChart>
      <c:catAx>
        <c:axId val="49994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44968"/>
        <c:crosses val="autoZero"/>
        <c:auto val="1"/>
        <c:lblAlgn val="ctr"/>
        <c:lblOffset val="100"/>
        <c:noMultiLvlLbl val="0"/>
      </c:catAx>
      <c:valAx>
        <c:axId val="499944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47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Wichtigkeit der</a:t>
            </a:r>
            <a:r>
              <a:rPr lang="en-GB" baseline="0"/>
              <a:t> Kenntnisse zu verschiedenen Medien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Sehr unwichtig</c:v>
          </c:tx>
          <c:spPr>
            <a:solidFill>
              <a:schemeClr val="accent1">
                <a:tint val="54000"/>
              </a:schemeClr>
            </a:solidFill>
            <a:ln>
              <a:noFill/>
            </a:ln>
            <a:effectLst/>
          </c:spPr>
          <c:invertIfNegative val="0"/>
          <c:cat>
            <c:strRef>
              <c:f>Daten_Faehigkeiten!$Q$77:$W$77</c:f>
              <c:strCache>
                <c:ptCount val="7"/>
                <c:pt idx="0">
                  <c:v>Smartphone</c:v>
                </c:pt>
                <c:pt idx="1">
                  <c:v>Tablet</c:v>
                </c:pt>
                <c:pt idx="2">
                  <c:v>Laptop / Desktop-PC</c:v>
                </c:pt>
                <c:pt idx="3">
                  <c:v>Buch</c:v>
                </c:pt>
                <c:pt idx="4">
                  <c:v>Fernsehen</c:v>
                </c:pt>
                <c:pt idx="5">
                  <c:v>Radio / Musikabspielgeräte</c:v>
                </c:pt>
                <c:pt idx="6">
                  <c:v>Zeitung / Zeitschriften</c:v>
                </c:pt>
              </c:strCache>
            </c:strRef>
          </c:cat>
          <c:val>
            <c:numRef>
              <c:f>Daten_Faehigkeiten!$Q$79:$W$79</c:f>
              <c:numCache>
                <c:formatCode>General</c:formatCode>
                <c:ptCount val="7"/>
                <c:pt idx="0">
                  <c:v>30</c:v>
                </c:pt>
                <c:pt idx="1">
                  <c:v>29</c:v>
                </c:pt>
                <c:pt idx="2">
                  <c:v>36</c:v>
                </c:pt>
                <c:pt idx="3">
                  <c:v>1</c:v>
                </c:pt>
                <c:pt idx="4">
                  <c:v>14</c:v>
                </c:pt>
                <c:pt idx="5">
                  <c:v>2</c:v>
                </c:pt>
                <c:pt idx="6">
                  <c:v>4</c:v>
                </c:pt>
              </c:numCache>
            </c:numRef>
          </c:val>
          <c:extLst>
            <c:ext xmlns:c16="http://schemas.microsoft.com/office/drawing/2014/chart" uri="{C3380CC4-5D6E-409C-BE32-E72D297353CC}">
              <c16:uniqueId val="{00000000-4F3A-4251-A97C-6DB8C48A5A60}"/>
            </c:ext>
          </c:extLst>
        </c:ser>
        <c:ser>
          <c:idx val="1"/>
          <c:order val="1"/>
          <c:tx>
            <c:v>Eher unwichtig</c:v>
          </c:tx>
          <c:spPr>
            <a:solidFill>
              <a:schemeClr val="accent1">
                <a:tint val="77000"/>
              </a:schemeClr>
            </a:solidFill>
            <a:ln>
              <a:noFill/>
            </a:ln>
            <a:effectLst/>
          </c:spPr>
          <c:invertIfNegative val="0"/>
          <c:cat>
            <c:strRef>
              <c:f>Daten_Faehigkeiten!$Q$77:$W$77</c:f>
              <c:strCache>
                <c:ptCount val="7"/>
                <c:pt idx="0">
                  <c:v>Smartphone</c:v>
                </c:pt>
                <c:pt idx="1">
                  <c:v>Tablet</c:v>
                </c:pt>
                <c:pt idx="2">
                  <c:v>Laptop / Desktop-PC</c:v>
                </c:pt>
                <c:pt idx="3">
                  <c:v>Buch</c:v>
                </c:pt>
                <c:pt idx="4">
                  <c:v>Fernsehen</c:v>
                </c:pt>
                <c:pt idx="5">
                  <c:v>Radio / Musikabspielgeräte</c:v>
                </c:pt>
                <c:pt idx="6">
                  <c:v>Zeitung / Zeitschriften</c:v>
                </c:pt>
              </c:strCache>
            </c:strRef>
          </c:cat>
          <c:val>
            <c:numRef>
              <c:f>Daten_Faehigkeiten!$Q$82:$W$82</c:f>
              <c:numCache>
                <c:formatCode>General</c:formatCode>
                <c:ptCount val="7"/>
                <c:pt idx="0">
                  <c:v>21</c:v>
                </c:pt>
                <c:pt idx="1">
                  <c:v>20</c:v>
                </c:pt>
                <c:pt idx="2">
                  <c:v>11</c:v>
                </c:pt>
                <c:pt idx="3">
                  <c:v>0</c:v>
                </c:pt>
                <c:pt idx="4">
                  <c:v>27</c:v>
                </c:pt>
                <c:pt idx="5">
                  <c:v>5</c:v>
                </c:pt>
                <c:pt idx="6">
                  <c:v>6</c:v>
                </c:pt>
              </c:numCache>
            </c:numRef>
          </c:val>
          <c:extLst>
            <c:ext xmlns:c16="http://schemas.microsoft.com/office/drawing/2014/chart" uri="{C3380CC4-5D6E-409C-BE32-E72D297353CC}">
              <c16:uniqueId val="{00000001-4F3A-4251-A97C-6DB8C48A5A60}"/>
            </c:ext>
          </c:extLst>
        </c:ser>
        <c:ser>
          <c:idx val="2"/>
          <c:order val="2"/>
          <c:tx>
            <c:v>Neutral</c:v>
          </c:tx>
          <c:spPr>
            <a:solidFill>
              <a:schemeClr val="accent1"/>
            </a:solidFill>
            <a:ln>
              <a:noFill/>
            </a:ln>
            <a:effectLst/>
          </c:spPr>
          <c:invertIfNegative val="0"/>
          <c:cat>
            <c:strRef>
              <c:f>Daten_Faehigkeiten!$Q$77:$W$77</c:f>
              <c:strCache>
                <c:ptCount val="7"/>
                <c:pt idx="0">
                  <c:v>Smartphone</c:v>
                </c:pt>
                <c:pt idx="1">
                  <c:v>Tablet</c:v>
                </c:pt>
                <c:pt idx="2">
                  <c:v>Laptop / Desktop-PC</c:v>
                </c:pt>
                <c:pt idx="3">
                  <c:v>Buch</c:v>
                </c:pt>
                <c:pt idx="4">
                  <c:v>Fernsehen</c:v>
                </c:pt>
                <c:pt idx="5">
                  <c:v>Radio / Musikabspielgeräte</c:v>
                </c:pt>
                <c:pt idx="6">
                  <c:v>Zeitung / Zeitschriften</c:v>
                </c:pt>
              </c:strCache>
            </c:strRef>
          </c:cat>
          <c:val>
            <c:numRef>
              <c:f>Daten_Faehigkeiten!$Q$85:$W$85</c:f>
              <c:numCache>
                <c:formatCode>General</c:formatCode>
                <c:ptCount val="7"/>
                <c:pt idx="0">
                  <c:v>13</c:v>
                </c:pt>
                <c:pt idx="1">
                  <c:v>16</c:v>
                </c:pt>
                <c:pt idx="2">
                  <c:v>16</c:v>
                </c:pt>
                <c:pt idx="3">
                  <c:v>1</c:v>
                </c:pt>
                <c:pt idx="4">
                  <c:v>30</c:v>
                </c:pt>
                <c:pt idx="5">
                  <c:v>21</c:v>
                </c:pt>
                <c:pt idx="6">
                  <c:v>20</c:v>
                </c:pt>
              </c:numCache>
            </c:numRef>
          </c:val>
          <c:extLst>
            <c:ext xmlns:c16="http://schemas.microsoft.com/office/drawing/2014/chart" uri="{C3380CC4-5D6E-409C-BE32-E72D297353CC}">
              <c16:uniqueId val="{00000002-4F3A-4251-A97C-6DB8C48A5A60}"/>
            </c:ext>
          </c:extLst>
        </c:ser>
        <c:ser>
          <c:idx val="3"/>
          <c:order val="3"/>
          <c:tx>
            <c:v>Eher wichtig</c:v>
          </c:tx>
          <c:spPr>
            <a:solidFill>
              <a:schemeClr val="accent1">
                <a:shade val="76000"/>
              </a:schemeClr>
            </a:solidFill>
            <a:ln>
              <a:noFill/>
            </a:ln>
            <a:effectLst/>
          </c:spPr>
          <c:invertIfNegative val="0"/>
          <c:cat>
            <c:strRef>
              <c:f>Daten_Faehigkeiten!$Q$77:$W$77</c:f>
              <c:strCache>
                <c:ptCount val="7"/>
                <c:pt idx="0">
                  <c:v>Smartphone</c:v>
                </c:pt>
                <c:pt idx="1">
                  <c:v>Tablet</c:v>
                </c:pt>
                <c:pt idx="2">
                  <c:v>Laptop / Desktop-PC</c:v>
                </c:pt>
                <c:pt idx="3">
                  <c:v>Buch</c:v>
                </c:pt>
                <c:pt idx="4">
                  <c:v>Fernsehen</c:v>
                </c:pt>
                <c:pt idx="5">
                  <c:v>Radio / Musikabspielgeräte</c:v>
                </c:pt>
                <c:pt idx="6">
                  <c:v>Zeitung / Zeitschriften</c:v>
                </c:pt>
              </c:strCache>
            </c:strRef>
          </c:cat>
          <c:val>
            <c:numRef>
              <c:f>Daten_Faehigkeiten!$Q$88:$W$88</c:f>
              <c:numCache>
                <c:formatCode>General</c:formatCode>
                <c:ptCount val="7"/>
                <c:pt idx="0">
                  <c:v>6</c:v>
                </c:pt>
                <c:pt idx="1">
                  <c:v>5</c:v>
                </c:pt>
                <c:pt idx="2">
                  <c:v>8</c:v>
                </c:pt>
                <c:pt idx="3">
                  <c:v>11</c:v>
                </c:pt>
                <c:pt idx="4">
                  <c:v>3</c:v>
                </c:pt>
                <c:pt idx="5">
                  <c:v>33</c:v>
                </c:pt>
                <c:pt idx="6">
                  <c:v>22</c:v>
                </c:pt>
              </c:numCache>
            </c:numRef>
          </c:val>
          <c:extLst>
            <c:ext xmlns:c16="http://schemas.microsoft.com/office/drawing/2014/chart" uri="{C3380CC4-5D6E-409C-BE32-E72D297353CC}">
              <c16:uniqueId val="{00000003-4F3A-4251-A97C-6DB8C48A5A60}"/>
            </c:ext>
          </c:extLst>
        </c:ser>
        <c:ser>
          <c:idx val="4"/>
          <c:order val="4"/>
          <c:tx>
            <c:v>Sehr wichtig</c:v>
          </c:tx>
          <c:spPr>
            <a:solidFill>
              <a:schemeClr val="accent1">
                <a:shade val="53000"/>
              </a:schemeClr>
            </a:solidFill>
            <a:ln>
              <a:noFill/>
            </a:ln>
            <a:effectLst/>
          </c:spPr>
          <c:invertIfNegative val="0"/>
          <c:cat>
            <c:strRef>
              <c:f>Daten_Faehigkeiten!$Q$77:$W$77</c:f>
              <c:strCache>
                <c:ptCount val="7"/>
                <c:pt idx="0">
                  <c:v>Smartphone</c:v>
                </c:pt>
                <c:pt idx="1">
                  <c:v>Tablet</c:v>
                </c:pt>
                <c:pt idx="2">
                  <c:v>Laptop / Desktop-PC</c:v>
                </c:pt>
                <c:pt idx="3">
                  <c:v>Buch</c:v>
                </c:pt>
                <c:pt idx="4">
                  <c:v>Fernsehen</c:v>
                </c:pt>
                <c:pt idx="5">
                  <c:v>Radio / Musikabspielgeräte</c:v>
                </c:pt>
                <c:pt idx="6">
                  <c:v>Zeitung / Zeitschriften</c:v>
                </c:pt>
              </c:strCache>
            </c:strRef>
          </c:cat>
          <c:val>
            <c:numRef>
              <c:f>Daten_Faehigkeiten!$Q$91:$W$91</c:f>
              <c:numCache>
                <c:formatCode>General</c:formatCode>
                <c:ptCount val="7"/>
                <c:pt idx="0">
                  <c:v>4</c:v>
                </c:pt>
                <c:pt idx="1">
                  <c:v>3</c:v>
                </c:pt>
                <c:pt idx="2">
                  <c:v>3</c:v>
                </c:pt>
                <c:pt idx="3">
                  <c:v>61</c:v>
                </c:pt>
                <c:pt idx="4">
                  <c:v>0</c:v>
                </c:pt>
                <c:pt idx="5">
                  <c:v>13</c:v>
                </c:pt>
                <c:pt idx="6">
                  <c:v>21</c:v>
                </c:pt>
              </c:numCache>
            </c:numRef>
          </c:val>
          <c:extLst>
            <c:ext xmlns:c16="http://schemas.microsoft.com/office/drawing/2014/chart" uri="{C3380CC4-5D6E-409C-BE32-E72D297353CC}">
              <c16:uniqueId val="{00000004-4F3A-4251-A97C-6DB8C48A5A60}"/>
            </c:ext>
          </c:extLst>
        </c:ser>
        <c:dLbls>
          <c:showLegendKey val="0"/>
          <c:showVal val="0"/>
          <c:showCatName val="0"/>
          <c:showSerName val="0"/>
          <c:showPercent val="0"/>
          <c:showBubbleSize val="0"/>
        </c:dLbls>
        <c:gapWidth val="219"/>
        <c:overlap val="-27"/>
        <c:axId val="579364624"/>
        <c:axId val="579366592"/>
      </c:barChart>
      <c:catAx>
        <c:axId val="57936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66592"/>
        <c:crosses val="autoZero"/>
        <c:auto val="1"/>
        <c:lblAlgn val="ctr"/>
        <c:lblOffset val="100"/>
        <c:noMultiLvlLbl val="0"/>
      </c:catAx>
      <c:valAx>
        <c:axId val="57936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64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Erster Smartphonekontakt gemeinsam</a:t>
            </a:r>
            <a:r>
              <a:rPr lang="en-GB" baseline="0"/>
              <a:t> mit Eltern</a:t>
            </a:r>
            <a:endParaRPr lang="en-GB" sz="1400" b="0" i="0" u="none" strike="noStrike" baseline="0">
              <a:effectLst/>
            </a:endParaRPr>
          </a:p>
          <a:p>
            <a:pPr>
              <a:defRPr/>
            </a:pPr>
            <a:r>
              <a:rPr lang="en-GB" sz="1400" b="0" i="0" u="none" strike="noStrike" baseline="0">
                <a:effectLst/>
              </a:rPr>
              <a:t>- Prozentual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Gewünschtes Alter (Eltern)</c:v>
          </c:tx>
          <c:spPr>
            <a:solidFill>
              <a:schemeClr val="accent1"/>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(Daten_Faehigkeiten!$A$80,Daten_Faehigkeiten!$A$83,Daten_Faehigkeiten!$A$86,Daten_Faehigkeiten!$A$89,Daten_Faehigkeiten!$A$92,Daten_Faehigkeiten!$A$95,Daten_Faehigkeiten!$A$98,Daten_Faehigkeiten!$A$101,Daten_Faehigkeiten!$A$104)</c:f>
              <c:numCache>
                <c:formatCode>0.00%</c:formatCode>
                <c:ptCount val="9"/>
                <c:pt idx="0">
                  <c:v>4.3478260869565216E-2</c:v>
                </c:pt>
                <c:pt idx="1">
                  <c:v>0.19565217391304349</c:v>
                </c:pt>
                <c:pt idx="2">
                  <c:v>0.19565217391304349</c:v>
                </c:pt>
                <c:pt idx="3">
                  <c:v>0.17391304347826086</c:v>
                </c:pt>
                <c:pt idx="4">
                  <c:v>0.15217391304347827</c:v>
                </c:pt>
                <c:pt idx="5">
                  <c:v>8.6956521739130432E-2</c:v>
                </c:pt>
                <c:pt idx="6">
                  <c:v>2.1739130434782608E-2</c:v>
                </c:pt>
                <c:pt idx="7">
                  <c:v>4.3478260869565216E-2</c:v>
                </c:pt>
                <c:pt idx="8">
                  <c:v>8.6956521739130432E-2</c:v>
                </c:pt>
              </c:numCache>
            </c:numRef>
          </c:val>
          <c:extLst>
            <c:ext xmlns:c16="http://schemas.microsoft.com/office/drawing/2014/chart" uri="{C3380CC4-5D6E-409C-BE32-E72D297353CC}">
              <c16:uniqueId val="{00000002-1110-4601-8B65-099722E080C1}"/>
            </c:ext>
          </c:extLst>
        </c:ser>
        <c:ser>
          <c:idx val="1"/>
          <c:order val="1"/>
          <c:tx>
            <c:v>Reales Alter</c:v>
          </c:tx>
          <c:spPr>
            <a:solidFill>
              <a:schemeClr val="accent2"/>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(Daten_Faehigkeiten!$C$80,Daten_Faehigkeiten!$C$83,Daten_Faehigkeiten!$C$86,Daten_Faehigkeiten!$C$89,Daten_Faehigkeiten!$C$92,Daten_Faehigkeiten!$C$95,Daten_Faehigkeiten!$C$98,Daten_Faehigkeiten!$C$101,Daten_Faehigkeiten!$C$104)</c:f>
              <c:numCache>
                <c:formatCode>0.00%</c:formatCode>
                <c:ptCount val="9"/>
                <c:pt idx="0">
                  <c:v>0.2608695652173913</c:v>
                </c:pt>
                <c:pt idx="1">
                  <c:v>0.10869565217391304</c:v>
                </c:pt>
                <c:pt idx="2">
                  <c:v>0.13043478260869565</c:v>
                </c:pt>
                <c:pt idx="3">
                  <c:v>0.10869565217391304</c:v>
                </c:pt>
                <c:pt idx="4">
                  <c:v>4.3478260869565216E-2</c:v>
                </c:pt>
                <c:pt idx="5">
                  <c:v>6.5217391304347824E-2</c:v>
                </c:pt>
                <c:pt idx="6">
                  <c:v>6.5217391304347824E-2</c:v>
                </c:pt>
                <c:pt idx="7">
                  <c:v>6.5217391304347824E-2</c:v>
                </c:pt>
                <c:pt idx="8">
                  <c:v>0.15217391304347827</c:v>
                </c:pt>
              </c:numCache>
            </c:numRef>
          </c:val>
          <c:extLst>
            <c:ext xmlns:c16="http://schemas.microsoft.com/office/drawing/2014/chart" uri="{C3380CC4-5D6E-409C-BE32-E72D297353CC}">
              <c16:uniqueId val="{00000003-1110-4601-8B65-099722E080C1}"/>
            </c:ext>
          </c:extLst>
        </c:ser>
        <c:ser>
          <c:idx val="2"/>
          <c:order val="2"/>
          <c:tx>
            <c:v>Gewünschtes Alter (Kinderlose)</c:v>
          </c:tx>
          <c:spPr>
            <a:solidFill>
              <a:schemeClr val="accent3"/>
            </a:solidFill>
            <a:ln>
              <a:noFill/>
            </a:ln>
            <a:effectLst/>
          </c:spPr>
          <c:invertIfNegative val="0"/>
          <c:val>
            <c:numRef>
              <c:f>(Daten_Faehigkeiten!$A$111,Daten_Faehigkeiten!$A$114,Daten_Faehigkeiten!$A$117,Daten_Faehigkeiten!$A$120,Daten_Faehigkeiten!$A$123,Daten_Faehigkeiten!$A$126,Daten_Faehigkeiten!$A$129,Daten_Faehigkeiten!$A$132,Daten_Faehigkeiten!$A$135)</c:f>
              <c:numCache>
                <c:formatCode>0.00%</c:formatCode>
                <c:ptCount val="9"/>
                <c:pt idx="0">
                  <c:v>3.5714285714285712E-2</c:v>
                </c:pt>
                <c:pt idx="1">
                  <c:v>3.5714285714285712E-2</c:v>
                </c:pt>
                <c:pt idx="2">
                  <c:v>0.10714285714285714</c:v>
                </c:pt>
                <c:pt idx="3">
                  <c:v>0.39285714285714285</c:v>
                </c:pt>
                <c:pt idx="4">
                  <c:v>0.21428571428571427</c:v>
                </c:pt>
                <c:pt idx="5">
                  <c:v>7.1428571428571425E-2</c:v>
                </c:pt>
                <c:pt idx="6">
                  <c:v>0.10714285714285714</c:v>
                </c:pt>
                <c:pt idx="7">
                  <c:v>0</c:v>
                </c:pt>
                <c:pt idx="8">
                  <c:v>3.5714285714285712E-2</c:v>
                </c:pt>
              </c:numCache>
            </c:numRef>
          </c:val>
          <c:extLst>
            <c:ext xmlns:c16="http://schemas.microsoft.com/office/drawing/2014/chart" uri="{C3380CC4-5D6E-409C-BE32-E72D297353CC}">
              <c16:uniqueId val="{00000004-1110-4601-8B65-099722E080C1}"/>
            </c:ext>
          </c:extLst>
        </c:ser>
        <c:dLbls>
          <c:showLegendKey val="0"/>
          <c:showVal val="0"/>
          <c:showCatName val="0"/>
          <c:showSerName val="0"/>
          <c:showPercent val="0"/>
          <c:showBubbleSize val="0"/>
        </c:dLbls>
        <c:gapWidth val="219"/>
        <c:overlap val="-27"/>
        <c:axId val="504149984"/>
        <c:axId val="504154904"/>
      </c:barChart>
      <c:catAx>
        <c:axId val="50414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54904"/>
        <c:crosses val="autoZero"/>
        <c:auto val="1"/>
        <c:lblAlgn val="ctr"/>
        <c:lblOffset val="100"/>
        <c:noMultiLvlLbl val="0"/>
      </c:catAx>
      <c:valAx>
        <c:axId val="504154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499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Erste</a:t>
            </a:r>
            <a:r>
              <a:rPr lang="en-GB" baseline="0"/>
              <a:t> Interaktion mit einem Smartphone gemeinsam mit den Eltern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1343907896234405E-2"/>
          <c:y val="0.28071122385010661"/>
          <c:w val="0.93968239912229357"/>
          <c:h val="0.61478057446865164"/>
        </c:manualLayout>
      </c:layout>
      <c:barChart>
        <c:barDir val="col"/>
        <c:grouping val="clustered"/>
        <c:varyColors val="0"/>
        <c:ser>
          <c:idx val="0"/>
          <c:order val="0"/>
          <c:tx>
            <c:v>Gewünschtes Alter (Eltern)</c:v>
          </c:tx>
          <c:spPr>
            <a:solidFill>
              <a:schemeClr val="accent1"/>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(Daten_Faehigkeiten!$A$79,Daten_Faehigkeiten!$A$82,Daten_Faehigkeiten!$A$85,Daten_Faehigkeiten!$A$88,Daten_Faehigkeiten!$A$91,Daten_Faehigkeiten!$A$94,Daten_Faehigkeiten!$A$97,Daten_Faehigkeiten!$A$100,Daten_Faehigkeiten!$A$103)</c:f>
              <c:numCache>
                <c:formatCode>General</c:formatCode>
                <c:ptCount val="9"/>
                <c:pt idx="0">
                  <c:v>2</c:v>
                </c:pt>
                <c:pt idx="1">
                  <c:v>9</c:v>
                </c:pt>
                <c:pt idx="2">
                  <c:v>9</c:v>
                </c:pt>
                <c:pt idx="3">
                  <c:v>8</c:v>
                </c:pt>
                <c:pt idx="4">
                  <c:v>7</c:v>
                </c:pt>
                <c:pt idx="5">
                  <c:v>4</c:v>
                </c:pt>
                <c:pt idx="6">
                  <c:v>1</c:v>
                </c:pt>
                <c:pt idx="7">
                  <c:v>2</c:v>
                </c:pt>
                <c:pt idx="8">
                  <c:v>4</c:v>
                </c:pt>
              </c:numCache>
            </c:numRef>
          </c:val>
          <c:extLst>
            <c:ext xmlns:c16="http://schemas.microsoft.com/office/drawing/2014/chart" uri="{C3380CC4-5D6E-409C-BE32-E72D297353CC}">
              <c16:uniqueId val="{00000000-B103-422B-8ED2-7E5E7D683260}"/>
            </c:ext>
          </c:extLst>
        </c:ser>
        <c:ser>
          <c:idx val="1"/>
          <c:order val="1"/>
          <c:tx>
            <c:v>Reales Alter (Eltern)</c:v>
          </c:tx>
          <c:spPr>
            <a:solidFill>
              <a:schemeClr val="accent2"/>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(Daten_Faehigkeiten!$C$79,Daten_Faehigkeiten!$C$82,Daten_Faehigkeiten!$C$85,Daten_Faehigkeiten!$C$88,Daten_Faehigkeiten!$C$91,Daten_Faehigkeiten!$C$94,Daten_Faehigkeiten!$C$97,Daten_Faehigkeiten!$C$100,Daten_Faehigkeiten!$C$103)</c:f>
              <c:numCache>
                <c:formatCode>General</c:formatCode>
                <c:ptCount val="9"/>
                <c:pt idx="0">
                  <c:v>12</c:v>
                </c:pt>
                <c:pt idx="1">
                  <c:v>5</c:v>
                </c:pt>
                <c:pt idx="2">
                  <c:v>6</c:v>
                </c:pt>
                <c:pt idx="3">
                  <c:v>5</c:v>
                </c:pt>
                <c:pt idx="4">
                  <c:v>2</c:v>
                </c:pt>
                <c:pt idx="5">
                  <c:v>3</c:v>
                </c:pt>
                <c:pt idx="6">
                  <c:v>3</c:v>
                </c:pt>
                <c:pt idx="7">
                  <c:v>3</c:v>
                </c:pt>
                <c:pt idx="8">
                  <c:v>7</c:v>
                </c:pt>
              </c:numCache>
            </c:numRef>
          </c:val>
          <c:extLst>
            <c:ext xmlns:c16="http://schemas.microsoft.com/office/drawing/2014/chart" uri="{C3380CC4-5D6E-409C-BE32-E72D297353CC}">
              <c16:uniqueId val="{00000001-B103-422B-8ED2-7E5E7D683260}"/>
            </c:ext>
          </c:extLst>
        </c:ser>
        <c:dLbls>
          <c:showLegendKey val="0"/>
          <c:showVal val="0"/>
          <c:showCatName val="0"/>
          <c:showSerName val="0"/>
          <c:showPercent val="0"/>
          <c:showBubbleSize val="0"/>
        </c:dLbls>
        <c:gapWidth val="219"/>
        <c:overlap val="-27"/>
        <c:axId val="527025144"/>
        <c:axId val="527027768"/>
      </c:barChart>
      <c:catAx>
        <c:axId val="527025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27768"/>
        <c:crosses val="autoZero"/>
        <c:auto val="1"/>
        <c:lblAlgn val="ctr"/>
        <c:lblOffset val="100"/>
        <c:noMultiLvlLbl val="0"/>
      </c:catAx>
      <c:valAx>
        <c:axId val="527027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251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Erste</a:t>
            </a:r>
            <a:r>
              <a:rPr lang="en-GB" baseline="0"/>
              <a:t> Interaktion mit einem Smartphone allein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1343907896234405E-2"/>
          <c:y val="0.28071122385010661"/>
          <c:w val="0.93968239912229357"/>
          <c:h val="0.61478057446865164"/>
        </c:manualLayout>
      </c:layout>
      <c:barChart>
        <c:barDir val="col"/>
        <c:grouping val="clustered"/>
        <c:varyColors val="0"/>
        <c:ser>
          <c:idx val="0"/>
          <c:order val="0"/>
          <c:tx>
            <c:v>Gewünschtes Alter (Eltern)</c:v>
          </c:tx>
          <c:spPr>
            <a:solidFill>
              <a:schemeClr val="accent1"/>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(Daten_Faehigkeiten!$B$79,Daten_Faehigkeiten!$B$82,Daten_Faehigkeiten!$B$85,Daten_Faehigkeiten!$B$88,Daten_Faehigkeiten!$B$91,Daten_Faehigkeiten!$B$94,Daten_Faehigkeiten!$B$97,Daten_Faehigkeiten!$B$100,Daten_Faehigkeiten!$B$103)</c:f>
              <c:numCache>
                <c:formatCode>General</c:formatCode>
                <c:ptCount val="9"/>
                <c:pt idx="0">
                  <c:v>0</c:v>
                </c:pt>
                <c:pt idx="1">
                  <c:v>1</c:v>
                </c:pt>
                <c:pt idx="2">
                  <c:v>1</c:v>
                </c:pt>
                <c:pt idx="3">
                  <c:v>4</c:v>
                </c:pt>
                <c:pt idx="4">
                  <c:v>7</c:v>
                </c:pt>
                <c:pt idx="5">
                  <c:v>3</c:v>
                </c:pt>
                <c:pt idx="6">
                  <c:v>4</c:v>
                </c:pt>
                <c:pt idx="7">
                  <c:v>4</c:v>
                </c:pt>
                <c:pt idx="8">
                  <c:v>22</c:v>
                </c:pt>
              </c:numCache>
            </c:numRef>
          </c:val>
          <c:extLst>
            <c:ext xmlns:c16="http://schemas.microsoft.com/office/drawing/2014/chart" uri="{C3380CC4-5D6E-409C-BE32-E72D297353CC}">
              <c16:uniqueId val="{00000000-F84E-4625-A455-89BA64B66CD8}"/>
            </c:ext>
          </c:extLst>
        </c:ser>
        <c:ser>
          <c:idx val="1"/>
          <c:order val="1"/>
          <c:tx>
            <c:v>Reales Alter (Eltern)</c:v>
          </c:tx>
          <c:spPr>
            <a:solidFill>
              <a:schemeClr val="accent2"/>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(Daten_Faehigkeiten!$D$79,Daten_Faehigkeiten!$D$82,Daten_Faehigkeiten!$D$85,Daten_Faehigkeiten!$D$88,Daten_Faehigkeiten!$D$91,Daten_Faehigkeiten!$D$94,Daten_Faehigkeiten!$D$97,Daten_Faehigkeiten!$D$100,Daten_Faehigkeiten!$D$103)</c:f>
              <c:numCache>
                <c:formatCode>General</c:formatCode>
                <c:ptCount val="9"/>
                <c:pt idx="0">
                  <c:v>17</c:v>
                </c:pt>
                <c:pt idx="1">
                  <c:v>1</c:v>
                </c:pt>
                <c:pt idx="2">
                  <c:v>1</c:v>
                </c:pt>
                <c:pt idx="3">
                  <c:v>2</c:v>
                </c:pt>
                <c:pt idx="4">
                  <c:v>2</c:v>
                </c:pt>
                <c:pt idx="5">
                  <c:v>3</c:v>
                </c:pt>
                <c:pt idx="6">
                  <c:v>2</c:v>
                </c:pt>
                <c:pt idx="7">
                  <c:v>3</c:v>
                </c:pt>
                <c:pt idx="8">
                  <c:v>15</c:v>
                </c:pt>
              </c:numCache>
            </c:numRef>
          </c:val>
          <c:extLst>
            <c:ext xmlns:c16="http://schemas.microsoft.com/office/drawing/2014/chart" uri="{C3380CC4-5D6E-409C-BE32-E72D297353CC}">
              <c16:uniqueId val="{00000001-F84E-4625-A455-89BA64B66CD8}"/>
            </c:ext>
          </c:extLst>
        </c:ser>
        <c:dLbls>
          <c:showLegendKey val="0"/>
          <c:showVal val="0"/>
          <c:showCatName val="0"/>
          <c:showSerName val="0"/>
          <c:showPercent val="0"/>
          <c:showBubbleSize val="0"/>
        </c:dLbls>
        <c:gapWidth val="219"/>
        <c:overlap val="-27"/>
        <c:axId val="527025144"/>
        <c:axId val="527027768"/>
        <c:extLst>
          <c:ext xmlns:c15="http://schemas.microsoft.com/office/drawing/2012/chart" uri="{02D57815-91ED-43cb-92C2-25804820EDAC}">
            <c15:filteredBarSeries>
              <c15:ser>
                <c:idx val="2"/>
                <c:order val="2"/>
                <c:tx>
                  <c:v>Gewünschtes Alter (Kinderlose)</c:v>
                </c:tx>
                <c:spPr>
                  <a:solidFill>
                    <a:schemeClr val="accent3"/>
                  </a:solidFill>
                  <a:ln>
                    <a:noFill/>
                  </a:ln>
                  <a:effectLst/>
                </c:spPr>
                <c:invertIfNegative val="0"/>
                <c:val>
                  <c:numRef>
                    <c:extLst>
                      <c:ext uri="{02D57815-91ED-43cb-92C2-25804820EDAC}">
                        <c15:formulaRef>
                          <c15:sqref>(Daten_Faehigkeiten!$B$110,Daten_Faehigkeiten!$B$113,Daten_Faehigkeiten!$B$116,Daten_Faehigkeiten!$B$119,Daten_Faehigkeiten!$B$122,Daten_Faehigkeiten!$B$125,Daten_Faehigkeiten!$B$128,Daten_Faehigkeiten!$B$131,Daten_Faehigkeiten!$B$134)</c15:sqref>
                        </c15:formulaRef>
                      </c:ext>
                    </c:extLst>
                    <c:numCache>
                      <c:formatCode>General</c:formatCode>
                      <c:ptCount val="9"/>
                      <c:pt idx="0">
                        <c:v>0</c:v>
                      </c:pt>
                      <c:pt idx="1">
                        <c:v>0</c:v>
                      </c:pt>
                      <c:pt idx="2">
                        <c:v>0</c:v>
                      </c:pt>
                      <c:pt idx="3">
                        <c:v>2</c:v>
                      </c:pt>
                      <c:pt idx="4">
                        <c:v>2</c:v>
                      </c:pt>
                      <c:pt idx="5">
                        <c:v>3</c:v>
                      </c:pt>
                      <c:pt idx="6">
                        <c:v>3</c:v>
                      </c:pt>
                      <c:pt idx="7">
                        <c:v>4</c:v>
                      </c:pt>
                      <c:pt idx="8">
                        <c:v>14</c:v>
                      </c:pt>
                    </c:numCache>
                  </c:numRef>
                </c:val>
                <c:extLst>
                  <c:ext xmlns:c16="http://schemas.microsoft.com/office/drawing/2014/chart" uri="{C3380CC4-5D6E-409C-BE32-E72D297353CC}">
                    <c16:uniqueId val="{00000002-F84E-4625-A455-89BA64B66CD8}"/>
                  </c:ext>
                </c:extLst>
              </c15:ser>
            </c15:filteredBarSeries>
          </c:ext>
        </c:extLst>
      </c:barChart>
      <c:catAx>
        <c:axId val="527025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27768"/>
        <c:crosses val="autoZero"/>
        <c:auto val="1"/>
        <c:lblAlgn val="ctr"/>
        <c:lblOffset val="100"/>
        <c:noMultiLvlLbl val="0"/>
      </c:catAx>
      <c:valAx>
        <c:axId val="527027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25144"/>
        <c:crosses val="autoZero"/>
        <c:crossBetween val="between"/>
      </c:valAx>
      <c:spPr>
        <a:noFill/>
        <a:ln>
          <a:noFill/>
        </a:ln>
        <a:effectLst/>
      </c:spPr>
    </c:plotArea>
    <c:legend>
      <c:legendPos val="t"/>
      <c:layout>
        <c:manualLayout>
          <c:xMode val="edge"/>
          <c:yMode val="edge"/>
          <c:x val="0.18502219834869724"/>
          <c:y val="0.17779053218346014"/>
          <c:w val="0.63329310807891648"/>
          <c:h val="6.4841932774533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Erster Smartphonekontakt allein</a:t>
            </a:r>
            <a:endParaRPr lang="en-GB" sz="1400" b="0" i="0" u="none" strike="noStrike" baseline="0">
              <a:effectLst/>
            </a:endParaRPr>
          </a:p>
          <a:p>
            <a:pPr>
              <a:defRPr/>
            </a:pPr>
            <a:r>
              <a:rPr lang="en-GB" sz="1400" b="0" i="0" u="none" strike="noStrike" baseline="0">
                <a:effectLst/>
              </a:rPr>
              <a:t>- Prozentual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Gewünschtes Alter (Eltern)</c:v>
          </c:tx>
          <c:spPr>
            <a:solidFill>
              <a:schemeClr val="accent1"/>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(Daten_Faehigkeiten!$B$80,Daten_Faehigkeiten!$B$83,Daten_Faehigkeiten!$B$86,Daten_Faehigkeiten!$B$89,Daten_Faehigkeiten!$B$92,Daten_Faehigkeiten!$B$95,Daten_Faehigkeiten!$B$98,Daten_Faehigkeiten!$B$101,Daten_Faehigkeiten!$B$104)</c:f>
              <c:numCache>
                <c:formatCode>0.00%</c:formatCode>
                <c:ptCount val="9"/>
                <c:pt idx="0">
                  <c:v>0</c:v>
                </c:pt>
                <c:pt idx="1">
                  <c:v>2.1739130434782608E-2</c:v>
                </c:pt>
                <c:pt idx="2">
                  <c:v>2.1739130434782608E-2</c:v>
                </c:pt>
                <c:pt idx="3">
                  <c:v>8.6956521739130432E-2</c:v>
                </c:pt>
                <c:pt idx="4">
                  <c:v>0.15217391304347827</c:v>
                </c:pt>
                <c:pt idx="5">
                  <c:v>6.5217391304347824E-2</c:v>
                </c:pt>
                <c:pt idx="6">
                  <c:v>8.6956521739130432E-2</c:v>
                </c:pt>
                <c:pt idx="7">
                  <c:v>8.6956521739130432E-2</c:v>
                </c:pt>
                <c:pt idx="8">
                  <c:v>0.47826086956521741</c:v>
                </c:pt>
              </c:numCache>
            </c:numRef>
          </c:val>
          <c:extLst>
            <c:ext xmlns:c16="http://schemas.microsoft.com/office/drawing/2014/chart" uri="{C3380CC4-5D6E-409C-BE32-E72D297353CC}">
              <c16:uniqueId val="{00000000-EC6E-47DB-B2A5-4726BEBE6E26}"/>
            </c:ext>
          </c:extLst>
        </c:ser>
        <c:ser>
          <c:idx val="1"/>
          <c:order val="1"/>
          <c:tx>
            <c:v>Reales Alter</c:v>
          </c:tx>
          <c:spPr>
            <a:solidFill>
              <a:schemeClr val="accent2"/>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(Daten_Faehigkeiten!$D$80,Daten_Faehigkeiten!$D$83,Daten_Faehigkeiten!$D$86,Daten_Faehigkeiten!$D$89,Daten_Faehigkeiten!$D$92,Daten_Faehigkeiten!$D$95,Daten_Faehigkeiten!$D$98,Daten_Faehigkeiten!$D$101,Daten_Faehigkeiten!$D$104)</c:f>
              <c:numCache>
                <c:formatCode>0.00%</c:formatCode>
                <c:ptCount val="9"/>
                <c:pt idx="0">
                  <c:v>0.36956521739130432</c:v>
                </c:pt>
                <c:pt idx="1">
                  <c:v>2.1739130434782608E-2</c:v>
                </c:pt>
                <c:pt idx="2">
                  <c:v>2.1739130434782608E-2</c:v>
                </c:pt>
                <c:pt idx="3">
                  <c:v>4.3478260869565216E-2</c:v>
                </c:pt>
                <c:pt idx="4">
                  <c:v>4.3478260869565216E-2</c:v>
                </c:pt>
                <c:pt idx="5">
                  <c:v>6.5217391304347824E-2</c:v>
                </c:pt>
                <c:pt idx="6">
                  <c:v>4.3478260869565216E-2</c:v>
                </c:pt>
                <c:pt idx="7">
                  <c:v>6.5217391304347824E-2</c:v>
                </c:pt>
                <c:pt idx="8">
                  <c:v>0.32608695652173914</c:v>
                </c:pt>
              </c:numCache>
            </c:numRef>
          </c:val>
          <c:extLst>
            <c:ext xmlns:c16="http://schemas.microsoft.com/office/drawing/2014/chart" uri="{C3380CC4-5D6E-409C-BE32-E72D297353CC}">
              <c16:uniqueId val="{00000001-EC6E-47DB-B2A5-4726BEBE6E26}"/>
            </c:ext>
          </c:extLst>
        </c:ser>
        <c:ser>
          <c:idx val="2"/>
          <c:order val="2"/>
          <c:tx>
            <c:v>Gewünschtes Alter (Kinderlose)</c:v>
          </c:tx>
          <c:spPr>
            <a:solidFill>
              <a:schemeClr val="accent3"/>
            </a:solidFill>
            <a:ln>
              <a:noFill/>
            </a:ln>
            <a:effectLst/>
          </c:spPr>
          <c:invertIfNegative val="0"/>
          <c:val>
            <c:numRef>
              <c:f>(Daten_Faehigkeiten!$B$111,Daten_Faehigkeiten!$B$114,Daten_Faehigkeiten!$B$117,Daten_Faehigkeiten!$B$120,Daten_Faehigkeiten!$B$123,Daten_Faehigkeiten!$B$126,Daten_Faehigkeiten!$B$129,Daten_Faehigkeiten!$B$132,Daten_Faehigkeiten!$B$135)</c:f>
              <c:numCache>
                <c:formatCode>0.00%</c:formatCode>
                <c:ptCount val="9"/>
                <c:pt idx="0">
                  <c:v>0</c:v>
                </c:pt>
                <c:pt idx="1">
                  <c:v>0</c:v>
                </c:pt>
                <c:pt idx="2">
                  <c:v>0</c:v>
                </c:pt>
                <c:pt idx="3">
                  <c:v>7.1428571428571425E-2</c:v>
                </c:pt>
                <c:pt idx="4">
                  <c:v>7.1428571428571425E-2</c:v>
                </c:pt>
                <c:pt idx="5">
                  <c:v>0.10714285714285714</c:v>
                </c:pt>
                <c:pt idx="6">
                  <c:v>0.10714285714285714</c:v>
                </c:pt>
                <c:pt idx="7">
                  <c:v>0.14285714285714285</c:v>
                </c:pt>
                <c:pt idx="8">
                  <c:v>0.5</c:v>
                </c:pt>
              </c:numCache>
            </c:numRef>
          </c:val>
          <c:extLst>
            <c:ext xmlns:c16="http://schemas.microsoft.com/office/drawing/2014/chart" uri="{C3380CC4-5D6E-409C-BE32-E72D297353CC}">
              <c16:uniqueId val="{00000002-EC6E-47DB-B2A5-4726BEBE6E26}"/>
            </c:ext>
          </c:extLst>
        </c:ser>
        <c:dLbls>
          <c:showLegendKey val="0"/>
          <c:showVal val="0"/>
          <c:showCatName val="0"/>
          <c:showSerName val="0"/>
          <c:showPercent val="0"/>
          <c:showBubbleSize val="0"/>
        </c:dLbls>
        <c:gapWidth val="219"/>
        <c:overlap val="-27"/>
        <c:axId val="504149984"/>
        <c:axId val="504154904"/>
      </c:barChart>
      <c:catAx>
        <c:axId val="50414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54904"/>
        <c:crosses val="autoZero"/>
        <c:auto val="1"/>
        <c:lblAlgn val="ctr"/>
        <c:lblOffset val="100"/>
        <c:noMultiLvlLbl val="0"/>
      </c:catAx>
      <c:valAx>
        <c:axId val="504154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499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Würden Sie ein Buch kaufen, </a:t>
            </a:r>
          </a:p>
          <a:p>
            <a:pPr>
              <a:defRPr/>
            </a:pPr>
            <a:r>
              <a:rPr lang="en-GB"/>
              <a:t>weil eine App dazu gehört?</a:t>
            </a:r>
          </a:p>
        </c:rich>
      </c:tx>
      <c:layout>
        <c:manualLayout>
          <c:xMode val="edge"/>
          <c:yMode val="edge"/>
          <c:x val="0.11322222222222225"/>
          <c:y val="2.777777777777777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3FB0-40B0-BF95-9E883268AD27}"/>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3FB0-40B0-BF95-9E883268AD27}"/>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3FB0-40B0-BF95-9E883268AD27}"/>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3FB0-40B0-BF95-9E883268AD27}"/>
              </c:ext>
            </c:extLst>
          </c:dPt>
          <c:cat>
            <c:strRef>
              <c:f>(Daten_Traumapp!$L$77,Daten_Traumapp!$L$79,Daten_Traumapp!$L$81,Daten_Traumapp!$L$83)</c:f>
              <c:strCache>
                <c:ptCount val="4"/>
                <c:pt idx="0">
                  <c:v>nein</c:v>
                </c:pt>
                <c:pt idx="1">
                  <c:v>ja</c:v>
                </c:pt>
                <c:pt idx="2">
                  <c:v>unsicher</c:v>
                </c:pt>
                <c:pt idx="3">
                  <c:v>weiß nicht</c:v>
                </c:pt>
              </c:strCache>
            </c:strRef>
          </c:cat>
          <c:val>
            <c:numRef>
              <c:f>(Daten_Traumapp!$L$78,Daten_Traumapp!$L$80,Daten_Traumapp!$L$82,Daten_Traumapp!$L$84)</c:f>
              <c:numCache>
                <c:formatCode>General</c:formatCode>
                <c:ptCount val="4"/>
                <c:pt idx="0">
                  <c:v>25</c:v>
                </c:pt>
                <c:pt idx="1">
                  <c:v>19</c:v>
                </c:pt>
                <c:pt idx="2">
                  <c:v>20</c:v>
                </c:pt>
                <c:pt idx="3">
                  <c:v>20</c:v>
                </c:pt>
              </c:numCache>
            </c:numRef>
          </c:val>
          <c:extLst>
            <c:ext xmlns:c16="http://schemas.microsoft.com/office/drawing/2014/chart" uri="{C3380CC4-5D6E-409C-BE32-E72D297353CC}">
              <c16:uniqueId val="{00000000-6021-4039-8D11-65AD872F6230}"/>
            </c:ext>
          </c:extLst>
        </c:ser>
        <c:ser>
          <c:idx val="1"/>
          <c:order val="1"/>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9-3FB0-40B0-BF95-9E883268AD27}"/>
              </c:ext>
            </c:extLst>
          </c:dPt>
          <c:cat>
            <c:strRef>
              <c:f>(Daten_Traumapp!$L$77,Daten_Traumapp!$L$79,Daten_Traumapp!$L$81,Daten_Traumapp!$L$83)</c:f>
              <c:strCache>
                <c:ptCount val="4"/>
                <c:pt idx="0">
                  <c:v>nein</c:v>
                </c:pt>
                <c:pt idx="1">
                  <c:v>ja</c:v>
                </c:pt>
                <c:pt idx="2">
                  <c:v>unsicher</c:v>
                </c:pt>
                <c:pt idx="3">
                  <c:v>weiß nicht</c:v>
                </c:pt>
              </c:strCache>
            </c:strRef>
          </c:cat>
          <c:val>
            <c:numLit>
              <c:formatCode>General</c:formatCode>
              <c:ptCount val="1"/>
              <c:pt idx="0">
                <c:v>1</c:v>
              </c:pt>
            </c:numLit>
          </c:val>
          <c:extLst>
            <c:ext xmlns:c16="http://schemas.microsoft.com/office/drawing/2014/chart" uri="{C3380CC4-5D6E-409C-BE32-E72D297353CC}">
              <c16:uniqueId val="{00000001-6021-4039-8D11-65AD872F6230}"/>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Würden Sie sich eine App ansehen, die zu einem Kinderbuch gehört?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4C41-4025-A521-5FDFDED794DA}"/>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4C41-4025-A521-5FDFDED794DA}"/>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4C41-4025-A521-5FDFDED794DA}"/>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4C41-4025-A521-5FDFDED794DA}"/>
              </c:ext>
            </c:extLst>
          </c:dPt>
          <c:cat>
            <c:strRef>
              <c:f>(Daten_Traumapp!$M$77,Daten_Traumapp!$M$79,Daten_Traumapp!$M$81,Daten_Traumapp!$M$83)</c:f>
              <c:strCache>
                <c:ptCount val="4"/>
                <c:pt idx="0">
                  <c:v>nein</c:v>
                </c:pt>
                <c:pt idx="1">
                  <c:v>ja</c:v>
                </c:pt>
                <c:pt idx="2">
                  <c:v>unsicher</c:v>
                </c:pt>
                <c:pt idx="3">
                  <c:v>weiß nicht</c:v>
                </c:pt>
              </c:strCache>
            </c:strRef>
          </c:cat>
          <c:val>
            <c:numRef>
              <c:f>(Daten_Traumapp!$M$78,Daten_Traumapp!$M$80,Daten_Traumapp!$M$82,Daten_Traumapp!$M$84)</c:f>
              <c:numCache>
                <c:formatCode>General</c:formatCode>
                <c:ptCount val="4"/>
                <c:pt idx="0">
                  <c:v>12</c:v>
                </c:pt>
                <c:pt idx="1">
                  <c:v>26</c:v>
                </c:pt>
                <c:pt idx="2">
                  <c:v>22</c:v>
                </c:pt>
                <c:pt idx="3">
                  <c:v>22</c:v>
                </c:pt>
              </c:numCache>
            </c:numRef>
          </c:val>
          <c:extLst>
            <c:ext xmlns:c16="http://schemas.microsoft.com/office/drawing/2014/chart" uri="{C3380CC4-5D6E-409C-BE32-E72D297353CC}">
              <c16:uniqueId val="{00000000-8766-4B17-AFFB-64F1A2E0500D}"/>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3175</xdr:colOff>
      <xdr:row>0</xdr:row>
      <xdr:rowOff>15875</xdr:rowOff>
    </xdr:from>
    <xdr:to>
      <xdr:col>6</xdr:col>
      <xdr:colOff>3175</xdr:colOff>
      <xdr:row>14</xdr:row>
      <xdr:rowOff>180975</xdr:rowOff>
    </xdr:to>
    <xdr:graphicFrame macro="">
      <xdr:nvGraphicFramePr>
        <xdr:cNvPr id="2" name="Diagramm 1">
          <a:extLst>
            <a:ext uri="{FF2B5EF4-FFF2-40B4-BE49-F238E27FC236}">
              <a16:creationId xmlns:a16="http://schemas.microsoft.com/office/drawing/2014/main" id="{08664787-2A4D-4E0B-98B1-4F0EDA056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180974</xdr:rowOff>
    </xdr:from>
    <xdr:to>
      <xdr:col>11</xdr:col>
      <xdr:colOff>654050</xdr:colOff>
      <xdr:row>26</xdr:row>
      <xdr:rowOff>139700</xdr:rowOff>
    </xdr:to>
    <xdr:graphicFrame macro="">
      <xdr:nvGraphicFramePr>
        <xdr:cNvPr id="2" name="Diagramm 1">
          <a:extLst>
            <a:ext uri="{FF2B5EF4-FFF2-40B4-BE49-F238E27FC236}">
              <a16:creationId xmlns:a16="http://schemas.microsoft.com/office/drawing/2014/main" id="{414F4899-EFC7-42E6-9C5F-A32FB2A9A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xdr:colOff>
      <xdr:row>28</xdr:row>
      <xdr:rowOff>9524</xdr:rowOff>
    </xdr:from>
    <xdr:to>
      <xdr:col>11</xdr:col>
      <xdr:colOff>622299</xdr:colOff>
      <xdr:row>45</xdr:row>
      <xdr:rowOff>107949</xdr:rowOff>
    </xdr:to>
    <xdr:graphicFrame macro="">
      <xdr:nvGraphicFramePr>
        <xdr:cNvPr id="3" name="Diagramm 2">
          <a:extLst>
            <a:ext uri="{FF2B5EF4-FFF2-40B4-BE49-F238E27FC236}">
              <a16:creationId xmlns:a16="http://schemas.microsoft.com/office/drawing/2014/main" id="{12B3ECA7-5065-4920-9699-A3FFCE642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46</xdr:row>
      <xdr:rowOff>180974</xdr:rowOff>
    </xdr:from>
    <xdr:to>
      <xdr:col>8</xdr:col>
      <xdr:colOff>101600</xdr:colOff>
      <xdr:row>62</xdr:row>
      <xdr:rowOff>107949</xdr:rowOff>
    </xdr:to>
    <xdr:graphicFrame macro="">
      <xdr:nvGraphicFramePr>
        <xdr:cNvPr id="4" name="Diagramm 3">
          <a:extLst>
            <a:ext uri="{FF2B5EF4-FFF2-40B4-BE49-F238E27FC236}">
              <a16:creationId xmlns:a16="http://schemas.microsoft.com/office/drawing/2014/main" id="{05016508-8834-4C30-9539-1AEEC09DC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9524</xdr:colOff>
      <xdr:row>63</xdr:row>
      <xdr:rowOff>180974</xdr:rowOff>
    </xdr:from>
    <xdr:to>
      <xdr:col>10</xdr:col>
      <xdr:colOff>0</xdr:colOff>
      <xdr:row>81</xdr:row>
      <xdr:rowOff>171450</xdr:rowOff>
    </xdr:to>
    <xdr:graphicFrame macro="">
      <xdr:nvGraphicFramePr>
        <xdr:cNvPr id="5" name="Diagramm 4">
          <a:extLst>
            <a:ext uri="{FF2B5EF4-FFF2-40B4-BE49-F238E27FC236}">
              <a16:creationId xmlns:a16="http://schemas.microsoft.com/office/drawing/2014/main" id="{34EB80B2-00A6-464C-BE0A-D1488FE6E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755650</xdr:colOff>
      <xdr:row>63</xdr:row>
      <xdr:rowOff>165100</xdr:rowOff>
    </xdr:from>
    <xdr:to>
      <xdr:col>20</xdr:col>
      <xdr:colOff>746126</xdr:colOff>
      <xdr:row>81</xdr:row>
      <xdr:rowOff>155576</xdr:rowOff>
    </xdr:to>
    <xdr:graphicFrame macro="">
      <xdr:nvGraphicFramePr>
        <xdr:cNvPr id="6" name="Diagramm 5">
          <a:extLst>
            <a:ext uri="{FF2B5EF4-FFF2-40B4-BE49-F238E27FC236}">
              <a16:creationId xmlns:a16="http://schemas.microsoft.com/office/drawing/2014/main" id="{54D2917C-2099-4036-8CB0-D0216D73B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47</xdr:row>
      <xdr:rowOff>0</xdr:rowOff>
    </xdr:from>
    <xdr:to>
      <xdr:col>17</xdr:col>
      <xdr:colOff>101600</xdr:colOff>
      <xdr:row>62</xdr:row>
      <xdr:rowOff>111125</xdr:rowOff>
    </xdr:to>
    <xdr:graphicFrame macro="">
      <xdr:nvGraphicFramePr>
        <xdr:cNvPr id="7" name="Diagramm 6">
          <a:extLst>
            <a:ext uri="{FF2B5EF4-FFF2-40B4-BE49-F238E27FC236}">
              <a16:creationId xmlns:a16="http://schemas.microsoft.com/office/drawing/2014/main" id="{7A4EECA0-1246-48B2-A8F3-7F58A427B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3175</xdr:colOff>
      <xdr:row>0</xdr:row>
      <xdr:rowOff>3175</xdr:rowOff>
    </xdr:from>
    <xdr:to>
      <xdr:col>6</xdr:col>
      <xdr:colOff>3175</xdr:colOff>
      <xdr:row>14</xdr:row>
      <xdr:rowOff>168275</xdr:rowOff>
    </xdr:to>
    <xdr:graphicFrame macro="">
      <xdr:nvGraphicFramePr>
        <xdr:cNvPr id="2" name="Diagramm 1">
          <a:extLst>
            <a:ext uri="{FF2B5EF4-FFF2-40B4-BE49-F238E27FC236}">
              <a16:creationId xmlns:a16="http://schemas.microsoft.com/office/drawing/2014/main" id="{1B1DCBFA-9942-44D6-B27B-4116F9E3B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3174</xdr:colOff>
      <xdr:row>15</xdr:row>
      <xdr:rowOff>180974</xdr:rowOff>
    </xdr:from>
    <xdr:to>
      <xdr:col>6</xdr:col>
      <xdr:colOff>577849</xdr:colOff>
      <xdr:row>32</xdr:row>
      <xdr:rowOff>44449</xdr:rowOff>
    </xdr:to>
    <xdr:graphicFrame macro="">
      <xdr:nvGraphicFramePr>
        <xdr:cNvPr id="3" name="Diagramm 2">
          <a:extLst>
            <a:ext uri="{FF2B5EF4-FFF2-40B4-BE49-F238E27FC236}">
              <a16:creationId xmlns:a16="http://schemas.microsoft.com/office/drawing/2014/main" id="{19586289-734A-4752-8942-A62F319B9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34</xdr:row>
      <xdr:rowOff>3174</xdr:rowOff>
    </xdr:from>
    <xdr:to>
      <xdr:col>9</xdr:col>
      <xdr:colOff>457200</xdr:colOff>
      <xdr:row>57</xdr:row>
      <xdr:rowOff>44450</xdr:rowOff>
    </xdr:to>
    <xdr:graphicFrame macro="">
      <xdr:nvGraphicFramePr>
        <xdr:cNvPr id="4" name="Diagramm 3">
          <a:extLst>
            <a:ext uri="{FF2B5EF4-FFF2-40B4-BE49-F238E27FC236}">
              <a16:creationId xmlns:a16="http://schemas.microsoft.com/office/drawing/2014/main" id="{7D4CCB34-4689-432B-9EE5-0B49CC09A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78"/>
  <sheetViews>
    <sheetView topLeftCell="G2" zoomScale="99" zoomScaleNormal="99" workbookViewId="0">
      <pane ySplit="1" topLeftCell="A18" activePane="bottomLeft" state="frozen"/>
      <selection activeCell="G2" sqref="G2"/>
      <selection pane="bottomLeft" activeCell="G2" sqref="A2:XFD2"/>
    </sheetView>
  </sheetViews>
  <sheetFormatPr baseColWidth="10" defaultRowHeight="14.5" x14ac:dyDescent="0.35"/>
  <cols>
    <col min="1" max="5" width="0" hidden="1" customWidth="1"/>
    <col min="6" max="6" width="21.36328125" hidden="1" customWidth="1"/>
    <col min="7" max="7" width="13.81640625" customWidth="1"/>
  </cols>
  <sheetData>
    <row r="1" spans="1:47" hidden="1" x14ac:dyDescent="0.35">
      <c r="A1" t="s">
        <v>0</v>
      </c>
      <c r="B1" t="s">
        <v>1</v>
      </c>
      <c r="C1" t="s">
        <v>2</v>
      </c>
      <c r="D1" t="s">
        <v>3</v>
      </c>
      <c r="E1" t="s">
        <v>4</v>
      </c>
      <c r="F1" t="s">
        <v>5</v>
      </c>
      <c r="G1" t="s">
        <v>6</v>
      </c>
      <c r="H1" t="s">
        <v>466</v>
      </c>
      <c r="I1" t="s">
        <v>8</v>
      </c>
      <c r="J1" t="s">
        <v>469</v>
      </c>
      <c r="K1" t="s">
        <v>10</v>
      </c>
      <c r="L1" t="s">
        <v>471</v>
      </c>
      <c r="M1" t="s">
        <v>474</v>
      </c>
      <c r="N1" t="s">
        <v>13</v>
      </c>
      <c r="O1" t="s">
        <v>14</v>
      </c>
      <c r="P1" t="s">
        <v>15</v>
      </c>
      <c r="Q1" t="s">
        <v>16</v>
      </c>
      <c r="R1" t="s">
        <v>17</v>
      </c>
      <c r="S1" t="s">
        <v>18</v>
      </c>
      <c r="T1" t="s">
        <v>19</v>
      </c>
      <c r="U1" t="s">
        <v>471</v>
      </c>
      <c r="V1" t="s">
        <v>472</v>
      </c>
      <c r="W1" t="s">
        <v>475</v>
      </c>
    </row>
    <row r="2" spans="1:47" x14ac:dyDescent="0.35">
      <c r="A2" t="s">
        <v>64</v>
      </c>
      <c r="B2" t="s">
        <v>65</v>
      </c>
      <c r="C2" t="s">
        <v>66</v>
      </c>
      <c r="D2" t="s">
        <v>67</v>
      </c>
      <c r="E2" t="s">
        <v>68</v>
      </c>
      <c r="F2" t="s">
        <v>69</v>
      </c>
      <c r="G2" t="s">
        <v>70</v>
      </c>
      <c r="H2" t="s">
        <v>71</v>
      </c>
      <c r="I2" t="s">
        <v>72</v>
      </c>
      <c r="J2" t="s">
        <v>73</v>
      </c>
      <c r="K2" t="s">
        <v>74</v>
      </c>
      <c r="L2" t="s">
        <v>75</v>
      </c>
      <c r="M2" t="s">
        <v>76</v>
      </c>
      <c r="N2" t="s">
        <v>77</v>
      </c>
      <c r="O2" t="s">
        <v>78</v>
      </c>
      <c r="P2" t="s">
        <v>79</v>
      </c>
      <c r="Q2" t="s">
        <v>80</v>
      </c>
      <c r="R2" t="s">
        <v>81</v>
      </c>
      <c r="S2" t="s">
        <v>82</v>
      </c>
      <c r="T2" t="s">
        <v>83</v>
      </c>
      <c r="U2" t="s">
        <v>84</v>
      </c>
      <c r="V2" t="s">
        <v>85</v>
      </c>
      <c r="W2" t="s">
        <v>86</v>
      </c>
    </row>
    <row r="3" spans="1:47" x14ac:dyDescent="0.35">
      <c r="A3">
        <v>29</v>
      </c>
      <c r="D3" t="s">
        <v>143</v>
      </c>
      <c r="E3" t="s">
        <v>144</v>
      </c>
      <c r="F3" s="3">
        <v>43217.608969907407</v>
      </c>
      <c r="G3" t="s">
        <v>423</v>
      </c>
      <c r="H3" t="s">
        <v>427</v>
      </c>
      <c r="I3" t="s">
        <v>145</v>
      </c>
      <c r="J3" t="s">
        <v>433</v>
      </c>
      <c r="K3">
        <f t="shared" ref="K3:K34" si="0">SUM(L3:V3)</f>
        <v>2</v>
      </c>
      <c r="L3">
        <v>1</v>
      </c>
      <c r="N3">
        <v>1</v>
      </c>
      <c r="AU3" s="1"/>
    </row>
    <row r="4" spans="1:47" ht="19" customHeight="1" x14ac:dyDescent="0.35">
      <c r="A4">
        <v>31</v>
      </c>
      <c r="D4" t="s">
        <v>143</v>
      </c>
      <c r="E4" t="s">
        <v>144</v>
      </c>
      <c r="F4" s="3">
        <v>43217.6637962963</v>
      </c>
      <c r="G4" t="s">
        <v>421</v>
      </c>
      <c r="H4" t="s">
        <v>428</v>
      </c>
      <c r="I4" t="s">
        <v>149</v>
      </c>
      <c r="J4" t="s">
        <v>433</v>
      </c>
      <c r="K4">
        <f t="shared" si="0"/>
        <v>1</v>
      </c>
      <c r="L4">
        <v>1</v>
      </c>
      <c r="AU4" s="1"/>
    </row>
    <row r="5" spans="1:47" ht="15" customHeight="1" x14ac:dyDescent="0.35">
      <c r="A5">
        <v>32</v>
      </c>
      <c r="D5" t="s">
        <v>143</v>
      </c>
      <c r="E5" t="s">
        <v>144</v>
      </c>
      <c r="F5" s="3">
        <v>43217.723599537036</v>
      </c>
      <c r="G5" t="s">
        <v>422</v>
      </c>
      <c r="H5" t="s">
        <v>428</v>
      </c>
      <c r="I5" t="s">
        <v>153</v>
      </c>
      <c r="J5" t="s">
        <v>435</v>
      </c>
      <c r="K5">
        <f t="shared" si="0"/>
        <v>2</v>
      </c>
      <c r="Q5">
        <v>1</v>
      </c>
      <c r="S5">
        <v>1</v>
      </c>
      <c r="AU5" s="1"/>
    </row>
    <row r="6" spans="1:47" x14ac:dyDescent="0.35">
      <c r="A6">
        <v>37</v>
      </c>
      <c r="D6" t="s">
        <v>143</v>
      </c>
      <c r="E6" t="s">
        <v>144</v>
      </c>
      <c r="F6" s="3">
        <v>43217.739976851852</v>
      </c>
      <c r="G6" t="s">
        <v>423</v>
      </c>
      <c r="H6" t="s">
        <v>428</v>
      </c>
      <c r="I6" t="s">
        <v>160</v>
      </c>
      <c r="J6" t="s">
        <v>437</v>
      </c>
      <c r="K6">
        <f t="shared" si="0"/>
        <v>2</v>
      </c>
      <c r="Q6">
        <v>1</v>
      </c>
      <c r="S6">
        <v>1</v>
      </c>
      <c r="AU6" s="1"/>
    </row>
    <row r="7" spans="1:47" x14ac:dyDescent="0.35">
      <c r="A7">
        <v>39</v>
      </c>
      <c r="D7" t="s">
        <v>143</v>
      </c>
      <c r="E7" t="s">
        <v>144</v>
      </c>
      <c r="F7" s="3">
        <v>43217.74113425926</v>
      </c>
      <c r="G7" t="s">
        <v>422</v>
      </c>
      <c r="H7" t="s">
        <v>428</v>
      </c>
      <c r="I7" t="s">
        <v>163</v>
      </c>
      <c r="J7" t="s">
        <v>434</v>
      </c>
      <c r="K7">
        <f t="shared" si="0"/>
        <v>3</v>
      </c>
      <c r="L7">
        <v>1</v>
      </c>
      <c r="Q7">
        <v>1</v>
      </c>
      <c r="V7">
        <v>1</v>
      </c>
      <c r="AU7" s="1"/>
    </row>
    <row r="8" spans="1:47" x14ac:dyDescent="0.35">
      <c r="A8">
        <v>40</v>
      </c>
      <c r="D8" t="s">
        <v>143</v>
      </c>
      <c r="E8" t="s">
        <v>144</v>
      </c>
      <c r="F8" s="3">
        <v>43217.741851851853</v>
      </c>
      <c r="G8" t="s">
        <v>422</v>
      </c>
      <c r="H8" t="s">
        <v>428</v>
      </c>
      <c r="I8" t="s">
        <v>166</v>
      </c>
      <c r="J8" t="s">
        <v>433</v>
      </c>
      <c r="K8">
        <f t="shared" si="0"/>
        <v>2</v>
      </c>
      <c r="P8">
        <v>1</v>
      </c>
      <c r="T8">
        <v>1</v>
      </c>
      <c r="AU8" s="1"/>
    </row>
    <row r="9" spans="1:47" x14ac:dyDescent="0.35">
      <c r="A9">
        <v>42</v>
      </c>
      <c r="D9" t="s">
        <v>143</v>
      </c>
      <c r="E9" t="s">
        <v>144</v>
      </c>
      <c r="F9" s="3">
        <v>43217.746759259258</v>
      </c>
      <c r="G9" t="s">
        <v>421</v>
      </c>
      <c r="H9" t="s">
        <v>428</v>
      </c>
      <c r="I9" t="s">
        <v>168</v>
      </c>
      <c r="J9" t="s">
        <v>431</v>
      </c>
      <c r="K9">
        <f t="shared" si="0"/>
        <v>3</v>
      </c>
      <c r="N9">
        <v>1</v>
      </c>
      <c r="P9">
        <v>1</v>
      </c>
      <c r="S9">
        <v>1</v>
      </c>
      <c r="AU9" s="1"/>
    </row>
    <row r="10" spans="1:47" x14ac:dyDescent="0.35">
      <c r="A10">
        <v>43</v>
      </c>
      <c r="D10" t="s">
        <v>143</v>
      </c>
      <c r="E10" t="s">
        <v>144</v>
      </c>
      <c r="F10" s="3">
        <v>43217.748043981483</v>
      </c>
      <c r="G10" t="s">
        <v>422</v>
      </c>
      <c r="H10" t="s">
        <v>428</v>
      </c>
      <c r="I10" t="s">
        <v>170</v>
      </c>
      <c r="J10" t="s">
        <v>433</v>
      </c>
      <c r="K10">
        <f t="shared" si="0"/>
        <v>2</v>
      </c>
      <c r="M10">
        <v>1</v>
      </c>
      <c r="O10">
        <v>1</v>
      </c>
      <c r="AU10" s="1"/>
    </row>
    <row r="11" spans="1:47" ht="21.5" customHeight="1" x14ac:dyDescent="0.35">
      <c r="A11">
        <v>45</v>
      </c>
      <c r="D11" t="s">
        <v>143</v>
      </c>
      <c r="E11" t="s">
        <v>144</v>
      </c>
      <c r="F11" s="3">
        <v>43217.756342592591</v>
      </c>
      <c r="G11" t="s">
        <v>424</v>
      </c>
      <c r="H11" t="s">
        <v>427</v>
      </c>
      <c r="I11" t="s">
        <v>175</v>
      </c>
      <c r="J11" t="s">
        <v>433</v>
      </c>
      <c r="K11">
        <f t="shared" si="0"/>
        <v>1</v>
      </c>
      <c r="V11">
        <v>1</v>
      </c>
      <c r="AU11" s="1"/>
    </row>
    <row r="12" spans="1:47" x14ac:dyDescent="0.35">
      <c r="A12">
        <v>46</v>
      </c>
      <c r="D12" t="s">
        <v>143</v>
      </c>
      <c r="E12" t="s">
        <v>144</v>
      </c>
      <c r="F12" s="3">
        <v>43217.759050925924</v>
      </c>
      <c r="G12" t="s">
        <v>423</v>
      </c>
      <c r="H12" t="s">
        <v>428</v>
      </c>
      <c r="I12" t="s">
        <v>181</v>
      </c>
      <c r="J12" t="s">
        <v>434</v>
      </c>
      <c r="K12">
        <f t="shared" si="0"/>
        <v>1</v>
      </c>
      <c r="P12">
        <v>1</v>
      </c>
      <c r="AU12" s="1"/>
    </row>
    <row r="13" spans="1:47" x14ac:dyDescent="0.35">
      <c r="A13">
        <v>47</v>
      </c>
      <c r="D13" t="s">
        <v>143</v>
      </c>
      <c r="E13" t="s">
        <v>144</v>
      </c>
      <c r="F13" s="3">
        <v>43217.761122685188</v>
      </c>
      <c r="G13" t="s">
        <v>422</v>
      </c>
      <c r="H13" t="s">
        <v>428</v>
      </c>
      <c r="I13" t="s">
        <v>186</v>
      </c>
      <c r="J13" t="s">
        <v>437</v>
      </c>
      <c r="K13">
        <f t="shared" si="0"/>
        <v>2</v>
      </c>
      <c r="T13">
        <v>1</v>
      </c>
      <c r="V13">
        <v>1</v>
      </c>
      <c r="AU13" s="1"/>
    </row>
    <row r="14" spans="1:47" x14ac:dyDescent="0.35">
      <c r="A14">
        <v>48</v>
      </c>
      <c r="D14" t="s">
        <v>143</v>
      </c>
      <c r="E14" t="s">
        <v>144</v>
      </c>
      <c r="F14" s="3">
        <v>43217.767013888886</v>
      </c>
      <c r="G14" t="s">
        <v>421</v>
      </c>
      <c r="H14" t="s">
        <v>428</v>
      </c>
      <c r="I14" t="s">
        <v>189</v>
      </c>
      <c r="J14" t="s">
        <v>435</v>
      </c>
      <c r="K14">
        <f t="shared" si="0"/>
        <v>0</v>
      </c>
      <c r="W14">
        <v>1</v>
      </c>
      <c r="AU14" s="1"/>
    </row>
    <row r="15" spans="1:47" x14ac:dyDescent="0.35">
      <c r="A15">
        <v>49</v>
      </c>
      <c r="D15" t="s">
        <v>143</v>
      </c>
      <c r="E15" t="s">
        <v>144</v>
      </c>
      <c r="F15" s="3">
        <v>43217.769016203703</v>
      </c>
      <c r="G15" t="s">
        <v>422</v>
      </c>
      <c r="H15" t="s">
        <v>428</v>
      </c>
      <c r="I15" t="s">
        <v>192</v>
      </c>
      <c r="J15" t="s">
        <v>468</v>
      </c>
      <c r="K15">
        <f t="shared" si="0"/>
        <v>3</v>
      </c>
      <c r="O15">
        <v>1</v>
      </c>
      <c r="S15">
        <v>1</v>
      </c>
      <c r="U15">
        <v>1</v>
      </c>
      <c r="AU15" s="1"/>
    </row>
    <row r="16" spans="1:47" x14ac:dyDescent="0.35">
      <c r="A16">
        <v>51</v>
      </c>
      <c r="D16" t="s">
        <v>143</v>
      </c>
      <c r="E16" t="s">
        <v>144</v>
      </c>
      <c r="F16" s="3">
        <v>43217.828657407408</v>
      </c>
      <c r="G16" t="s">
        <v>423</v>
      </c>
      <c r="H16" t="s">
        <v>428</v>
      </c>
      <c r="I16" t="s">
        <v>193</v>
      </c>
      <c r="J16" t="s">
        <v>470</v>
      </c>
      <c r="K16">
        <f t="shared" si="0"/>
        <v>2</v>
      </c>
      <c r="R16">
        <v>1</v>
      </c>
      <c r="V16">
        <v>1</v>
      </c>
      <c r="AU16" s="1"/>
    </row>
    <row r="17" spans="1:47" x14ac:dyDescent="0.35">
      <c r="A17">
        <v>52</v>
      </c>
      <c r="D17" t="s">
        <v>143</v>
      </c>
      <c r="E17" t="s">
        <v>144</v>
      </c>
      <c r="F17" s="3">
        <v>43217.829097222224</v>
      </c>
      <c r="G17" t="s">
        <v>424</v>
      </c>
      <c r="H17" t="s">
        <v>427</v>
      </c>
      <c r="I17" t="s">
        <v>199</v>
      </c>
      <c r="J17" t="s">
        <v>433</v>
      </c>
      <c r="K17">
        <f t="shared" si="0"/>
        <v>2</v>
      </c>
      <c r="R17">
        <v>1</v>
      </c>
      <c r="V17">
        <v>1</v>
      </c>
      <c r="AU17" s="1"/>
    </row>
    <row r="18" spans="1:47" x14ac:dyDescent="0.35">
      <c r="A18">
        <v>54</v>
      </c>
      <c r="D18" t="s">
        <v>143</v>
      </c>
      <c r="E18" t="s">
        <v>144</v>
      </c>
      <c r="F18" s="3">
        <v>43217.861979166664</v>
      </c>
      <c r="G18" t="s">
        <v>422</v>
      </c>
      <c r="H18" t="s">
        <v>428</v>
      </c>
      <c r="I18" t="s">
        <v>203</v>
      </c>
      <c r="J18" t="s">
        <v>435</v>
      </c>
      <c r="K18">
        <f t="shared" si="0"/>
        <v>2</v>
      </c>
      <c r="Q18">
        <v>1</v>
      </c>
      <c r="U18">
        <v>1</v>
      </c>
      <c r="AU18" s="1"/>
    </row>
    <row r="19" spans="1:47" x14ac:dyDescent="0.35">
      <c r="A19">
        <v>55</v>
      </c>
      <c r="D19" t="s">
        <v>143</v>
      </c>
      <c r="E19" t="s">
        <v>144</v>
      </c>
      <c r="F19" s="3">
        <v>43217.86309027778</v>
      </c>
      <c r="G19" t="s">
        <v>422</v>
      </c>
      <c r="H19" t="s">
        <v>428</v>
      </c>
      <c r="I19" t="s">
        <v>208</v>
      </c>
      <c r="J19" t="s">
        <v>433</v>
      </c>
      <c r="K19">
        <f t="shared" si="0"/>
        <v>3</v>
      </c>
      <c r="L19">
        <v>1</v>
      </c>
      <c r="O19">
        <v>1</v>
      </c>
      <c r="Q19">
        <v>1</v>
      </c>
      <c r="AU19" s="1"/>
    </row>
    <row r="20" spans="1:47" x14ac:dyDescent="0.35">
      <c r="A20">
        <v>56</v>
      </c>
      <c r="D20" t="s">
        <v>143</v>
      </c>
      <c r="E20" t="s">
        <v>144</v>
      </c>
      <c r="F20" s="3">
        <v>43217.888356481482</v>
      </c>
      <c r="G20" t="s">
        <v>422</v>
      </c>
      <c r="H20" t="s">
        <v>428</v>
      </c>
      <c r="I20" t="s">
        <v>211</v>
      </c>
      <c r="J20" t="s">
        <v>470</v>
      </c>
      <c r="K20">
        <f t="shared" si="0"/>
        <v>2</v>
      </c>
      <c r="Q20">
        <v>1</v>
      </c>
      <c r="S20">
        <v>1</v>
      </c>
      <c r="AU20" s="1"/>
    </row>
    <row r="21" spans="1:47" x14ac:dyDescent="0.35">
      <c r="A21">
        <v>57</v>
      </c>
      <c r="D21" t="s">
        <v>143</v>
      </c>
      <c r="E21" t="s">
        <v>144</v>
      </c>
      <c r="F21" s="3">
        <v>43217.8905787037</v>
      </c>
      <c r="G21" t="s">
        <v>422</v>
      </c>
      <c r="H21" t="s">
        <v>427</v>
      </c>
      <c r="I21" t="s">
        <v>214</v>
      </c>
      <c r="J21" t="s">
        <v>431</v>
      </c>
      <c r="K21">
        <f t="shared" si="0"/>
        <v>1</v>
      </c>
      <c r="L21">
        <v>1</v>
      </c>
      <c r="AU21" s="1"/>
    </row>
    <row r="22" spans="1:47" x14ac:dyDescent="0.35">
      <c r="A22">
        <v>58</v>
      </c>
      <c r="D22" t="s">
        <v>143</v>
      </c>
      <c r="E22" t="s">
        <v>144</v>
      </c>
      <c r="F22" s="3">
        <v>43217.89534722222</v>
      </c>
      <c r="G22" t="s">
        <v>423</v>
      </c>
      <c r="H22" t="s">
        <v>428</v>
      </c>
      <c r="I22" t="s">
        <v>221</v>
      </c>
      <c r="J22" t="s">
        <v>431</v>
      </c>
      <c r="K22">
        <f t="shared" si="0"/>
        <v>1</v>
      </c>
      <c r="V22">
        <v>1</v>
      </c>
      <c r="AU22" s="1"/>
    </row>
    <row r="23" spans="1:47" x14ac:dyDescent="0.35">
      <c r="A23">
        <v>61</v>
      </c>
      <c r="D23" t="s">
        <v>143</v>
      </c>
      <c r="E23" t="s">
        <v>144</v>
      </c>
      <c r="F23" s="3">
        <v>43218.363680555558</v>
      </c>
      <c r="G23" t="s">
        <v>423</v>
      </c>
      <c r="H23" t="s">
        <v>428</v>
      </c>
      <c r="I23" t="s">
        <v>225</v>
      </c>
      <c r="J23" t="s">
        <v>434</v>
      </c>
      <c r="K23">
        <f t="shared" si="0"/>
        <v>2</v>
      </c>
      <c r="T23">
        <v>1</v>
      </c>
      <c r="U23">
        <v>1</v>
      </c>
      <c r="AU23" s="1"/>
    </row>
    <row r="24" spans="1:47" x14ac:dyDescent="0.35">
      <c r="A24">
        <v>63</v>
      </c>
      <c r="D24" t="s">
        <v>143</v>
      </c>
      <c r="E24" t="s">
        <v>144</v>
      </c>
      <c r="F24" s="3">
        <v>43218.771192129629</v>
      </c>
      <c r="G24" t="s">
        <v>421</v>
      </c>
      <c r="H24" t="s">
        <v>428</v>
      </c>
      <c r="I24" t="s">
        <v>225</v>
      </c>
      <c r="J24" t="s">
        <v>433</v>
      </c>
      <c r="K24">
        <f t="shared" si="0"/>
        <v>2</v>
      </c>
      <c r="O24">
        <v>1</v>
      </c>
      <c r="Q24">
        <v>1</v>
      </c>
      <c r="AU24" s="1"/>
    </row>
    <row r="25" spans="1:47" x14ac:dyDescent="0.35">
      <c r="A25">
        <v>67</v>
      </c>
      <c r="D25" t="s">
        <v>143</v>
      </c>
      <c r="E25" t="s">
        <v>144</v>
      </c>
      <c r="F25" s="3">
        <v>43219.470335648148</v>
      </c>
      <c r="G25" t="s">
        <v>423</v>
      </c>
      <c r="H25" t="s">
        <v>428</v>
      </c>
      <c r="I25" t="s">
        <v>234</v>
      </c>
      <c r="J25" t="s">
        <v>433</v>
      </c>
      <c r="K25">
        <f t="shared" si="0"/>
        <v>2</v>
      </c>
      <c r="U25">
        <v>1</v>
      </c>
      <c r="V25">
        <v>1</v>
      </c>
      <c r="AU25" s="1"/>
    </row>
    <row r="26" spans="1:47" x14ac:dyDescent="0.35">
      <c r="A26">
        <v>68</v>
      </c>
      <c r="D26" t="s">
        <v>143</v>
      </c>
      <c r="E26" t="s">
        <v>144</v>
      </c>
      <c r="F26" s="3">
        <v>43219.478634259256</v>
      </c>
      <c r="G26" t="s">
        <v>424</v>
      </c>
      <c r="H26" t="s">
        <v>428</v>
      </c>
      <c r="I26" t="s">
        <v>237</v>
      </c>
      <c r="J26" t="s">
        <v>434</v>
      </c>
      <c r="K26">
        <f t="shared" si="0"/>
        <v>1</v>
      </c>
      <c r="V26">
        <v>1</v>
      </c>
      <c r="AU26" s="1"/>
    </row>
    <row r="27" spans="1:47" ht="20" customHeight="1" x14ac:dyDescent="0.35">
      <c r="A27">
        <v>77</v>
      </c>
      <c r="D27" t="s">
        <v>143</v>
      </c>
      <c r="E27" t="s">
        <v>144</v>
      </c>
      <c r="F27" s="3">
        <v>43219.545173611114</v>
      </c>
      <c r="G27" t="s">
        <v>423</v>
      </c>
      <c r="H27" t="s">
        <v>428</v>
      </c>
      <c r="I27" t="s">
        <v>241</v>
      </c>
      <c r="J27" t="s">
        <v>470</v>
      </c>
      <c r="K27">
        <f t="shared" si="0"/>
        <v>1</v>
      </c>
      <c r="V27">
        <v>1</v>
      </c>
      <c r="AU27" s="1"/>
    </row>
    <row r="28" spans="1:47" x14ac:dyDescent="0.35">
      <c r="A28">
        <v>78</v>
      </c>
      <c r="D28" t="s">
        <v>143</v>
      </c>
      <c r="E28" t="s">
        <v>144</v>
      </c>
      <c r="F28" s="3">
        <v>43219.548159722224</v>
      </c>
      <c r="G28" t="s">
        <v>424</v>
      </c>
      <c r="H28" t="s">
        <v>427</v>
      </c>
      <c r="I28" t="s">
        <v>247</v>
      </c>
      <c r="J28" t="s">
        <v>467</v>
      </c>
      <c r="K28">
        <f t="shared" si="0"/>
        <v>1</v>
      </c>
      <c r="V28">
        <v>1</v>
      </c>
      <c r="AU28" s="1"/>
    </row>
    <row r="29" spans="1:47" x14ac:dyDescent="0.35">
      <c r="A29">
        <v>80</v>
      </c>
      <c r="D29" t="s">
        <v>143</v>
      </c>
      <c r="E29" t="s">
        <v>144</v>
      </c>
      <c r="F29" s="3">
        <v>43219.560856481483</v>
      </c>
      <c r="G29" t="s">
        <v>422</v>
      </c>
      <c r="H29" t="s">
        <v>428</v>
      </c>
      <c r="I29" t="s">
        <v>248</v>
      </c>
      <c r="J29" t="s">
        <v>431</v>
      </c>
      <c r="K29">
        <f t="shared" si="0"/>
        <v>1</v>
      </c>
      <c r="V29">
        <v>1</v>
      </c>
      <c r="AU29" s="1"/>
    </row>
    <row r="30" spans="1:47" x14ac:dyDescent="0.35">
      <c r="A30">
        <v>81</v>
      </c>
      <c r="D30" t="s">
        <v>143</v>
      </c>
      <c r="E30" t="s">
        <v>144</v>
      </c>
      <c r="F30" s="3">
        <v>43219.593969907408</v>
      </c>
      <c r="G30" t="s">
        <v>421</v>
      </c>
      <c r="H30" t="s">
        <v>428</v>
      </c>
      <c r="I30" t="s">
        <v>252</v>
      </c>
      <c r="J30" t="s">
        <v>433</v>
      </c>
      <c r="K30">
        <f t="shared" si="0"/>
        <v>0</v>
      </c>
      <c r="W30">
        <v>1</v>
      </c>
      <c r="AU30" s="1"/>
    </row>
    <row r="31" spans="1:47" x14ac:dyDescent="0.35">
      <c r="A31">
        <v>94</v>
      </c>
      <c r="D31" t="s">
        <v>143</v>
      </c>
      <c r="E31" t="s">
        <v>144</v>
      </c>
      <c r="F31" s="3">
        <v>43219.688194444447</v>
      </c>
      <c r="G31" t="s">
        <v>424</v>
      </c>
      <c r="H31" t="s">
        <v>428</v>
      </c>
      <c r="I31" t="s">
        <v>255</v>
      </c>
      <c r="J31" t="s">
        <v>434</v>
      </c>
      <c r="K31">
        <f t="shared" si="0"/>
        <v>1</v>
      </c>
      <c r="V31">
        <v>1</v>
      </c>
      <c r="AU31" s="1"/>
    </row>
    <row r="32" spans="1:47" x14ac:dyDescent="0.35">
      <c r="A32">
        <v>112</v>
      </c>
      <c r="D32" t="s">
        <v>143</v>
      </c>
      <c r="E32" t="s">
        <v>144</v>
      </c>
      <c r="F32" s="3">
        <v>43219.832129629627</v>
      </c>
      <c r="G32" t="s">
        <v>423</v>
      </c>
      <c r="H32" t="s">
        <v>428</v>
      </c>
      <c r="I32" t="s">
        <v>259</v>
      </c>
      <c r="J32" t="s">
        <v>433</v>
      </c>
      <c r="K32">
        <f t="shared" si="0"/>
        <v>2</v>
      </c>
      <c r="U32">
        <v>1</v>
      </c>
      <c r="V32">
        <v>1</v>
      </c>
      <c r="AU32" s="1"/>
    </row>
    <row r="33" spans="1:47" x14ac:dyDescent="0.35">
      <c r="A33">
        <v>118</v>
      </c>
      <c r="D33" t="s">
        <v>143</v>
      </c>
      <c r="E33" t="s">
        <v>144</v>
      </c>
      <c r="F33" s="3">
        <v>43219.889305555553</v>
      </c>
      <c r="G33" t="s">
        <v>422</v>
      </c>
      <c r="H33" t="s">
        <v>428</v>
      </c>
      <c r="I33" t="s">
        <v>264</v>
      </c>
      <c r="J33" t="s">
        <v>470</v>
      </c>
      <c r="K33">
        <f t="shared" si="0"/>
        <v>3</v>
      </c>
      <c r="Q33">
        <v>1</v>
      </c>
      <c r="S33">
        <v>1</v>
      </c>
      <c r="V33">
        <v>1</v>
      </c>
      <c r="AU33" s="1"/>
    </row>
    <row r="34" spans="1:47" x14ac:dyDescent="0.35">
      <c r="A34">
        <v>119</v>
      </c>
      <c r="D34" t="s">
        <v>143</v>
      </c>
      <c r="E34" t="s">
        <v>144</v>
      </c>
      <c r="F34" s="3">
        <v>43219.908043981479</v>
      </c>
      <c r="G34" t="s">
        <v>421</v>
      </c>
      <c r="H34" t="s">
        <v>428</v>
      </c>
      <c r="I34" t="s">
        <v>269</v>
      </c>
      <c r="J34" t="s">
        <v>435</v>
      </c>
      <c r="K34">
        <f t="shared" si="0"/>
        <v>0</v>
      </c>
      <c r="W34">
        <v>1</v>
      </c>
      <c r="AU34" s="1"/>
    </row>
    <row r="35" spans="1:47" x14ac:dyDescent="0.35">
      <c r="A35">
        <v>122</v>
      </c>
      <c r="D35" t="s">
        <v>143</v>
      </c>
      <c r="E35" t="s">
        <v>144</v>
      </c>
      <c r="F35" s="3">
        <v>43219.916898148149</v>
      </c>
      <c r="G35" t="s">
        <v>421</v>
      </c>
      <c r="H35" t="s">
        <v>428</v>
      </c>
      <c r="I35" t="s">
        <v>272</v>
      </c>
      <c r="J35" t="s">
        <v>433</v>
      </c>
      <c r="K35">
        <f t="shared" ref="K35:K66" si="1">SUM(L35:V35)</f>
        <v>0</v>
      </c>
      <c r="W35">
        <v>1</v>
      </c>
      <c r="AU35" s="1"/>
    </row>
    <row r="36" spans="1:47" x14ac:dyDescent="0.35">
      <c r="A36">
        <v>123</v>
      </c>
      <c r="D36" t="s">
        <v>143</v>
      </c>
      <c r="E36" t="s">
        <v>144</v>
      </c>
      <c r="F36" s="3">
        <v>43219.919618055559</v>
      </c>
      <c r="G36" t="s">
        <v>422</v>
      </c>
      <c r="H36" t="s">
        <v>427</v>
      </c>
      <c r="I36" t="s">
        <v>274</v>
      </c>
      <c r="J36" t="s">
        <v>434</v>
      </c>
      <c r="K36">
        <f t="shared" si="1"/>
        <v>0</v>
      </c>
      <c r="W36">
        <v>1</v>
      </c>
      <c r="AU36" s="1"/>
    </row>
    <row r="37" spans="1:47" x14ac:dyDescent="0.35">
      <c r="A37">
        <v>132</v>
      </c>
      <c r="D37" t="s">
        <v>143</v>
      </c>
      <c r="E37" t="s">
        <v>144</v>
      </c>
      <c r="F37" s="3">
        <v>43220.458495370367</v>
      </c>
      <c r="G37" t="s">
        <v>421</v>
      </c>
      <c r="H37" t="s">
        <v>428</v>
      </c>
      <c r="I37" t="s">
        <v>277</v>
      </c>
      <c r="J37" t="s">
        <v>433</v>
      </c>
      <c r="K37">
        <f t="shared" si="1"/>
        <v>1</v>
      </c>
      <c r="P37">
        <v>1</v>
      </c>
      <c r="AU37" s="1"/>
    </row>
    <row r="38" spans="1:47" x14ac:dyDescent="0.35">
      <c r="A38">
        <v>140</v>
      </c>
      <c r="D38" t="s">
        <v>143</v>
      </c>
      <c r="E38" t="s">
        <v>144</v>
      </c>
      <c r="F38" s="3">
        <v>43221.565185185187</v>
      </c>
      <c r="G38" t="s">
        <v>421</v>
      </c>
      <c r="H38" t="s">
        <v>428</v>
      </c>
      <c r="I38" t="s">
        <v>282</v>
      </c>
      <c r="J38" t="s">
        <v>435</v>
      </c>
      <c r="K38">
        <f t="shared" si="1"/>
        <v>0</v>
      </c>
      <c r="W38">
        <v>1</v>
      </c>
      <c r="AU38" s="1"/>
    </row>
    <row r="39" spans="1:47" x14ac:dyDescent="0.35">
      <c r="A39">
        <v>144</v>
      </c>
      <c r="D39" t="s">
        <v>143</v>
      </c>
      <c r="E39" t="s">
        <v>144</v>
      </c>
      <c r="F39" s="3">
        <v>43221.822662037041</v>
      </c>
      <c r="G39" t="s">
        <v>421</v>
      </c>
      <c r="H39" t="s">
        <v>428</v>
      </c>
      <c r="I39" t="s">
        <v>287</v>
      </c>
      <c r="J39" t="s">
        <v>434</v>
      </c>
      <c r="K39">
        <f t="shared" si="1"/>
        <v>1</v>
      </c>
      <c r="L39">
        <v>1</v>
      </c>
      <c r="AU39" s="1"/>
    </row>
    <row r="40" spans="1:47" x14ac:dyDescent="0.35">
      <c r="A40">
        <v>150</v>
      </c>
      <c r="D40" t="s">
        <v>143</v>
      </c>
      <c r="E40" t="s">
        <v>144</v>
      </c>
      <c r="F40" s="3">
        <v>43221.878807870373</v>
      </c>
      <c r="G40" t="s">
        <v>421</v>
      </c>
      <c r="H40" t="s">
        <v>428</v>
      </c>
      <c r="I40" t="s">
        <v>288</v>
      </c>
      <c r="J40" t="s">
        <v>434</v>
      </c>
      <c r="K40">
        <f t="shared" si="1"/>
        <v>0</v>
      </c>
      <c r="W40">
        <v>1</v>
      </c>
      <c r="AU40" s="1"/>
    </row>
    <row r="41" spans="1:47" x14ac:dyDescent="0.35">
      <c r="A41">
        <v>159</v>
      </c>
      <c r="D41" t="s">
        <v>143</v>
      </c>
      <c r="E41" t="s">
        <v>144</v>
      </c>
      <c r="F41" s="3">
        <v>43222.487939814811</v>
      </c>
      <c r="G41" t="s">
        <v>421</v>
      </c>
      <c r="H41" t="s">
        <v>428</v>
      </c>
      <c r="I41" t="s">
        <v>290</v>
      </c>
      <c r="J41" t="s">
        <v>433</v>
      </c>
      <c r="K41">
        <f t="shared" si="1"/>
        <v>0</v>
      </c>
      <c r="W41">
        <v>1</v>
      </c>
      <c r="AU41" s="1"/>
    </row>
    <row r="42" spans="1:47" x14ac:dyDescent="0.35">
      <c r="A42">
        <v>165</v>
      </c>
      <c r="D42" t="s">
        <v>143</v>
      </c>
      <c r="E42" t="s">
        <v>144</v>
      </c>
      <c r="F42" s="3">
        <v>43222.496261574073</v>
      </c>
      <c r="G42" t="s">
        <v>421</v>
      </c>
      <c r="H42" t="s">
        <v>427</v>
      </c>
      <c r="I42" t="s">
        <v>292</v>
      </c>
      <c r="J42" t="s">
        <v>436</v>
      </c>
      <c r="K42">
        <f t="shared" si="1"/>
        <v>0</v>
      </c>
      <c r="W42">
        <v>1</v>
      </c>
      <c r="AU42" s="1"/>
    </row>
    <row r="43" spans="1:47" x14ac:dyDescent="0.35">
      <c r="A43">
        <v>166</v>
      </c>
      <c r="D43" t="s">
        <v>143</v>
      </c>
      <c r="E43" t="s">
        <v>144</v>
      </c>
      <c r="F43" s="3">
        <v>43222.496423611112</v>
      </c>
      <c r="G43" t="s">
        <v>421</v>
      </c>
      <c r="H43" t="s">
        <v>428</v>
      </c>
      <c r="I43" t="s">
        <v>277</v>
      </c>
      <c r="J43" t="s">
        <v>433</v>
      </c>
      <c r="K43">
        <f t="shared" si="1"/>
        <v>0</v>
      </c>
      <c r="W43">
        <v>1</v>
      </c>
      <c r="AU43" s="1"/>
    </row>
    <row r="44" spans="1:47" x14ac:dyDescent="0.35">
      <c r="A44">
        <v>168</v>
      </c>
      <c r="D44" t="s">
        <v>143</v>
      </c>
      <c r="E44" t="s">
        <v>144</v>
      </c>
      <c r="F44" s="3">
        <v>43222.499386574076</v>
      </c>
      <c r="G44" t="s">
        <v>421</v>
      </c>
      <c r="H44" t="s">
        <v>428</v>
      </c>
      <c r="I44" t="s">
        <v>295</v>
      </c>
      <c r="J44" t="s">
        <v>433</v>
      </c>
      <c r="K44">
        <f t="shared" si="1"/>
        <v>0</v>
      </c>
      <c r="W44">
        <v>1</v>
      </c>
      <c r="AU44" s="1"/>
    </row>
    <row r="45" spans="1:47" x14ac:dyDescent="0.35">
      <c r="A45">
        <v>169</v>
      </c>
      <c r="D45" t="s">
        <v>143</v>
      </c>
      <c r="E45" t="s">
        <v>144</v>
      </c>
      <c r="F45" s="3">
        <v>43222.505196759259</v>
      </c>
      <c r="G45" t="s">
        <v>421</v>
      </c>
      <c r="H45" t="s">
        <v>427</v>
      </c>
      <c r="I45" t="s">
        <v>269</v>
      </c>
      <c r="J45" t="s">
        <v>433</v>
      </c>
      <c r="K45">
        <f t="shared" si="1"/>
        <v>0</v>
      </c>
      <c r="W45">
        <v>1</v>
      </c>
      <c r="AU45" s="1"/>
    </row>
    <row r="46" spans="1:47" x14ac:dyDescent="0.35">
      <c r="A46">
        <v>170</v>
      </c>
      <c r="D46" t="s">
        <v>143</v>
      </c>
      <c r="E46" t="s">
        <v>144</v>
      </c>
      <c r="F46" s="3">
        <v>43222.509583333333</v>
      </c>
      <c r="G46" t="s">
        <v>422</v>
      </c>
      <c r="H46" t="s">
        <v>428</v>
      </c>
      <c r="I46" t="s">
        <v>299</v>
      </c>
      <c r="J46" t="s">
        <v>435</v>
      </c>
      <c r="K46">
        <f t="shared" si="1"/>
        <v>1</v>
      </c>
      <c r="U46">
        <v>1</v>
      </c>
      <c r="AU46" s="1"/>
    </row>
    <row r="47" spans="1:47" x14ac:dyDescent="0.35">
      <c r="A47">
        <v>173</v>
      </c>
      <c r="D47" t="s">
        <v>143</v>
      </c>
      <c r="E47" t="s">
        <v>144</v>
      </c>
      <c r="F47" s="3">
        <v>43222.513252314813</v>
      </c>
      <c r="G47" t="s">
        <v>421</v>
      </c>
      <c r="H47" t="s">
        <v>428</v>
      </c>
      <c r="I47" t="s">
        <v>277</v>
      </c>
      <c r="J47" t="s">
        <v>433</v>
      </c>
      <c r="K47">
        <f t="shared" si="1"/>
        <v>3</v>
      </c>
      <c r="L47">
        <v>1</v>
      </c>
      <c r="N47">
        <v>1</v>
      </c>
      <c r="T47">
        <v>1</v>
      </c>
      <c r="AU47" s="1"/>
    </row>
    <row r="48" spans="1:47" x14ac:dyDescent="0.35">
      <c r="A48">
        <v>174</v>
      </c>
      <c r="D48" t="s">
        <v>143</v>
      </c>
      <c r="E48" t="s">
        <v>144</v>
      </c>
      <c r="F48" s="3">
        <v>43222.514340277776</v>
      </c>
      <c r="G48" t="s">
        <v>421</v>
      </c>
      <c r="H48" t="s">
        <v>427</v>
      </c>
      <c r="I48" t="s">
        <v>269</v>
      </c>
      <c r="J48" t="s">
        <v>435</v>
      </c>
      <c r="K48">
        <f t="shared" si="1"/>
        <v>0</v>
      </c>
      <c r="W48">
        <v>1</v>
      </c>
      <c r="AU48" s="1"/>
    </row>
    <row r="49" spans="1:47" x14ac:dyDescent="0.35">
      <c r="A49">
        <v>178</v>
      </c>
      <c r="D49" t="s">
        <v>143</v>
      </c>
      <c r="E49" t="s">
        <v>144</v>
      </c>
      <c r="F49" s="3">
        <v>43222.536273148151</v>
      </c>
      <c r="G49" t="s">
        <v>423</v>
      </c>
      <c r="H49" t="s">
        <v>428</v>
      </c>
      <c r="I49" t="s">
        <v>312</v>
      </c>
      <c r="J49" t="s">
        <v>437</v>
      </c>
      <c r="K49">
        <f t="shared" si="1"/>
        <v>1</v>
      </c>
      <c r="V49">
        <v>1</v>
      </c>
      <c r="AU49" s="1"/>
    </row>
    <row r="50" spans="1:47" x14ac:dyDescent="0.35">
      <c r="A50">
        <v>183</v>
      </c>
      <c r="D50" t="s">
        <v>143</v>
      </c>
      <c r="E50" t="s">
        <v>144</v>
      </c>
      <c r="F50" s="3">
        <v>43222.54451388889</v>
      </c>
      <c r="G50" t="s">
        <v>421</v>
      </c>
      <c r="H50" t="s">
        <v>428</v>
      </c>
      <c r="I50" t="s">
        <v>269</v>
      </c>
      <c r="J50" t="s">
        <v>433</v>
      </c>
      <c r="K50">
        <f t="shared" si="1"/>
        <v>0</v>
      </c>
      <c r="W50">
        <v>1</v>
      </c>
      <c r="AU50" s="1"/>
    </row>
    <row r="51" spans="1:47" x14ac:dyDescent="0.35">
      <c r="A51">
        <v>186</v>
      </c>
      <c r="D51" t="s">
        <v>143</v>
      </c>
      <c r="E51" t="s">
        <v>144</v>
      </c>
      <c r="F51" s="3">
        <v>43222.559745370374</v>
      </c>
      <c r="G51" t="s">
        <v>421</v>
      </c>
      <c r="H51" t="s">
        <v>428</v>
      </c>
      <c r="I51" t="s">
        <v>316</v>
      </c>
      <c r="J51" t="s">
        <v>433</v>
      </c>
      <c r="K51">
        <f t="shared" si="1"/>
        <v>0</v>
      </c>
      <c r="W51">
        <v>1</v>
      </c>
      <c r="AU51" s="1"/>
    </row>
    <row r="52" spans="1:47" x14ac:dyDescent="0.35">
      <c r="A52">
        <v>188</v>
      </c>
      <c r="D52" t="s">
        <v>143</v>
      </c>
      <c r="E52" t="s">
        <v>144</v>
      </c>
      <c r="F52" s="3">
        <v>43222.564143518517</v>
      </c>
      <c r="G52" t="s">
        <v>421</v>
      </c>
      <c r="H52" t="s">
        <v>428</v>
      </c>
      <c r="I52" t="s">
        <v>282</v>
      </c>
      <c r="J52" t="s">
        <v>433</v>
      </c>
      <c r="K52">
        <f t="shared" si="1"/>
        <v>0</v>
      </c>
      <c r="W52">
        <v>1</v>
      </c>
      <c r="AU52" s="1"/>
    </row>
    <row r="53" spans="1:47" x14ac:dyDescent="0.35">
      <c r="A53">
        <v>190</v>
      </c>
      <c r="D53" t="s">
        <v>143</v>
      </c>
      <c r="E53" t="s">
        <v>144</v>
      </c>
      <c r="F53" s="3">
        <v>43222.578981481478</v>
      </c>
      <c r="G53" t="s">
        <v>422</v>
      </c>
      <c r="H53" t="s">
        <v>428</v>
      </c>
      <c r="I53" t="s">
        <v>277</v>
      </c>
      <c r="J53" t="s">
        <v>435</v>
      </c>
      <c r="K53">
        <f t="shared" si="1"/>
        <v>0</v>
      </c>
      <c r="W53">
        <v>1</v>
      </c>
      <c r="AU53" s="1"/>
    </row>
    <row r="54" spans="1:47" ht="17" customHeight="1" x14ac:dyDescent="0.35">
      <c r="A54">
        <v>192</v>
      </c>
      <c r="D54" t="s">
        <v>143</v>
      </c>
      <c r="E54" t="s">
        <v>144</v>
      </c>
      <c r="F54" s="3">
        <v>43222.585856481484</v>
      </c>
      <c r="G54" t="s">
        <v>422</v>
      </c>
      <c r="H54" t="s">
        <v>427</v>
      </c>
      <c r="I54" t="s">
        <v>321</v>
      </c>
      <c r="J54" t="s">
        <v>433</v>
      </c>
      <c r="K54">
        <f t="shared" si="1"/>
        <v>0</v>
      </c>
      <c r="W54">
        <v>1</v>
      </c>
      <c r="AU54" s="1"/>
    </row>
    <row r="55" spans="1:47" x14ac:dyDescent="0.35">
      <c r="A55">
        <v>195</v>
      </c>
      <c r="D55" t="s">
        <v>143</v>
      </c>
      <c r="E55" t="s">
        <v>144</v>
      </c>
      <c r="F55" s="3">
        <v>43222.783217592594</v>
      </c>
      <c r="G55" t="s">
        <v>422</v>
      </c>
      <c r="H55" t="s">
        <v>428</v>
      </c>
      <c r="I55" t="s">
        <v>277</v>
      </c>
      <c r="J55" t="s">
        <v>433</v>
      </c>
      <c r="K55">
        <f t="shared" si="1"/>
        <v>0</v>
      </c>
      <c r="W55">
        <v>1</v>
      </c>
      <c r="AU55" s="1"/>
    </row>
    <row r="56" spans="1:47" x14ac:dyDescent="0.35">
      <c r="A56">
        <v>196</v>
      </c>
      <c r="D56" t="s">
        <v>143</v>
      </c>
      <c r="E56" t="s">
        <v>144</v>
      </c>
      <c r="F56" s="3">
        <v>43222.836527777778</v>
      </c>
      <c r="G56" t="s">
        <v>422</v>
      </c>
      <c r="H56" t="s">
        <v>428</v>
      </c>
      <c r="I56" t="s">
        <v>326</v>
      </c>
      <c r="J56" t="s">
        <v>436</v>
      </c>
      <c r="K56">
        <f t="shared" si="1"/>
        <v>0</v>
      </c>
      <c r="W56">
        <v>1</v>
      </c>
      <c r="AU56" s="1"/>
    </row>
    <row r="57" spans="1:47" x14ac:dyDescent="0.35">
      <c r="A57">
        <v>198</v>
      </c>
      <c r="D57" t="s">
        <v>143</v>
      </c>
      <c r="E57" t="s">
        <v>144</v>
      </c>
      <c r="F57" s="3">
        <v>43222.85428240741</v>
      </c>
      <c r="G57" t="s">
        <v>422</v>
      </c>
      <c r="H57" t="s">
        <v>428</v>
      </c>
      <c r="I57" t="s">
        <v>259</v>
      </c>
      <c r="J57" t="s">
        <v>434</v>
      </c>
      <c r="K57">
        <f t="shared" si="1"/>
        <v>1</v>
      </c>
      <c r="R57">
        <v>1</v>
      </c>
      <c r="AU57" s="1"/>
    </row>
    <row r="58" spans="1:47" ht="20.5" customHeight="1" x14ac:dyDescent="0.35">
      <c r="A58">
        <v>200</v>
      </c>
      <c r="D58" t="s">
        <v>143</v>
      </c>
      <c r="E58" t="s">
        <v>144</v>
      </c>
      <c r="F58" s="3">
        <v>43222.928553240738</v>
      </c>
      <c r="G58" t="s">
        <v>425</v>
      </c>
      <c r="H58" t="s">
        <v>427</v>
      </c>
      <c r="I58" t="s">
        <v>329</v>
      </c>
      <c r="J58" t="s">
        <v>470</v>
      </c>
      <c r="K58">
        <f t="shared" si="1"/>
        <v>1</v>
      </c>
      <c r="V58">
        <v>1</v>
      </c>
      <c r="AU58" s="1"/>
    </row>
    <row r="59" spans="1:47" x14ac:dyDescent="0.35">
      <c r="A59">
        <v>203</v>
      </c>
      <c r="D59" t="s">
        <v>143</v>
      </c>
      <c r="E59" t="s">
        <v>144</v>
      </c>
      <c r="F59" s="3">
        <v>43222.987280092595</v>
      </c>
      <c r="G59" t="s">
        <v>422</v>
      </c>
      <c r="H59" t="s">
        <v>428</v>
      </c>
      <c r="I59" t="s">
        <v>333</v>
      </c>
      <c r="J59" t="s">
        <v>433</v>
      </c>
      <c r="K59">
        <f t="shared" si="1"/>
        <v>1</v>
      </c>
      <c r="P59">
        <v>1</v>
      </c>
      <c r="AU59" s="1"/>
    </row>
    <row r="60" spans="1:47" x14ac:dyDescent="0.35">
      <c r="A60">
        <v>222</v>
      </c>
      <c r="D60" t="s">
        <v>143</v>
      </c>
      <c r="E60" t="s">
        <v>144</v>
      </c>
      <c r="F60" s="3">
        <v>43226.739652777775</v>
      </c>
      <c r="G60" t="s">
        <v>423</v>
      </c>
      <c r="H60" t="s">
        <v>428</v>
      </c>
      <c r="I60" t="s">
        <v>335</v>
      </c>
      <c r="J60" t="s">
        <v>435</v>
      </c>
      <c r="K60">
        <f t="shared" si="1"/>
        <v>0</v>
      </c>
      <c r="W60">
        <v>1</v>
      </c>
      <c r="AU60" s="1"/>
    </row>
    <row r="61" spans="1:47" x14ac:dyDescent="0.35">
      <c r="A61">
        <v>223</v>
      </c>
      <c r="D61" t="s">
        <v>143</v>
      </c>
      <c r="E61" t="s">
        <v>144</v>
      </c>
      <c r="F61" s="3">
        <v>43226.777858796297</v>
      </c>
      <c r="G61" t="s">
        <v>423</v>
      </c>
      <c r="H61" t="s">
        <v>427</v>
      </c>
      <c r="I61" t="s">
        <v>336</v>
      </c>
      <c r="J61" t="s">
        <v>468</v>
      </c>
      <c r="K61">
        <f t="shared" si="1"/>
        <v>0</v>
      </c>
      <c r="W61">
        <v>1</v>
      </c>
      <c r="AU61" s="1"/>
    </row>
    <row r="62" spans="1:47" x14ac:dyDescent="0.35">
      <c r="A62">
        <v>224</v>
      </c>
      <c r="D62" t="s">
        <v>143</v>
      </c>
      <c r="E62" t="s">
        <v>144</v>
      </c>
      <c r="F62" s="3">
        <v>43226.783437500002</v>
      </c>
      <c r="G62" t="s">
        <v>422</v>
      </c>
      <c r="H62" t="s">
        <v>427</v>
      </c>
      <c r="I62" t="s">
        <v>338</v>
      </c>
      <c r="J62" t="s">
        <v>436</v>
      </c>
      <c r="K62">
        <f t="shared" si="1"/>
        <v>0</v>
      </c>
      <c r="W62">
        <v>1</v>
      </c>
      <c r="AU62" s="1"/>
    </row>
    <row r="63" spans="1:47" x14ac:dyDescent="0.35">
      <c r="A63">
        <v>227</v>
      </c>
      <c r="D63" t="s">
        <v>143</v>
      </c>
      <c r="E63" t="s">
        <v>144</v>
      </c>
      <c r="F63" s="3">
        <v>43227.618090277778</v>
      </c>
      <c r="G63" t="s">
        <v>422</v>
      </c>
      <c r="H63" t="s">
        <v>428</v>
      </c>
      <c r="I63" t="s">
        <v>340</v>
      </c>
      <c r="J63" t="s">
        <v>437</v>
      </c>
      <c r="K63">
        <f t="shared" si="1"/>
        <v>1</v>
      </c>
      <c r="P63">
        <v>1</v>
      </c>
      <c r="AU63" s="1"/>
    </row>
    <row r="64" spans="1:47" x14ac:dyDescent="0.35">
      <c r="A64">
        <v>230</v>
      </c>
      <c r="D64" t="s">
        <v>143</v>
      </c>
      <c r="E64" t="s">
        <v>144</v>
      </c>
      <c r="F64" s="3">
        <v>43227.682256944441</v>
      </c>
      <c r="G64" t="s">
        <v>421</v>
      </c>
      <c r="H64" t="s">
        <v>428</v>
      </c>
      <c r="I64" t="s">
        <v>277</v>
      </c>
      <c r="J64" t="s">
        <v>470</v>
      </c>
      <c r="K64">
        <f t="shared" si="1"/>
        <v>1</v>
      </c>
      <c r="Q64">
        <v>1</v>
      </c>
      <c r="AU64" s="1"/>
    </row>
    <row r="65" spans="1:47" x14ac:dyDescent="0.35">
      <c r="A65">
        <v>231</v>
      </c>
      <c r="D65" t="s">
        <v>143</v>
      </c>
      <c r="E65" t="s">
        <v>144</v>
      </c>
      <c r="F65" s="3">
        <v>43227.688402777778</v>
      </c>
      <c r="G65" t="s">
        <v>421</v>
      </c>
      <c r="H65" t="s">
        <v>428</v>
      </c>
      <c r="I65" t="s">
        <v>259</v>
      </c>
      <c r="J65" t="s">
        <v>434</v>
      </c>
      <c r="K65">
        <f t="shared" si="1"/>
        <v>0</v>
      </c>
      <c r="W65">
        <v>1</v>
      </c>
      <c r="AU65" s="1"/>
    </row>
    <row r="66" spans="1:47" x14ac:dyDescent="0.35">
      <c r="A66">
        <v>237</v>
      </c>
      <c r="D66" t="s">
        <v>143</v>
      </c>
      <c r="E66" t="s">
        <v>144</v>
      </c>
      <c r="F66" s="3">
        <v>43227.828865740739</v>
      </c>
      <c r="G66" t="s">
        <v>421</v>
      </c>
      <c r="H66" t="s">
        <v>428</v>
      </c>
      <c r="I66" t="s">
        <v>277</v>
      </c>
      <c r="J66" t="s">
        <v>433</v>
      </c>
      <c r="K66">
        <f t="shared" si="1"/>
        <v>1</v>
      </c>
      <c r="N66">
        <v>1</v>
      </c>
      <c r="AU66" s="1"/>
    </row>
    <row r="67" spans="1:47" x14ac:dyDescent="0.35">
      <c r="A67">
        <v>238</v>
      </c>
      <c r="D67" t="s">
        <v>143</v>
      </c>
      <c r="E67" t="s">
        <v>144</v>
      </c>
      <c r="F67" s="3">
        <v>43227.839826388888</v>
      </c>
      <c r="G67" t="s">
        <v>422</v>
      </c>
      <c r="H67" t="s">
        <v>428</v>
      </c>
      <c r="I67" t="s">
        <v>269</v>
      </c>
      <c r="J67" t="s">
        <v>435</v>
      </c>
      <c r="K67">
        <f t="shared" ref="K67:K76" si="2">SUM(L67:V67)</f>
        <v>2</v>
      </c>
      <c r="L67">
        <v>1</v>
      </c>
      <c r="N67">
        <v>1</v>
      </c>
      <c r="AU67" s="1"/>
    </row>
    <row r="68" spans="1:47" x14ac:dyDescent="0.35">
      <c r="A68">
        <v>239</v>
      </c>
      <c r="D68" t="s">
        <v>143</v>
      </c>
      <c r="E68" t="s">
        <v>144</v>
      </c>
      <c r="F68" s="3">
        <v>43227.845358796294</v>
      </c>
      <c r="G68" t="s">
        <v>421</v>
      </c>
      <c r="H68" t="s">
        <v>428</v>
      </c>
      <c r="I68" t="s">
        <v>277</v>
      </c>
      <c r="J68" t="s">
        <v>433</v>
      </c>
      <c r="K68">
        <f t="shared" si="2"/>
        <v>0</v>
      </c>
      <c r="W68">
        <v>1</v>
      </c>
      <c r="AU68" s="1"/>
    </row>
    <row r="69" spans="1:47" x14ac:dyDescent="0.35">
      <c r="A69">
        <v>243</v>
      </c>
      <c r="D69" t="s">
        <v>143</v>
      </c>
      <c r="E69" t="s">
        <v>144</v>
      </c>
      <c r="F69" s="3">
        <v>43228.37835648148</v>
      </c>
      <c r="G69" t="s">
        <v>421</v>
      </c>
      <c r="H69" t="s">
        <v>428</v>
      </c>
      <c r="I69" t="s">
        <v>269</v>
      </c>
      <c r="J69" t="s">
        <v>433</v>
      </c>
      <c r="K69">
        <f t="shared" si="2"/>
        <v>0</v>
      </c>
      <c r="W69">
        <v>1</v>
      </c>
      <c r="AU69" s="1"/>
    </row>
    <row r="70" spans="1:47" x14ac:dyDescent="0.35">
      <c r="A70">
        <v>244</v>
      </c>
      <c r="D70" t="s">
        <v>143</v>
      </c>
      <c r="E70" t="s">
        <v>144</v>
      </c>
      <c r="F70" s="3">
        <v>43228.406354166669</v>
      </c>
      <c r="G70" t="s">
        <v>420</v>
      </c>
      <c r="H70" t="s">
        <v>428</v>
      </c>
      <c r="I70" t="s">
        <v>272</v>
      </c>
      <c r="J70" t="s">
        <v>436</v>
      </c>
      <c r="K70">
        <f t="shared" si="2"/>
        <v>0</v>
      </c>
      <c r="W70">
        <v>1</v>
      </c>
      <c r="AU70" s="1"/>
    </row>
    <row r="71" spans="1:47" x14ac:dyDescent="0.35">
      <c r="A71">
        <v>245</v>
      </c>
      <c r="D71" t="s">
        <v>143</v>
      </c>
      <c r="E71" t="s">
        <v>144</v>
      </c>
      <c r="F71" s="3">
        <v>43228.981608796297</v>
      </c>
      <c r="G71" t="s">
        <v>422</v>
      </c>
      <c r="H71" t="s">
        <v>428</v>
      </c>
      <c r="I71" t="s">
        <v>277</v>
      </c>
      <c r="J71" t="s">
        <v>435</v>
      </c>
      <c r="K71">
        <f t="shared" si="2"/>
        <v>3</v>
      </c>
      <c r="M71">
        <v>1</v>
      </c>
      <c r="Q71">
        <v>1</v>
      </c>
      <c r="T71">
        <v>1</v>
      </c>
      <c r="AU71" s="1"/>
    </row>
    <row r="72" spans="1:47" x14ac:dyDescent="0.35">
      <c r="A72">
        <v>247</v>
      </c>
      <c r="D72" t="s">
        <v>143</v>
      </c>
      <c r="E72" t="s">
        <v>144</v>
      </c>
      <c r="F72" s="3">
        <v>43229.503506944442</v>
      </c>
      <c r="G72" t="s">
        <v>422</v>
      </c>
      <c r="H72" t="s">
        <v>428</v>
      </c>
      <c r="I72" t="s">
        <v>357</v>
      </c>
      <c r="J72" t="s">
        <v>436</v>
      </c>
      <c r="K72">
        <f t="shared" si="2"/>
        <v>1</v>
      </c>
      <c r="V72">
        <v>1</v>
      </c>
      <c r="AU72" s="1"/>
    </row>
    <row r="73" spans="1:47" x14ac:dyDescent="0.35">
      <c r="A73">
        <v>251</v>
      </c>
      <c r="D73" t="s">
        <v>143</v>
      </c>
      <c r="E73" t="s">
        <v>144</v>
      </c>
      <c r="F73" s="3">
        <v>43230.795023148145</v>
      </c>
      <c r="G73" t="s">
        <v>422</v>
      </c>
      <c r="H73" t="s">
        <v>427</v>
      </c>
      <c r="I73" t="s">
        <v>361</v>
      </c>
      <c r="J73" t="s">
        <v>433</v>
      </c>
      <c r="K73">
        <f t="shared" si="2"/>
        <v>1</v>
      </c>
      <c r="M73">
        <v>1</v>
      </c>
      <c r="AU73" s="1"/>
    </row>
    <row r="74" spans="1:47" x14ac:dyDescent="0.35">
      <c r="A74">
        <v>255</v>
      </c>
      <c r="D74" t="s">
        <v>143</v>
      </c>
      <c r="E74" t="s">
        <v>144</v>
      </c>
      <c r="F74" s="3">
        <v>43232.475752314815</v>
      </c>
      <c r="G74" t="s">
        <v>421</v>
      </c>
      <c r="H74" t="s">
        <v>428</v>
      </c>
      <c r="I74" t="s">
        <v>269</v>
      </c>
      <c r="J74" t="s">
        <v>433</v>
      </c>
      <c r="K74">
        <f t="shared" si="2"/>
        <v>0</v>
      </c>
      <c r="W74">
        <v>1</v>
      </c>
      <c r="AU74" s="1"/>
    </row>
    <row r="75" spans="1:47" x14ac:dyDescent="0.35">
      <c r="A75">
        <v>258</v>
      </c>
      <c r="D75" t="s">
        <v>143</v>
      </c>
      <c r="E75" t="s">
        <v>144</v>
      </c>
      <c r="F75" s="3">
        <v>43232.729212962964</v>
      </c>
      <c r="G75" t="s">
        <v>425</v>
      </c>
      <c r="H75" t="s">
        <v>428</v>
      </c>
      <c r="I75" t="s">
        <v>364</v>
      </c>
      <c r="J75" t="s">
        <v>433</v>
      </c>
      <c r="K75">
        <f t="shared" si="2"/>
        <v>1</v>
      </c>
      <c r="V75">
        <v>1</v>
      </c>
      <c r="AU75" s="1"/>
    </row>
    <row r="76" spans="1:47" x14ac:dyDescent="0.35">
      <c r="A76">
        <v>259</v>
      </c>
      <c r="D76" t="s">
        <v>143</v>
      </c>
      <c r="E76" t="s">
        <v>144</v>
      </c>
      <c r="F76" s="3">
        <v>43233.722083333334</v>
      </c>
      <c r="G76" t="s">
        <v>422</v>
      </c>
      <c r="H76" t="s">
        <v>428</v>
      </c>
      <c r="I76" t="s">
        <v>368</v>
      </c>
      <c r="J76" t="s">
        <v>437</v>
      </c>
      <c r="K76">
        <f t="shared" si="2"/>
        <v>2</v>
      </c>
      <c r="S76">
        <v>1</v>
      </c>
      <c r="V76">
        <v>1</v>
      </c>
      <c r="AU76" s="1"/>
    </row>
    <row r="77" spans="1:47" s="4" customFormat="1" x14ac:dyDescent="0.35">
      <c r="L77" s="4">
        <f t="shared" ref="L77:W77" si="3">SUM(L3:L76)</f>
        <v>8</v>
      </c>
      <c r="M77" s="4">
        <f t="shared" si="3"/>
        <v>3</v>
      </c>
      <c r="N77" s="4">
        <f t="shared" si="3"/>
        <v>5</v>
      </c>
      <c r="O77" s="4">
        <f t="shared" si="3"/>
        <v>4</v>
      </c>
      <c r="P77" s="4">
        <f t="shared" si="3"/>
        <v>6</v>
      </c>
      <c r="Q77" s="4">
        <f t="shared" si="3"/>
        <v>10</v>
      </c>
      <c r="R77" s="4">
        <f t="shared" si="3"/>
        <v>3</v>
      </c>
      <c r="S77" s="4">
        <f t="shared" si="3"/>
        <v>7</v>
      </c>
      <c r="T77" s="4">
        <f t="shared" si="3"/>
        <v>5</v>
      </c>
      <c r="U77" s="4">
        <f t="shared" si="3"/>
        <v>6</v>
      </c>
      <c r="V77" s="4">
        <f t="shared" si="3"/>
        <v>19</v>
      </c>
      <c r="W77" s="4">
        <f t="shared" si="3"/>
        <v>28</v>
      </c>
    </row>
    <row r="78" spans="1:47" x14ac:dyDescent="0.35">
      <c r="L78" t="s">
        <v>496</v>
      </c>
      <c r="M78">
        <v>1</v>
      </c>
      <c r="N78">
        <v>2</v>
      </c>
      <c r="O78">
        <v>3</v>
      </c>
      <c r="P78">
        <v>4</v>
      </c>
      <c r="Q78">
        <v>5</v>
      </c>
      <c r="R78">
        <v>6</v>
      </c>
      <c r="S78">
        <v>7</v>
      </c>
      <c r="T78">
        <v>8</v>
      </c>
      <c r="U78">
        <v>9</v>
      </c>
      <c r="V78" t="s">
        <v>497</v>
      </c>
      <c r="W78" t="s">
        <v>498</v>
      </c>
    </row>
  </sheetData>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A18" sqref="A18"/>
    </sheetView>
  </sheetViews>
  <sheetFormatPr baseColWidth="10" defaultRowHeight="14.5" x14ac:dyDescent="0.35"/>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37"/>
  <sheetViews>
    <sheetView topLeftCell="A2" zoomScale="55" zoomScaleNormal="38" workbookViewId="0">
      <pane ySplit="1" topLeftCell="A3" activePane="bottomLeft" state="frozen"/>
      <selection activeCell="H2" sqref="H2"/>
      <selection pane="bottomLeft" activeCell="E96" sqref="E96"/>
    </sheetView>
  </sheetViews>
  <sheetFormatPr baseColWidth="10" defaultRowHeight="14.5" x14ac:dyDescent="0.35"/>
  <cols>
    <col min="1" max="1" width="25" customWidth="1"/>
    <col min="2" max="2" width="11.6328125" customWidth="1"/>
    <col min="5" max="5" width="30.08984375" customWidth="1"/>
  </cols>
  <sheetData>
    <row r="1" spans="1:25" hidden="1" x14ac:dyDescent="0.35">
      <c r="A1" t="s">
        <v>23</v>
      </c>
      <c r="B1" t="s">
        <v>24</v>
      </c>
      <c r="C1" t="s">
        <v>25</v>
      </c>
      <c r="D1" t="s">
        <v>26</v>
      </c>
      <c r="E1" t="s">
        <v>27</v>
      </c>
      <c r="F1" t="s">
        <v>28</v>
      </c>
      <c r="G1" t="s">
        <v>29</v>
      </c>
      <c r="H1" t="s">
        <v>30</v>
      </c>
      <c r="I1" t="s">
        <v>31</v>
      </c>
      <c r="J1" t="s">
        <v>32</v>
      </c>
      <c r="K1" t="s">
        <v>33</v>
      </c>
      <c r="L1" t="s">
        <v>34</v>
      </c>
      <c r="M1" t="s">
        <v>35</v>
      </c>
      <c r="N1" t="s">
        <v>36</v>
      </c>
      <c r="O1" t="s">
        <v>37</v>
      </c>
      <c r="P1" t="s">
        <v>38</v>
      </c>
      <c r="Q1" t="s">
        <v>39</v>
      </c>
      <c r="R1" t="s">
        <v>40</v>
      </c>
      <c r="S1" t="s">
        <v>41</v>
      </c>
      <c r="T1" t="s">
        <v>42</v>
      </c>
      <c r="U1" t="s">
        <v>43</v>
      </c>
      <c r="V1" t="s">
        <v>44</v>
      </c>
      <c r="W1" t="s">
        <v>45</v>
      </c>
      <c r="X1" t="s">
        <v>46</v>
      </c>
      <c r="Y1" t="s">
        <v>47</v>
      </c>
    </row>
    <row r="2" spans="1:25" ht="21" customHeight="1" x14ac:dyDescent="0.35">
      <c r="A2" t="s">
        <v>87</v>
      </c>
      <c r="B2" t="s">
        <v>88</v>
      </c>
      <c r="C2" t="s">
        <v>89</v>
      </c>
      <c r="D2" t="s">
        <v>90</v>
      </c>
      <c r="E2" t="s">
        <v>91</v>
      </c>
      <c r="F2" t="s">
        <v>92</v>
      </c>
      <c r="G2" t="s">
        <v>93</v>
      </c>
      <c r="H2" t="s">
        <v>94</v>
      </c>
      <c r="I2" t="s">
        <v>95</v>
      </c>
      <c r="J2" t="s">
        <v>96</v>
      </c>
      <c r="K2" t="s">
        <v>97</v>
      </c>
      <c r="L2" t="s">
        <v>98</v>
      </c>
      <c r="M2" t="s">
        <v>99</v>
      </c>
      <c r="N2" t="s">
        <v>100</v>
      </c>
      <c r="O2" t="s">
        <v>101</v>
      </c>
      <c r="P2" t="s">
        <v>102</v>
      </c>
      <c r="Q2" t="s">
        <v>103</v>
      </c>
      <c r="R2" t="s">
        <v>104</v>
      </c>
      <c r="S2" t="s">
        <v>105</v>
      </c>
      <c r="T2" t="s">
        <v>106</v>
      </c>
      <c r="U2" t="s">
        <v>107</v>
      </c>
      <c r="V2" t="s">
        <v>108</v>
      </c>
      <c r="W2" t="s">
        <v>109</v>
      </c>
      <c r="X2" t="s">
        <v>110</v>
      </c>
      <c r="Y2" t="s">
        <v>111</v>
      </c>
    </row>
    <row r="3" spans="1:25" ht="21" customHeight="1" x14ac:dyDescent="0.35">
      <c r="A3" t="s">
        <v>476</v>
      </c>
      <c r="B3" t="s">
        <v>481</v>
      </c>
      <c r="C3" t="s">
        <v>483</v>
      </c>
      <c r="D3" t="s">
        <v>483</v>
      </c>
      <c r="E3" t="s">
        <v>176</v>
      </c>
      <c r="F3" t="s">
        <v>456</v>
      </c>
      <c r="G3" t="s">
        <v>486</v>
      </c>
      <c r="H3" t="s">
        <v>487</v>
      </c>
      <c r="I3" t="s">
        <v>456</v>
      </c>
      <c r="J3" t="s">
        <v>452</v>
      </c>
      <c r="K3" t="s">
        <v>485</v>
      </c>
      <c r="L3" t="s">
        <v>452</v>
      </c>
      <c r="M3" t="s">
        <v>485</v>
      </c>
      <c r="N3" t="s">
        <v>486</v>
      </c>
      <c r="O3" t="s">
        <v>452</v>
      </c>
      <c r="P3" t="s">
        <v>177</v>
      </c>
      <c r="Q3" t="s">
        <v>458</v>
      </c>
      <c r="R3" t="s">
        <v>458</v>
      </c>
      <c r="S3" t="s">
        <v>458</v>
      </c>
      <c r="T3" t="s">
        <v>459</v>
      </c>
      <c r="U3" t="s">
        <v>490</v>
      </c>
      <c r="V3" t="s">
        <v>489</v>
      </c>
      <c r="W3" t="s">
        <v>489</v>
      </c>
      <c r="Y3" t="s">
        <v>178</v>
      </c>
    </row>
    <row r="4" spans="1:25" ht="21" customHeight="1" x14ac:dyDescent="0.35">
      <c r="A4" t="s">
        <v>479</v>
      </c>
      <c r="B4" t="s">
        <v>482</v>
      </c>
      <c r="C4" t="s">
        <v>483</v>
      </c>
      <c r="D4" t="s">
        <v>483</v>
      </c>
      <c r="E4" s="2" t="s">
        <v>222</v>
      </c>
      <c r="F4" t="s">
        <v>456</v>
      </c>
      <c r="G4" t="s">
        <v>486</v>
      </c>
      <c r="H4" t="s">
        <v>485</v>
      </c>
      <c r="I4" t="s">
        <v>456</v>
      </c>
      <c r="J4" t="s">
        <v>456</v>
      </c>
      <c r="K4" t="s">
        <v>487</v>
      </c>
      <c r="L4" t="s">
        <v>487</v>
      </c>
      <c r="M4" t="s">
        <v>486</v>
      </c>
      <c r="N4" t="s">
        <v>456</v>
      </c>
      <c r="O4" t="s">
        <v>456</v>
      </c>
      <c r="P4" t="s">
        <v>223</v>
      </c>
      <c r="Q4" t="s">
        <v>490</v>
      </c>
      <c r="R4" t="s">
        <v>490</v>
      </c>
      <c r="S4" t="s">
        <v>489</v>
      </c>
      <c r="T4" t="s">
        <v>488</v>
      </c>
      <c r="U4" t="s">
        <v>489</v>
      </c>
      <c r="V4" t="s">
        <v>489</v>
      </c>
      <c r="W4" t="s">
        <v>489</v>
      </c>
      <c r="Y4" t="s">
        <v>224</v>
      </c>
    </row>
    <row r="5" spans="1:25" ht="21" customHeight="1" x14ac:dyDescent="0.35">
      <c r="A5" t="s">
        <v>483</v>
      </c>
      <c r="B5" t="s">
        <v>483</v>
      </c>
      <c r="C5" t="s">
        <v>483</v>
      </c>
      <c r="D5" t="s">
        <v>483</v>
      </c>
      <c r="E5" t="s">
        <v>238</v>
      </c>
      <c r="F5" t="s">
        <v>487</v>
      </c>
      <c r="G5" t="s">
        <v>485</v>
      </c>
      <c r="H5" t="s">
        <v>485</v>
      </c>
      <c r="I5" t="s">
        <v>486</v>
      </c>
      <c r="J5" t="s">
        <v>452</v>
      </c>
      <c r="K5" t="s">
        <v>452</v>
      </c>
      <c r="L5" t="s">
        <v>452</v>
      </c>
      <c r="M5" t="s">
        <v>452</v>
      </c>
      <c r="N5" t="s">
        <v>452</v>
      </c>
      <c r="O5" t="s">
        <v>452</v>
      </c>
      <c r="P5" s="2" t="s">
        <v>239</v>
      </c>
      <c r="Q5" t="s">
        <v>458</v>
      </c>
      <c r="R5" t="s">
        <v>458</v>
      </c>
      <c r="S5" t="s">
        <v>458</v>
      </c>
      <c r="T5" t="s">
        <v>459</v>
      </c>
      <c r="U5" t="s">
        <v>458</v>
      </c>
      <c r="V5" t="s">
        <v>459</v>
      </c>
      <c r="W5" t="s">
        <v>489</v>
      </c>
      <c r="Y5" t="s">
        <v>240</v>
      </c>
    </row>
    <row r="6" spans="1:25" ht="21" customHeight="1" x14ac:dyDescent="0.35">
      <c r="A6" t="s">
        <v>479</v>
      </c>
      <c r="B6" t="s">
        <v>483</v>
      </c>
      <c r="C6" t="s">
        <v>483</v>
      </c>
      <c r="D6" t="s">
        <v>483</v>
      </c>
      <c r="E6" t="s">
        <v>242</v>
      </c>
      <c r="F6" t="s">
        <v>456</v>
      </c>
      <c r="G6" t="s">
        <v>456</v>
      </c>
      <c r="H6" t="s">
        <v>485</v>
      </c>
      <c r="I6" t="s">
        <v>456</v>
      </c>
      <c r="J6" t="s">
        <v>452</v>
      </c>
      <c r="K6" t="s">
        <v>486</v>
      </c>
      <c r="L6" t="s">
        <v>452</v>
      </c>
      <c r="M6" t="s">
        <v>452</v>
      </c>
      <c r="N6" t="s">
        <v>487</v>
      </c>
      <c r="O6" t="s">
        <v>452</v>
      </c>
      <c r="P6" t="s">
        <v>243</v>
      </c>
      <c r="Q6" t="s">
        <v>490</v>
      </c>
      <c r="R6" t="s">
        <v>490</v>
      </c>
      <c r="S6" t="s">
        <v>458</v>
      </c>
      <c r="T6" t="s">
        <v>459</v>
      </c>
      <c r="U6" t="s">
        <v>490</v>
      </c>
      <c r="V6" t="s">
        <v>488</v>
      </c>
      <c r="W6" t="s">
        <v>459</v>
      </c>
      <c r="X6" t="s">
        <v>244</v>
      </c>
      <c r="Y6" t="s">
        <v>245</v>
      </c>
    </row>
    <row r="7" spans="1:25" ht="21" customHeight="1" x14ac:dyDescent="0.35">
      <c r="A7" t="s">
        <v>483</v>
      </c>
      <c r="B7" t="s">
        <v>483</v>
      </c>
      <c r="C7" t="s">
        <v>483</v>
      </c>
      <c r="D7" t="s">
        <v>483</v>
      </c>
      <c r="E7" t="s">
        <v>249</v>
      </c>
      <c r="F7" t="s">
        <v>452</v>
      </c>
      <c r="G7" t="s">
        <v>452</v>
      </c>
      <c r="H7" t="s">
        <v>452</v>
      </c>
      <c r="I7" t="s">
        <v>452</v>
      </c>
      <c r="J7" t="s">
        <v>452</v>
      </c>
      <c r="K7" t="s">
        <v>452</v>
      </c>
      <c r="L7" t="s">
        <v>452</v>
      </c>
      <c r="M7" t="s">
        <v>452</v>
      </c>
      <c r="N7" t="s">
        <v>452</v>
      </c>
      <c r="O7" t="s">
        <v>452</v>
      </c>
      <c r="Q7" t="s">
        <v>458</v>
      </c>
      <c r="R7" t="s">
        <v>458</v>
      </c>
      <c r="S7" t="s">
        <v>458</v>
      </c>
      <c r="T7" t="s">
        <v>459</v>
      </c>
      <c r="U7" t="s">
        <v>458</v>
      </c>
      <c r="V7" t="s">
        <v>459</v>
      </c>
      <c r="W7" t="s">
        <v>459</v>
      </c>
      <c r="X7" t="s">
        <v>250</v>
      </c>
      <c r="Y7" s="2" t="s">
        <v>251</v>
      </c>
    </row>
    <row r="8" spans="1:25" ht="21" customHeight="1" x14ac:dyDescent="0.35">
      <c r="A8" t="s">
        <v>483</v>
      </c>
      <c r="B8" t="s">
        <v>483</v>
      </c>
      <c r="C8" t="s">
        <v>483</v>
      </c>
      <c r="D8" t="s">
        <v>483</v>
      </c>
      <c r="E8" t="s">
        <v>256</v>
      </c>
      <c r="F8" t="s">
        <v>486</v>
      </c>
      <c r="G8" t="s">
        <v>486</v>
      </c>
      <c r="H8" t="s">
        <v>485</v>
      </c>
      <c r="I8" t="s">
        <v>487</v>
      </c>
      <c r="J8" t="s">
        <v>485</v>
      </c>
      <c r="K8" t="s">
        <v>452</v>
      </c>
      <c r="L8" t="s">
        <v>452</v>
      </c>
      <c r="M8" t="s">
        <v>485</v>
      </c>
      <c r="N8" t="s">
        <v>485</v>
      </c>
      <c r="O8" t="s">
        <v>452</v>
      </c>
      <c r="P8" t="s">
        <v>257</v>
      </c>
      <c r="Q8" t="s">
        <v>458</v>
      </c>
      <c r="R8" t="s">
        <v>458</v>
      </c>
      <c r="S8" t="s">
        <v>458</v>
      </c>
      <c r="T8" t="s">
        <v>459</v>
      </c>
      <c r="U8" t="s">
        <v>458</v>
      </c>
      <c r="V8" t="s">
        <v>489</v>
      </c>
      <c r="W8" t="s">
        <v>491</v>
      </c>
      <c r="Y8" t="s">
        <v>258</v>
      </c>
    </row>
    <row r="9" spans="1:25" ht="21" customHeight="1" x14ac:dyDescent="0.35">
      <c r="A9" t="s">
        <v>479</v>
      </c>
      <c r="B9" t="s">
        <v>481</v>
      </c>
      <c r="C9" t="s">
        <v>483</v>
      </c>
      <c r="D9" t="s">
        <v>483</v>
      </c>
      <c r="E9" t="s">
        <v>330</v>
      </c>
      <c r="F9" t="s">
        <v>486</v>
      </c>
      <c r="G9" t="s">
        <v>452</v>
      </c>
      <c r="H9" t="s">
        <v>485</v>
      </c>
      <c r="I9" t="s">
        <v>486</v>
      </c>
      <c r="J9" t="s">
        <v>452</v>
      </c>
      <c r="K9" t="s">
        <v>452</v>
      </c>
      <c r="L9" t="s">
        <v>452</v>
      </c>
      <c r="M9" t="s">
        <v>452</v>
      </c>
      <c r="N9" t="s">
        <v>452</v>
      </c>
      <c r="O9" t="s">
        <v>452</v>
      </c>
      <c r="Q9" t="s">
        <v>458</v>
      </c>
      <c r="R9" t="s">
        <v>490</v>
      </c>
      <c r="S9" t="s">
        <v>489</v>
      </c>
      <c r="T9" t="s">
        <v>459</v>
      </c>
      <c r="U9" t="s">
        <v>489</v>
      </c>
      <c r="V9" t="s">
        <v>489</v>
      </c>
      <c r="W9" t="s">
        <v>488</v>
      </c>
      <c r="Y9" t="s">
        <v>331</v>
      </c>
    </row>
    <row r="10" spans="1:25" ht="21" customHeight="1" x14ac:dyDescent="0.35">
      <c r="A10" t="s">
        <v>481</v>
      </c>
      <c r="B10" t="s">
        <v>483</v>
      </c>
      <c r="C10" t="s">
        <v>481</v>
      </c>
      <c r="D10" t="s">
        <v>484</v>
      </c>
      <c r="E10" t="s">
        <v>167</v>
      </c>
      <c r="F10" t="s">
        <v>456</v>
      </c>
      <c r="G10" t="s">
        <v>452</v>
      </c>
      <c r="H10" t="s">
        <v>486</v>
      </c>
      <c r="I10" t="s">
        <v>456</v>
      </c>
      <c r="J10" t="s">
        <v>486</v>
      </c>
      <c r="K10" t="s">
        <v>486</v>
      </c>
      <c r="L10" t="s">
        <v>452</v>
      </c>
      <c r="M10" t="s">
        <v>452</v>
      </c>
      <c r="N10" t="s">
        <v>486</v>
      </c>
      <c r="O10" t="s">
        <v>452</v>
      </c>
      <c r="Q10" t="s">
        <v>458</v>
      </c>
      <c r="R10" t="s">
        <v>458</v>
      </c>
      <c r="S10" t="s">
        <v>490</v>
      </c>
      <c r="T10" t="s">
        <v>459</v>
      </c>
      <c r="U10" t="s">
        <v>490</v>
      </c>
      <c r="V10" t="s">
        <v>459</v>
      </c>
      <c r="W10" t="s">
        <v>459</v>
      </c>
    </row>
    <row r="11" spans="1:25" ht="21" customHeight="1" x14ac:dyDescent="0.35">
      <c r="A11" t="s">
        <v>482</v>
      </c>
      <c r="B11" t="s">
        <v>483</v>
      </c>
      <c r="C11" t="s">
        <v>481</v>
      </c>
      <c r="D11" t="s">
        <v>482</v>
      </c>
      <c r="E11" t="s">
        <v>260</v>
      </c>
      <c r="F11" t="s">
        <v>456</v>
      </c>
      <c r="G11" t="s">
        <v>452</v>
      </c>
      <c r="H11" t="s">
        <v>487</v>
      </c>
      <c r="I11" t="s">
        <v>485</v>
      </c>
      <c r="J11" t="s">
        <v>486</v>
      </c>
      <c r="K11" t="s">
        <v>486</v>
      </c>
      <c r="L11" t="s">
        <v>452</v>
      </c>
      <c r="M11" t="s">
        <v>487</v>
      </c>
      <c r="N11" t="s">
        <v>485</v>
      </c>
      <c r="O11" t="s">
        <v>485</v>
      </c>
      <c r="P11" t="s">
        <v>261</v>
      </c>
      <c r="Q11" t="s">
        <v>458</v>
      </c>
      <c r="R11" t="s">
        <v>490</v>
      </c>
      <c r="S11" t="s">
        <v>458</v>
      </c>
      <c r="T11" t="s">
        <v>459</v>
      </c>
      <c r="U11" t="s">
        <v>489</v>
      </c>
      <c r="V11" t="s">
        <v>459</v>
      </c>
      <c r="W11" t="s">
        <v>458</v>
      </c>
      <c r="X11" t="s">
        <v>262</v>
      </c>
    </row>
    <row r="12" spans="1:25" ht="21" customHeight="1" x14ac:dyDescent="0.35">
      <c r="A12" t="s">
        <v>477</v>
      </c>
      <c r="B12" t="s">
        <v>483</v>
      </c>
      <c r="C12" t="s">
        <v>481</v>
      </c>
      <c r="D12" t="s">
        <v>483</v>
      </c>
      <c r="E12" t="s">
        <v>365</v>
      </c>
      <c r="F12" t="s">
        <v>456</v>
      </c>
      <c r="G12" t="s">
        <v>486</v>
      </c>
      <c r="H12" t="s">
        <v>452</v>
      </c>
      <c r="I12" t="s">
        <v>456</v>
      </c>
      <c r="J12" t="s">
        <v>486</v>
      </c>
      <c r="K12" t="s">
        <v>486</v>
      </c>
      <c r="L12" t="s">
        <v>452</v>
      </c>
      <c r="M12" t="s">
        <v>452</v>
      </c>
      <c r="N12" t="s">
        <v>486</v>
      </c>
      <c r="O12" t="s">
        <v>485</v>
      </c>
      <c r="P12" t="s">
        <v>366</v>
      </c>
      <c r="Q12" t="s">
        <v>489</v>
      </c>
      <c r="R12" t="s">
        <v>489</v>
      </c>
      <c r="S12" t="s">
        <v>489</v>
      </c>
      <c r="T12" t="s">
        <v>459</v>
      </c>
      <c r="U12" t="s">
        <v>489</v>
      </c>
      <c r="V12" t="s">
        <v>488</v>
      </c>
      <c r="W12" t="s">
        <v>489</v>
      </c>
      <c r="Y12" t="s">
        <v>367</v>
      </c>
    </row>
    <row r="13" spans="1:25" ht="21" customHeight="1" x14ac:dyDescent="0.35">
      <c r="A13" t="s">
        <v>477</v>
      </c>
      <c r="B13" t="s">
        <v>483</v>
      </c>
      <c r="C13" t="s">
        <v>478</v>
      </c>
      <c r="D13" t="s">
        <v>484</v>
      </c>
      <c r="E13" t="s">
        <v>182</v>
      </c>
      <c r="F13" t="s">
        <v>456</v>
      </c>
      <c r="G13" t="s">
        <v>485</v>
      </c>
      <c r="H13" t="s">
        <v>486</v>
      </c>
      <c r="I13" t="s">
        <v>456</v>
      </c>
      <c r="J13" t="s">
        <v>486</v>
      </c>
      <c r="K13" t="s">
        <v>487</v>
      </c>
      <c r="L13" t="s">
        <v>485</v>
      </c>
      <c r="M13" t="s">
        <v>452</v>
      </c>
      <c r="N13" t="s">
        <v>487</v>
      </c>
      <c r="O13" t="s">
        <v>485</v>
      </c>
      <c r="P13" t="s">
        <v>183</v>
      </c>
      <c r="Q13" t="s">
        <v>490</v>
      </c>
      <c r="R13" t="s">
        <v>490</v>
      </c>
      <c r="S13" t="s">
        <v>458</v>
      </c>
      <c r="T13" t="s">
        <v>459</v>
      </c>
      <c r="U13" t="s">
        <v>490</v>
      </c>
      <c r="V13" t="s">
        <v>488</v>
      </c>
      <c r="W13" t="s">
        <v>459</v>
      </c>
      <c r="X13" t="s">
        <v>184</v>
      </c>
      <c r="Y13" t="s">
        <v>185</v>
      </c>
    </row>
    <row r="14" spans="1:25" ht="21" customHeight="1" x14ac:dyDescent="0.35">
      <c r="A14" t="s">
        <v>478</v>
      </c>
      <c r="B14" t="s">
        <v>476</v>
      </c>
      <c r="C14" t="s">
        <v>478</v>
      </c>
      <c r="D14" t="s">
        <v>484</v>
      </c>
      <c r="E14" s="2" t="s">
        <v>278</v>
      </c>
      <c r="F14" t="s">
        <v>456</v>
      </c>
      <c r="G14" t="s">
        <v>456</v>
      </c>
      <c r="H14" t="s">
        <v>456</v>
      </c>
      <c r="I14" t="s">
        <v>456</v>
      </c>
      <c r="J14" t="s">
        <v>485</v>
      </c>
      <c r="K14" t="s">
        <v>485</v>
      </c>
      <c r="L14" t="s">
        <v>452</v>
      </c>
      <c r="M14" t="s">
        <v>452</v>
      </c>
      <c r="N14" t="s">
        <v>486</v>
      </c>
      <c r="O14" t="s">
        <v>452</v>
      </c>
      <c r="P14" t="s">
        <v>279</v>
      </c>
      <c r="Q14" t="s">
        <v>458</v>
      </c>
      <c r="R14" t="s">
        <v>458</v>
      </c>
      <c r="S14" t="s">
        <v>458</v>
      </c>
      <c r="T14" t="s">
        <v>459</v>
      </c>
      <c r="U14" t="s">
        <v>489</v>
      </c>
      <c r="V14" t="s">
        <v>488</v>
      </c>
      <c r="W14" t="s">
        <v>459</v>
      </c>
      <c r="X14" t="s">
        <v>280</v>
      </c>
      <c r="Y14" t="s">
        <v>281</v>
      </c>
    </row>
    <row r="15" spans="1:25" ht="21" customHeight="1" x14ac:dyDescent="0.35">
      <c r="A15" t="s">
        <v>484</v>
      </c>
      <c r="B15" t="s">
        <v>476</v>
      </c>
      <c r="C15" t="s">
        <v>478</v>
      </c>
      <c r="D15" t="s">
        <v>476</v>
      </c>
      <c r="E15" t="s">
        <v>300</v>
      </c>
      <c r="F15" t="s">
        <v>456</v>
      </c>
      <c r="G15" t="s">
        <v>456</v>
      </c>
      <c r="H15" t="s">
        <v>487</v>
      </c>
      <c r="I15" t="s">
        <v>456</v>
      </c>
      <c r="J15" t="s">
        <v>487</v>
      </c>
      <c r="K15" t="s">
        <v>487</v>
      </c>
      <c r="L15" t="s">
        <v>486</v>
      </c>
      <c r="M15" t="s">
        <v>486</v>
      </c>
      <c r="N15" t="s">
        <v>456</v>
      </c>
      <c r="O15" t="s">
        <v>487</v>
      </c>
      <c r="P15" t="s">
        <v>301</v>
      </c>
      <c r="Q15" t="s">
        <v>459</v>
      </c>
      <c r="R15" t="s">
        <v>459</v>
      </c>
      <c r="S15" t="s">
        <v>488</v>
      </c>
      <c r="T15" t="s">
        <v>459</v>
      </c>
      <c r="U15" t="s">
        <v>489</v>
      </c>
      <c r="V15" t="s">
        <v>488</v>
      </c>
      <c r="W15" t="s">
        <v>459</v>
      </c>
      <c r="X15" t="s">
        <v>302</v>
      </c>
      <c r="Y15" t="s">
        <v>303</v>
      </c>
    </row>
    <row r="16" spans="1:25" ht="21" customHeight="1" x14ac:dyDescent="0.35">
      <c r="A16" t="s">
        <v>478</v>
      </c>
      <c r="B16" t="s">
        <v>476</v>
      </c>
      <c r="C16" t="s">
        <v>478</v>
      </c>
      <c r="D16" t="s">
        <v>476</v>
      </c>
      <c r="F16" t="s">
        <v>456</v>
      </c>
      <c r="G16" t="s">
        <v>486</v>
      </c>
      <c r="H16" t="s">
        <v>487</v>
      </c>
      <c r="I16" t="s">
        <v>456</v>
      </c>
      <c r="J16" t="s">
        <v>485</v>
      </c>
      <c r="K16" t="s">
        <v>486</v>
      </c>
      <c r="L16" t="s">
        <v>452</v>
      </c>
      <c r="M16" t="s">
        <v>485</v>
      </c>
      <c r="N16" t="s">
        <v>486</v>
      </c>
      <c r="O16" t="s">
        <v>452</v>
      </c>
      <c r="Q16" t="s">
        <v>490</v>
      </c>
      <c r="R16" t="s">
        <v>489</v>
      </c>
      <c r="S16" t="s">
        <v>489</v>
      </c>
      <c r="T16" t="s">
        <v>459</v>
      </c>
      <c r="U16" t="s">
        <v>489</v>
      </c>
      <c r="V16" t="s">
        <v>488</v>
      </c>
      <c r="W16" t="s">
        <v>459</v>
      </c>
    </row>
    <row r="17" spans="1:25" ht="21" customHeight="1" x14ac:dyDescent="0.35">
      <c r="A17" t="s">
        <v>478</v>
      </c>
      <c r="B17" t="s">
        <v>477</v>
      </c>
      <c r="C17" t="s">
        <v>478</v>
      </c>
      <c r="D17" t="s">
        <v>477</v>
      </c>
      <c r="E17" t="s">
        <v>334</v>
      </c>
      <c r="F17" t="s">
        <v>487</v>
      </c>
      <c r="G17" t="s">
        <v>487</v>
      </c>
      <c r="H17" t="s">
        <v>487</v>
      </c>
      <c r="I17" t="s">
        <v>487</v>
      </c>
      <c r="J17" t="s">
        <v>486</v>
      </c>
      <c r="K17" t="s">
        <v>485</v>
      </c>
      <c r="L17" t="s">
        <v>486</v>
      </c>
      <c r="M17" t="s">
        <v>486</v>
      </c>
      <c r="N17" t="s">
        <v>485</v>
      </c>
      <c r="O17" t="s">
        <v>485</v>
      </c>
      <c r="P17" t="s">
        <v>334</v>
      </c>
      <c r="Q17" t="s">
        <v>459</v>
      </c>
      <c r="R17" t="s">
        <v>459</v>
      </c>
      <c r="S17" t="s">
        <v>459</v>
      </c>
      <c r="T17" t="s">
        <v>459</v>
      </c>
      <c r="U17" t="s">
        <v>489</v>
      </c>
      <c r="V17" t="s">
        <v>489</v>
      </c>
      <c r="W17" t="s">
        <v>488</v>
      </c>
      <c r="X17" t="s">
        <v>334</v>
      </c>
      <c r="Y17" t="s">
        <v>334</v>
      </c>
    </row>
    <row r="18" spans="1:25" ht="21" customHeight="1" x14ac:dyDescent="0.35">
      <c r="A18" t="s">
        <v>476</v>
      </c>
      <c r="B18" t="s">
        <v>481</v>
      </c>
      <c r="C18" t="s">
        <v>476</v>
      </c>
      <c r="D18" t="s">
        <v>480</v>
      </c>
      <c r="E18" t="s">
        <v>161</v>
      </c>
      <c r="F18" t="s">
        <v>456</v>
      </c>
      <c r="G18" t="s">
        <v>456</v>
      </c>
      <c r="H18" t="s">
        <v>456</v>
      </c>
      <c r="I18" t="s">
        <v>487</v>
      </c>
      <c r="J18" t="s">
        <v>485</v>
      </c>
      <c r="K18" t="s">
        <v>486</v>
      </c>
      <c r="L18" t="s">
        <v>486</v>
      </c>
      <c r="M18" t="s">
        <v>485</v>
      </c>
      <c r="N18" t="s">
        <v>452</v>
      </c>
      <c r="O18" t="s">
        <v>452</v>
      </c>
      <c r="Q18" t="s">
        <v>458</v>
      </c>
      <c r="R18" t="s">
        <v>458</v>
      </c>
      <c r="S18" t="s">
        <v>458</v>
      </c>
      <c r="T18" t="s">
        <v>488</v>
      </c>
      <c r="U18" t="s">
        <v>490</v>
      </c>
      <c r="V18" t="s">
        <v>489</v>
      </c>
      <c r="W18" t="s">
        <v>489</v>
      </c>
    </row>
    <row r="19" spans="1:25" ht="21" customHeight="1" x14ac:dyDescent="0.35">
      <c r="A19" t="s">
        <v>476</v>
      </c>
      <c r="B19" t="s">
        <v>482</v>
      </c>
      <c r="C19" t="s">
        <v>476</v>
      </c>
      <c r="D19" t="s">
        <v>482</v>
      </c>
      <c r="E19" t="s">
        <v>164</v>
      </c>
      <c r="F19" t="s">
        <v>456</v>
      </c>
      <c r="G19" t="s">
        <v>486</v>
      </c>
      <c r="H19" t="s">
        <v>487</v>
      </c>
      <c r="I19" t="s">
        <v>456</v>
      </c>
      <c r="J19" t="s">
        <v>487</v>
      </c>
      <c r="K19" t="s">
        <v>487</v>
      </c>
      <c r="L19" t="s">
        <v>485</v>
      </c>
      <c r="M19" t="s">
        <v>486</v>
      </c>
      <c r="N19" t="s">
        <v>487</v>
      </c>
      <c r="O19" t="s">
        <v>486</v>
      </c>
      <c r="Q19" t="s">
        <v>489</v>
      </c>
      <c r="R19" t="s">
        <v>488</v>
      </c>
      <c r="S19" t="s">
        <v>488</v>
      </c>
      <c r="T19" t="s">
        <v>459</v>
      </c>
      <c r="U19" t="s">
        <v>489</v>
      </c>
      <c r="V19" t="s">
        <v>459</v>
      </c>
      <c r="W19" t="s">
        <v>488</v>
      </c>
      <c r="Y19" t="s">
        <v>165</v>
      </c>
    </row>
    <row r="20" spans="1:25" ht="21" customHeight="1" x14ac:dyDescent="0.35">
      <c r="A20" t="s">
        <v>479</v>
      </c>
      <c r="B20" t="s">
        <v>481</v>
      </c>
      <c r="C20" t="s">
        <v>476</v>
      </c>
      <c r="D20" t="s">
        <v>484</v>
      </c>
      <c r="F20" t="s">
        <v>456</v>
      </c>
      <c r="G20" t="s">
        <v>486</v>
      </c>
      <c r="H20" t="s">
        <v>486</v>
      </c>
      <c r="I20" t="s">
        <v>456</v>
      </c>
      <c r="J20" t="s">
        <v>486</v>
      </c>
      <c r="K20" t="s">
        <v>485</v>
      </c>
      <c r="L20" t="s">
        <v>485</v>
      </c>
      <c r="M20" t="s">
        <v>485</v>
      </c>
      <c r="N20" t="s">
        <v>485</v>
      </c>
      <c r="O20" t="s">
        <v>452</v>
      </c>
      <c r="P20" t="s">
        <v>209</v>
      </c>
      <c r="Q20" t="s">
        <v>489</v>
      </c>
      <c r="R20" t="s">
        <v>488</v>
      </c>
      <c r="S20" t="s">
        <v>459</v>
      </c>
      <c r="T20" t="s">
        <v>459</v>
      </c>
      <c r="U20" t="s">
        <v>489</v>
      </c>
      <c r="V20" t="s">
        <v>459</v>
      </c>
      <c r="W20" t="s">
        <v>459</v>
      </c>
      <c r="Y20" t="s">
        <v>210</v>
      </c>
    </row>
    <row r="21" spans="1:25" ht="21" customHeight="1" x14ac:dyDescent="0.35">
      <c r="A21" t="s">
        <v>476</v>
      </c>
      <c r="B21" t="s">
        <v>483</v>
      </c>
      <c r="C21" t="s">
        <v>476</v>
      </c>
      <c r="D21" t="s">
        <v>482</v>
      </c>
      <c r="E21" t="s">
        <v>265</v>
      </c>
      <c r="F21" t="s">
        <v>456</v>
      </c>
      <c r="G21" t="s">
        <v>456</v>
      </c>
      <c r="H21" t="s">
        <v>456</v>
      </c>
      <c r="I21" t="s">
        <v>456</v>
      </c>
      <c r="J21" t="s">
        <v>486</v>
      </c>
      <c r="K21" t="s">
        <v>486</v>
      </c>
      <c r="L21" t="s">
        <v>486</v>
      </c>
      <c r="M21" t="s">
        <v>486</v>
      </c>
      <c r="N21" t="s">
        <v>486</v>
      </c>
      <c r="O21" t="s">
        <v>452</v>
      </c>
      <c r="P21" t="s">
        <v>266</v>
      </c>
      <c r="Q21" t="s">
        <v>458</v>
      </c>
      <c r="R21" t="s">
        <v>458</v>
      </c>
      <c r="S21" t="s">
        <v>458</v>
      </c>
      <c r="T21" t="s">
        <v>459</v>
      </c>
      <c r="U21" t="s">
        <v>458</v>
      </c>
      <c r="V21" t="s">
        <v>488</v>
      </c>
      <c r="W21" t="s">
        <v>489</v>
      </c>
      <c r="X21" t="s">
        <v>267</v>
      </c>
      <c r="Y21" t="s">
        <v>268</v>
      </c>
    </row>
    <row r="22" spans="1:25" ht="21" customHeight="1" x14ac:dyDescent="0.35">
      <c r="A22" t="s">
        <v>476</v>
      </c>
      <c r="B22" t="s">
        <v>483</v>
      </c>
      <c r="C22" t="s">
        <v>476</v>
      </c>
      <c r="D22" t="s">
        <v>484</v>
      </c>
      <c r="E22" t="s">
        <v>353</v>
      </c>
      <c r="F22" t="s">
        <v>487</v>
      </c>
      <c r="G22" t="s">
        <v>486</v>
      </c>
      <c r="H22" t="s">
        <v>485</v>
      </c>
      <c r="I22" t="s">
        <v>485</v>
      </c>
      <c r="J22" t="s">
        <v>485</v>
      </c>
      <c r="K22" t="s">
        <v>452</v>
      </c>
      <c r="L22" t="s">
        <v>452</v>
      </c>
      <c r="M22" t="s">
        <v>452</v>
      </c>
      <c r="N22" t="s">
        <v>485</v>
      </c>
      <c r="O22" t="s">
        <v>485</v>
      </c>
      <c r="P22" t="s">
        <v>354</v>
      </c>
      <c r="Q22" t="s">
        <v>458</v>
      </c>
      <c r="R22" t="s">
        <v>458</v>
      </c>
      <c r="S22" t="s">
        <v>458</v>
      </c>
      <c r="T22" t="s">
        <v>459</v>
      </c>
      <c r="U22" t="s">
        <v>489</v>
      </c>
      <c r="V22" t="s">
        <v>488</v>
      </c>
      <c r="W22" t="s">
        <v>490</v>
      </c>
      <c r="Y22" t="s">
        <v>355</v>
      </c>
    </row>
    <row r="23" spans="1:25" ht="21" customHeight="1" x14ac:dyDescent="0.35">
      <c r="A23" t="s">
        <v>482</v>
      </c>
      <c r="B23" t="s">
        <v>483</v>
      </c>
      <c r="C23" t="s">
        <v>482</v>
      </c>
      <c r="D23" t="s">
        <v>484</v>
      </c>
      <c r="F23" t="s">
        <v>456</v>
      </c>
      <c r="G23" t="s">
        <v>452</v>
      </c>
      <c r="H23" t="s">
        <v>486</v>
      </c>
      <c r="I23" t="s">
        <v>486</v>
      </c>
      <c r="J23" t="s">
        <v>452</v>
      </c>
      <c r="K23" t="s">
        <v>485</v>
      </c>
      <c r="L23" t="s">
        <v>452</v>
      </c>
      <c r="M23" t="s">
        <v>452</v>
      </c>
      <c r="N23" t="s">
        <v>485</v>
      </c>
      <c r="O23" t="s">
        <v>485</v>
      </c>
      <c r="Q23" t="s">
        <v>458</v>
      </c>
      <c r="R23" t="s">
        <v>458</v>
      </c>
      <c r="S23" t="s">
        <v>458</v>
      </c>
      <c r="T23" t="s">
        <v>459</v>
      </c>
      <c r="U23" t="s">
        <v>490</v>
      </c>
      <c r="V23" t="s">
        <v>490</v>
      </c>
      <c r="W23" t="s">
        <v>488</v>
      </c>
    </row>
    <row r="24" spans="1:25" ht="21" customHeight="1" x14ac:dyDescent="0.35">
      <c r="A24" t="s">
        <v>483</v>
      </c>
      <c r="B24" t="s">
        <v>483</v>
      </c>
      <c r="C24" t="s">
        <v>482</v>
      </c>
      <c r="D24" t="s">
        <v>483</v>
      </c>
      <c r="E24" t="s">
        <v>235</v>
      </c>
      <c r="F24" t="s">
        <v>487</v>
      </c>
      <c r="G24" t="s">
        <v>486</v>
      </c>
      <c r="H24" t="s">
        <v>487</v>
      </c>
      <c r="I24" t="s">
        <v>456</v>
      </c>
      <c r="J24" t="s">
        <v>485</v>
      </c>
      <c r="K24" t="s">
        <v>486</v>
      </c>
      <c r="L24" t="s">
        <v>452</v>
      </c>
      <c r="M24" t="s">
        <v>452</v>
      </c>
      <c r="N24" t="s">
        <v>452</v>
      </c>
      <c r="O24" t="s">
        <v>452</v>
      </c>
      <c r="Q24" t="s">
        <v>459</v>
      </c>
      <c r="R24" t="s">
        <v>489</v>
      </c>
      <c r="S24" t="s">
        <v>489</v>
      </c>
      <c r="T24" t="s">
        <v>488</v>
      </c>
      <c r="U24" t="s">
        <v>490</v>
      </c>
      <c r="V24" t="s">
        <v>488</v>
      </c>
      <c r="W24" t="s">
        <v>489</v>
      </c>
      <c r="Y24" t="s">
        <v>236</v>
      </c>
    </row>
    <row r="25" spans="1:25" ht="21" customHeight="1" x14ac:dyDescent="0.35">
      <c r="A25" t="s">
        <v>477</v>
      </c>
      <c r="B25" t="s">
        <v>482</v>
      </c>
      <c r="C25" t="s">
        <v>482</v>
      </c>
      <c r="D25" t="s">
        <v>483</v>
      </c>
      <c r="F25" t="s">
        <v>456</v>
      </c>
      <c r="G25" t="s">
        <v>486</v>
      </c>
      <c r="H25" t="s">
        <v>487</v>
      </c>
      <c r="I25" t="s">
        <v>487</v>
      </c>
      <c r="J25" t="s">
        <v>452</v>
      </c>
      <c r="K25" t="s">
        <v>487</v>
      </c>
      <c r="L25" t="s">
        <v>452</v>
      </c>
      <c r="M25" t="s">
        <v>487</v>
      </c>
      <c r="N25" t="s">
        <v>487</v>
      </c>
      <c r="O25" t="s">
        <v>487</v>
      </c>
      <c r="Q25" t="s">
        <v>489</v>
      </c>
      <c r="R25" t="s">
        <v>489</v>
      </c>
      <c r="S25" t="s">
        <v>489</v>
      </c>
      <c r="T25" t="s">
        <v>488</v>
      </c>
      <c r="U25" t="s">
        <v>489</v>
      </c>
      <c r="V25" t="s">
        <v>489</v>
      </c>
      <c r="W25" t="s">
        <v>489</v>
      </c>
    </row>
    <row r="26" spans="1:25" ht="21" customHeight="1" x14ac:dyDescent="0.35">
      <c r="A26" t="s">
        <v>479</v>
      </c>
      <c r="B26" t="s">
        <v>483</v>
      </c>
      <c r="C26" t="s">
        <v>479</v>
      </c>
      <c r="D26" t="s">
        <v>483</v>
      </c>
      <c r="E26" t="s">
        <v>187</v>
      </c>
      <c r="F26" t="s">
        <v>486</v>
      </c>
      <c r="G26" t="s">
        <v>452</v>
      </c>
      <c r="H26" t="s">
        <v>452</v>
      </c>
      <c r="I26" t="s">
        <v>486</v>
      </c>
      <c r="J26" t="s">
        <v>452</v>
      </c>
      <c r="K26" t="s">
        <v>452</v>
      </c>
      <c r="L26" t="s">
        <v>452</v>
      </c>
      <c r="M26" t="s">
        <v>452</v>
      </c>
      <c r="N26" t="s">
        <v>452</v>
      </c>
      <c r="O26" t="s">
        <v>452</v>
      </c>
      <c r="Q26" t="s">
        <v>458</v>
      </c>
      <c r="R26" t="s">
        <v>458</v>
      </c>
      <c r="S26" t="s">
        <v>458</v>
      </c>
      <c r="T26" t="s">
        <v>459</v>
      </c>
      <c r="U26" t="s">
        <v>489</v>
      </c>
      <c r="V26" t="s">
        <v>489</v>
      </c>
      <c r="W26" t="s">
        <v>489</v>
      </c>
      <c r="Y26" t="s">
        <v>188</v>
      </c>
    </row>
    <row r="27" spans="1:25" ht="21" customHeight="1" x14ac:dyDescent="0.35">
      <c r="A27" t="s">
        <v>478</v>
      </c>
      <c r="B27" t="s">
        <v>479</v>
      </c>
      <c r="C27" t="s">
        <v>479</v>
      </c>
      <c r="D27" t="s">
        <v>479</v>
      </c>
      <c r="E27" t="s">
        <v>369</v>
      </c>
      <c r="F27" t="s">
        <v>456</v>
      </c>
      <c r="G27" t="s">
        <v>486</v>
      </c>
      <c r="H27" t="s">
        <v>456</v>
      </c>
      <c r="I27" t="s">
        <v>456</v>
      </c>
      <c r="J27" t="s">
        <v>486</v>
      </c>
      <c r="K27" t="s">
        <v>485</v>
      </c>
      <c r="L27" t="s">
        <v>452</v>
      </c>
      <c r="M27" t="s">
        <v>487</v>
      </c>
      <c r="N27" t="s">
        <v>485</v>
      </c>
      <c r="O27" t="s">
        <v>452</v>
      </c>
      <c r="Q27" t="s">
        <v>489</v>
      </c>
      <c r="R27" t="s">
        <v>490</v>
      </c>
      <c r="S27" t="s">
        <v>489</v>
      </c>
      <c r="T27" t="s">
        <v>459</v>
      </c>
      <c r="U27" t="s">
        <v>490</v>
      </c>
      <c r="V27" t="s">
        <v>488</v>
      </c>
      <c r="W27" t="s">
        <v>459</v>
      </c>
      <c r="X27" t="s">
        <v>370</v>
      </c>
      <c r="Y27" t="s">
        <v>371</v>
      </c>
    </row>
    <row r="28" spans="1:25" ht="21" customHeight="1" x14ac:dyDescent="0.35">
      <c r="A28" t="s">
        <v>480</v>
      </c>
      <c r="B28" t="s">
        <v>480</v>
      </c>
      <c r="C28" t="s">
        <v>480</v>
      </c>
      <c r="D28" t="s">
        <v>480</v>
      </c>
      <c r="E28" s="2" t="s">
        <v>212</v>
      </c>
      <c r="F28" t="s">
        <v>456</v>
      </c>
      <c r="G28" t="s">
        <v>487</v>
      </c>
      <c r="H28" t="s">
        <v>487</v>
      </c>
      <c r="I28" t="s">
        <v>456</v>
      </c>
      <c r="J28" t="s">
        <v>485</v>
      </c>
      <c r="K28" t="s">
        <v>486</v>
      </c>
      <c r="L28" t="s">
        <v>486</v>
      </c>
      <c r="M28" t="s">
        <v>486</v>
      </c>
      <c r="N28" t="s">
        <v>486</v>
      </c>
      <c r="O28" t="s">
        <v>452</v>
      </c>
      <c r="Q28" t="s">
        <v>488</v>
      </c>
      <c r="R28" t="s">
        <v>489</v>
      </c>
      <c r="S28" t="s">
        <v>488</v>
      </c>
      <c r="T28" t="s">
        <v>459</v>
      </c>
      <c r="U28" t="s">
        <v>489</v>
      </c>
      <c r="V28" t="s">
        <v>488</v>
      </c>
      <c r="W28" t="s">
        <v>459</v>
      </c>
      <c r="Y28" t="s">
        <v>213</v>
      </c>
    </row>
    <row r="29" spans="1:25" ht="21" customHeight="1" x14ac:dyDescent="0.35">
      <c r="A29" t="s">
        <v>480</v>
      </c>
      <c r="B29" t="s">
        <v>483</v>
      </c>
      <c r="C29" t="s">
        <v>480</v>
      </c>
      <c r="D29" t="s">
        <v>483</v>
      </c>
      <c r="F29" t="s">
        <v>456</v>
      </c>
      <c r="G29" t="s">
        <v>452</v>
      </c>
      <c r="H29" t="s">
        <v>486</v>
      </c>
      <c r="I29" t="s">
        <v>487</v>
      </c>
      <c r="J29" t="s">
        <v>452</v>
      </c>
      <c r="K29" t="s">
        <v>486</v>
      </c>
      <c r="L29" t="s">
        <v>452</v>
      </c>
      <c r="M29" t="s">
        <v>486</v>
      </c>
      <c r="N29" t="s">
        <v>456</v>
      </c>
      <c r="O29" t="s">
        <v>452</v>
      </c>
      <c r="Q29" t="s">
        <v>490</v>
      </c>
      <c r="R29" t="s">
        <v>489</v>
      </c>
      <c r="S29" t="s">
        <v>489</v>
      </c>
      <c r="T29" t="s">
        <v>459</v>
      </c>
      <c r="U29" t="s">
        <v>490</v>
      </c>
      <c r="V29" t="s">
        <v>488</v>
      </c>
      <c r="W29" t="s">
        <v>459</v>
      </c>
    </row>
    <row r="30" spans="1:25" ht="21" customHeight="1" x14ac:dyDescent="0.35">
      <c r="A30" t="s">
        <v>480</v>
      </c>
      <c r="B30" t="s">
        <v>480</v>
      </c>
      <c r="C30" t="s">
        <v>480</v>
      </c>
      <c r="D30" t="s">
        <v>481</v>
      </c>
      <c r="E30" t="s">
        <v>358</v>
      </c>
      <c r="F30" t="s">
        <v>486</v>
      </c>
      <c r="G30" t="s">
        <v>452</v>
      </c>
      <c r="H30" t="s">
        <v>486</v>
      </c>
      <c r="I30" t="s">
        <v>487</v>
      </c>
      <c r="J30" t="s">
        <v>486</v>
      </c>
      <c r="K30" t="s">
        <v>452</v>
      </c>
      <c r="L30" t="s">
        <v>452</v>
      </c>
      <c r="M30" t="s">
        <v>452</v>
      </c>
      <c r="N30" t="s">
        <v>452</v>
      </c>
      <c r="O30" t="s">
        <v>486</v>
      </c>
      <c r="Q30" t="s">
        <v>490</v>
      </c>
      <c r="R30" t="s">
        <v>458</v>
      </c>
      <c r="S30" t="s">
        <v>458</v>
      </c>
      <c r="T30" t="s">
        <v>459</v>
      </c>
      <c r="U30" t="s">
        <v>489</v>
      </c>
      <c r="V30" t="s">
        <v>488</v>
      </c>
      <c r="W30" t="s">
        <v>489</v>
      </c>
      <c r="X30" t="s">
        <v>359</v>
      </c>
      <c r="Y30" t="s">
        <v>360</v>
      </c>
    </row>
    <row r="31" spans="1:25" ht="21" customHeight="1" x14ac:dyDescent="0.35">
      <c r="A31" t="s">
        <v>484</v>
      </c>
      <c r="B31" t="s">
        <v>479</v>
      </c>
      <c r="C31" t="s">
        <v>484</v>
      </c>
      <c r="D31" t="s">
        <v>484</v>
      </c>
      <c r="E31" t="s">
        <v>146</v>
      </c>
      <c r="F31" t="s">
        <v>456</v>
      </c>
      <c r="G31" t="s">
        <v>487</v>
      </c>
      <c r="H31" t="s">
        <v>486</v>
      </c>
      <c r="I31" t="s">
        <v>487</v>
      </c>
      <c r="J31" t="s">
        <v>487</v>
      </c>
      <c r="K31" t="s">
        <v>486</v>
      </c>
      <c r="L31" t="s">
        <v>485</v>
      </c>
      <c r="M31" t="s">
        <v>452</v>
      </c>
      <c r="N31" t="s">
        <v>487</v>
      </c>
      <c r="O31" t="s">
        <v>485</v>
      </c>
      <c r="P31" t="s">
        <v>147</v>
      </c>
      <c r="Q31" t="s">
        <v>458</v>
      </c>
      <c r="R31" t="s">
        <v>489</v>
      </c>
      <c r="S31" t="s">
        <v>458</v>
      </c>
      <c r="T31" t="s">
        <v>459</v>
      </c>
      <c r="U31" t="s">
        <v>458</v>
      </c>
      <c r="V31" t="s">
        <v>488</v>
      </c>
      <c r="W31" t="s">
        <v>488</v>
      </c>
      <c r="Y31" s="2" t="s">
        <v>148</v>
      </c>
    </row>
    <row r="32" spans="1:25" ht="21" customHeight="1" x14ac:dyDescent="0.35">
      <c r="A32" t="s">
        <v>479</v>
      </c>
      <c r="B32" t="s">
        <v>483</v>
      </c>
      <c r="C32" t="s">
        <v>484</v>
      </c>
      <c r="D32" t="s">
        <v>484</v>
      </c>
      <c r="F32" t="s">
        <v>486</v>
      </c>
      <c r="G32" t="s">
        <v>452</v>
      </c>
      <c r="H32" t="s">
        <v>452</v>
      </c>
      <c r="I32" t="s">
        <v>487</v>
      </c>
      <c r="J32" t="s">
        <v>452</v>
      </c>
      <c r="K32" t="s">
        <v>452</v>
      </c>
      <c r="L32" t="s">
        <v>452</v>
      </c>
      <c r="M32" t="s">
        <v>452</v>
      </c>
      <c r="N32" t="s">
        <v>486</v>
      </c>
      <c r="O32" t="s">
        <v>452</v>
      </c>
      <c r="P32" t="s">
        <v>150</v>
      </c>
      <c r="Q32" t="s">
        <v>488</v>
      </c>
      <c r="R32" t="s">
        <v>489</v>
      </c>
      <c r="S32" t="s">
        <v>489</v>
      </c>
      <c r="T32" t="s">
        <v>459</v>
      </c>
      <c r="U32" t="s">
        <v>490</v>
      </c>
      <c r="V32" t="s">
        <v>488</v>
      </c>
      <c r="W32" t="s">
        <v>488</v>
      </c>
      <c r="Y32" t="s">
        <v>151</v>
      </c>
    </row>
    <row r="33" spans="1:25" ht="21" customHeight="1" x14ac:dyDescent="0.35">
      <c r="A33" t="s">
        <v>478</v>
      </c>
      <c r="B33" t="s">
        <v>479</v>
      </c>
      <c r="C33" t="s">
        <v>484</v>
      </c>
      <c r="D33" t="s">
        <v>484</v>
      </c>
      <c r="E33" t="s">
        <v>171</v>
      </c>
      <c r="F33" t="s">
        <v>456</v>
      </c>
      <c r="G33" t="s">
        <v>487</v>
      </c>
      <c r="H33" t="s">
        <v>487</v>
      </c>
      <c r="I33" t="s">
        <v>487</v>
      </c>
      <c r="J33" t="s">
        <v>485</v>
      </c>
      <c r="K33" t="s">
        <v>486</v>
      </c>
      <c r="L33" t="s">
        <v>452</v>
      </c>
      <c r="M33" t="s">
        <v>486</v>
      </c>
      <c r="N33" t="s">
        <v>485</v>
      </c>
      <c r="O33" t="s">
        <v>485</v>
      </c>
      <c r="P33" t="s">
        <v>172</v>
      </c>
      <c r="Q33" t="s">
        <v>458</v>
      </c>
      <c r="R33" t="s">
        <v>489</v>
      </c>
      <c r="S33" t="s">
        <v>458</v>
      </c>
      <c r="T33" t="s">
        <v>459</v>
      </c>
      <c r="U33" t="s">
        <v>489</v>
      </c>
      <c r="V33" t="s">
        <v>488</v>
      </c>
      <c r="W33" t="s">
        <v>459</v>
      </c>
      <c r="X33" t="s">
        <v>173</v>
      </c>
      <c r="Y33" t="s">
        <v>174</v>
      </c>
    </row>
    <row r="34" spans="1:25" ht="21" customHeight="1" x14ac:dyDescent="0.35">
      <c r="A34" t="s">
        <v>478</v>
      </c>
      <c r="B34" t="s">
        <v>483</v>
      </c>
      <c r="C34" t="s">
        <v>484</v>
      </c>
      <c r="D34" t="s">
        <v>483</v>
      </c>
      <c r="E34" t="s">
        <v>194</v>
      </c>
      <c r="F34" t="s">
        <v>487</v>
      </c>
      <c r="G34" t="s">
        <v>487</v>
      </c>
      <c r="H34" t="s">
        <v>487</v>
      </c>
      <c r="I34" t="s">
        <v>452</v>
      </c>
      <c r="J34" t="s">
        <v>487</v>
      </c>
      <c r="K34" t="s">
        <v>452</v>
      </c>
      <c r="L34" t="s">
        <v>452</v>
      </c>
      <c r="M34" t="s">
        <v>486</v>
      </c>
      <c r="N34" t="s">
        <v>486</v>
      </c>
      <c r="O34" t="s">
        <v>485</v>
      </c>
      <c r="Q34" t="s">
        <v>458</v>
      </c>
      <c r="R34" t="s">
        <v>458</v>
      </c>
      <c r="S34" t="s">
        <v>458</v>
      </c>
      <c r="T34" t="s">
        <v>459</v>
      </c>
      <c r="U34" t="s">
        <v>489</v>
      </c>
      <c r="V34" t="s">
        <v>488</v>
      </c>
      <c r="W34" t="s">
        <v>458</v>
      </c>
      <c r="X34" t="s">
        <v>195</v>
      </c>
      <c r="Y34" t="s">
        <v>196</v>
      </c>
    </row>
    <row r="35" spans="1:25" ht="21" customHeight="1" x14ac:dyDescent="0.35">
      <c r="A35" t="s">
        <v>479</v>
      </c>
      <c r="B35" t="s">
        <v>483</v>
      </c>
      <c r="C35" t="s">
        <v>484</v>
      </c>
      <c r="D35" t="s">
        <v>484</v>
      </c>
      <c r="E35" t="s">
        <v>215</v>
      </c>
      <c r="F35" t="s">
        <v>452</v>
      </c>
      <c r="G35" t="s">
        <v>487</v>
      </c>
      <c r="H35" t="s">
        <v>487</v>
      </c>
      <c r="I35" t="s">
        <v>487</v>
      </c>
      <c r="J35" t="s">
        <v>485</v>
      </c>
      <c r="K35" t="s">
        <v>452</v>
      </c>
      <c r="L35" t="s">
        <v>452</v>
      </c>
      <c r="M35" t="s">
        <v>452</v>
      </c>
      <c r="N35" t="s">
        <v>452</v>
      </c>
      <c r="O35" t="s">
        <v>452</v>
      </c>
      <c r="P35" t="s">
        <v>216</v>
      </c>
      <c r="Q35" t="s">
        <v>458</v>
      </c>
      <c r="R35" t="s">
        <v>490</v>
      </c>
      <c r="S35" t="s">
        <v>458</v>
      </c>
      <c r="T35" t="s">
        <v>459</v>
      </c>
      <c r="U35" t="s">
        <v>458</v>
      </c>
      <c r="V35" t="s">
        <v>458</v>
      </c>
      <c r="W35" t="s">
        <v>489</v>
      </c>
      <c r="X35" t="s">
        <v>217</v>
      </c>
      <c r="Y35" t="s">
        <v>218</v>
      </c>
    </row>
    <row r="36" spans="1:25" ht="21" customHeight="1" x14ac:dyDescent="0.35">
      <c r="A36" t="s">
        <v>477</v>
      </c>
      <c r="B36" t="s">
        <v>479</v>
      </c>
      <c r="C36" t="s">
        <v>484</v>
      </c>
      <c r="D36" t="s">
        <v>484</v>
      </c>
      <c r="F36" t="s">
        <v>456</v>
      </c>
      <c r="G36" t="s">
        <v>485</v>
      </c>
      <c r="H36" t="s">
        <v>485</v>
      </c>
      <c r="I36" t="s">
        <v>487</v>
      </c>
      <c r="J36" t="s">
        <v>452</v>
      </c>
      <c r="K36" t="s">
        <v>486</v>
      </c>
      <c r="L36" t="s">
        <v>452</v>
      </c>
      <c r="M36" t="s">
        <v>452</v>
      </c>
      <c r="N36" t="s">
        <v>452</v>
      </c>
      <c r="O36" t="s">
        <v>452</v>
      </c>
      <c r="Q36" t="s">
        <v>458</v>
      </c>
      <c r="R36" t="s">
        <v>458</v>
      </c>
      <c r="S36" t="s">
        <v>458</v>
      </c>
      <c r="T36" t="s">
        <v>459</v>
      </c>
      <c r="U36" t="s">
        <v>490</v>
      </c>
      <c r="V36" t="s">
        <v>488</v>
      </c>
      <c r="W36" t="s">
        <v>490</v>
      </c>
    </row>
    <row r="37" spans="1:25" ht="21" customHeight="1" x14ac:dyDescent="0.35">
      <c r="A37" t="s">
        <v>480</v>
      </c>
      <c r="B37" t="s">
        <v>482</v>
      </c>
      <c r="C37" t="s">
        <v>484</v>
      </c>
      <c r="D37" t="s">
        <v>481</v>
      </c>
      <c r="E37" t="s">
        <v>305</v>
      </c>
      <c r="F37" t="s">
        <v>487</v>
      </c>
      <c r="G37" t="s">
        <v>485</v>
      </c>
      <c r="H37" t="s">
        <v>486</v>
      </c>
      <c r="I37" t="s">
        <v>485</v>
      </c>
      <c r="J37" t="s">
        <v>452</v>
      </c>
      <c r="K37" t="s">
        <v>452</v>
      </c>
      <c r="L37" t="s">
        <v>452</v>
      </c>
      <c r="M37" t="s">
        <v>452</v>
      </c>
      <c r="N37" t="s">
        <v>452</v>
      </c>
      <c r="O37" t="s">
        <v>452</v>
      </c>
      <c r="P37" t="s">
        <v>306</v>
      </c>
      <c r="Q37" t="s">
        <v>490</v>
      </c>
      <c r="R37" t="s">
        <v>490</v>
      </c>
      <c r="S37" t="s">
        <v>490</v>
      </c>
      <c r="T37" t="s">
        <v>459</v>
      </c>
      <c r="U37" t="s">
        <v>458</v>
      </c>
      <c r="V37" t="s">
        <v>488</v>
      </c>
      <c r="W37" t="s">
        <v>459</v>
      </c>
      <c r="X37" t="s">
        <v>307</v>
      </c>
      <c r="Y37" t="s">
        <v>308</v>
      </c>
    </row>
    <row r="38" spans="1:25" ht="21" customHeight="1" x14ac:dyDescent="0.35">
      <c r="A38" t="s">
        <v>476</v>
      </c>
      <c r="B38" t="s">
        <v>483</v>
      </c>
      <c r="C38" t="s">
        <v>484</v>
      </c>
      <c r="D38" t="s">
        <v>484</v>
      </c>
      <c r="F38" t="s">
        <v>456</v>
      </c>
      <c r="G38" t="s">
        <v>456</v>
      </c>
      <c r="H38" t="s">
        <v>456</v>
      </c>
      <c r="I38" t="s">
        <v>456</v>
      </c>
      <c r="J38" t="s">
        <v>486</v>
      </c>
      <c r="K38" t="s">
        <v>485</v>
      </c>
      <c r="L38" t="s">
        <v>452</v>
      </c>
      <c r="M38" t="s">
        <v>452</v>
      </c>
      <c r="N38" t="s">
        <v>485</v>
      </c>
      <c r="O38" t="s">
        <v>485</v>
      </c>
      <c r="Q38" t="s">
        <v>490</v>
      </c>
      <c r="R38" t="s">
        <v>490</v>
      </c>
      <c r="S38" t="s">
        <v>490</v>
      </c>
      <c r="T38" t="s">
        <v>459</v>
      </c>
      <c r="U38" t="s">
        <v>458</v>
      </c>
      <c r="V38" t="s">
        <v>459</v>
      </c>
      <c r="W38" t="s">
        <v>459</v>
      </c>
    </row>
    <row r="39" spans="1:25" ht="21" customHeight="1" x14ac:dyDescent="0.35">
      <c r="A39" t="s">
        <v>478</v>
      </c>
      <c r="B39" t="s">
        <v>478</v>
      </c>
      <c r="C39" t="s">
        <v>484</v>
      </c>
      <c r="D39" t="s">
        <v>478</v>
      </c>
      <c r="E39" t="s">
        <v>341</v>
      </c>
      <c r="F39" t="s">
        <v>456</v>
      </c>
      <c r="G39" t="s">
        <v>456</v>
      </c>
      <c r="H39" t="s">
        <v>487</v>
      </c>
      <c r="I39" t="s">
        <v>456</v>
      </c>
      <c r="J39" t="s">
        <v>487</v>
      </c>
      <c r="K39" t="s">
        <v>456</v>
      </c>
      <c r="L39" t="s">
        <v>456</v>
      </c>
      <c r="M39" t="s">
        <v>456</v>
      </c>
      <c r="N39" t="s">
        <v>487</v>
      </c>
      <c r="O39" t="s">
        <v>486</v>
      </c>
      <c r="Q39" t="s">
        <v>488</v>
      </c>
      <c r="R39" t="s">
        <v>490</v>
      </c>
      <c r="S39" t="s">
        <v>489</v>
      </c>
      <c r="T39" t="s">
        <v>459</v>
      </c>
      <c r="U39" t="s">
        <v>490</v>
      </c>
      <c r="V39" t="s">
        <v>488</v>
      </c>
      <c r="W39" t="s">
        <v>488</v>
      </c>
      <c r="X39" t="s">
        <v>342</v>
      </c>
      <c r="Y39" t="s">
        <v>343</v>
      </c>
    </row>
    <row r="40" spans="1:25" ht="21" customHeight="1" x14ac:dyDescent="0.35">
      <c r="A40" t="s">
        <v>478</v>
      </c>
      <c r="B40" t="s">
        <v>479</v>
      </c>
      <c r="C40" t="s">
        <v>484</v>
      </c>
      <c r="D40" t="s">
        <v>484</v>
      </c>
      <c r="F40" t="s">
        <v>456</v>
      </c>
      <c r="G40" t="s">
        <v>487</v>
      </c>
      <c r="H40" t="s">
        <v>487</v>
      </c>
      <c r="I40" t="s">
        <v>487</v>
      </c>
      <c r="J40" t="s">
        <v>486</v>
      </c>
      <c r="K40" t="s">
        <v>486</v>
      </c>
      <c r="L40" t="s">
        <v>485</v>
      </c>
      <c r="M40" t="s">
        <v>485</v>
      </c>
      <c r="N40" t="s">
        <v>486</v>
      </c>
      <c r="O40" t="s">
        <v>485</v>
      </c>
      <c r="P40" t="s">
        <v>347</v>
      </c>
      <c r="Q40" t="s">
        <v>490</v>
      </c>
      <c r="R40" t="s">
        <v>490</v>
      </c>
      <c r="S40" t="s">
        <v>458</v>
      </c>
      <c r="T40" t="s">
        <v>459</v>
      </c>
      <c r="U40" t="s">
        <v>490</v>
      </c>
      <c r="V40" t="s">
        <v>490</v>
      </c>
      <c r="W40" t="s">
        <v>488</v>
      </c>
    </row>
    <row r="41" spans="1:25" ht="21" customHeight="1" x14ac:dyDescent="0.35">
      <c r="A41" t="s">
        <v>478</v>
      </c>
      <c r="B41" t="s">
        <v>476</v>
      </c>
      <c r="C41" t="s">
        <v>484</v>
      </c>
      <c r="D41" t="s">
        <v>484</v>
      </c>
      <c r="E41" t="s">
        <v>348</v>
      </c>
      <c r="F41" t="s">
        <v>456</v>
      </c>
      <c r="G41" t="s">
        <v>456</v>
      </c>
      <c r="H41" t="s">
        <v>456</v>
      </c>
      <c r="I41" t="s">
        <v>456</v>
      </c>
      <c r="J41" t="s">
        <v>456</v>
      </c>
      <c r="K41" t="s">
        <v>456</v>
      </c>
      <c r="L41" t="s">
        <v>487</v>
      </c>
      <c r="M41" t="s">
        <v>456</v>
      </c>
      <c r="N41" t="s">
        <v>456</v>
      </c>
      <c r="O41" t="s">
        <v>487</v>
      </c>
      <c r="P41" t="s">
        <v>349</v>
      </c>
      <c r="Q41" t="s">
        <v>489</v>
      </c>
      <c r="R41" t="s">
        <v>489</v>
      </c>
      <c r="S41" t="s">
        <v>489</v>
      </c>
      <c r="T41" t="s">
        <v>459</v>
      </c>
      <c r="U41" t="s">
        <v>488</v>
      </c>
      <c r="V41" t="s">
        <v>488</v>
      </c>
      <c r="W41" t="s">
        <v>488</v>
      </c>
      <c r="Y41" t="s">
        <v>350</v>
      </c>
    </row>
    <row r="42" spans="1:25" ht="21" customHeight="1" x14ac:dyDescent="0.35">
      <c r="A42" t="s">
        <v>476</v>
      </c>
      <c r="B42" t="s">
        <v>483</v>
      </c>
      <c r="C42" t="s">
        <v>484</v>
      </c>
      <c r="D42" t="s">
        <v>484</v>
      </c>
      <c r="F42" t="s">
        <v>485</v>
      </c>
      <c r="G42" t="s">
        <v>452</v>
      </c>
      <c r="H42" t="s">
        <v>452</v>
      </c>
      <c r="I42" t="s">
        <v>487</v>
      </c>
      <c r="J42" t="s">
        <v>452</v>
      </c>
      <c r="K42" t="s">
        <v>452</v>
      </c>
      <c r="L42" t="s">
        <v>452</v>
      </c>
      <c r="M42" t="s">
        <v>452</v>
      </c>
      <c r="N42" t="s">
        <v>452</v>
      </c>
      <c r="O42" t="s">
        <v>452</v>
      </c>
      <c r="Q42" t="s">
        <v>458</v>
      </c>
      <c r="R42" t="s">
        <v>458</v>
      </c>
      <c r="S42" t="s">
        <v>458</v>
      </c>
      <c r="T42" t="s">
        <v>459</v>
      </c>
      <c r="U42" t="s">
        <v>458</v>
      </c>
      <c r="V42" t="s">
        <v>488</v>
      </c>
      <c r="W42" t="s">
        <v>488</v>
      </c>
      <c r="Y42" t="s">
        <v>362</v>
      </c>
    </row>
    <row r="43" spans="1:25" ht="21" customHeight="1" x14ac:dyDescent="0.35">
      <c r="A43" t="s">
        <v>477</v>
      </c>
      <c r="B43" t="s">
        <v>479</v>
      </c>
      <c r="C43" t="s">
        <v>477</v>
      </c>
      <c r="D43" t="s">
        <v>479</v>
      </c>
      <c r="E43" t="s">
        <v>154</v>
      </c>
      <c r="F43" t="s">
        <v>456</v>
      </c>
      <c r="G43" t="s">
        <v>487</v>
      </c>
      <c r="H43" t="s">
        <v>487</v>
      </c>
      <c r="I43" t="s">
        <v>456</v>
      </c>
      <c r="J43" t="s">
        <v>487</v>
      </c>
      <c r="K43" t="s">
        <v>487</v>
      </c>
      <c r="L43" t="s">
        <v>486</v>
      </c>
      <c r="M43" t="s">
        <v>486</v>
      </c>
      <c r="N43" t="s">
        <v>486</v>
      </c>
      <c r="O43" t="s">
        <v>485</v>
      </c>
      <c r="P43" s="2" t="s">
        <v>155</v>
      </c>
      <c r="Q43" t="s">
        <v>489</v>
      </c>
      <c r="R43" t="s">
        <v>490</v>
      </c>
      <c r="S43" t="s">
        <v>490</v>
      </c>
      <c r="T43" t="s">
        <v>459</v>
      </c>
      <c r="U43" t="s">
        <v>489</v>
      </c>
      <c r="V43" t="s">
        <v>459</v>
      </c>
      <c r="W43" t="s">
        <v>488</v>
      </c>
      <c r="X43" s="2" t="s">
        <v>156</v>
      </c>
      <c r="Y43" t="s">
        <v>157</v>
      </c>
    </row>
    <row r="44" spans="1:25" ht="21" customHeight="1" x14ac:dyDescent="0.35">
      <c r="A44" t="s">
        <v>477</v>
      </c>
      <c r="B44" t="s">
        <v>480</v>
      </c>
      <c r="C44" t="s">
        <v>477</v>
      </c>
      <c r="D44" t="s">
        <v>480</v>
      </c>
      <c r="F44" t="s">
        <v>456</v>
      </c>
      <c r="G44" t="s">
        <v>487</v>
      </c>
      <c r="H44" t="s">
        <v>487</v>
      </c>
      <c r="I44" t="s">
        <v>456</v>
      </c>
      <c r="J44" t="s">
        <v>487</v>
      </c>
      <c r="K44" t="s">
        <v>452</v>
      </c>
      <c r="L44" t="s">
        <v>452</v>
      </c>
      <c r="M44" t="s">
        <v>452</v>
      </c>
      <c r="N44" t="s">
        <v>486</v>
      </c>
      <c r="O44" t="s">
        <v>452</v>
      </c>
      <c r="Q44" t="s">
        <v>458</v>
      </c>
      <c r="R44" t="s">
        <v>490</v>
      </c>
      <c r="S44" t="s">
        <v>488</v>
      </c>
      <c r="T44" t="s">
        <v>459</v>
      </c>
      <c r="U44" t="s">
        <v>490</v>
      </c>
      <c r="V44" t="s">
        <v>488</v>
      </c>
      <c r="W44" t="s">
        <v>459</v>
      </c>
      <c r="X44" t="s">
        <v>169</v>
      </c>
    </row>
    <row r="45" spans="1:25" ht="21" customHeight="1" x14ac:dyDescent="0.35">
      <c r="A45" t="s">
        <v>477</v>
      </c>
      <c r="B45" t="s">
        <v>483</v>
      </c>
      <c r="C45" t="s">
        <v>477</v>
      </c>
      <c r="D45" t="s">
        <v>483</v>
      </c>
      <c r="E45" t="s">
        <v>200</v>
      </c>
      <c r="F45" t="s">
        <v>487</v>
      </c>
      <c r="G45" t="s">
        <v>487</v>
      </c>
      <c r="H45" t="s">
        <v>487</v>
      </c>
      <c r="I45" t="s">
        <v>487</v>
      </c>
      <c r="J45" t="s">
        <v>487</v>
      </c>
      <c r="K45" t="s">
        <v>485</v>
      </c>
      <c r="L45" t="s">
        <v>485</v>
      </c>
      <c r="M45" t="s">
        <v>485</v>
      </c>
      <c r="N45" t="s">
        <v>486</v>
      </c>
      <c r="O45" t="s">
        <v>486</v>
      </c>
      <c r="P45" t="s">
        <v>201</v>
      </c>
      <c r="Q45" t="s">
        <v>488</v>
      </c>
      <c r="R45" t="s">
        <v>488</v>
      </c>
      <c r="S45" t="s">
        <v>488</v>
      </c>
      <c r="T45" t="s">
        <v>488</v>
      </c>
      <c r="U45" t="s">
        <v>488</v>
      </c>
      <c r="V45" t="s">
        <v>488</v>
      </c>
      <c r="W45" t="s">
        <v>488</v>
      </c>
      <c r="X45" t="s">
        <v>202</v>
      </c>
    </row>
    <row r="46" spans="1:25" ht="21" customHeight="1" x14ac:dyDescent="0.35">
      <c r="A46" t="s">
        <v>476</v>
      </c>
      <c r="B46" t="s">
        <v>483</v>
      </c>
      <c r="C46" t="s">
        <v>477</v>
      </c>
      <c r="D46" t="s">
        <v>483</v>
      </c>
      <c r="E46" t="s">
        <v>204</v>
      </c>
      <c r="F46" t="s">
        <v>456</v>
      </c>
      <c r="G46" t="s">
        <v>456</v>
      </c>
      <c r="H46" t="s">
        <v>456</v>
      </c>
      <c r="I46" t="s">
        <v>456</v>
      </c>
      <c r="J46" t="s">
        <v>487</v>
      </c>
      <c r="K46" t="s">
        <v>485</v>
      </c>
      <c r="L46" t="s">
        <v>485</v>
      </c>
      <c r="M46" t="s">
        <v>486</v>
      </c>
      <c r="N46" t="s">
        <v>487</v>
      </c>
      <c r="O46" t="s">
        <v>452</v>
      </c>
      <c r="P46" t="s">
        <v>205</v>
      </c>
      <c r="Q46" t="s">
        <v>490</v>
      </c>
      <c r="R46" t="s">
        <v>490</v>
      </c>
      <c r="S46" t="s">
        <v>490</v>
      </c>
      <c r="T46" t="s">
        <v>459</v>
      </c>
      <c r="U46" t="s">
        <v>489</v>
      </c>
      <c r="V46" t="s">
        <v>489</v>
      </c>
      <c r="W46" t="s">
        <v>459</v>
      </c>
      <c r="X46" s="2" t="s">
        <v>206</v>
      </c>
      <c r="Y46" t="s">
        <v>207</v>
      </c>
    </row>
    <row r="47" spans="1:25" ht="21" customHeight="1" x14ac:dyDescent="0.35">
      <c r="A47" t="s">
        <v>477</v>
      </c>
      <c r="B47" t="s">
        <v>483</v>
      </c>
      <c r="C47" t="s">
        <v>477</v>
      </c>
      <c r="D47" t="s">
        <v>484</v>
      </c>
      <c r="E47" t="s">
        <v>226</v>
      </c>
      <c r="F47" t="s">
        <v>456</v>
      </c>
      <c r="G47" t="s">
        <v>486</v>
      </c>
      <c r="H47" t="s">
        <v>486</v>
      </c>
      <c r="I47" t="s">
        <v>487</v>
      </c>
      <c r="J47" t="s">
        <v>487</v>
      </c>
      <c r="K47" t="s">
        <v>485</v>
      </c>
      <c r="L47" t="s">
        <v>452</v>
      </c>
      <c r="M47" t="s">
        <v>485</v>
      </c>
      <c r="N47" t="s">
        <v>487</v>
      </c>
      <c r="O47" t="s">
        <v>486</v>
      </c>
      <c r="P47" s="2" t="s">
        <v>227</v>
      </c>
      <c r="Q47" t="s">
        <v>489</v>
      </c>
      <c r="R47" t="s">
        <v>489</v>
      </c>
      <c r="S47" t="s">
        <v>489</v>
      </c>
      <c r="T47" t="s">
        <v>459</v>
      </c>
      <c r="U47" t="s">
        <v>489</v>
      </c>
      <c r="V47" t="s">
        <v>488</v>
      </c>
      <c r="W47" t="s">
        <v>490</v>
      </c>
      <c r="X47" t="s">
        <v>228</v>
      </c>
      <c r="Y47" t="s">
        <v>229</v>
      </c>
    </row>
    <row r="48" spans="1:25" ht="21" customHeight="1" x14ac:dyDescent="0.35">
      <c r="A48" t="s">
        <v>477</v>
      </c>
      <c r="B48" t="s">
        <v>479</v>
      </c>
      <c r="C48" t="s">
        <v>477</v>
      </c>
      <c r="D48" t="s">
        <v>484</v>
      </c>
      <c r="E48" t="s">
        <v>231</v>
      </c>
      <c r="F48" t="s">
        <v>456</v>
      </c>
      <c r="G48" t="s">
        <v>487</v>
      </c>
      <c r="H48" t="s">
        <v>486</v>
      </c>
      <c r="I48" t="s">
        <v>486</v>
      </c>
      <c r="J48" t="s">
        <v>452</v>
      </c>
      <c r="K48" t="s">
        <v>485</v>
      </c>
      <c r="L48" t="s">
        <v>485</v>
      </c>
      <c r="M48" t="s">
        <v>452</v>
      </c>
      <c r="N48" t="s">
        <v>452</v>
      </c>
      <c r="O48" t="s">
        <v>452</v>
      </c>
      <c r="Q48" t="s">
        <v>490</v>
      </c>
      <c r="R48" t="s">
        <v>490</v>
      </c>
      <c r="S48" t="s">
        <v>458</v>
      </c>
      <c r="T48" t="s">
        <v>459</v>
      </c>
      <c r="U48" t="s">
        <v>489</v>
      </c>
      <c r="V48" t="s">
        <v>489</v>
      </c>
      <c r="W48" t="s">
        <v>489</v>
      </c>
      <c r="X48" t="s">
        <v>232</v>
      </c>
      <c r="Y48" t="s">
        <v>233</v>
      </c>
    </row>
    <row r="49" spans="1:25" ht="21" customHeight="1" x14ac:dyDescent="0.35">
      <c r="A49" t="s">
        <v>479</v>
      </c>
      <c r="B49" t="s">
        <v>483</v>
      </c>
      <c r="F49" t="s">
        <v>485</v>
      </c>
      <c r="G49" t="s">
        <v>452</v>
      </c>
      <c r="H49" t="s">
        <v>452</v>
      </c>
      <c r="I49" t="s">
        <v>486</v>
      </c>
      <c r="J49" t="s">
        <v>452</v>
      </c>
      <c r="K49" t="s">
        <v>452</v>
      </c>
      <c r="L49" t="s">
        <v>452</v>
      </c>
      <c r="M49" t="s">
        <v>452</v>
      </c>
      <c r="N49" t="s">
        <v>452</v>
      </c>
      <c r="O49" t="s">
        <v>452</v>
      </c>
      <c r="Q49" t="s">
        <v>458</v>
      </c>
      <c r="R49" t="s">
        <v>458</v>
      </c>
      <c r="S49" t="s">
        <v>458</v>
      </c>
      <c r="T49" t="s">
        <v>459</v>
      </c>
      <c r="U49" t="s">
        <v>490</v>
      </c>
      <c r="V49" t="s">
        <v>488</v>
      </c>
      <c r="W49" t="s">
        <v>489</v>
      </c>
      <c r="Y49" s="2" t="s">
        <v>190</v>
      </c>
    </row>
    <row r="50" spans="1:25" ht="21" customHeight="1" x14ac:dyDescent="0.35">
      <c r="A50" t="s">
        <v>476</v>
      </c>
      <c r="B50" t="s">
        <v>482</v>
      </c>
      <c r="F50" t="s">
        <v>456</v>
      </c>
      <c r="G50" t="s">
        <v>487</v>
      </c>
      <c r="H50" t="s">
        <v>456</v>
      </c>
      <c r="I50" t="s">
        <v>487</v>
      </c>
      <c r="J50" t="s">
        <v>486</v>
      </c>
      <c r="K50" t="s">
        <v>485</v>
      </c>
      <c r="L50" t="s">
        <v>485</v>
      </c>
      <c r="M50" t="s">
        <v>486</v>
      </c>
      <c r="N50" t="s">
        <v>485</v>
      </c>
      <c r="O50" t="s">
        <v>485</v>
      </c>
      <c r="Q50" t="s">
        <v>489</v>
      </c>
      <c r="R50" t="s">
        <v>489</v>
      </c>
      <c r="S50" t="s">
        <v>490</v>
      </c>
      <c r="T50" t="s">
        <v>459</v>
      </c>
      <c r="U50" t="s">
        <v>489</v>
      </c>
      <c r="V50" t="s">
        <v>488</v>
      </c>
      <c r="W50" t="s">
        <v>488</v>
      </c>
      <c r="Y50" t="s">
        <v>253</v>
      </c>
    </row>
    <row r="51" spans="1:25" ht="21" customHeight="1" x14ac:dyDescent="0.35">
      <c r="A51" t="s">
        <v>477</v>
      </c>
      <c r="B51" t="s">
        <v>479</v>
      </c>
      <c r="F51" t="s">
        <v>456</v>
      </c>
      <c r="G51" t="s">
        <v>456</v>
      </c>
      <c r="H51" t="s">
        <v>487</v>
      </c>
      <c r="I51" t="s">
        <v>456</v>
      </c>
      <c r="J51" t="s">
        <v>485</v>
      </c>
      <c r="K51" t="s">
        <v>486</v>
      </c>
      <c r="L51" t="s">
        <v>486</v>
      </c>
      <c r="M51" t="s">
        <v>452</v>
      </c>
      <c r="N51" t="s">
        <v>486</v>
      </c>
      <c r="O51" t="s">
        <v>485</v>
      </c>
      <c r="P51" t="s">
        <v>270</v>
      </c>
      <c r="Q51" t="s">
        <v>490</v>
      </c>
      <c r="R51" t="s">
        <v>458</v>
      </c>
      <c r="S51" t="s">
        <v>458</v>
      </c>
      <c r="T51" t="s">
        <v>488</v>
      </c>
      <c r="U51" t="s">
        <v>490</v>
      </c>
      <c r="V51" t="s">
        <v>489</v>
      </c>
      <c r="W51" t="s">
        <v>490</v>
      </c>
    </row>
    <row r="52" spans="1:25" ht="21" customHeight="1" x14ac:dyDescent="0.35">
      <c r="A52" t="s">
        <v>477</v>
      </c>
      <c r="B52" t="s">
        <v>481</v>
      </c>
      <c r="F52" t="s">
        <v>456</v>
      </c>
      <c r="G52" t="s">
        <v>485</v>
      </c>
      <c r="H52" t="s">
        <v>487</v>
      </c>
      <c r="I52" t="s">
        <v>487</v>
      </c>
      <c r="J52" t="s">
        <v>486</v>
      </c>
      <c r="K52" t="s">
        <v>486</v>
      </c>
      <c r="L52" t="s">
        <v>452</v>
      </c>
      <c r="M52" t="s">
        <v>485</v>
      </c>
      <c r="N52" t="s">
        <v>485</v>
      </c>
      <c r="O52" t="s">
        <v>486</v>
      </c>
      <c r="Q52" t="s">
        <v>490</v>
      </c>
      <c r="R52" t="s">
        <v>458</v>
      </c>
      <c r="S52" t="s">
        <v>490</v>
      </c>
      <c r="T52" t="s">
        <v>459</v>
      </c>
      <c r="U52" t="s">
        <v>489</v>
      </c>
      <c r="V52" t="s">
        <v>489</v>
      </c>
      <c r="W52" t="s">
        <v>488</v>
      </c>
      <c r="Y52" t="s">
        <v>273</v>
      </c>
    </row>
    <row r="53" spans="1:25" ht="21" customHeight="1" x14ac:dyDescent="0.35">
      <c r="A53" t="s">
        <v>481</v>
      </c>
      <c r="B53" t="s">
        <v>483</v>
      </c>
      <c r="F53" t="s">
        <v>487</v>
      </c>
      <c r="G53" t="s">
        <v>485</v>
      </c>
      <c r="H53" t="s">
        <v>486</v>
      </c>
      <c r="I53" t="s">
        <v>485</v>
      </c>
      <c r="J53" t="s">
        <v>486</v>
      </c>
      <c r="K53" t="s">
        <v>452</v>
      </c>
      <c r="L53" t="s">
        <v>452</v>
      </c>
      <c r="M53" t="s">
        <v>452</v>
      </c>
      <c r="N53" t="s">
        <v>485</v>
      </c>
      <c r="O53" t="s">
        <v>485</v>
      </c>
      <c r="P53" t="s">
        <v>275</v>
      </c>
      <c r="Q53" t="s">
        <v>490</v>
      </c>
      <c r="R53" t="s">
        <v>489</v>
      </c>
      <c r="S53" t="s">
        <v>489</v>
      </c>
      <c r="T53" t="s">
        <v>459</v>
      </c>
      <c r="U53" t="s">
        <v>489</v>
      </c>
      <c r="V53" t="s">
        <v>489</v>
      </c>
      <c r="W53" t="s">
        <v>489</v>
      </c>
      <c r="Y53" t="s">
        <v>276</v>
      </c>
    </row>
    <row r="54" spans="1:25" ht="21" customHeight="1" x14ac:dyDescent="0.35">
      <c r="A54" t="s">
        <v>476</v>
      </c>
      <c r="B54" t="s">
        <v>482</v>
      </c>
      <c r="F54" t="s">
        <v>452</v>
      </c>
      <c r="G54" t="s">
        <v>485</v>
      </c>
      <c r="H54" t="s">
        <v>486</v>
      </c>
      <c r="I54" t="s">
        <v>485</v>
      </c>
      <c r="J54" t="s">
        <v>485</v>
      </c>
      <c r="K54" t="s">
        <v>452</v>
      </c>
      <c r="L54" t="s">
        <v>452</v>
      </c>
      <c r="M54" t="s">
        <v>452</v>
      </c>
      <c r="N54" t="s">
        <v>452</v>
      </c>
      <c r="O54" t="s">
        <v>452</v>
      </c>
      <c r="P54" t="s">
        <v>283</v>
      </c>
      <c r="Q54" t="s">
        <v>458</v>
      </c>
      <c r="R54" t="s">
        <v>458</v>
      </c>
      <c r="S54" t="s">
        <v>458</v>
      </c>
      <c r="T54" t="s">
        <v>489</v>
      </c>
      <c r="U54" t="s">
        <v>458</v>
      </c>
      <c r="V54" t="s">
        <v>489</v>
      </c>
      <c r="W54" t="s">
        <v>458</v>
      </c>
      <c r="Y54" s="2" t="s">
        <v>284</v>
      </c>
    </row>
    <row r="55" spans="1:25" ht="21" customHeight="1" x14ac:dyDescent="0.35">
      <c r="A55" t="s">
        <v>476</v>
      </c>
      <c r="B55" t="s">
        <v>481</v>
      </c>
      <c r="F55" t="s">
        <v>487</v>
      </c>
      <c r="G55" t="s">
        <v>486</v>
      </c>
      <c r="H55" t="s">
        <v>487</v>
      </c>
      <c r="I55" t="s">
        <v>456</v>
      </c>
      <c r="J55" t="s">
        <v>486</v>
      </c>
      <c r="K55" t="s">
        <v>486</v>
      </c>
      <c r="L55" t="s">
        <v>485</v>
      </c>
      <c r="M55" t="s">
        <v>487</v>
      </c>
      <c r="N55" t="s">
        <v>456</v>
      </c>
      <c r="O55" t="s">
        <v>485</v>
      </c>
      <c r="P55" t="s">
        <v>289</v>
      </c>
      <c r="Q55" t="s">
        <v>458</v>
      </c>
      <c r="R55" t="s">
        <v>458</v>
      </c>
      <c r="S55" t="s">
        <v>458</v>
      </c>
      <c r="T55" t="s">
        <v>488</v>
      </c>
      <c r="U55" t="s">
        <v>489</v>
      </c>
      <c r="V55" t="s">
        <v>490</v>
      </c>
      <c r="W55" t="s">
        <v>488</v>
      </c>
    </row>
    <row r="56" spans="1:25" ht="21" customHeight="1" x14ac:dyDescent="0.35">
      <c r="A56" t="s">
        <v>476</v>
      </c>
      <c r="B56" t="s">
        <v>480</v>
      </c>
      <c r="F56" t="s">
        <v>456</v>
      </c>
      <c r="G56" t="s">
        <v>487</v>
      </c>
      <c r="H56" t="s">
        <v>487</v>
      </c>
      <c r="I56" t="s">
        <v>456</v>
      </c>
      <c r="J56" t="s">
        <v>452</v>
      </c>
      <c r="K56" t="s">
        <v>486</v>
      </c>
      <c r="L56" t="s">
        <v>452</v>
      </c>
      <c r="M56" t="s">
        <v>485</v>
      </c>
      <c r="N56" t="s">
        <v>486</v>
      </c>
      <c r="O56" t="s">
        <v>486</v>
      </c>
      <c r="Q56" t="s">
        <v>488</v>
      </c>
      <c r="R56" t="s">
        <v>489</v>
      </c>
      <c r="S56" t="s">
        <v>488</v>
      </c>
      <c r="T56" t="s">
        <v>488</v>
      </c>
      <c r="U56" t="s">
        <v>490</v>
      </c>
      <c r="V56" t="s">
        <v>458</v>
      </c>
      <c r="W56" t="s">
        <v>489</v>
      </c>
    </row>
    <row r="57" spans="1:25" ht="21" customHeight="1" x14ac:dyDescent="0.35">
      <c r="A57" t="s">
        <v>481</v>
      </c>
      <c r="B57" t="s">
        <v>483</v>
      </c>
      <c r="F57" t="s">
        <v>456</v>
      </c>
      <c r="G57" t="s">
        <v>487</v>
      </c>
      <c r="H57" t="s">
        <v>456</v>
      </c>
      <c r="I57" t="s">
        <v>456</v>
      </c>
      <c r="J57" t="s">
        <v>486</v>
      </c>
      <c r="K57" t="s">
        <v>487</v>
      </c>
      <c r="L57" t="s">
        <v>485</v>
      </c>
      <c r="M57" t="s">
        <v>487</v>
      </c>
      <c r="N57" t="s">
        <v>487</v>
      </c>
      <c r="O57" t="s">
        <v>486</v>
      </c>
      <c r="Q57" t="s">
        <v>490</v>
      </c>
      <c r="R57" t="s">
        <v>490</v>
      </c>
      <c r="S57" t="s">
        <v>490</v>
      </c>
      <c r="T57" t="s">
        <v>488</v>
      </c>
      <c r="U57" t="s">
        <v>490</v>
      </c>
      <c r="V57" t="s">
        <v>490</v>
      </c>
      <c r="W57" t="s">
        <v>489</v>
      </c>
    </row>
    <row r="58" spans="1:25" ht="21" customHeight="1" x14ac:dyDescent="0.35">
      <c r="A58" s="6" t="s">
        <v>478</v>
      </c>
      <c r="B58" s="6" t="s">
        <v>476</v>
      </c>
      <c r="C58" s="6"/>
      <c r="D58" s="6"/>
      <c r="E58" s="6"/>
      <c r="F58" s="6" t="s">
        <v>487</v>
      </c>
      <c r="G58" s="6" t="s">
        <v>486</v>
      </c>
      <c r="H58" s="6" t="s">
        <v>487</v>
      </c>
      <c r="I58" s="6" t="s">
        <v>456</v>
      </c>
      <c r="J58" s="6" t="s">
        <v>485</v>
      </c>
      <c r="K58" s="6" t="s">
        <v>485</v>
      </c>
      <c r="L58" s="6" t="s">
        <v>452</v>
      </c>
      <c r="M58" s="6" t="s">
        <v>486</v>
      </c>
      <c r="N58" s="6" t="s">
        <v>485</v>
      </c>
      <c r="O58" s="6" t="s">
        <v>452</v>
      </c>
      <c r="P58" s="6" t="s">
        <v>293</v>
      </c>
      <c r="Q58" s="6" t="s">
        <v>489</v>
      </c>
      <c r="R58" s="6" t="s">
        <v>488</v>
      </c>
      <c r="S58" s="6" t="s">
        <v>489</v>
      </c>
      <c r="T58" s="6" t="s">
        <v>459</v>
      </c>
      <c r="U58" s="6" t="s">
        <v>490</v>
      </c>
      <c r="V58" s="6" t="s">
        <v>488</v>
      </c>
      <c r="W58" s="6" t="s">
        <v>459</v>
      </c>
      <c r="X58" s="6"/>
      <c r="Y58" s="7" t="s">
        <v>294</v>
      </c>
    </row>
    <row r="59" spans="1:25" ht="21" customHeight="1" x14ac:dyDescent="0.35">
      <c r="A59" t="s">
        <v>484</v>
      </c>
      <c r="B59" t="s">
        <v>476</v>
      </c>
      <c r="F59" t="s">
        <v>456</v>
      </c>
      <c r="G59" t="s">
        <v>456</v>
      </c>
      <c r="H59" t="s">
        <v>456</v>
      </c>
      <c r="I59" t="s">
        <v>456</v>
      </c>
      <c r="J59" t="s">
        <v>487</v>
      </c>
      <c r="K59" t="s">
        <v>456</v>
      </c>
      <c r="L59" t="s">
        <v>456</v>
      </c>
      <c r="M59" t="s">
        <v>456</v>
      </c>
      <c r="N59" t="s">
        <v>487</v>
      </c>
      <c r="O59" t="s">
        <v>486</v>
      </c>
      <c r="P59" t="s">
        <v>296</v>
      </c>
      <c r="Q59" t="s">
        <v>490</v>
      </c>
      <c r="R59" t="s">
        <v>458</v>
      </c>
      <c r="S59" t="s">
        <v>458</v>
      </c>
      <c r="T59" t="s">
        <v>459</v>
      </c>
      <c r="U59" t="s">
        <v>490</v>
      </c>
      <c r="V59" t="s">
        <v>490</v>
      </c>
      <c r="W59" t="s">
        <v>489</v>
      </c>
      <c r="Y59" t="s">
        <v>297</v>
      </c>
    </row>
    <row r="60" spans="1:25" ht="21" customHeight="1" x14ac:dyDescent="0.35">
      <c r="A60" t="s">
        <v>476</v>
      </c>
      <c r="B60" t="s">
        <v>483</v>
      </c>
      <c r="F60" t="s">
        <v>487</v>
      </c>
      <c r="G60" t="s">
        <v>487</v>
      </c>
      <c r="H60" t="s">
        <v>486</v>
      </c>
      <c r="I60" t="s">
        <v>487</v>
      </c>
      <c r="J60" t="s">
        <v>452</v>
      </c>
      <c r="K60" t="s">
        <v>452</v>
      </c>
      <c r="L60" t="s">
        <v>485</v>
      </c>
      <c r="M60" t="s">
        <v>485</v>
      </c>
      <c r="N60" t="s">
        <v>487</v>
      </c>
      <c r="O60" t="s">
        <v>452</v>
      </c>
      <c r="Q60" t="s">
        <v>458</v>
      </c>
      <c r="R60" t="s">
        <v>458</v>
      </c>
      <c r="S60" t="s">
        <v>458</v>
      </c>
      <c r="T60" t="s">
        <v>488</v>
      </c>
      <c r="U60" t="s">
        <v>458</v>
      </c>
      <c r="V60" t="s">
        <v>488</v>
      </c>
      <c r="W60" t="s">
        <v>488</v>
      </c>
    </row>
    <row r="61" spans="1:25" ht="21" customHeight="1" x14ac:dyDescent="0.35">
      <c r="A61" t="s">
        <v>480</v>
      </c>
      <c r="B61" t="s">
        <v>480</v>
      </c>
      <c r="F61" t="s">
        <v>487</v>
      </c>
      <c r="G61" t="s">
        <v>486</v>
      </c>
      <c r="H61" t="s">
        <v>485</v>
      </c>
      <c r="I61" t="s">
        <v>487</v>
      </c>
      <c r="J61" t="s">
        <v>452</v>
      </c>
      <c r="K61" t="s">
        <v>486</v>
      </c>
      <c r="L61" t="s">
        <v>485</v>
      </c>
      <c r="M61" t="s">
        <v>485</v>
      </c>
      <c r="N61" t="s">
        <v>486</v>
      </c>
      <c r="O61" t="s">
        <v>452</v>
      </c>
      <c r="P61" t="s">
        <v>310</v>
      </c>
      <c r="Q61" t="s">
        <v>490</v>
      </c>
      <c r="R61" t="s">
        <v>458</v>
      </c>
      <c r="S61" t="s">
        <v>489</v>
      </c>
      <c r="T61" t="s">
        <v>459</v>
      </c>
      <c r="U61" t="s">
        <v>489</v>
      </c>
      <c r="V61" t="s">
        <v>488</v>
      </c>
      <c r="W61" t="s">
        <v>488</v>
      </c>
      <c r="Y61" t="s">
        <v>311</v>
      </c>
    </row>
    <row r="62" spans="1:25" ht="21" customHeight="1" x14ac:dyDescent="0.35">
      <c r="A62" t="s">
        <v>479</v>
      </c>
      <c r="B62" t="s">
        <v>481</v>
      </c>
      <c r="F62" t="s">
        <v>487</v>
      </c>
      <c r="G62" t="s">
        <v>452</v>
      </c>
      <c r="H62" t="s">
        <v>456</v>
      </c>
      <c r="I62" t="s">
        <v>456</v>
      </c>
      <c r="J62" t="s">
        <v>452</v>
      </c>
      <c r="K62" t="s">
        <v>452</v>
      </c>
      <c r="L62" t="s">
        <v>452</v>
      </c>
      <c r="M62" t="s">
        <v>486</v>
      </c>
      <c r="N62" t="s">
        <v>452</v>
      </c>
      <c r="O62" t="s">
        <v>452</v>
      </c>
      <c r="P62" s="2" t="s">
        <v>313</v>
      </c>
      <c r="Q62" t="s">
        <v>458</v>
      </c>
      <c r="R62" t="s">
        <v>458</v>
      </c>
      <c r="S62" t="s">
        <v>458</v>
      </c>
      <c r="T62" t="s">
        <v>459</v>
      </c>
      <c r="U62" t="s">
        <v>489</v>
      </c>
      <c r="V62" t="s">
        <v>459</v>
      </c>
      <c r="W62" t="s">
        <v>459</v>
      </c>
      <c r="Y62" t="s">
        <v>314</v>
      </c>
    </row>
    <row r="63" spans="1:25" ht="21" customHeight="1" x14ac:dyDescent="0.35">
      <c r="A63" t="s">
        <v>476</v>
      </c>
      <c r="B63" t="s">
        <v>480</v>
      </c>
      <c r="F63" t="s">
        <v>487</v>
      </c>
      <c r="G63" t="s">
        <v>487</v>
      </c>
      <c r="H63" t="s">
        <v>487</v>
      </c>
      <c r="I63" t="s">
        <v>487</v>
      </c>
      <c r="J63" t="s">
        <v>486</v>
      </c>
      <c r="K63" t="s">
        <v>486</v>
      </c>
      <c r="L63" t="s">
        <v>485</v>
      </c>
      <c r="M63" t="s">
        <v>485</v>
      </c>
      <c r="N63" t="s">
        <v>485</v>
      </c>
      <c r="O63" t="s">
        <v>485</v>
      </c>
      <c r="P63" s="2" t="s">
        <v>317</v>
      </c>
      <c r="Q63" t="s">
        <v>490</v>
      </c>
      <c r="R63" t="s">
        <v>491</v>
      </c>
      <c r="S63" t="s">
        <v>458</v>
      </c>
      <c r="T63" t="s">
        <v>488</v>
      </c>
      <c r="U63" t="s">
        <v>490</v>
      </c>
      <c r="V63" t="s">
        <v>489</v>
      </c>
      <c r="W63" t="s">
        <v>490</v>
      </c>
      <c r="Y63" s="2" t="s">
        <v>318</v>
      </c>
    </row>
    <row r="64" spans="1:25" ht="21" customHeight="1" x14ac:dyDescent="0.35">
      <c r="A64" t="s">
        <v>476</v>
      </c>
      <c r="B64" t="s">
        <v>483</v>
      </c>
      <c r="F64" t="s">
        <v>456</v>
      </c>
      <c r="G64" t="s">
        <v>486</v>
      </c>
      <c r="H64" t="s">
        <v>456</v>
      </c>
      <c r="I64" t="s">
        <v>456</v>
      </c>
      <c r="J64" t="s">
        <v>487</v>
      </c>
      <c r="K64" t="s">
        <v>487</v>
      </c>
      <c r="L64" t="s">
        <v>485</v>
      </c>
      <c r="M64" t="s">
        <v>486</v>
      </c>
      <c r="N64" t="s">
        <v>487</v>
      </c>
      <c r="O64" t="s">
        <v>485</v>
      </c>
      <c r="P64" t="s">
        <v>319</v>
      </c>
      <c r="Q64" t="s">
        <v>490</v>
      </c>
      <c r="R64" t="s">
        <v>490</v>
      </c>
      <c r="S64" t="s">
        <v>458</v>
      </c>
      <c r="T64" t="s">
        <v>459</v>
      </c>
      <c r="U64" t="s">
        <v>490</v>
      </c>
      <c r="V64" t="s">
        <v>489</v>
      </c>
      <c r="W64" t="s">
        <v>490</v>
      </c>
      <c r="Y64" t="s">
        <v>320</v>
      </c>
    </row>
    <row r="65" spans="1:25" ht="21" customHeight="1" x14ac:dyDescent="0.35">
      <c r="A65" t="s">
        <v>479</v>
      </c>
      <c r="B65" t="s">
        <v>483</v>
      </c>
      <c r="F65" t="s">
        <v>486</v>
      </c>
      <c r="G65" t="s">
        <v>486</v>
      </c>
      <c r="H65" t="s">
        <v>486</v>
      </c>
      <c r="I65" t="s">
        <v>486</v>
      </c>
      <c r="J65" t="s">
        <v>485</v>
      </c>
      <c r="K65" t="s">
        <v>452</v>
      </c>
      <c r="L65" t="s">
        <v>452</v>
      </c>
      <c r="M65" t="s">
        <v>452</v>
      </c>
      <c r="N65" t="s">
        <v>485</v>
      </c>
      <c r="O65" t="s">
        <v>452</v>
      </c>
      <c r="Q65" t="s">
        <v>458</v>
      </c>
      <c r="R65" t="s">
        <v>458</v>
      </c>
      <c r="S65" t="s">
        <v>458</v>
      </c>
      <c r="T65" t="s">
        <v>459</v>
      </c>
      <c r="U65" t="s">
        <v>490</v>
      </c>
      <c r="V65" t="s">
        <v>488</v>
      </c>
      <c r="W65" t="s">
        <v>488</v>
      </c>
    </row>
    <row r="66" spans="1:25" ht="21" customHeight="1" x14ac:dyDescent="0.35">
      <c r="A66" t="s">
        <v>483</v>
      </c>
      <c r="B66" t="s">
        <v>483</v>
      </c>
      <c r="F66" t="s">
        <v>485</v>
      </c>
      <c r="G66" t="s">
        <v>485</v>
      </c>
      <c r="H66" t="s">
        <v>452</v>
      </c>
      <c r="I66" t="s">
        <v>485</v>
      </c>
      <c r="J66" t="s">
        <v>452</v>
      </c>
      <c r="K66" t="s">
        <v>452</v>
      </c>
      <c r="L66" t="s">
        <v>452</v>
      </c>
      <c r="M66" t="s">
        <v>452</v>
      </c>
      <c r="N66" t="s">
        <v>485</v>
      </c>
      <c r="O66" t="s">
        <v>452</v>
      </c>
      <c r="P66" t="s">
        <v>322</v>
      </c>
      <c r="Q66" t="s">
        <v>458</v>
      </c>
      <c r="R66" t="s">
        <v>458</v>
      </c>
      <c r="S66" t="s">
        <v>458</v>
      </c>
      <c r="T66" t="s">
        <v>458</v>
      </c>
      <c r="U66" t="s">
        <v>458</v>
      </c>
      <c r="V66" t="s">
        <v>489</v>
      </c>
      <c r="W66" t="s">
        <v>459</v>
      </c>
      <c r="X66" t="s">
        <v>279</v>
      </c>
      <c r="Y66" s="2" t="s">
        <v>323</v>
      </c>
    </row>
    <row r="67" spans="1:25" ht="21" customHeight="1" x14ac:dyDescent="0.35">
      <c r="A67" t="s">
        <v>476</v>
      </c>
      <c r="B67" t="s">
        <v>482</v>
      </c>
      <c r="F67" t="s">
        <v>456</v>
      </c>
      <c r="G67" t="s">
        <v>487</v>
      </c>
      <c r="H67" t="s">
        <v>487</v>
      </c>
      <c r="I67" t="s">
        <v>487</v>
      </c>
      <c r="J67" t="s">
        <v>486</v>
      </c>
      <c r="K67" t="s">
        <v>486</v>
      </c>
      <c r="L67" t="s">
        <v>486</v>
      </c>
      <c r="M67" t="s">
        <v>486</v>
      </c>
      <c r="N67" t="s">
        <v>486</v>
      </c>
      <c r="O67" t="s">
        <v>486</v>
      </c>
      <c r="Q67" t="s">
        <v>489</v>
      </c>
      <c r="R67" t="s">
        <v>489</v>
      </c>
      <c r="S67" t="s">
        <v>489</v>
      </c>
      <c r="T67" t="s">
        <v>459</v>
      </c>
      <c r="U67" t="s">
        <v>490</v>
      </c>
      <c r="V67" t="s">
        <v>489</v>
      </c>
      <c r="W67" t="s">
        <v>489</v>
      </c>
    </row>
    <row r="68" spans="1:25" ht="21" customHeight="1" x14ac:dyDescent="0.35">
      <c r="A68" t="s">
        <v>476</v>
      </c>
      <c r="B68" t="s">
        <v>483</v>
      </c>
      <c r="F68" t="s">
        <v>456</v>
      </c>
      <c r="G68" t="s">
        <v>456</v>
      </c>
      <c r="H68" t="s">
        <v>456</v>
      </c>
      <c r="I68" t="s">
        <v>456</v>
      </c>
      <c r="J68" t="s">
        <v>456</v>
      </c>
      <c r="K68" t="s">
        <v>486</v>
      </c>
      <c r="L68" t="s">
        <v>452</v>
      </c>
      <c r="M68" t="s">
        <v>452</v>
      </c>
      <c r="N68" t="s">
        <v>452</v>
      </c>
      <c r="O68" t="s">
        <v>452</v>
      </c>
      <c r="P68" t="s">
        <v>327</v>
      </c>
      <c r="Q68" t="s">
        <v>488</v>
      </c>
      <c r="R68" t="s">
        <v>488</v>
      </c>
      <c r="S68" t="s">
        <v>488</v>
      </c>
      <c r="T68" t="s">
        <v>459</v>
      </c>
      <c r="U68" t="s">
        <v>489</v>
      </c>
      <c r="V68" t="s">
        <v>489</v>
      </c>
      <c r="W68" t="s">
        <v>458</v>
      </c>
      <c r="Y68" t="s">
        <v>328</v>
      </c>
    </row>
    <row r="69" spans="1:25" ht="21" customHeight="1" x14ac:dyDescent="0.35">
      <c r="A69" t="s">
        <v>479</v>
      </c>
      <c r="B69" t="s">
        <v>482</v>
      </c>
      <c r="F69" t="s">
        <v>456</v>
      </c>
      <c r="G69" t="s">
        <v>456</v>
      </c>
      <c r="H69" t="s">
        <v>456</v>
      </c>
      <c r="I69" t="s">
        <v>456</v>
      </c>
      <c r="J69" t="s">
        <v>456</v>
      </c>
      <c r="K69" t="s">
        <v>452</v>
      </c>
      <c r="L69" t="s">
        <v>452</v>
      </c>
      <c r="M69" t="s">
        <v>452</v>
      </c>
      <c r="N69" t="s">
        <v>486</v>
      </c>
      <c r="O69" t="s">
        <v>452</v>
      </c>
      <c r="P69" t="s">
        <v>310</v>
      </c>
      <c r="Q69" t="s">
        <v>489</v>
      </c>
      <c r="R69" t="s">
        <v>489</v>
      </c>
      <c r="S69" t="s">
        <v>488</v>
      </c>
      <c r="T69" t="s">
        <v>459</v>
      </c>
      <c r="U69" t="s">
        <v>490</v>
      </c>
      <c r="V69" t="s">
        <v>459</v>
      </c>
      <c r="W69" t="s">
        <v>459</v>
      </c>
    </row>
    <row r="70" spans="1:25" ht="21" customHeight="1" x14ac:dyDescent="0.35">
      <c r="A70" s="6" t="s">
        <v>479</v>
      </c>
      <c r="B70" s="6" t="s">
        <v>483</v>
      </c>
      <c r="C70" s="6"/>
      <c r="D70" s="6"/>
      <c r="E70" s="6"/>
      <c r="F70" s="6" t="s">
        <v>487</v>
      </c>
      <c r="G70" s="6" t="s">
        <v>485</v>
      </c>
      <c r="H70" s="6" t="s">
        <v>486</v>
      </c>
      <c r="I70" s="6" t="s">
        <v>487</v>
      </c>
      <c r="J70" s="6" t="s">
        <v>452</v>
      </c>
      <c r="K70" s="6" t="s">
        <v>485</v>
      </c>
      <c r="L70" s="6" t="s">
        <v>452</v>
      </c>
      <c r="M70" s="6" t="s">
        <v>485</v>
      </c>
      <c r="N70" s="6" t="s">
        <v>485</v>
      </c>
      <c r="O70" s="6" t="s">
        <v>452</v>
      </c>
      <c r="P70" s="6"/>
      <c r="Q70" s="6" t="s">
        <v>490</v>
      </c>
      <c r="R70" s="6" t="s">
        <v>490</v>
      </c>
      <c r="S70" s="6" t="s">
        <v>490</v>
      </c>
      <c r="T70" s="6" t="s">
        <v>459</v>
      </c>
      <c r="U70" s="6" t="s">
        <v>490</v>
      </c>
      <c r="V70" s="6" t="s">
        <v>489</v>
      </c>
      <c r="W70" s="6" t="s">
        <v>459</v>
      </c>
      <c r="X70" s="6"/>
      <c r="Y70" s="6" t="s">
        <v>337</v>
      </c>
    </row>
    <row r="71" spans="1:25" ht="21" customHeight="1" x14ac:dyDescent="0.35">
      <c r="A71" t="s">
        <v>477</v>
      </c>
      <c r="B71" t="s">
        <v>483</v>
      </c>
      <c r="F71" t="s">
        <v>456</v>
      </c>
      <c r="G71" t="s">
        <v>487</v>
      </c>
      <c r="H71" t="s">
        <v>456</v>
      </c>
      <c r="I71" t="s">
        <v>452</v>
      </c>
      <c r="J71" t="s">
        <v>456</v>
      </c>
      <c r="K71" t="s">
        <v>452</v>
      </c>
      <c r="L71" t="s">
        <v>452</v>
      </c>
      <c r="M71" t="s">
        <v>452</v>
      </c>
      <c r="N71" t="s">
        <v>452</v>
      </c>
      <c r="O71" t="s">
        <v>452</v>
      </c>
      <c r="Q71" t="s">
        <v>459</v>
      </c>
      <c r="R71" t="s">
        <v>459</v>
      </c>
      <c r="S71" t="s">
        <v>459</v>
      </c>
      <c r="T71" t="s">
        <v>459</v>
      </c>
      <c r="U71" t="s">
        <v>490</v>
      </c>
      <c r="V71" t="s">
        <v>489</v>
      </c>
      <c r="W71" t="s">
        <v>489</v>
      </c>
      <c r="Y71" s="2" t="s">
        <v>339</v>
      </c>
    </row>
    <row r="72" spans="1:25" ht="21" customHeight="1" x14ac:dyDescent="0.35">
      <c r="A72" t="s">
        <v>480</v>
      </c>
      <c r="B72" t="s">
        <v>483</v>
      </c>
      <c r="F72" t="s">
        <v>456</v>
      </c>
      <c r="G72" t="s">
        <v>485</v>
      </c>
      <c r="H72" t="s">
        <v>485</v>
      </c>
      <c r="I72" t="s">
        <v>487</v>
      </c>
      <c r="J72" t="s">
        <v>485</v>
      </c>
      <c r="K72" t="s">
        <v>486</v>
      </c>
      <c r="L72" t="s">
        <v>452</v>
      </c>
      <c r="M72" t="s">
        <v>485</v>
      </c>
      <c r="N72" t="s">
        <v>486</v>
      </c>
      <c r="O72" t="s">
        <v>452</v>
      </c>
      <c r="P72" t="s">
        <v>344</v>
      </c>
      <c r="Q72" t="s">
        <v>458</v>
      </c>
      <c r="R72" t="s">
        <v>458</v>
      </c>
      <c r="S72" t="s">
        <v>458</v>
      </c>
      <c r="T72" t="s">
        <v>459</v>
      </c>
      <c r="U72" t="s">
        <v>458</v>
      </c>
      <c r="V72" t="s">
        <v>488</v>
      </c>
      <c r="W72" t="s">
        <v>488</v>
      </c>
      <c r="Y72" s="2" t="s">
        <v>345</v>
      </c>
    </row>
    <row r="73" spans="1:25" ht="21" customHeight="1" x14ac:dyDescent="0.35">
      <c r="A73" t="s">
        <v>481</v>
      </c>
      <c r="B73" t="s">
        <v>483</v>
      </c>
      <c r="F73" t="s">
        <v>452</v>
      </c>
      <c r="G73" t="s">
        <v>452</v>
      </c>
      <c r="H73" t="s">
        <v>452</v>
      </c>
      <c r="I73" t="s">
        <v>452</v>
      </c>
      <c r="J73" t="s">
        <v>452</v>
      </c>
      <c r="K73" t="s">
        <v>452</v>
      </c>
      <c r="L73" t="s">
        <v>452</v>
      </c>
      <c r="M73" t="s">
        <v>452</v>
      </c>
      <c r="N73" t="s">
        <v>452</v>
      </c>
      <c r="O73" t="s">
        <v>452</v>
      </c>
      <c r="Q73" t="s">
        <v>458</v>
      </c>
      <c r="R73" t="s">
        <v>458</v>
      </c>
      <c r="S73" t="s">
        <v>458</v>
      </c>
      <c r="T73" t="s">
        <v>459</v>
      </c>
      <c r="U73" t="s">
        <v>458</v>
      </c>
      <c r="V73" t="s">
        <v>459</v>
      </c>
      <c r="W73" t="s">
        <v>489</v>
      </c>
      <c r="Y73" s="2" t="s">
        <v>351</v>
      </c>
    </row>
    <row r="74" spans="1:25" ht="21" customHeight="1" x14ac:dyDescent="0.35">
      <c r="A74" t="s">
        <v>479</v>
      </c>
      <c r="B74" t="s">
        <v>483</v>
      </c>
      <c r="F74" t="s">
        <v>456</v>
      </c>
      <c r="G74" t="s">
        <v>485</v>
      </c>
      <c r="H74" t="s">
        <v>487</v>
      </c>
      <c r="I74" t="s">
        <v>456</v>
      </c>
      <c r="J74" t="s">
        <v>485</v>
      </c>
      <c r="K74" t="s">
        <v>486</v>
      </c>
      <c r="L74" t="s">
        <v>452</v>
      </c>
      <c r="M74" t="s">
        <v>485</v>
      </c>
      <c r="N74" t="s">
        <v>486</v>
      </c>
      <c r="O74" t="s">
        <v>452</v>
      </c>
      <c r="Q74" t="s">
        <v>458</v>
      </c>
      <c r="R74" t="s">
        <v>490</v>
      </c>
      <c r="S74" t="s">
        <v>490</v>
      </c>
      <c r="T74" t="s">
        <v>459</v>
      </c>
      <c r="U74" t="s">
        <v>489</v>
      </c>
      <c r="V74" t="s">
        <v>459</v>
      </c>
      <c r="W74" t="s">
        <v>488</v>
      </c>
    </row>
    <row r="75" spans="1:25" ht="21" customHeight="1" x14ac:dyDescent="0.35">
      <c r="A75" t="s">
        <v>476</v>
      </c>
      <c r="B75" t="s">
        <v>479</v>
      </c>
      <c r="F75" t="s">
        <v>456</v>
      </c>
      <c r="G75" t="s">
        <v>486</v>
      </c>
      <c r="H75" t="s">
        <v>487</v>
      </c>
      <c r="I75" t="s">
        <v>456</v>
      </c>
      <c r="J75" t="s">
        <v>452</v>
      </c>
      <c r="K75" t="s">
        <v>487</v>
      </c>
      <c r="L75" t="s">
        <v>487</v>
      </c>
      <c r="M75" t="s">
        <v>487</v>
      </c>
      <c r="N75" t="s">
        <v>486</v>
      </c>
      <c r="O75" t="s">
        <v>452</v>
      </c>
      <c r="Q75" t="s">
        <v>490</v>
      </c>
      <c r="R75" t="s">
        <v>490</v>
      </c>
      <c r="S75" t="s">
        <v>490</v>
      </c>
      <c r="T75" t="s">
        <v>459</v>
      </c>
      <c r="U75" t="s">
        <v>488</v>
      </c>
      <c r="V75" t="s">
        <v>488</v>
      </c>
      <c r="W75" t="s">
        <v>488</v>
      </c>
      <c r="Y75" s="2" t="s">
        <v>352</v>
      </c>
    </row>
    <row r="76" spans="1:25" ht="21" customHeight="1" x14ac:dyDescent="0.35">
      <c r="A76" t="s">
        <v>476</v>
      </c>
      <c r="B76" t="s">
        <v>483</v>
      </c>
      <c r="F76" t="s">
        <v>456</v>
      </c>
      <c r="G76" t="s">
        <v>486</v>
      </c>
      <c r="H76" t="s">
        <v>456</v>
      </c>
      <c r="I76" t="s">
        <v>456</v>
      </c>
      <c r="J76" t="s">
        <v>486</v>
      </c>
      <c r="K76" t="s">
        <v>485</v>
      </c>
      <c r="L76" t="s">
        <v>485</v>
      </c>
      <c r="M76" t="s">
        <v>486</v>
      </c>
      <c r="N76" t="s">
        <v>485</v>
      </c>
      <c r="O76" t="s">
        <v>485</v>
      </c>
      <c r="Q76" t="s">
        <v>489</v>
      </c>
      <c r="R76" t="s">
        <v>458</v>
      </c>
      <c r="S76" t="s">
        <v>458</v>
      </c>
      <c r="T76" t="s">
        <v>459</v>
      </c>
      <c r="U76" t="s">
        <v>489</v>
      </c>
      <c r="V76" t="s">
        <v>459</v>
      </c>
      <c r="W76" t="s">
        <v>488</v>
      </c>
      <c r="Y76" s="2" t="s">
        <v>363</v>
      </c>
    </row>
    <row r="77" spans="1:25" x14ac:dyDescent="0.35">
      <c r="A77" s="4" t="s">
        <v>537</v>
      </c>
      <c r="B77" s="4"/>
      <c r="C77" s="4"/>
      <c r="D77" s="4"/>
      <c r="E77" s="4"/>
      <c r="F77" s="4" t="s">
        <v>520</v>
      </c>
      <c r="G77" s="4" t="s">
        <v>521</v>
      </c>
      <c r="H77" s="4" t="s">
        <v>522</v>
      </c>
      <c r="I77" s="4" t="s">
        <v>523</v>
      </c>
      <c r="J77" s="4" t="s">
        <v>524</v>
      </c>
      <c r="K77" s="4" t="s">
        <v>525</v>
      </c>
      <c r="L77" s="4" t="s">
        <v>526</v>
      </c>
      <c r="M77" s="4" t="s">
        <v>527</v>
      </c>
      <c r="N77" s="4" t="s">
        <v>528</v>
      </c>
      <c r="O77" s="4" t="s">
        <v>529</v>
      </c>
      <c r="P77" s="4"/>
      <c r="Q77" s="4" t="s">
        <v>530</v>
      </c>
      <c r="R77" s="4" t="s">
        <v>531</v>
      </c>
      <c r="S77" s="4" t="s">
        <v>532</v>
      </c>
      <c r="T77" s="4" t="s">
        <v>533</v>
      </c>
      <c r="U77" s="4" t="s">
        <v>534</v>
      </c>
      <c r="V77" s="4" t="s">
        <v>535</v>
      </c>
      <c r="W77" s="4" t="s">
        <v>536</v>
      </c>
      <c r="X77" s="4"/>
      <c r="Y77" s="4"/>
    </row>
    <row r="78" spans="1:25" x14ac:dyDescent="0.35">
      <c r="A78" s="5" t="s">
        <v>499</v>
      </c>
      <c r="B78" s="5" t="s">
        <v>499</v>
      </c>
      <c r="C78" s="5" t="s">
        <v>499</v>
      </c>
      <c r="D78" s="5" t="s">
        <v>499</v>
      </c>
      <c r="E78" s="5" t="s">
        <v>539</v>
      </c>
      <c r="F78" s="5" t="s">
        <v>500</v>
      </c>
      <c r="G78" s="5" t="s">
        <v>500</v>
      </c>
      <c r="H78" s="5" t="s">
        <v>500</v>
      </c>
      <c r="I78" s="5" t="s">
        <v>500</v>
      </c>
      <c r="J78" s="5" t="s">
        <v>500</v>
      </c>
      <c r="K78" s="5" t="s">
        <v>500</v>
      </c>
      <c r="L78" s="5" t="s">
        <v>500</v>
      </c>
      <c r="M78" s="5" t="s">
        <v>500</v>
      </c>
      <c r="N78" s="5" t="s">
        <v>500</v>
      </c>
      <c r="O78" s="5" t="s">
        <v>500</v>
      </c>
      <c r="Q78" s="5" t="s">
        <v>506</v>
      </c>
      <c r="R78" s="5" t="s">
        <v>506</v>
      </c>
      <c r="S78" s="5" t="s">
        <v>506</v>
      </c>
      <c r="T78" s="5" t="s">
        <v>506</v>
      </c>
      <c r="U78" s="5" t="s">
        <v>506</v>
      </c>
      <c r="V78" s="5" t="s">
        <v>506</v>
      </c>
      <c r="W78" s="5" t="s">
        <v>506</v>
      </c>
    </row>
    <row r="79" spans="1:25" x14ac:dyDescent="0.35">
      <c r="A79">
        <f>COUNTIF(A3:A48,"unter drei Jahre")</f>
        <v>2</v>
      </c>
      <c r="B79">
        <f>COUNTIF(B3:B48,"unter drei Jahre")</f>
        <v>0</v>
      </c>
      <c r="C79">
        <f>COUNTIF(C3:C48,"unter drei Jahre")</f>
        <v>12</v>
      </c>
      <c r="D79">
        <f>COUNTIF(D3:D48,"unter drei Jahre")</f>
        <v>17</v>
      </c>
      <c r="E79" t="s">
        <v>540</v>
      </c>
      <c r="F79">
        <f t="shared" ref="F79:O79" si="0">COUNTIF(F3:F76,"Absolut unpassend [0]")</f>
        <v>4</v>
      </c>
      <c r="G79">
        <f t="shared" si="0"/>
        <v>13</v>
      </c>
      <c r="H79">
        <f t="shared" si="0"/>
        <v>8</v>
      </c>
      <c r="I79">
        <f t="shared" si="0"/>
        <v>4</v>
      </c>
      <c r="J79">
        <f t="shared" si="0"/>
        <v>23</v>
      </c>
      <c r="K79">
        <f t="shared" si="0"/>
        <v>23</v>
      </c>
      <c r="L79">
        <f t="shared" si="0"/>
        <v>45</v>
      </c>
      <c r="M79">
        <f t="shared" si="0"/>
        <v>32</v>
      </c>
      <c r="N79">
        <f t="shared" si="0"/>
        <v>18</v>
      </c>
      <c r="O79">
        <f t="shared" si="0"/>
        <v>41</v>
      </c>
      <c r="Q79">
        <f t="shared" ref="Q79:W79" si="1">COUNTIF(Q3:Q76,"Unwichtig [0]")</f>
        <v>30</v>
      </c>
      <c r="R79">
        <f t="shared" si="1"/>
        <v>29</v>
      </c>
      <c r="S79">
        <f t="shared" si="1"/>
        <v>36</v>
      </c>
      <c r="T79">
        <f t="shared" si="1"/>
        <v>1</v>
      </c>
      <c r="U79">
        <f t="shared" si="1"/>
        <v>14</v>
      </c>
      <c r="V79">
        <f t="shared" si="1"/>
        <v>2</v>
      </c>
      <c r="W79">
        <f t="shared" si="1"/>
        <v>4</v>
      </c>
    </row>
    <row r="80" spans="1:25" x14ac:dyDescent="0.35">
      <c r="A80" s="8">
        <f>A79/46</f>
        <v>4.3478260869565216E-2</v>
      </c>
      <c r="B80" s="8">
        <f>B79/46</f>
        <v>0</v>
      </c>
      <c r="C80" s="8">
        <f>C79/46</f>
        <v>0.2608695652173913</v>
      </c>
      <c r="D80" s="8">
        <f>D79/46</f>
        <v>0.36956521739130432</v>
      </c>
    </row>
    <row r="81" spans="1:23" x14ac:dyDescent="0.35">
      <c r="A81" t="s">
        <v>478</v>
      </c>
      <c r="B81" t="s">
        <v>478</v>
      </c>
      <c r="C81" t="s">
        <v>478</v>
      </c>
      <c r="D81" t="s">
        <v>478</v>
      </c>
      <c r="E81" t="s">
        <v>541</v>
      </c>
      <c r="F81" t="s">
        <v>501</v>
      </c>
      <c r="G81" t="s">
        <v>501</v>
      </c>
      <c r="H81" t="s">
        <v>501</v>
      </c>
      <c r="I81" t="s">
        <v>501</v>
      </c>
      <c r="J81" t="s">
        <v>501</v>
      </c>
      <c r="K81" t="s">
        <v>501</v>
      </c>
      <c r="L81" t="s">
        <v>501</v>
      </c>
      <c r="M81" t="s">
        <v>501</v>
      </c>
      <c r="N81" t="s">
        <v>501</v>
      </c>
      <c r="O81" t="s">
        <v>501</v>
      </c>
      <c r="Q81" t="s">
        <v>505</v>
      </c>
      <c r="R81" t="s">
        <v>505</v>
      </c>
      <c r="S81" t="s">
        <v>505</v>
      </c>
      <c r="T81" t="s">
        <v>505</v>
      </c>
      <c r="U81" t="s">
        <v>505</v>
      </c>
      <c r="V81" t="s">
        <v>505</v>
      </c>
      <c r="W81" t="s">
        <v>505</v>
      </c>
    </row>
    <row r="82" spans="1:23" x14ac:dyDescent="0.35">
      <c r="A82">
        <f>COUNTIF(A3:A48,"drei Jahre")</f>
        <v>9</v>
      </c>
      <c r="B82">
        <f>COUNTIF(B3:B48,"drei Jahre")</f>
        <v>1</v>
      </c>
      <c r="C82">
        <f>COUNTIF(C3:C48,"drei Jahre")</f>
        <v>5</v>
      </c>
      <c r="D82">
        <f>COUNTIF(D3:D48,"drei Jahre")</f>
        <v>1</v>
      </c>
      <c r="F82">
        <f t="shared" ref="F82:O82" si="2">COUNTIF(F3:F76,"Eher unpassend [1]")</f>
        <v>3</v>
      </c>
      <c r="G82">
        <f t="shared" si="2"/>
        <v>11</v>
      </c>
      <c r="H82">
        <f t="shared" si="2"/>
        <v>9</v>
      </c>
      <c r="I82">
        <f t="shared" si="2"/>
        <v>6</v>
      </c>
      <c r="J82">
        <f t="shared" si="2"/>
        <v>15</v>
      </c>
      <c r="K82">
        <f t="shared" si="2"/>
        <v>15</v>
      </c>
      <c r="L82">
        <f t="shared" si="2"/>
        <v>16</v>
      </c>
      <c r="M82">
        <f t="shared" si="2"/>
        <v>16</v>
      </c>
      <c r="N82">
        <f t="shared" si="2"/>
        <v>18</v>
      </c>
      <c r="O82">
        <f t="shared" si="2"/>
        <v>19</v>
      </c>
      <c r="Q82">
        <f t="shared" ref="Q82:W82" si="3">COUNTIF(Q3:Q76,"Eher unwichtig [1]")</f>
        <v>21</v>
      </c>
      <c r="R82">
        <f t="shared" si="3"/>
        <v>20</v>
      </c>
      <c r="S82">
        <f t="shared" si="3"/>
        <v>11</v>
      </c>
      <c r="T82">
        <f t="shared" si="3"/>
        <v>0</v>
      </c>
      <c r="U82">
        <f t="shared" si="3"/>
        <v>27</v>
      </c>
      <c r="V82">
        <f t="shared" si="3"/>
        <v>5</v>
      </c>
      <c r="W82">
        <f t="shared" si="3"/>
        <v>6</v>
      </c>
    </row>
    <row r="83" spans="1:23" x14ac:dyDescent="0.35">
      <c r="A83" s="8">
        <f>A82/46</f>
        <v>0.19565217391304349</v>
      </c>
      <c r="B83" s="8">
        <f>B82/46</f>
        <v>2.1739130434782608E-2</v>
      </c>
      <c r="C83" s="8">
        <f>C82/46</f>
        <v>0.10869565217391304</v>
      </c>
      <c r="D83" s="8">
        <f>D82/46</f>
        <v>2.1739130434782608E-2</v>
      </c>
      <c r="E83" t="s">
        <v>542</v>
      </c>
    </row>
    <row r="84" spans="1:23" x14ac:dyDescent="0.35">
      <c r="A84" t="s">
        <v>477</v>
      </c>
      <c r="B84" t="s">
        <v>477</v>
      </c>
      <c r="C84" t="s">
        <v>477</v>
      </c>
      <c r="D84" t="s">
        <v>477</v>
      </c>
      <c r="F84" t="s">
        <v>502</v>
      </c>
      <c r="G84" t="s">
        <v>502</v>
      </c>
      <c r="H84" t="s">
        <v>502</v>
      </c>
      <c r="I84" t="s">
        <v>502</v>
      </c>
      <c r="J84" t="s">
        <v>502</v>
      </c>
      <c r="K84" t="s">
        <v>502</v>
      </c>
      <c r="L84" t="s">
        <v>502</v>
      </c>
      <c r="M84" t="s">
        <v>502</v>
      </c>
      <c r="N84" t="s">
        <v>502</v>
      </c>
      <c r="O84" t="s">
        <v>502</v>
      </c>
      <c r="Q84" t="s">
        <v>502</v>
      </c>
      <c r="R84" t="s">
        <v>502</v>
      </c>
      <c r="S84" t="s">
        <v>502</v>
      </c>
      <c r="T84" t="s">
        <v>502</v>
      </c>
      <c r="U84" t="s">
        <v>502</v>
      </c>
      <c r="V84" t="s">
        <v>502</v>
      </c>
      <c r="W84" t="s">
        <v>502</v>
      </c>
    </row>
    <row r="85" spans="1:23" x14ac:dyDescent="0.35">
      <c r="A85">
        <f>COUNTIF(A3:A48,"vier Jahre")</f>
        <v>9</v>
      </c>
      <c r="B85">
        <f>COUNTIF(B3:B48,"vier Jahre")</f>
        <v>1</v>
      </c>
      <c r="C85">
        <f>COUNTIF(C3:C48,"vier Jahre")</f>
        <v>6</v>
      </c>
      <c r="D85">
        <f>COUNTIF(D3:D48,"vier Jahre")</f>
        <v>1</v>
      </c>
      <c r="E85" t="s">
        <v>543</v>
      </c>
      <c r="F85">
        <f t="shared" ref="F85:O85" si="4">COUNTIF(F3:F76,"neutral [2]")</f>
        <v>6</v>
      </c>
      <c r="G85">
        <f t="shared" si="4"/>
        <v>19</v>
      </c>
      <c r="H85">
        <f t="shared" si="4"/>
        <v>15</v>
      </c>
      <c r="I85">
        <f t="shared" si="4"/>
        <v>7</v>
      </c>
      <c r="J85">
        <f t="shared" si="4"/>
        <v>19</v>
      </c>
      <c r="K85">
        <f t="shared" si="4"/>
        <v>24</v>
      </c>
      <c r="L85">
        <f t="shared" si="4"/>
        <v>8</v>
      </c>
      <c r="M85">
        <f t="shared" si="4"/>
        <v>17</v>
      </c>
      <c r="N85">
        <f t="shared" si="4"/>
        <v>21</v>
      </c>
      <c r="O85">
        <f t="shared" si="4"/>
        <v>10</v>
      </c>
      <c r="Q85">
        <f t="shared" ref="Q85:W85" si="5">COUNTIF(Q3:Q76,"neutral [2]")</f>
        <v>13</v>
      </c>
      <c r="R85">
        <f t="shared" si="5"/>
        <v>16</v>
      </c>
      <c r="S85">
        <f t="shared" si="5"/>
        <v>16</v>
      </c>
      <c r="T85">
        <f t="shared" si="5"/>
        <v>1</v>
      </c>
      <c r="U85">
        <f t="shared" si="5"/>
        <v>30</v>
      </c>
      <c r="V85">
        <f t="shared" si="5"/>
        <v>21</v>
      </c>
      <c r="W85">
        <f t="shared" si="5"/>
        <v>20</v>
      </c>
    </row>
    <row r="86" spans="1:23" x14ac:dyDescent="0.35">
      <c r="A86" s="8">
        <f>A85/46</f>
        <v>0.19565217391304349</v>
      </c>
      <c r="B86" s="8">
        <f>B85/46</f>
        <v>2.1739130434782608E-2</v>
      </c>
      <c r="C86" s="8">
        <f>C85/46</f>
        <v>0.13043478260869565</v>
      </c>
      <c r="D86" s="8">
        <f>D85/46</f>
        <v>2.1739130434782608E-2</v>
      </c>
    </row>
    <row r="87" spans="1:23" x14ac:dyDescent="0.35">
      <c r="A87" t="s">
        <v>476</v>
      </c>
      <c r="B87" t="s">
        <v>476</v>
      </c>
      <c r="C87" t="s">
        <v>476</v>
      </c>
      <c r="D87" t="s">
        <v>476</v>
      </c>
      <c r="E87" t="s">
        <v>544</v>
      </c>
      <c r="F87" t="s">
        <v>503</v>
      </c>
      <c r="G87" t="s">
        <v>503</v>
      </c>
      <c r="H87" t="s">
        <v>503</v>
      </c>
      <c r="I87" t="s">
        <v>503</v>
      </c>
      <c r="J87" t="s">
        <v>503</v>
      </c>
      <c r="K87" t="s">
        <v>503</v>
      </c>
      <c r="L87" t="s">
        <v>503</v>
      </c>
      <c r="M87" t="s">
        <v>503</v>
      </c>
      <c r="N87" t="s">
        <v>503</v>
      </c>
      <c r="O87" t="s">
        <v>503</v>
      </c>
      <c r="Q87" t="s">
        <v>507</v>
      </c>
      <c r="R87" t="s">
        <v>507</v>
      </c>
      <c r="S87" t="s">
        <v>507</v>
      </c>
      <c r="T87" t="s">
        <v>507</v>
      </c>
      <c r="U87" t="s">
        <v>507</v>
      </c>
      <c r="V87" t="s">
        <v>507</v>
      </c>
      <c r="W87" t="s">
        <v>507</v>
      </c>
    </row>
    <row r="88" spans="1:23" x14ac:dyDescent="0.35">
      <c r="A88">
        <f>COUNTIF(A3:A48,"fünf Jahre")</f>
        <v>8</v>
      </c>
      <c r="B88">
        <f>COUNTIF(B3:B48,"fünf Jahre")</f>
        <v>4</v>
      </c>
      <c r="C88">
        <f>COUNTIF(C3:C48,"fünf Jahre")</f>
        <v>5</v>
      </c>
      <c r="D88">
        <f>COUNTIF(D3:D48,"fünf Jahre")</f>
        <v>2</v>
      </c>
      <c r="F88">
        <f t="shared" ref="F88:O88" si="6">COUNTIF(F3:F76,"eher passend [3]")</f>
        <v>15</v>
      </c>
      <c r="G88">
        <f t="shared" si="6"/>
        <v>18</v>
      </c>
      <c r="H88">
        <f t="shared" si="6"/>
        <v>26</v>
      </c>
      <c r="I88">
        <f t="shared" si="6"/>
        <v>23</v>
      </c>
      <c r="J88">
        <f t="shared" si="6"/>
        <v>12</v>
      </c>
      <c r="K88">
        <f t="shared" si="6"/>
        <v>9</v>
      </c>
      <c r="L88">
        <f t="shared" si="6"/>
        <v>3</v>
      </c>
      <c r="M88">
        <f t="shared" si="6"/>
        <v>6</v>
      </c>
      <c r="N88">
        <f t="shared" si="6"/>
        <v>12</v>
      </c>
      <c r="O88">
        <f t="shared" si="6"/>
        <v>3</v>
      </c>
      <c r="Q88">
        <f t="shared" ref="Q88:W88" si="7">COUNTIF(Q3:Q76,"Eher wichtig [3]")</f>
        <v>6</v>
      </c>
      <c r="R88">
        <f t="shared" si="7"/>
        <v>5</v>
      </c>
      <c r="S88">
        <f t="shared" si="7"/>
        <v>8</v>
      </c>
      <c r="T88">
        <f t="shared" si="7"/>
        <v>11</v>
      </c>
      <c r="U88">
        <f t="shared" si="7"/>
        <v>3</v>
      </c>
      <c r="V88">
        <f t="shared" si="7"/>
        <v>33</v>
      </c>
      <c r="W88">
        <f t="shared" si="7"/>
        <v>22</v>
      </c>
    </row>
    <row r="89" spans="1:23" x14ac:dyDescent="0.35">
      <c r="A89" s="8">
        <f>A88/46</f>
        <v>0.17391304347826086</v>
      </c>
      <c r="B89" s="8">
        <f>B88/46</f>
        <v>8.6956521739130432E-2</v>
      </c>
      <c r="C89" s="8">
        <f>C88/46</f>
        <v>0.10869565217391304</v>
      </c>
      <c r="D89" s="8">
        <f>D88/46</f>
        <v>4.3478260869565216E-2</v>
      </c>
      <c r="E89" t="s">
        <v>545</v>
      </c>
    </row>
    <row r="90" spans="1:23" x14ac:dyDescent="0.35">
      <c r="A90" t="s">
        <v>479</v>
      </c>
      <c r="B90" t="s">
        <v>479</v>
      </c>
      <c r="C90" t="s">
        <v>479</v>
      </c>
      <c r="D90" t="s">
        <v>479</v>
      </c>
      <c r="F90" t="s">
        <v>504</v>
      </c>
      <c r="G90" t="s">
        <v>504</v>
      </c>
      <c r="H90" t="s">
        <v>504</v>
      </c>
      <c r="I90" t="s">
        <v>504</v>
      </c>
      <c r="J90" t="s">
        <v>504</v>
      </c>
      <c r="K90" t="s">
        <v>504</v>
      </c>
      <c r="L90" t="s">
        <v>504</v>
      </c>
      <c r="M90" t="s">
        <v>504</v>
      </c>
      <c r="N90" t="s">
        <v>504</v>
      </c>
      <c r="O90" t="s">
        <v>504</v>
      </c>
      <c r="Q90" t="s">
        <v>508</v>
      </c>
      <c r="R90" t="s">
        <v>508</v>
      </c>
      <c r="S90" t="s">
        <v>508</v>
      </c>
      <c r="T90" t="s">
        <v>508</v>
      </c>
      <c r="U90" t="s">
        <v>508</v>
      </c>
      <c r="V90" t="s">
        <v>508</v>
      </c>
      <c r="W90" t="s">
        <v>508</v>
      </c>
    </row>
    <row r="91" spans="1:23" x14ac:dyDescent="0.35">
      <c r="A91">
        <f>COUNTIF(A3:A48,"sechs Jahre")</f>
        <v>7</v>
      </c>
      <c r="B91">
        <f>COUNTIF(B3:B48,"sechs Jahre")</f>
        <v>7</v>
      </c>
      <c r="C91">
        <f>COUNTIF(C3:C48,"sechs Jahre")</f>
        <v>2</v>
      </c>
      <c r="D91">
        <f>COUNTIF(D3:D48,"sechs Jahre")</f>
        <v>2</v>
      </c>
      <c r="F91">
        <f t="shared" ref="F91:O91" si="8">COUNTIF(F3:F76,"Sehr passend [4]")</f>
        <v>46</v>
      </c>
      <c r="G91">
        <f t="shared" si="8"/>
        <v>13</v>
      </c>
      <c r="H91">
        <f t="shared" si="8"/>
        <v>16</v>
      </c>
      <c r="I91">
        <f t="shared" si="8"/>
        <v>34</v>
      </c>
      <c r="J91">
        <f t="shared" si="8"/>
        <v>5</v>
      </c>
      <c r="K91">
        <f t="shared" si="8"/>
        <v>3</v>
      </c>
      <c r="L91">
        <f t="shared" si="8"/>
        <v>2</v>
      </c>
      <c r="M91">
        <f t="shared" si="8"/>
        <v>3</v>
      </c>
      <c r="N91">
        <f t="shared" si="8"/>
        <v>5</v>
      </c>
      <c r="O91">
        <f t="shared" si="8"/>
        <v>1</v>
      </c>
      <c r="Q91">
        <f t="shared" ref="Q91:W91" si="9">COUNTIF(Q3:Q76,"Sehr wichtig [4]")</f>
        <v>4</v>
      </c>
      <c r="R91">
        <f t="shared" si="9"/>
        <v>3</v>
      </c>
      <c r="S91">
        <f t="shared" si="9"/>
        <v>3</v>
      </c>
      <c r="T91">
        <f t="shared" si="9"/>
        <v>61</v>
      </c>
      <c r="U91">
        <f t="shared" si="9"/>
        <v>0</v>
      </c>
      <c r="V91">
        <f t="shared" si="9"/>
        <v>13</v>
      </c>
      <c r="W91">
        <f t="shared" si="9"/>
        <v>21</v>
      </c>
    </row>
    <row r="92" spans="1:23" x14ac:dyDescent="0.35">
      <c r="A92" s="8">
        <f>A91/46</f>
        <v>0.15217391304347827</v>
      </c>
      <c r="B92" s="8">
        <f>B91/46</f>
        <v>0.15217391304347827</v>
      </c>
      <c r="C92" s="8">
        <f>C91/46</f>
        <v>4.3478260869565216E-2</v>
      </c>
      <c r="D92" s="8">
        <f>D91/46</f>
        <v>4.3478260869565216E-2</v>
      </c>
      <c r="E92" t="s">
        <v>546</v>
      </c>
    </row>
    <row r="93" spans="1:23" x14ac:dyDescent="0.35">
      <c r="A93" t="s">
        <v>480</v>
      </c>
      <c r="B93" t="s">
        <v>480</v>
      </c>
      <c r="C93" t="s">
        <v>480</v>
      </c>
      <c r="D93" t="s">
        <v>480</v>
      </c>
      <c r="F93" t="s">
        <v>511</v>
      </c>
      <c r="G93" t="s">
        <v>511</v>
      </c>
      <c r="H93" t="s">
        <v>511</v>
      </c>
      <c r="I93" t="s">
        <v>511</v>
      </c>
      <c r="J93" t="s">
        <v>511</v>
      </c>
      <c r="K93" t="s">
        <v>511</v>
      </c>
      <c r="L93" t="s">
        <v>511</v>
      </c>
      <c r="M93" t="s">
        <v>511</v>
      </c>
      <c r="N93" t="s">
        <v>511</v>
      </c>
      <c r="O93" t="s">
        <v>511</v>
      </c>
      <c r="Q93" t="s">
        <v>511</v>
      </c>
      <c r="R93" t="s">
        <v>511</v>
      </c>
      <c r="S93" t="s">
        <v>511</v>
      </c>
      <c r="T93" t="s">
        <v>511</v>
      </c>
      <c r="U93" t="s">
        <v>511</v>
      </c>
      <c r="V93" t="s">
        <v>511</v>
      </c>
      <c r="W93" t="s">
        <v>511</v>
      </c>
    </row>
    <row r="94" spans="1:23" x14ac:dyDescent="0.35">
      <c r="A94">
        <f>COUNTIF(A3:A48,"sieben Jahre")</f>
        <v>4</v>
      </c>
      <c r="B94">
        <f>COUNTIF(B3:B48,"sieben Jahre")</f>
        <v>3</v>
      </c>
      <c r="C94">
        <f>COUNTIF(C3:C48,"sieben Jahre")</f>
        <v>3</v>
      </c>
      <c r="D94">
        <f>COUNTIF(D3:D48,"sieben Jahre")</f>
        <v>3</v>
      </c>
      <c r="F94">
        <f t="shared" ref="F94:O94" si="10">(F79*1+F82*2+F85*3+F88*4+F91*5)/74</f>
        <v>4.2972972972972974</v>
      </c>
      <c r="G94">
        <f t="shared" si="10"/>
        <v>3.0945945945945947</v>
      </c>
      <c r="H94">
        <f t="shared" si="10"/>
        <v>3.4459459459459461</v>
      </c>
      <c r="I94">
        <f t="shared" si="10"/>
        <v>4.0405405405405403</v>
      </c>
      <c r="J94">
        <f t="shared" si="10"/>
        <v>2.4729729729729728</v>
      </c>
      <c r="K94">
        <f t="shared" si="10"/>
        <v>2.3783783783783785</v>
      </c>
      <c r="L94">
        <f t="shared" si="10"/>
        <v>1.6621621621621621</v>
      </c>
      <c r="M94">
        <f t="shared" si="10"/>
        <v>2.0810810810810811</v>
      </c>
      <c r="N94">
        <f t="shared" si="10"/>
        <v>2.5675675675675675</v>
      </c>
      <c r="O94">
        <f t="shared" si="10"/>
        <v>1.7027027027027026</v>
      </c>
      <c r="Q94">
        <f t="shared" ref="Q94:W94" si="11">(Q79*1+Q82*2+Q85*3+Q88*4+Q91*5)/74</f>
        <v>2.0945945945945947</v>
      </c>
      <c r="R94">
        <f t="shared" si="11"/>
        <v>2.0540540540540539</v>
      </c>
      <c r="S94">
        <f t="shared" si="11"/>
        <v>2.0675675675675675</v>
      </c>
      <c r="T94">
        <f t="shared" si="11"/>
        <v>4.7702702702702702</v>
      </c>
      <c r="U94">
        <f t="shared" si="11"/>
        <v>2.2972972972972974</v>
      </c>
      <c r="V94">
        <f t="shared" si="11"/>
        <v>3.6756756756756759</v>
      </c>
      <c r="W94">
        <f t="shared" si="11"/>
        <v>3.6351351351351351</v>
      </c>
    </row>
    <row r="95" spans="1:23" x14ac:dyDescent="0.35">
      <c r="A95" s="8">
        <f>A94/46</f>
        <v>8.6956521739130432E-2</v>
      </c>
      <c r="B95" s="8">
        <f>B94/46</f>
        <v>6.5217391304347824E-2</v>
      </c>
      <c r="C95" s="8">
        <f>C94/46</f>
        <v>6.5217391304347824E-2</v>
      </c>
      <c r="D95" s="8">
        <f>D94/46</f>
        <v>6.5217391304347824E-2</v>
      </c>
    </row>
    <row r="96" spans="1:23" x14ac:dyDescent="0.35">
      <c r="A96" t="s">
        <v>481</v>
      </c>
      <c r="B96" t="s">
        <v>481</v>
      </c>
      <c r="C96" t="s">
        <v>481</v>
      </c>
      <c r="D96" t="s">
        <v>481</v>
      </c>
    </row>
    <row r="97" spans="1:4" x14ac:dyDescent="0.35">
      <c r="A97">
        <f>COUNTIF(A3:A48,"acht Jahre")</f>
        <v>1</v>
      </c>
      <c r="B97">
        <f>COUNTIF(B3:B48,"acht Jahre")</f>
        <v>4</v>
      </c>
      <c r="C97">
        <f>COUNTIF(C3:C48,"acht Jahre")</f>
        <v>3</v>
      </c>
      <c r="D97">
        <f>COUNTIF(D3:D48,"acht Jahre")</f>
        <v>2</v>
      </c>
    </row>
    <row r="98" spans="1:4" x14ac:dyDescent="0.35">
      <c r="A98" s="8">
        <f>A97/46</f>
        <v>2.1739130434782608E-2</v>
      </c>
      <c r="B98" s="8">
        <f>B97/46</f>
        <v>8.6956521739130432E-2</v>
      </c>
      <c r="C98" s="8">
        <f>C97/46</f>
        <v>6.5217391304347824E-2</v>
      </c>
      <c r="D98" s="8">
        <f>D97/46</f>
        <v>4.3478260869565216E-2</v>
      </c>
    </row>
    <row r="99" spans="1:4" x14ac:dyDescent="0.35">
      <c r="A99" t="s">
        <v>482</v>
      </c>
      <c r="B99" t="s">
        <v>482</v>
      </c>
      <c r="C99" t="s">
        <v>482</v>
      </c>
      <c r="D99" t="s">
        <v>482</v>
      </c>
    </row>
    <row r="100" spans="1:4" x14ac:dyDescent="0.35">
      <c r="A100">
        <f>COUNTIF(A3:A48,"neun Jahre")</f>
        <v>2</v>
      </c>
      <c r="B100">
        <f>COUNTIF(B3:B48,"neun Jahre")</f>
        <v>4</v>
      </c>
      <c r="C100">
        <f>COUNTIF(C3:C48,"neun Jahre")</f>
        <v>3</v>
      </c>
      <c r="D100">
        <f>COUNTIF(D3:D48,"neun Jahre")</f>
        <v>3</v>
      </c>
    </row>
    <row r="101" spans="1:4" x14ac:dyDescent="0.35">
      <c r="A101" s="8">
        <f>A100/46</f>
        <v>4.3478260869565216E-2</v>
      </c>
      <c r="B101" s="8">
        <f>B100/46</f>
        <v>8.6956521739130432E-2</v>
      </c>
      <c r="C101" s="8">
        <f>C100/46</f>
        <v>6.5217391304347824E-2</v>
      </c>
      <c r="D101" s="8">
        <f>D100/46</f>
        <v>6.5217391304347824E-2</v>
      </c>
    </row>
    <row r="102" spans="1:4" x14ac:dyDescent="0.35">
      <c r="A102" t="s">
        <v>483</v>
      </c>
      <c r="B102" t="s">
        <v>483</v>
      </c>
      <c r="C102" t="s">
        <v>483</v>
      </c>
      <c r="D102" t="s">
        <v>483</v>
      </c>
    </row>
    <row r="103" spans="1:4" x14ac:dyDescent="0.35">
      <c r="A103">
        <f>COUNTIF(A3:A48,"zehn Jahre und älter")</f>
        <v>4</v>
      </c>
      <c r="B103">
        <f>COUNTIF(B3:B48,"zehn Jahre und älter")</f>
        <v>22</v>
      </c>
      <c r="C103">
        <f>COUNTIF(C3:C48,"zehn Jahre und älter")</f>
        <v>7</v>
      </c>
      <c r="D103">
        <f>COUNTIF(D3:D48,"zehn Jahre und älter")</f>
        <v>15</v>
      </c>
    </row>
    <row r="104" spans="1:4" x14ac:dyDescent="0.35">
      <c r="A104" s="8">
        <f>A103/46</f>
        <v>8.6956521739130432E-2</v>
      </c>
      <c r="B104" s="8">
        <f>B103/46</f>
        <v>0.47826086956521741</v>
      </c>
      <c r="C104" s="8">
        <f>C103/46</f>
        <v>0.15217391304347827</v>
      </c>
      <c r="D104" s="8">
        <f>D103/46</f>
        <v>0.32608695652173914</v>
      </c>
    </row>
    <row r="105" spans="1:4" x14ac:dyDescent="0.35">
      <c r="A105">
        <f>SUM(A103,A100,A97,A94,A91,A79,A82,A85,A88)</f>
        <v>46</v>
      </c>
      <c r="B105">
        <f>SUM(B103,B100,B97,B94,B91,B79,B82,B85,B88)</f>
        <v>46</v>
      </c>
      <c r="C105">
        <f>SUM(C103,C100,C97,C94,C91,C79,C82,C85,C88)</f>
        <v>46</v>
      </c>
      <c r="D105">
        <f>SUM(D103,D100,D97,D94,D91,D79,D82,D85,D88)</f>
        <v>46</v>
      </c>
    </row>
    <row r="106" spans="1:4" x14ac:dyDescent="0.35">
      <c r="A106" s="8">
        <f>SUM(A104,A101,A98,A95,A92,A89,A86,A83,A80)</f>
        <v>1</v>
      </c>
      <c r="B106" s="8">
        <f>SUM(B104,B101,B98,B95,B92,B89,B86,B83,B80)</f>
        <v>1</v>
      </c>
      <c r="C106" s="8">
        <f>SUM(C104,C101,C98,C95,C92,C89,C86,C83,C80)</f>
        <v>1.0000000000000002</v>
      </c>
      <c r="D106" s="8">
        <f>SUM(D104,D101,D98,D95,D92,D89,D86,D83,D80)</f>
        <v>0.99999999999999989</v>
      </c>
    </row>
    <row r="108" spans="1:4" x14ac:dyDescent="0.35">
      <c r="A108" t="s">
        <v>538</v>
      </c>
    </row>
    <row r="109" spans="1:4" x14ac:dyDescent="0.35">
      <c r="A109" s="5" t="s">
        <v>499</v>
      </c>
      <c r="B109" s="5" t="s">
        <v>499</v>
      </c>
    </row>
    <row r="110" spans="1:4" x14ac:dyDescent="0.35">
      <c r="A110">
        <f>COUNTIF(A49:A76,"unter drei Jahre")</f>
        <v>1</v>
      </c>
      <c r="B110">
        <f>COUNTIF(B49:B76,"unter drei Jahre")</f>
        <v>0</v>
      </c>
    </row>
    <row r="111" spans="1:4" x14ac:dyDescent="0.35">
      <c r="A111" s="8">
        <f>A110/28</f>
        <v>3.5714285714285712E-2</v>
      </c>
      <c r="B111" s="8">
        <f>B110/28</f>
        <v>0</v>
      </c>
    </row>
    <row r="112" spans="1:4" x14ac:dyDescent="0.35">
      <c r="A112" t="s">
        <v>478</v>
      </c>
      <c r="B112" t="s">
        <v>478</v>
      </c>
    </row>
    <row r="113" spans="1:2" ht="14.5" customHeight="1" x14ac:dyDescent="0.35">
      <c r="A113" s="2">
        <f>COUNTIF(A49:A76,"drei Jahre")</f>
        <v>1</v>
      </c>
      <c r="B113" s="2">
        <f>COUNTIF(B49:B76,"drei Jahre")</f>
        <v>0</v>
      </c>
    </row>
    <row r="114" spans="1:2" x14ac:dyDescent="0.35">
      <c r="A114" s="8">
        <f>A113/28</f>
        <v>3.5714285714285712E-2</v>
      </c>
      <c r="B114" s="8">
        <f>B113/28</f>
        <v>0</v>
      </c>
    </row>
    <row r="115" spans="1:2" x14ac:dyDescent="0.35">
      <c r="A115" t="s">
        <v>477</v>
      </c>
      <c r="B115" t="s">
        <v>477</v>
      </c>
    </row>
    <row r="116" spans="1:2" x14ac:dyDescent="0.35">
      <c r="A116">
        <f>COUNTIF(A49:A76,"vier Jahre")</f>
        <v>3</v>
      </c>
      <c r="B116">
        <f>COUNTIF(B49:B76,"vier Jahre")</f>
        <v>0</v>
      </c>
    </row>
    <row r="117" spans="1:2" x14ac:dyDescent="0.35">
      <c r="A117" s="8">
        <f>A116/28</f>
        <v>0.10714285714285714</v>
      </c>
      <c r="B117" s="8">
        <f>B116/28</f>
        <v>0</v>
      </c>
    </row>
    <row r="118" spans="1:2" x14ac:dyDescent="0.35">
      <c r="A118" t="s">
        <v>476</v>
      </c>
      <c r="B118" t="s">
        <v>476</v>
      </c>
    </row>
    <row r="119" spans="1:2" x14ac:dyDescent="0.35">
      <c r="A119">
        <f>COUNTIF(A49:A76,"fünf Jahre")</f>
        <v>11</v>
      </c>
      <c r="B119">
        <f>COUNTIF(B49:B76,"fünf Jahre")</f>
        <v>2</v>
      </c>
    </row>
    <row r="120" spans="1:2" x14ac:dyDescent="0.35">
      <c r="A120" s="8">
        <f>A119/28</f>
        <v>0.39285714285714285</v>
      </c>
      <c r="B120" s="8">
        <f>B119/28</f>
        <v>7.1428571428571425E-2</v>
      </c>
    </row>
    <row r="121" spans="1:2" x14ac:dyDescent="0.35">
      <c r="A121" t="s">
        <v>479</v>
      </c>
      <c r="B121" t="s">
        <v>479</v>
      </c>
    </row>
    <row r="122" spans="1:2" x14ac:dyDescent="0.35">
      <c r="A122">
        <f>COUNTIF(A49:A76,"sechs Jahre")</f>
        <v>6</v>
      </c>
      <c r="B122">
        <f>COUNTIF(B49:B76,"sechs Jahre")</f>
        <v>2</v>
      </c>
    </row>
    <row r="123" spans="1:2" x14ac:dyDescent="0.35">
      <c r="A123" s="8">
        <f>A122/28</f>
        <v>0.21428571428571427</v>
      </c>
      <c r="B123" s="8">
        <f>B122/28</f>
        <v>7.1428571428571425E-2</v>
      </c>
    </row>
    <row r="124" spans="1:2" x14ac:dyDescent="0.35">
      <c r="A124" t="s">
        <v>480</v>
      </c>
      <c r="B124" t="s">
        <v>480</v>
      </c>
    </row>
    <row r="125" spans="1:2" x14ac:dyDescent="0.35">
      <c r="A125">
        <f>COUNTIF(A49:A76,"sieben Jahre")</f>
        <v>2</v>
      </c>
      <c r="B125">
        <f>COUNTIF(B49:B76,"sieben Jahre")</f>
        <v>3</v>
      </c>
    </row>
    <row r="126" spans="1:2" x14ac:dyDescent="0.35">
      <c r="A126" s="8">
        <f>A125/28</f>
        <v>7.1428571428571425E-2</v>
      </c>
      <c r="B126" s="8">
        <f>B125/28</f>
        <v>0.10714285714285714</v>
      </c>
    </row>
    <row r="127" spans="1:2" x14ac:dyDescent="0.35">
      <c r="A127" t="s">
        <v>481</v>
      </c>
      <c r="B127" t="s">
        <v>481</v>
      </c>
    </row>
    <row r="128" spans="1:2" x14ac:dyDescent="0.35">
      <c r="A128">
        <f>COUNTIF(A49:A76,"acht Jahre")</f>
        <v>3</v>
      </c>
      <c r="B128">
        <f>COUNTIF(B49:B76,"acht Jahre")</f>
        <v>3</v>
      </c>
    </row>
    <row r="129" spans="1:2" x14ac:dyDescent="0.35">
      <c r="A129" s="8">
        <f>A128/28</f>
        <v>0.10714285714285714</v>
      </c>
      <c r="B129" s="8">
        <f>B128/28</f>
        <v>0.10714285714285714</v>
      </c>
    </row>
    <row r="130" spans="1:2" x14ac:dyDescent="0.35">
      <c r="A130" t="s">
        <v>482</v>
      </c>
      <c r="B130" t="s">
        <v>482</v>
      </c>
    </row>
    <row r="131" spans="1:2" x14ac:dyDescent="0.35">
      <c r="A131">
        <f>COUNTIF(A49:A76,"neun Jahre")</f>
        <v>0</v>
      </c>
      <c r="B131">
        <f>COUNTIF(B49:B76,"neun Jahre")</f>
        <v>4</v>
      </c>
    </row>
    <row r="132" spans="1:2" x14ac:dyDescent="0.35">
      <c r="A132" s="8">
        <f>A131/28</f>
        <v>0</v>
      </c>
      <c r="B132" s="8">
        <f>B131/28</f>
        <v>0.14285714285714285</v>
      </c>
    </row>
    <row r="133" spans="1:2" x14ac:dyDescent="0.35">
      <c r="A133" t="s">
        <v>483</v>
      </c>
      <c r="B133" t="s">
        <v>483</v>
      </c>
    </row>
    <row r="134" spans="1:2" x14ac:dyDescent="0.35">
      <c r="A134">
        <f>COUNTIF(A49:A76,"zehn Jahre und älter")</f>
        <v>1</v>
      </c>
      <c r="B134">
        <f>COUNTIF(B49:B76,"zehn Jahre und älter")</f>
        <v>14</v>
      </c>
    </row>
    <row r="135" spans="1:2" x14ac:dyDescent="0.35">
      <c r="A135" s="8">
        <f>A134/28</f>
        <v>3.5714285714285712E-2</v>
      </c>
      <c r="B135" s="8">
        <f>B134/28</f>
        <v>0.5</v>
      </c>
    </row>
    <row r="136" spans="1:2" x14ac:dyDescent="0.35">
      <c r="A136">
        <f>SUM(A134,A131,A128,A125,A122,A119,A116,A113,A110)</f>
        <v>28</v>
      </c>
      <c r="B136">
        <f>SUM(B134,B131,B128,B125,B122,B119,B116,B113,B110)</f>
        <v>28</v>
      </c>
    </row>
    <row r="137" spans="1:2" x14ac:dyDescent="0.35">
      <c r="A137" s="8">
        <f>SUM(A135,A132,A129,A126,A123,A120,A117,A114,A111)</f>
        <v>0.99999999999999989</v>
      </c>
      <c r="B137" s="8">
        <f>SUM(B135,B132,B129,B126,B123,B120,B117,B114,B111)</f>
        <v>0.99999999999999978</v>
      </c>
    </row>
  </sheetData>
  <sortState ref="A3:Y76">
    <sortCondition ref="C3:C76"/>
  </sortState>
  <pageMargins left="0.7" right="0.7" top="0.78740157499999996" bottom="0.78740157499999996"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D3BAD-C1AB-4FB1-B684-E56FD34E74C8}">
  <dimension ref="A1"/>
  <sheetViews>
    <sheetView tabSelected="1" topLeftCell="A66" workbookViewId="0">
      <selection activeCell="J48" sqref="J48"/>
    </sheetView>
  </sheetViews>
  <sheetFormatPr baseColWidth="10" defaultRowHeight="14.5" x14ac:dyDescent="0.35"/>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84"/>
  <sheetViews>
    <sheetView topLeftCell="D2" zoomScale="104" zoomScaleNormal="104" workbookViewId="0">
      <pane ySplit="1" topLeftCell="A66" activePane="bottomLeft" state="frozen"/>
      <selection activeCell="A2" sqref="A2"/>
      <selection pane="bottomLeft" activeCell="H82" sqref="H82"/>
    </sheetView>
  </sheetViews>
  <sheetFormatPr baseColWidth="10" defaultRowHeight="14.5" x14ac:dyDescent="0.35"/>
  <sheetData>
    <row r="1" spans="1:14" hidden="1" x14ac:dyDescent="0.35">
      <c r="A1" t="s">
        <v>48</v>
      </c>
      <c r="B1" t="s">
        <v>49</v>
      </c>
      <c r="C1" t="s">
        <v>50</v>
      </c>
      <c r="D1" t="s">
        <v>51</v>
      </c>
      <c r="E1" t="s">
        <v>52</v>
      </c>
      <c r="F1" t="s">
        <v>53</v>
      </c>
      <c r="G1" t="s">
        <v>54</v>
      </c>
      <c r="H1" t="s">
        <v>55</v>
      </c>
      <c r="I1" t="s">
        <v>56</v>
      </c>
      <c r="J1" t="s">
        <v>57</v>
      </c>
      <c r="K1" t="s">
        <v>58</v>
      </c>
      <c r="L1" t="s">
        <v>59</v>
      </c>
      <c r="M1" t="s">
        <v>60</v>
      </c>
      <c r="N1" t="s">
        <v>61</v>
      </c>
    </row>
    <row r="2" spans="1:14" x14ac:dyDescent="0.35">
      <c r="A2" t="s">
        <v>112</v>
      </c>
      <c r="J2" t="s">
        <v>121</v>
      </c>
      <c r="K2" t="s">
        <v>122</v>
      </c>
      <c r="L2" t="s">
        <v>123</v>
      </c>
      <c r="M2" t="s">
        <v>124</v>
      </c>
      <c r="N2" t="s">
        <v>125</v>
      </c>
    </row>
    <row r="3" spans="1:14" x14ac:dyDescent="0.35">
      <c r="A3">
        <v>6</v>
      </c>
      <c r="B3" t="s">
        <v>473</v>
      </c>
      <c r="C3" t="s">
        <v>473</v>
      </c>
      <c r="F3" t="s">
        <v>473</v>
      </c>
      <c r="G3" t="s">
        <v>473</v>
      </c>
      <c r="H3" t="s">
        <v>473</v>
      </c>
      <c r="I3" t="s">
        <v>473</v>
      </c>
      <c r="L3" t="s">
        <v>493</v>
      </c>
      <c r="M3" t="s">
        <v>493</v>
      </c>
    </row>
    <row r="4" spans="1:14" ht="23" customHeight="1" x14ac:dyDescent="0.35">
      <c r="A4">
        <v>5</v>
      </c>
      <c r="B4" t="s">
        <v>473</v>
      </c>
      <c r="C4" t="s">
        <v>473</v>
      </c>
      <c r="D4" t="s">
        <v>473</v>
      </c>
      <c r="E4" t="s">
        <v>473</v>
      </c>
      <c r="F4" t="s">
        <v>473</v>
      </c>
      <c r="L4" t="s">
        <v>492</v>
      </c>
      <c r="M4" t="s">
        <v>495</v>
      </c>
      <c r="N4" s="2" t="s">
        <v>152</v>
      </c>
    </row>
    <row r="5" spans="1:14" x14ac:dyDescent="0.35">
      <c r="A5">
        <v>4</v>
      </c>
      <c r="B5" t="s">
        <v>473</v>
      </c>
      <c r="C5" t="s">
        <v>473</v>
      </c>
      <c r="F5" t="s">
        <v>473</v>
      </c>
      <c r="G5" t="s">
        <v>473</v>
      </c>
      <c r="K5" t="s">
        <v>158</v>
      </c>
      <c r="L5" t="s">
        <v>494</v>
      </c>
      <c r="M5" t="s">
        <v>494</v>
      </c>
      <c r="N5" t="s">
        <v>159</v>
      </c>
    </row>
    <row r="6" spans="1:14" x14ac:dyDescent="0.35">
      <c r="A6">
        <v>4</v>
      </c>
      <c r="B6" t="s">
        <v>473</v>
      </c>
      <c r="C6" t="s">
        <v>473</v>
      </c>
      <c r="D6" t="s">
        <v>473</v>
      </c>
      <c r="E6" t="s">
        <v>473</v>
      </c>
      <c r="L6" t="s">
        <v>494</v>
      </c>
      <c r="M6" t="s">
        <v>492</v>
      </c>
      <c r="N6" t="s">
        <v>162</v>
      </c>
    </row>
    <row r="7" spans="1:14" x14ac:dyDescent="0.35">
      <c r="A7">
        <v>4</v>
      </c>
      <c r="B7" t="s">
        <v>473</v>
      </c>
      <c r="C7" t="s">
        <v>473</v>
      </c>
      <c r="D7" t="s">
        <v>473</v>
      </c>
      <c r="E7" t="s">
        <v>473</v>
      </c>
      <c r="L7" t="s">
        <v>494</v>
      </c>
      <c r="M7" t="s">
        <v>492</v>
      </c>
    </row>
    <row r="8" spans="1:14" x14ac:dyDescent="0.35">
      <c r="A8">
        <v>3</v>
      </c>
      <c r="B8" t="s">
        <v>473</v>
      </c>
      <c r="C8" t="s">
        <v>473</v>
      </c>
      <c r="D8" t="s">
        <v>473</v>
      </c>
      <c r="L8" t="s">
        <v>493</v>
      </c>
      <c r="M8" t="s">
        <v>493</v>
      </c>
    </row>
    <row r="9" spans="1:14" x14ac:dyDescent="0.35">
      <c r="A9">
        <v>5</v>
      </c>
      <c r="B9" t="s">
        <v>473</v>
      </c>
      <c r="C9" t="s">
        <v>473</v>
      </c>
      <c r="D9" t="s">
        <v>473</v>
      </c>
      <c r="E9" t="s">
        <v>473</v>
      </c>
      <c r="F9" t="s">
        <v>473</v>
      </c>
      <c r="L9" t="s">
        <v>493</v>
      </c>
      <c r="M9" t="s">
        <v>492</v>
      </c>
    </row>
    <row r="10" spans="1:14" x14ac:dyDescent="0.35">
      <c r="A10">
        <v>4</v>
      </c>
      <c r="B10" t="s">
        <v>473</v>
      </c>
      <c r="F10" t="s">
        <v>473</v>
      </c>
      <c r="G10" t="s">
        <v>473</v>
      </c>
      <c r="I10" t="s">
        <v>473</v>
      </c>
      <c r="L10" t="s">
        <v>493</v>
      </c>
      <c r="M10" t="s">
        <v>494</v>
      </c>
    </row>
    <row r="11" spans="1:14" ht="24" customHeight="1" x14ac:dyDescent="0.35">
      <c r="A11">
        <v>2</v>
      </c>
      <c r="C11" t="s">
        <v>473</v>
      </c>
      <c r="F11" t="s">
        <v>473</v>
      </c>
      <c r="K11" t="s">
        <v>179</v>
      </c>
      <c r="L11" t="s">
        <v>493</v>
      </c>
      <c r="M11" t="s">
        <v>493</v>
      </c>
      <c r="N11" s="2" t="s">
        <v>180</v>
      </c>
    </row>
    <row r="12" spans="1:14" x14ac:dyDescent="0.35">
      <c r="A12">
        <v>5</v>
      </c>
      <c r="B12" t="s">
        <v>473</v>
      </c>
      <c r="C12" t="s">
        <v>473</v>
      </c>
      <c r="D12" t="s">
        <v>473</v>
      </c>
      <c r="E12" t="s">
        <v>473</v>
      </c>
      <c r="F12" t="s">
        <v>473</v>
      </c>
      <c r="L12" t="s">
        <v>495</v>
      </c>
      <c r="M12" t="s">
        <v>495</v>
      </c>
    </row>
    <row r="13" spans="1:14" x14ac:dyDescent="0.35">
      <c r="A13">
        <v>7</v>
      </c>
      <c r="B13" t="s">
        <v>473</v>
      </c>
      <c r="C13" t="s">
        <v>473</v>
      </c>
      <c r="D13" t="s">
        <v>473</v>
      </c>
      <c r="E13" t="s">
        <v>473</v>
      </c>
      <c r="F13" t="s">
        <v>473</v>
      </c>
      <c r="G13" t="s">
        <v>473</v>
      </c>
      <c r="H13" t="s">
        <v>473</v>
      </c>
      <c r="L13" t="s">
        <v>494</v>
      </c>
      <c r="M13" t="s">
        <v>492</v>
      </c>
    </row>
    <row r="14" spans="1:14" x14ac:dyDescent="0.35">
      <c r="A14">
        <v>5</v>
      </c>
      <c r="B14" t="s">
        <v>473</v>
      </c>
      <c r="C14" t="s">
        <v>473</v>
      </c>
      <c r="D14" t="s">
        <v>473</v>
      </c>
      <c r="E14" t="s">
        <v>473</v>
      </c>
      <c r="F14" t="s">
        <v>473</v>
      </c>
      <c r="L14" t="s">
        <v>495</v>
      </c>
      <c r="M14" t="s">
        <v>495</v>
      </c>
      <c r="N14" t="s">
        <v>191</v>
      </c>
    </row>
    <row r="15" spans="1:14" x14ac:dyDescent="0.35">
      <c r="A15">
        <v>5</v>
      </c>
      <c r="B15" t="s">
        <v>473</v>
      </c>
      <c r="C15" t="s">
        <v>473</v>
      </c>
      <c r="D15" t="s">
        <v>473</v>
      </c>
      <c r="E15" t="s">
        <v>473</v>
      </c>
      <c r="F15" t="s">
        <v>473</v>
      </c>
      <c r="L15" t="s">
        <v>495</v>
      </c>
      <c r="M15" t="s">
        <v>495</v>
      </c>
    </row>
    <row r="16" spans="1:14" x14ac:dyDescent="0.35">
      <c r="A16">
        <v>4</v>
      </c>
      <c r="B16" t="s">
        <v>473</v>
      </c>
      <c r="C16" t="s">
        <v>473</v>
      </c>
      <c r="D16" t="s">
        <v>473</v>
      </c>
      <c r="F16" t="s">
        <v>473</v>
      </c>
      <c r="K16" t="s">
        <v>197</v>
      </c>
      <c r="L16" t="s">
        <v>493</v>
      </c>
      <c r="M16" t="s">
        <v>492</v>
      </c>
      <c r="N16" t="s">
        <v>198</v>
      </c>
    </row>
    <row r="17" spans="1:14" x14ac:dyDescent="0.35">
      <c r="A17">
        <v>5</v>
      </c>
      <c r="B17" t="s">
        <v>473</v>
      </c>
      <c r="C17" t="s">
        <v>473</v>
      </c>
      <c r="D17" t="s">
        <v>473</v>
      </c>
      <c r="F17" t="s">
        <v>473</v>
      </c>
      <c r="G17" t="s">
        <v>473</v>
      </c>
      <c r="L17" t="s">
        <v>492</v>
      </c>
      <c r="M17" t="s">
        <v>492</v>
      </c>
    </row>
    <row r="18" spans="1:14" x14ac:dyDescent="0.35">
      <c r="A18">
        <v>1</v>
      </c>
      <c r="D18" t="s">
        <v>473</v>
      </c>
      <c r="L18" t="s">
        <v>492</v>
      </c>
      <c r="M18" t="s">
        <v>492</v>
      </c>
    </row>
    <row r="19" spans="1:14" x14ac:dyDescent="0.35">
      <c r="A19">
        <v>5</v>
      </c>
      <c r="B19" t="s">
        <v>473</v>
      </c>
      <c r="C19" t="s">
        <v>473</v>
      </c>
      <c r="D19" t="s">
        <v>473</v>
      </c>
      <c r="E19" t="s">
        <v>473</v>
      </c>
      <c r="F19" t="s">
        <v>473</v>
      </c>
      <c r="L19" t="s">
        <v>493</v>
      </c>
      <c r="M19" t="s">
        <v>492</v>
      </c>
    </row>
    <row r="20" spans="1:14" x14ac:dyDescent="0.35">
      <c r="A20">
        <v>4</v>
      </c>
      <c r="B20" t="s">
        <v>473</v>
      </c>
      <c r="C20" t="s">
        <v>473</v>
      </c>
      <c r="D20" t="s">
        <v>473</v>
      </c>
      <c r="F20" t="s">
        <v>473</v>
      </c>
      <c r="L20" t="s">
        <v>493</v>
      </c>
      <c r="M20" t="s">
        <v>494</v>
      </c>
    </row>
    <row r="21" spans="1:14" x14ac:dyDescent="0.35">
      <c r="A21">
        <v>4</v>
      </c>
      <c r="B21" t="s">
        <v>473</v>
      </c>
      <c r="D21" t="s">
        <v>473</v>
      </c>
      <c r="E21" t="s">
        <v>473</v>
      </c>
      <c r="F21" t="s">
        <v>473</v>
      </c>
      <c r="K21" t="s">
        <v>219</v>
      </c>
      <c r="L21" t="s">
        <v>495</v>
      </c>
      <c r="M21" t="s">
        <v>495</v>
      </c>
      <c r="N21" t="s">
        <v>220</v>
      </c>
    </row>
    <row r="22" spans="1:14" x14ac:dyDescent="0.35">
      <c r="A22">
        <v>2</v>
      </c>
      <c r="C22" t="s">
        <v>473</v>
      </c>
      <c r="F22" t="s">
        <v>473</v>
      </c>
      <c r="L22" t="s">
        <v>493</v>
      </c>
      <c r="M22" t="s">
        <v>493</v>
      </c>
    </row>
    <row r="23" spans="1:14" x14ac:dyDescent="0.35">
      <c r="A23">
        <v>5</v>
      </c>
      <c r="B23" t="s">
        <v>473</v>
      </c>
      <c r="C23" t="s">
        <v>473</v>
      </c>
      <c r="D23" t="s">
        <v>473</v>
      </c>
      <c r="E23" t="s">
        <v>473</v>
      </c>
      <c r="F23" t="s">
        <v>473</v>
      </c>
      <c r="K23" t="s">
        <v>230</v>
      </c>
      <c r="L23" t="s">
        <v>494</v>
      </c>
      <c r="M23" t="s">
        <v>492</v>
      </c>
    </row>
    <row r="24" spans="1:14" x14ac:dyDescent="0.35">
      <c r="A24">
        <v>4</v>
      </c>
      <c r="B24" t="s">
        <v>473</v>
      </c>
      <c r="C24" t="s">
        <v>473</v>
      </c>
      <c r="D24" t="s">
        <v>473</v>
      </c>
      <c r="F24" t="s">
        <v>473</v>
      </c>
      <c r="L24" t="s">
        <v>495</v>
      </c>
      <c r="M24" t="s">
        <v>494</v>
      </c>
    </row>
    <row r="25" spans="1:14" x14ac:dyDescent="0.35">
      <c r="A25">
        <v>2</v>
      </c>
      <c r="D25" t="s">
        <v>473</v>
      </c>
      <c r="E25" t="s">
        <v>473</v>
      </c>
      <c r="L25" t="s">
        <v>494</v>
      </c>
      <c r="M25" t="s">
        <v>495</v>
      </c>
    </row>
    <row r="26" spans="1:14" x14ac:dyDescent="0.35">
      <c r="A26">
        <v>2</v>
      </c>
      <c r="B26" t="s">
        <v>473</v>
      </c>
      <c r="C26" t="s">
        <v>473</v>
      </c>
      <c r="L26" t="s">
        <v>493</v>
      </c>
      <c r="M26" t="s">
        <v>493</v>
      </c>
    </row>
    <row r="27" spans="1:14" ht="23" customHeight="1" x14ac:dyDescent="0.35">
      <c r="A27">
        <v>5</v>
      </c>
      <c r="B27" t="s">
        <v>473</v>
      </c>
      <c r="C27" t="s">
        <v>473</v>
      </c>
      <c r="D27" t="s">
        <v>473</v>
      </c>
      <c r="E27" t="s">
        <v>473</v>
      </c>
      <c r="F27" t="s">
        <v>473</v>
      </c>
      <c r="L27" t="s">
        <v>493</v>
      </c>
      <c r="M27" t="s">
        <v>494</v>
      </c>
      <c r="N27" s="2" t="s">
        <v>246</v>
      </c>
    </row>
    <row r="28" spans="1:14" x14ac:dyDescent="0.35">
      <c r="A28">
        <v>5</v>
      </c>
      <c r="B28" t="s">
        <v>473</v>
      </c>
      <c r="C28" t="s">
        <v>473</v>
      </c>
      <c r="D28" t="s">
        <v>473</v>
      </c>
      <c r="F28" t="s">
        <v>473</v>
      </c>
      <c r="G28" t="s">
        <v>473</v>
      </c>
      <c r="L28" t="s">
        <v>492</v>
      </c>
      <c r="M28" t="s">
        <v>495</v>
      </c>
    </row>
    <row r="29" spans="1:14" x14ac:dyDescent="0.35">
      <c r="A29">
        <v>5</v>
      </c>
      <c r="B29" t="s">
        <v>473</v>
      </c>
      <c r="C29" t="s">
        <v>473</v>
      </c>
      <c r="D29" t="s">
        <v>473</v>
      </c>
      <c r="E29" t="s">
        <v>473</v>
      </c>
      <c r="F29" t="s">
        <v>473</v>
      </c>
      <c r="L29" t="s">
        <v>492</v>
      </c>
      <c r="M29" t="s">
        <v>492</v>
      </c>
    </row>
    <row r="30" spans="1:14" x14ac:dyDescent="0.35">
      <c r="A30">
        <v>3</v>
      </c>
      <c r="C30" t="s">
        <v>473</v>
      </c>
      <c r="F30" t="s">
        <v>473</v>
      </c>
      <c r="H30" t="s">
        <v>473</v>
      </c>
      <c r="K30" t="s">
        <v>254</v>
      </c>
      <c r="L30" t="s">
        <v>494</v>
      </c>
      <c r="M30" t="s">
        <v>495</v>
      </c>
    </row>
    <row r="31" spans="1:14" x14ac:dyDescent="0.35">
      <c r="A31">
        <v>5</v>
      </c>
      <c r="B31" t="s">
        <v>473</v>
      </c>
      <c r="C31" t="s">
        <v>473</v>
      </c>
      <c r="D31" t="s">
        <v>473</v>
      </c>
      <c r="E31" t="s">
        <v>473</v>
      </c>
      <c r="F31" t="s">
        <v>473</v>
      </c>
      <c r="L31" t="s">
        <v>494</v>
      </c>
      <c r="M31" t="s">
        <v>492</v>
      </c>
    </row>
    <row r="32" spans="1:14" x14ac:dyDescent="0.35">
      <c r="A32">
        <v>3</v>
      </c>
      <c r="B32" t="s">
        <v>473</v>
      </c>
      <c r="C32" t="s">
        <v>473</v>
      </c>
      <c r="F32" t="s">
        <v>473</v>
      </c>
      <c r="L32" t="s">
        <v>492</v>
      </c>
      <c r="M32" t="s">
        <v>493</v>
      </c>
      <c r="N32" t="s">
        <v>263</v>
      </c>
    </row>
    <row r="33" spans="1:14" x14ac:dyDescent="0.35">
      <c r="A33">
        <v>4</v>
      </c>
      <c r="B33" t="s">
        <v>473</v>
      </c>
      <c r="C33" t="s">
        <v>473</v>
      </c>
      <c r="D33" t="s">
        <v>473</v>
      </c>
      <c r="E33" t="s">
        <v>473</v>
      </c>
      <c r="L33" t="s">
        <v>493</v>
      </c>
      <c r="M33" t="s">
        <v>495</v>
      </c>
    </row>
    <row r="34" spans="1:14" x14ac:dyDescent="0.35">
      <c r="A34">
        <v>5</v>
      </c>
      <c r="B34" t="s">
        <v>473</v>
      </c>
      <c r="C34" t="s">
        <v>473</v>
      </c>
      <c r="D34" t="s">
        <v>473</v>
      </c>
      <c r="E34" t="s">
        <v>473</v>
      </c>
      <c r="F34" t="s">
        <v>473</v>
      </c>
      <c r="K34" t="s">
        <v>271</v>
      </c>
      <c r="L34" t="s">
        <v>492</v>
      </c>
      <c r="M34" t="s">
        <v>495</v>
      </c>
    </row>
    <row r="35" spans="1:14" x14ac:dyDescent="0.35">
      <c r="A35">
        <v>5</v>
      </c>
      <c r="B35" t="s">
        <v>473</v>
      </c>
      <c r="C35" t="s">
        <v>473</v>
      </c>
      <c r="D35" t="s">
        <v>473</v>
      </c>
      <c r="E35" t="s">
        <v>473</v>
      </c>
      <c r="F35" t="s">
        <v>473</v>
      </c>
      <c r="L35" t="s">
        <v>494</v>
      </c>
      <c r="M35" t="s">
        <v>494</v>
      </c>
    </row>
    <row r="36" spans="1:14" x14ac:dyDescent="0.35">
      <c r="A36">
        <v>7</v>
      </c>
      <c r="B36" t="s">
        <v>473</v>
      </c>
      <c r="C36" t="s">
        <v>473</v>
      </c>
      <c r="D36" t="s">
        <v>473</v>
      </c>
      <c r="E36" t="s">
        <v>473</v>
      </c>
      <c r="F36" t="s">
        <v>473</v>
      </c>
      <c r="G36" t="s">
        <v>473</v>
      </c>
      <c r="H36" t="s">
        <v>473</v>
      </c>
      <c r="L36" t="s">
        <v>492</v>
      </c>
      <c r="M36" t="s">
        <v>492</v>
      </c>
    </row>
    <row r="37" spans="1:14" x14ac:dyDescent="0.35">
      <c r="A37">
        <v>4</v>
      </c>
      <c r="B37" t="s">
        <v>473</v>
      </c>
      <c r="C37" t="s">
        <v>473</v>
      </c>
      <c r="D37" t="s">
        <v>473</v>
      </c>
      <c r="F37" t="s">
        <v>473</v>
      </c>
      <c r="L37" t="s">
        <v>492</v>
      </c>
      <c r="M37" t="s">
        <v>492</v>
      </c>
      <c r="N37" t="s">
        <v>279</v>
      </c>
    </row>
    <row r="38" spans="1:14" x14ac:dyDescent="0.35">
      <c r="A38">
        <v>4</v>
      </c>
      <c r="B38" t="s">
        <v>473</v>
      </c>
      <c r="C38" t="s">
        <v>473</v>
      </c>
      <c r="F38" t="s">
        <v>473</v>
      </c>
      <c r="G38" t="s">
        <v>473</v>
      </c>
      <c r="K38" t="s">
        <v>285</v>
      </c>
      <c r="L38" t="s">
        <v>495</v>
      </c>
      <c r="M38" t="s">
        <v>492</v>
      </c>
      <c r="N38" t="s">
        <v>286</v>
      </c>
    </row>
    <row r="39" spans="1:14" x14ac:dyDescent="0.35">
      <c r="A39">
        <v>4</v>
      </c>
      <c r="B39" t="s">
        <v>473</v>
      </c>
      <c r="C39" t="s">
        <v>473</v>
      </c>
      <c r="D39" t="s">
        <v>473</v>
      </c>
      <c r="F39" t="s">
        <v>473</v>
      </c>
      <c r="L39" t="s">
        <v>494</v>
      </c>
      <c r="M39" t="s">
        <v>494</v>
      </c>
    </row>
    <row r="40" spans="1:14" x14ac:dyDescent="0.35">
      <c r="A40">
        <v>4</v>
      </c>
      <c r="B40" t="s">
        <v>473</v>
      </c>
      <c r="C40" t="s">
        <v>473</v>
      </c>
      <c r="D40" t="s">
        <v>473</v>
      </c>
      <c r="F40" t="s">
        <v>473</v>
      </c>
      <c r="L40" t="s">
        <v>494</v>
      </c>
      <c r="M40" t="s">
        <v>494</v>
      </c>
    </row>
    <row r="41" spans="1:14" x14ac:dyDescent="0.35">
      <c r="A41">
        <v>9</v>
      </c>
      <c r="B41" t="s">
        <v>473</v>
      </c>
      <c r="C41" t="s">
        <v>473</v>
      </c>
      <c r="D41" t="s">
        <v>473</v>
      </c>
      <c r="E41" t="s">
        <v>473</v>
      </c>
      <c r="F41" t="s">
        <v>473</v>
      </c>
      <c r="G41" t="s">
        <v>473</v>
      </c>
      <c r="H41" t="s">
        <v>473</v>
      </c>
      <c r="I41" t="s">
        <v>473</v>
      </c>
      <c r="J41" t="s">
        <v>473</v>
      </c>
      <c r="K41" t="s">
        <v>291</v>
      </c>
      <c r="L41" t="s">
        <v>492</v>
      </c>
      <c r="M41" t="s">
        <v>492</v>
      </c>
    </row>
    <row r="42" spans="1:14" x14ac:dyDescent="0.35">
      <c r="A42">
        <v>4</v>
      </c>
      <c r="B42" t="s">
        <v>473</v>
      </c>
      <c r="C42" t="s">
        <v>473</v>
      </c>
      <c r="D42" t="s">
        <v>473</v>
      </c>
      <c r="F42" t="s">
        <v>473</v>
      </c>
      <c r="L42" t="s">
        <v>492</v>
      </c>
      <c r="M42" t="s">
        <v>492</v>
      </c>
    </row>
    <row r="43" spans="1:14" x14ac:dyDescent="0.35">
      <c r="A43">
        <v>5</v>
      </c>
      <c r="B43" t="s">
        <v>473</v>
      </c>
      <c r="C43" t="s">
        <v>473</v>
      </c>
      <c r="D43" t="s">
        <v>473</v>
      </c>
      <c r="E43" t="s">
        <v>473</v>
      </c>
      <c r="F43" t="s">
        <v>473</v>
      </c>
      <c r="L43" t="s">
        <v>492</v>
      </c>
      <c r="M43" t="s">
        <v>492</v>
      </c>
    </row>
    <row r="44" spans="1:14" x14ac:dyDescent="0.35">
      <c r="A44">
        <v>5</v>
      </c>
      <c r="B44" t="s">
        <v>473</v>
      </c>
      <c r="C44" t="s">
        <v>473</v>
      </c>
      <c r="D44" t="s">
        <v>473</v>
      </c>
      <c r="E44" t="s">
        <v>473</v>
      </c>
      <c r="F44" t="s">
        <v>473</v>
      </c>
      <c r="K44" t="s">
        <v>298</v>
      </c>
      <c r="L44" t="s">
        <v>494</v>
      </c>
      <c r="M44" t="s">
        <v>494</v>
      </c>
    </row>
    <row r="45" spans="1:14" x14ac:dyDescent="0.35">
      <c r="A45">
        <v>3</v>
      </c>
      <c r="B45" t="s">
        <v>473</v>
      </c>
      <c r="D45" t="s">
        <v>473</v>
      </c>
      <c r="E45" t="s">
        <v>473</v>
      </c>
      <c r="L45" t="s">
        <v>493</v>
      </c>
      <c r="M45" t="s">
        <v>494</v>
      </c>
    </row>
    <row r="46" spans="1:14" x14ac:dyDescent="0.35">
      <c r="A46">
        <v>9</v>
      </c>
      <c r="B46" t="s">
        <v>473</v>
      </c>
      <c r="C46" t="s">
        <v>473</v>
      </c>
      <c r="D46" t="s">
        <v>473</v>
      </c>
      <c r="E46" t="s">
        <v>473</v>
      </c>
      <c r="F46" t="s">
        <v>473</v>
      </c>
      <c r="G46" t="s">
        <v>473</v>
      </c>
      <c r="H46" t="s">
        <v>473</v>
      </c>
      <c r="I46" t="s">
        <v>473</v>
      </c>
      <c r="J46" t="s">
        <v>473</v>
      </c>
      <c r="K46" t="s">
        <v>304</v>
      </c>
      <c r="L46" t="s">
        <v>494</v>
      </c>
      <c r="M46" t="s">
        <v>494</v>
      </c>
    </row>
    <row r="47" spans="1:14" x14ac:dyDescent="0.35">
      <c r="A47">
        <v>5</v>
      </c>
      <c r="B47" t="s">
        <v>473</v>
      </c>
      <c r="C47" t="s">
        <v>473</v>
      </c>
      <c r="D47" t="s">
        <v>473</v>
      </c>
      <c r="E47" t="s">
        <v>473</v>
      </c>
      <c r="F47" t="s">
        <v>473</v>
      </c>
      <c r="K47" t="s">
        <v>309</v>
      </c>
      <c r="L47" t="s">
        <v>494</v>
      </c>
      <c r="M47" t="s">
        <v>492</v>
      </c>
    </row>
    <row r="48" spans="1:14" x14ac:dyDescent="0.35">
      <c r="A48">
        <v>4</v>
      </c>
      <c r="B48" t="s">
        <v>473</v>
      </c>
      <c r="D48" t="s">
        <v>473</v>
      </c>
      <c r="F48" t="s">
        <v>473</v>
      </c>
      <c r="G48" t="s">
        <v>473</v>
      </c>
      <c r="L48" t="s">
        <v>493</v>
      </c>
      <c r="M48" t="s">
        <v>493</v>
      </c>
    </row>
    <row r="49" spans="1:14" x14ac:dyDescent="0.35">
      <c r="A49">
        <v>3</v>
      </c>
      <c r="B49" t="s">
        <v>473</v>
      </c>
      <c r="C49" t="s">
        <v>473</v>
      </c>
      <c r="F49" t="s">
        <v>473</v>
      </c>
      <c r="L49" t="s">
        <v>492</v>
      </c>
      <c r="M49" t="s">
        <v>493</v>
      </c>
    </row>
    <row r="50" spans="1:14" x14ac:dyDescent="0.35">
      <c r="A50">
        <v>5</v>
      </c>
      <c r="B50" t="s">
        <v>473</v>
      </c>
      <c r="C50" t="s">
        <v>473</v>
      </c>
      <c r="D50" t="s">
        <v>473</v>
      </c>
      <c r="E50" t="s">
        <v>473</v>
      </c>
      <c r="F50" t="s">
        <v>473</v>
      </c>
      <c r="K50" t="s">
        <v>315</v>
      </c>
      <c r="L50" t="s">
        <v>492</v>
      </c>
      <c r="M50" t="s">
        <v>494</v>
      </c>
    </row>
    <row r="51" spans="1:14" x14ac:dyDescent="0.35">
      <c r="A51">
        <v>4</v>
      </c>
      <c r="B51" t="s">
        <v>473</v>
      </c>
      <c r="C51" t="s">
        <v>473</v>
      </c>
      <c r="F51" t="s">
        <v>473</v>
      </c>
      <c r="H51" t="s">
        <v>473</v>
      </c>
      <c r="L51" t="s">
        <v>493</v>
      </c>
      <c r="M51" t="s">
        <v>495</v>
      </c>
    </row>
    <row r="52" spans="1:14" x14ac:dyDescent="0.35">
      <c r="A52">
        <v>5</v>
      </c>
      <c r="C52" t="s">
        <v>473</v>
      </c>
      <c r="F52" t="s">
        <v>473</v>
      </c>
      <c r="G52" t="s">
        <v>473</v>
      </c>
      <c r="H52" t="s">
        <v>473</v>
      </c>
      <c r="I52" t="s">
        <v>473</v>
      </c>
      <c r="L52" t="s">
        <v>493</v>
      </c>
      <c r="M52" t="s">
        <v>492</v>
      </c>
    </row>
    <row r="53" spans="1:14" x14ac:dyDescent="0.35">
      <c r="A53">
        <v>5</v>
      </c>
      <c r="B53" t="s">
        <v>473</v>
      </c>
      <c r="C53" t="s">
        <v>473</v>
      </c>
      <c r="D53" t="s">
        <v>473</v>
      </c>
      <c r="E53" t="s">
        <v>473</v>
      </c>
      <c r="F53" t="s">
        <v>473</v>
      </c>
      <c r="L53" t="s">
        <v>494</v>
      </c>
      <c r="M53" t="s">
        <v>494</v>
      </c>
    </row>
    <row r="54" spans="1:14" ht="33.5" customHeight="1" x14ac:dyDescent="0.35">
      <c r="A54">
        <v>1</v>
      </c>
      <c r="J54" t="s">
        <v>473</v>
      </c>
      <c r="K54" t="s">
        <v>324</v>
      </c>
      <c r="L54" t="s">
        <v>494</v>
      </c>
      <c r="M54" t="s">
        <v>494</v>
      </c>
      <c r="N54" s="2" t="s">
        <v>325</v>
      </c>
    </row>
    <row r="55" spans="1:14" x14ac:dyDescent="0.35">
      <c r="A55">
        <v>4</v>
      </c>
      <c r="B55" t="s">
        <v>473</v>
      </c>
      <c r="D55" t="s">
        <v>473</v>
      </c>
      <c r="E55" t="s">
        <v>473</v>
      </c>
      <c r="F55" t="s">
        <v>473</v>
      </c>
      <c r="L55" t="s">
        <v>494</v>
      </c>
      <c r="M55" t="s">
        <v>494</v>
      </c>
    </row>
    <row r="56" spans="1:14" x14ac:dyDescent="0.35">
      <c r="A56">
        <v>5</v>
      </c>
      <c r="B56" t="s">
        <v>473</v>
      </c>
      <c r="C56" t="s">
        <v>473</v>
      </c>
      <c r="D56" t="s">
        <v>473</v>
      </c>
      <c r="F56" t="s">
        <v>473</v>
      </c>
      <c r="G56" t="s">
        <v>473</v>
      </c>
      <c r="L56" t="s">
        <v>492</v>
      </c>
      <c r="M56" t="s">
        <v>492</v>
      </c>
    </row>
    <row r="57" spans="1:14" x14ac:dyDescent="0.35">
      <c r="A57">
        <v>3</v>
      </c>
      <c r="B57" t="s">
        <v>473</v>
      </c>
      <c r="C57" t="s">
        <v>473</v>
      </c>
      <c r="F57" t="s">
        <v>473</v>
      </c>
      <c r="L57" t="s">
        <v>493</v>
      </c>
      <c r="M57" t="s">
        <v>493</v>
      </c>
    </row>
    <row r="58" spans="1:14" ht="37" customHeight="1" x14ac:dyDescent="0.35">
      <c r="A58">
        <v>3</v>
      </c>
      <c r="C58" t="s">
        <v>473</v>
      </c>
      <c r="F58" t="s">
        <v>473</v>
      </c>
      <c r="G58" t="s">
        <v>473</v>
      </c>
      <c r="L58" t="s">
        <v>493</v>
      </c>
      <c r="M58" t="s">
        <v>495</v>
      </c>
      <c r="N58" s="2" t="s">
        <v>332</v>
      </c>
    </row>
    <row r="59" spans="1:14" x14ac:dyDescent="0.35">
      <c r="A59">
        <v>3</v>
      </c>
      <c r="B59" t="s">
        <v>473</v>
      </c>
      <c r="D59" t="s">
        <v>473</v>
      </c>
      <c r="E59" t="s">
        <v>473</v>
      </c>
      <c r="K59" t="s">
        <v>334</v>
      </c>
      <c r="L59" t="s">
        <v>495</v>
      </c>
      <c r="M59" t="s">
        <v>495</v>
      </c>
      <c r="N59" t="s">
        <v>334</v>
      </c>
    </row>
    <row r="60" spans="1:14" x14ac:dyDescent="0.35">
      <c r="A60">
        <v>6</v>
      </c>
      <c r="B60" t="s">
        <v>473</v>
      </c>
      <c r="C60" t="s">
        <v>473</v>
      </c>
      <c r="D60" t="s">
        <v>473</v>
      </c>
      <c r="E60" t="s">
        <v>473</v>
      </c>
      <c r="F60" t="s">
        <v>473</v>
      </c>
      <c r="G60" t="s">
        <v>473</v>
      </c>
      <c r="L60" t="s">
        <v>492</v>
      </c>
      <c r="M60" t="s">
        <v>492</v>
      </c>
    </row>
    <row r="61" spans="1:14" x14ac:dyDescent="0.35">
      <c r="A61">
        <v>3</v>
      </c>
      <c r="D61" t="s">
        <v>473</v>
      </c>
      <c r="E61" t="s">
        <v>473</v>
      </c>
      <c r="F61" t="s">
        <v>473</v>
      </c>
      <c r="L61" t="s">
        <v>493</v>
      </c>
      <c r="M61" t="s">
        <v>493</v>
      </c>
    </row>
    <row r="62" spans="1:14" x14ac:dyDescent="0.35">
      <c r="A62">
        <v>8</v>
      </c>
      <c r="B62" t="s">
        <v>473</v>
      </c>
      <c r="C62" t="s">
        <v>473</v>
      </c>
      <c r="D62" t="s">
        <v>473</v>
      </c>
      <c r="E62" t="s">
        <v>473</v>
      </c>
      <c r="F62" t="s">
        <v>473</v>
      </c>
      <c r="G62" t="s">
        <v>473</v>
      </c>
      <c r="H62" t="s">
        <v>473</v>
      </c>
      <c r="I62" t="s">
        <v>473</v>
      </c>
      <c r="L62" t="s">
        <v>492</v>
      </c>
      <c r="M62" t="s">
        <v>492</v>
      </c>
    </row>
    <row r="63" spans="1:14" x14ac:dyDescent="0.35">
      <c r="A63">
        <v>5</v>
      </c>
      <c r="B63" t="s">
        <v>473</v>
      </c>
      <c r="C63" t="s">
        <v>473</v>
      </c>
      <c r="F63" t="s">
        <v>473</v>
      </c>
      <c r="G63" t="s">
        <v>473</v>
      </c>
      <c r="I63" t="s">
        <v>473</v>
      </c>
      <c r="L63" t="s">
        <v>494</v>
      </c>
      <c r="M63" t="s">
        <v>492</v>
      </c>
    </row>
    <row r="64" spans="1:14" x14ac:dyDescent="0.35">
      <c r="A64">
        <v>4</v>
      </c>
      <c r="C64" t="s">
        <v>473</v>
      </c>
      <c r="G64" t="s">
        <v>473</v>
      </c>
      <c r="H64" t="s">
        <v>473</v>
      </c>
      <c r="I64" t="s">
        <v>473</v>
      </c>
      <c r="L64" t="s">
        <v>492</v>
      </c>
      <c r="M64" t="s">
        <v>492</v>
      </c>
    </row>
    <row r="65" spans="1:14" x14ac:dyDescent="0.35">
      <c r="A65">
        <v>6</v>
      </c>
      <c r="B65" t="s">
        <v>473</v>
      </c>
      <c r="C65" t="s">
        <v>473</v>
      </c>
      <c r="F65" t="s">
        <v>473</v>
      </c>
      <c r="G65" t="s">
        <v>473</v>
      </c>
      <c r="H65" t="s">
        <v>473</v>
      </c>
      <c r="J65" t="s">
        <v>473</v>
      </c>
      <c r="K65" t="s">
        <v>346</v>
      </c>
      <c r="L65" t="s">
        <v>495</v>
      </c>
      <c r="M65" t="s">
        <v>492</v>
      </c>
    </row>
    <row r="66" spans="1:14" x14ac:dyDescent="0.35">
      <c r="A66">
        <v>6</v>
      </c>
      <c r="B66" t="s">
        <v>473</v>
      </c>
      <c r="C66" t="s">
        <v>473</v>
      </c>
      <c r="F66" t="s">
        <v>473</v>
      </c>
      <c r="G66" t="s">
        <v>473</v>
      </c>
      <c r="H66" t="s">
        <v>473</v>
      </c>
      <c r="I66" t="s">
        <v>473</v>
      </c>
      <c r="L66" t="s">
        <v>494</v>
      </c>
      <c r="M66" t="s">
        <v>494</v>
      </c>
    </row>
    <row r="67" spans="1:14" x14ac:dyDescent="0.35">
      <c r="A67">
        <v>5</v>
      </c>
      <c r="B67" t="s">
        <v>473</v>
      </c>
      <c r="C67" t="s">
        <v>473</v>
      </c>
      <c r="D67" t="s">
        <v>473</v>
      </c>
      <c r="E67" t="s">
        <v>473</v>
      </c>
      <c r="F67" t="s">
        <v>473</v>
      </c>
      <c r="L67" t="s">
        <v>493</v>
      </c>
      <c r="M67" t="s">
        <v>494</v>
      </c>
    </row>
    <row r="68" spans="1:14" x14ac:dyDescent="0.35">
      <c r="A68">
        <v>2</v>
      </c>
      <c r="C68" t="s">
        <v>473</v>
      </c>
      <c r="F68" t="s">
        <v>473</v>
      </c>
      <c r="L68" t="s">
        <v>493</v>
      </c>
      <c r="M68" t="s">
        <v>494</v>
      </c>
    </row>
    <row r="69" spans="1:14" x14ac:dyDescent="0.35">
      <c r="A69">
        <v>3</v>
      </c>
      <c r="B69" t="s">
        <v>473</v>
      </c>
      <c r="C69" t="s">
        <v>473</v>
      </c>
      <c r="F69" t="s">
        <v>473</v>
      </c>
      <c r="L69" t="s">
        <v>495</v>
      </c>
      <c r="M69" t="s">
        <v>494</v>
      </c>
    </row>
    <row r="70" spans="1:14" x14ac:dyDescent="0.35">
      <c r="A70">
        <v>2</v>
      </c>
      <c r="C70" t="s">
        <v>473</v>
      </c>
      <c r="F70" t="s">
        <v>473</v>
      </c>
      <c r="L70" t="s">
        <v>495</v>
      </c>
      <c r="M70" t="s">
        <v>495</v>
      </c>
    </row>
    <row r="71" spans="1:14" x14ac:dyDescent="0.35">
      <c r="A71">
        <v>4</v>
      </c>
      <c r="B71" t="s">
        <v>473</v>
      </c>
      <c r="C71" t="s">
        <v>473</v>
      </c>
      <c r="D71" t="s">
        <v>473</v>
      </c>
      <c r="F71" t="s">
        <v>473</v>
      </c>
      <c r="K71" t="s">
        <v>356</v>
      </c>
      <c r="L71" t="s">
        <v>493</v>
      </c>
      <c r="M71" t="s">
        <v>493</v>
      </c>
    </row>
    <row r="72" spans="1:14" x14ac:dyDescent="0.35">
      <c r="A72">
        <v>7</v>
      </c>
      <c r="B72" t="s">
        <v>473</v>
      </c>
      <c r="C72" t="s">
        <v>473</v>
      </c>
      <c r="D72" t="s">
        <v>473</v>
      </c>
      <c r="E72" t="s">
        <v>473</v>
      </c>
      <c r="F72" t="s">
        <v>473</v>
      </c>
      <c r="G72" t="s">
        <v>473</v>
      </c>
      <c r="I72" t="s">
        <v>473</v>
      </c>
      <c r="L72" t="s">
        <v>493</v>
      </c>
      <c r="M72" t="s">
        <v>494</v>
      </c>
    </row>
    <row r="73" spans="1:14" x14ac:dyDescent="0.35">
      <c r="A73">
        <v>4</v>
      </c>
      <c r="B73" t="s">
        <v>473</v>
      </c>
      <c r="C73" t="s">
        <v>473</v>
      </c>
      <c r="D73" t="s">
        <v>473</v>
      </c>
      <c r="F73" t="s">
        <v>473</v>
      </c>
      <c r="K73" t="s">
        <v>509</v>
      </c>
      <c r="L73" t="s">
        <v>493</v>
      </c>
      <c r="M73" t="s">
        <v>494</v>
      </c>
    </row>
    <row r="74" spans="1:14" x14ac:dyDescent="0.35">
      <c r="A74">
        <v>6</v>
      </c>
      <c r="B74" t="s">
        <v>473</v>
      </c>
      <c r="C74" t="s">
        <v>473</v>
      </c>
      <c r="D74" t="s">
        <v>473</v>
      </c>
      <c r="E74" t="s">
        <v>473</v>
      </c>
      <c r="F74" t="s">
        <v>473</v>
      </c>
      <c r="G74" t="s">
        <v>473</v>
      </c>
      <c r="L74" t="s">
        <v>494</v>
      </c>
      <c r="M74" t="s">
        <v>494</v>
      </c>
    </row>
    <row r="75" spans="1:14" x14ac:dyDescent="0.35">
      <c r="A75">
        <v>3</v>
      </c>
      <c r="C75" t="s">
        <v>473</v>
      </c>
      <c r="G75" t="s">
        <v>473</v>
      </c>
      <c r="I75" t="s">
        <v>473</v>
      </c>
      <c r="L75" t="s">
        <v>492</v>
      </c>
      <c r="M75" t="s">
        <v>492</v>
      </c>
    </row>
    <row r="76" spans="1:14" x14ac:dyDescent="0.35">
      <c r="A76">
        <v>5</v>
      </c>
      <c r="B76" t="s">
        <v>473</v>
      </c>
      <c r="C76" t="s">
        <v>473</v>
      </c>
      <c r="D76" t="s">
        <v>473</v>
      </c>
      <c r="E76" t="s">
        <v>473</v>
      </c>
      <c r="F76" t="s">
        <v>473</v>
      </c>
      <c r="L76" t="s">
        <v>493</v>
      </c>
      <c r="M76" t="s">
        <v>493</v>
      </c>
      <c r="N76" t="s">
        <v>372</v>
      </c>
    </row>
    <row r="77" spans="1:14" x14ac:dyDescent="0.35">
      <c r="A77" s="4"/>
      <c r="B77" s="4" t="s">
        <v>510</v>
      </c>
      <c r="C77" s="4" t="s">
        <v>510</v>
      </c>
      <c r="D77" s="4" t="s">
        <v>510</v>
      </c>
      <c r="E77" s="4" t="s">
        <v>510</v>
      </c>
      <c r="F77" s="4" t="s">
        <v>510</v>
      </c>
      <c r="G77" s="4" t="s">
        <v>510</v>
      </c>
      <c r="H77" s="4" t="s">
        <v>510</v>
      </c>
      <c r="I77" s="4" t="s">
        <v>510</v>
      </c>
      <c r="J77" s="4" t="s">
        <v>510</v>
      </c>
      <c r="K77" s="4"/>
      <c r="L77" s="4" t="s">
        <v>493</v>
      </c>
      <c r="M77" s="4" t="s">
        <v>493</v>
      </c>
      <c r="N77" s="4"/>
    </row>
    <row r="78" spans="1:14" x14ac:dyDescent="0.35">
      <c r="B78" s="6">
        <f t="shared" ref="B78:J78" si="0">COUNTIF(B3:B76, "x")</f>
        <v>61</v>
      </c>
      <c r="C78" s="6">
        <f t="shared" si="0"/>
        <v>64</v>
      </c>
      <c r="D78" s="6">
        <f t="shared" si="0"/>
        <v>51</v>
      </c>
      <c r="E78" s="6">
        <f t="shared" si="0"/>
        <v>36</v>
      </c>
      <c r="F78" s="6">
        <f t="shared" si="0"/>
        <v>62</v>
      </c>
      <c r="G78" s="6">
        <f t="shared" si="0"/>
        <v>23</v>
      </c>
      <c r="H78" s="6">
        <f t="shared" si="0"/>
        <v>12</v>
      </c>
      <c r="I78" s="6">
        <f t="shared" si="0"/>
        <v>11</v>
      </c>
      <c r="J78" s="6">
        <f t="shared" si="0"/>
        <v>4</v>
      </c>
      <c r="L78">
        <f>COUNTIF(L3:L76, "nein")</f>
        <v>25</v>
      </c>
      <c r="M78">
        <f>COUNTIF(M3:M76, "nein")</f>
        <v>12</v>
      </c>
    </row>
    <row r="79" spans="1:14" x14ac:dyDescent="0.35">
      <c r="B79" t="s">
        <v>512</v>
      </c>
      <c r="C79" t="s">
        <v>513</v>
      </c>
      <c r="D79" t="s">
        <v>514</v>
      </c>
      <c r="E79" t="s">
        <v>515</v>
      </c>
      <c r="F79" t="s">
        <v>516</v>
      </c>
      <c r="G79" t="s">
        <v>517</v>
      </c>
      <c r="H79" t="s">
        <v>518</v>
      </c>
      <c r="I79" t="s">
        <v>519</v>
      </c>
      <c r="L79" t="s">
        <v>492</v>
      </c>
      <c r="M79" t="s">
        <v>492</v>
      </c>
    </row>
    <row r="80" spans="1:14" x14ac:dyDescent="0.35">
      <c r="L80">
        <f>COUNTIF(L3:L76, "ja")</f>
        <v>19</v>
      </c>
      <c r="M80">
        <f>COUNTIF(M3:M76, "ja")</f>
        <v>26</v>
      </c>
    </row>
    <row r="81" spans="12:13" x14ac:dyDescent="0.35">
      <c r="L81" t="s">
        <v>494</v>
      </c>
      <c r="M81" t="s">
        <v>494</v>
      </c>
    </row>
    <row r="82" spans="12:13" x14ac:dyDescent="0.35">
      <c r="L82">
        <f>COUNTIF(L3:L76, "unsicher")</f>
        <v>20</v>
      </c>
      <c r="M82">
        <f>COUNTIF(M3:M76, "unsicher")</f>
        <v>22</v>
      </c>
    </row>
    <row r="83" spans="12:13" x14ac:dyDescent="0.35">
      <c r="L83" t="s">
        <v>495</v>
      </c>
      <c r="M83" t="s">
        <v>495</v>
      </c>
    </row>
    <row r="84" spans="12:13" x14ac:dyDescent="0.35">
      <c r="L84">
        <f>COUNTIF(L3:L76, "unsicher")</f>
        <v>20</v>
      </c>
      <c r="M84">
        <f>COUNTIF(M3:M76, "unsicher")</f>
        <v>22</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1D506-4CD0-4FC3-B9E4-EE696C63112E}">
  <dimension ref="A1"/>
  <sheetViews>
    <sheetView topLeftCell="A37" workbookViewId="0">
      <selection activeCell="A60" sqref="A60"/>
    </sheetView>
  </sheetViews>
  <sheetFormatPr baseColWidth="10" defaultRowHeight="14.5" x14ac:dyDescent="0.35"/>
  <sheetData/>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5"/>
  <sheetViews>
    <sheetView topLeftCell="A55" workbookViewId="0">
      <selection sqref="A1:B1"/>
    </sheetView>
  </sheetViews>
  <sheetFormatPr baseColWidth="10" defaultRowHeight="14.5" x14ac:dyDescent="0.35"/>
  <cols>
    <col min="1" max="1" width="51.1796875" customWidth="1"/>
    <col min="2" max="2" width="45.1796875" customWidth="1"/>
  </cols>
  <sheetData>
    <row r="1" spans="1:3" x14ac:dyDescent="0.35">
      <c r="A1" t="s">
        <v>387</v>
      </c>
      <c r="B1" t="s">
        <v>388</v>
      </c>
      <c r="C1" t="s">
        <v>389</v>
      </c>
    </row>
    <row r="2" spans="1:3" x14ac:dyDescent="0.35">
      <c r="A2" t="s">
        <v>70</v>
      </c>
      <c r="B2" t="s">
        <v>393</v>
      </c>
      <c r="C2" t="s">
        <v>394</v>
      </c>
    </row>
    <row r="3" spans="1:3" x14ac:dyDescent="0.35">
      <c r="A3" t="s">
        <v>71</v>
      </c>
      <c r="B3" t="s">
        <v>393</v>
      </c>
      <c r="C3" t="s">
        <v>395</v>
      </c>
    </row>
    <row r="4" spans="1:3" x14ac:dyDescent="0.35">
      <c r="A4" t="s">
        <v>72</v>
      </c>
      <c r="B4" t="s">
        <v>391</v>
      </c>
      <c r="C4" t="s">
        <v>396</v>
      </c>
    </row>
    <row r="5" spans="1:3" x14ac:dyDescent="0.35">
      <c r="A5" t="s">
        <v>73</v>
      </c>
      <c r="B5" t="s">
        <v>393</v>
      </c>
      <c r="C5" t="s">
        <v>397</v>
      </c>
    </row>
    <row r="6" spans="1:3" x14ac:dyDescent="0.35">
      <c r="A6" t="s">
        <v>74</v>
      </c>
      <c r="B6" t="s">
        <v>393</v>
      </c>
      <c r="C6" t="s">
        <v>398</v>
      </c>
    </row>
    <row r="7" spans="1:3" x14ac:dyDescent="0.35">
      <c r="A7" t="s">
        <v>75</v>
      </c>
      <c r="B7" t="s">
        <v>399</v>
      </c>
      <c r="C7" t="s">
        <v>398</v>
      </c>
    </row>
    <row r="8" spans="1:3" x14ac:dyDescent="0.35">
      <c r="A8" t="s">
        <v>76</v>
      </c>
      <c r="B8" t="s">
        <v>399</v>
      </c>
      <c r="C8" t="s">
        <v>398</v>
      </c>
    </row>
    <row r="9" spans="1:3" x14ac:dyDescent="0.35">
      <c r="A9" t="s">
        <v>77</v>
      </c>
      <c r="B9" t="s">
        <v>399</v>
      </c>
      <c r="C9" t="s">
        <v>398</v>
      </c>
    </row>
    <row r="10" spans="1:3" x14ac:dyDescent="0.35">
      <c r="A10" t="s">
        <v>78</v>
      </c>
      <c r="B10" t="s">
        <v>399</v>
      </c>
      <c r="C10" t="s">
        <v>398</v>
      </c>
    </row>
    <row r="11" spans="1:3" x14ac:dyDescent="0.35">
      <c r="A11" t="s">
        <v>79</v>
      </c>
      <c r="B11" t="s">
        <v>399</v>
      </c>
      <c r="C11" t="s">
        <v>398</v>
      </c>
    </row>
    <row r="12" spans="1:3" x14ac:dyDescent="0.35">
      <c r="A12" t="s">
        <v>80</v>
      </c>
      <c r="B12" t="s">
        <v>399</v>
      </c>
      <c r="C12" t="s">
        <v>398</v>
      </c>
    </row>
    <row r="13" spans="1:3" x14ac:dyDescent="0.35">
      <c r="A13" t="s">
        <v>81</v>
      </c>
      <c r="B13" t="s">
        <v>399</v>
      </c>
      <c r="C13" t="s">
        <v>398</v>
      </c>
    </row>
    <row r="14" spans="1:3" x14ac:dyDescent="0.35">
      <c r="A14" t="s">
        <v>82</v>
      </c>
      <c r="B14" t="s">
        <v>399</v>
      </c>
      <c r="C14" t="s">
        <v>398</v>
      </c>
    </row>
    <row r="15" spans="1:3" x14ac:dyDescent="0.35">
      <c r="A15" t="s">
        <v>83</v>
      </c>
      <c r="B15" t="s">
        <v>399</v>
      </c>
      <c r="C15" t="s">
        <v>398</v>
      </c>
    </row>
    <row r="16" spans="1:3" x14ac:dyDescent="0.35">
      <c r="A16" t="s">
        <v>84</v>
      </c>
      <c r="B16" t="s">
        <v>399</v>
      </c>
      <c r="C16" t="s">
        <v>398</v>
      </c>
    </row>
    <row r="17" spans="1:3" x14ac:dyDescent="0.35">
      <c r="A17" t="s">
        <v>85</v>
      </c>
      <c r="B17" t="s">
        <v>399</v>
      </c>
      <c r="C17" t="s">
        <v>398</v>
      </c>
    </row>
    <row r="18" spans="1:3" x14ac:dyDescent="0.35">
      <c r="A18" t="s">
        <v>86</v>
      </c>
      <c r="B18" t="s">
        <v>399</v>
      </c>
      <c r="C18" t="s">
        <v>398</v>
      </c>
    </row>
    <row r="19" spans="1:3" x14ac:dyDescent="0.35">
      <c r="A19" t="s">
        <v>87</v>
      </c>
      <c r="B19" t="s">
        <v>393</v>
      </c>
      <c r="C19" t="s">
        <v>400</v>
      </c>
    </row>
    <row r="20" spans="1:3" x14ac:dyDescent="0.35">
      <c r="A20" t="s">
        <v>88</v>
      </c>
      <c r="B20" t="s">
        <v>393</v>
      </c>
      <c r="C20" t="s">
        <v>401</v>
      </c>
    </row>
    <row r="21" spans="1:3" x14ac:dyDescent="0.35">
      <c r="A21" t="s">
        <v>89</v>
      </c>
      <c r="B21" t="s">
        <v>393</v>
      </c>
      <c r="C21" t="s">
        <v>402</v>
      </c>
    </row>
    <row r="22" spans="1:3" x14ac:dyDescent="0.35">
      <c r="A22" t="s">
        <v>90</v>
      </c>
      <c r="B22" t="s">
        <v>393</v>
      </c>
      <c r="C22" t="s">
        <v>403</v>
      </c>
    </row>
    <row r="23" spans="1:3" x14ac:dyDescent="0.35">
      <c r="A23" t="s">
        <v>91</v>
      </c>
      <c r="B23" t="s">
        <v>391</v>
      </c>
      <c r="C23" t="s">
        <v>404</v>
      </c>
    </row>
    <row r="24" spans="1:3" x14ac:dyDescent="0.35">
      <c r="A24" t="s">
        <v>92</v>
      </c>
      <c r="B24" t="s">
        <v>405</v>
      </c>
      <c r="C24" t="s">
        <v>406</v>
      </c>
    </row>
    <row r="25" spans="1:3" x14ac:dyDescent="0.35">
      <c r="A25" t="s">
        <v>93</v>
      </c>
      <c r="B25" t="s">
        <v>405</v>
      </c>
      <c r="C25" t="s">
        <v>406</v>
      </c>
    </row>
    <row r="26" spans="1:3" x14ac:dyDescent="0.35">
      <c r="A26" t="s">
        <v>94</v>
      </c>
      <c r="B26" t="s">
        <v>405</v>
      </c>
      <c r="C26" t="s">
        <v>406</v>
      </c>
    </row>
    <row r="27" spans="1:3" x14ac:dyDescent="0.35">
      <c r="A27" t="s">
        <v>95</v>
      </c>
      <c r="B27" t="s">
        <v>405</v>
      </c>
      <c r="C27" t="s">
        <v>406</v>
      </c>
    </row>
    <row r="28" spans="1:3" x14ac:dyDescent="0.35">
      <c r="A28" t="s">
        <v>96</v>
      </c>
      <c r="B28" t="s">
        <v>405</v>
      </c>
      <c r="C28" t="s">
        <v>406</v>
      </c>
    </row>
    <row r="29" spans="1:3" x14ac:dyDescent="0.35">
      <c r="A29" t="s">
        <v>97</v>
      </c>
      <c r="B29" t="s">
        <v>405</v>
      </c>
      <c r="C29" t="s">
        <v>406</v>
      </c>
    </row>
    <row r="30" spans="1:3" x14ac:dyDescent="0.35">
      <c r="A30" t="s">
        <v>98</v>
      </c>
      <c r="B30" t="s">
        <v>405</v>
      </c>
      <c r="C30" t="s">
        <v>406</v>
      </c>
    </row>
    <row r="31" spans="1:3" x14ac:dyDescent="0.35">
      <c r="A31" t="s">
        <v>99</v>
      </c>
      <c r="B31" t="s">
        <v>405</v>
      </c>
      <c r="C31" t="s">
        <v>406</v>
      </c>
    </row>
    <row r="32" spans="1:3" x14ac:dyDescent="0.35">
      <c r="A32" t="s">
        <v>100</v>
      </c>
      <c r="B32" t="s">
        <v>405</v>
      </c>
      <c r="C32" t="s">
        <v>406</v>
      </c>
    </row>
    <row r="33" spans="1:3" x14ac:dyDescent="0.35">
      <c r="A33" t="s">
        <v>101</v>
      </c>
      <c r="B33" t="s">
        <v>405</v>
      </c>
      <c r="C33" t="s">
        <v>406</v>
      </c>
    </row>
    <row r="34" spans="1:3" x14ac:dyDescent="0.35">
      <c r="A34" t="s">
        <v>102</v>
      </c>
      <c r="B34" t="s">
        <v>391</v>
      </c>
      <c r="C34" t="s">
        <v>407</v>
      </c>
    </row>
    <row r="35" spans="1:3" x14ac:dyDescent="0.35">
      <c r="A35" t="s">
        <v>103</v>
      </c>
      <c r="B35" t="s">
        <v>405</v>
      </c>
      <c r="C35" t="s">
        <v>408</v>
      </c>
    </row>
    <row r="36" spans="1:3" x14ac:dyDescent="0.35">
      <c r="A36" t="s">
        <v>104</v>
      </c>
      <c r="B36" t="s">
        <v>405</v>
      </c>
      <c r="C36" t="s">
        <v>408</v>
      </c>
    </row>
    <row r="37" spans="1:3" x14ac:dyDescent="0.35">
      <c r="A37" t="s">
        <v>105</v>
      </c>
      <c r="B37" t="s">
        <v>405</v>
      </c>
      <c r="C37" t="s">
        <v>408</v>
      </c>
    </row>
    <row r="38" spans="1:3" x14ac:dyDescent="0.35">
      <c r="A38" t="s">
        <v>106</v>
      </c>
      <c r="B38" t="s">
        <v>405</v>
      </c>
      <c r="C38" t="s">
        <v>408</v>
      </c>
    </row>
    <row r="39" spans="1:3" x14ac:dyDescent="0.35">
      <c r="A39" t="s">
        <v>107</v>
      </c>
      <c r="B39" t="s">
        <v>405</v>
      </c>
      <c r="C39" t="s">
        <v>408</v>
      </c>
    </row>
    <row r="40" spans="1:3" x14ac:dyDescent="0.35">
      <c r="A40" t="s">
        <v>108</v>
      </c>
      <c r="B40" t="s">
        <v>405</v>
      </c>
      <c r="C40" t="s">
        <v>408</v>
      </c>
    </row>
    <row r="41" spans="1:3" x14ac:dyDescent="0.35">
      <c r="A41" t="s">
        <v>109</v>
      </c>
      <c r="B41" t="s">
        <v>405</v>
      </c>
      <c r="C41" t="s">
        <v>408</v>
      </c>
    </row>
    <row r="42" spans="1:3" x14ac:dyDescent="0.35">
      <c r="A42" t="s">
        <v>110</v>
      </c>
      <c r="B42" t="s">
        <v>391</v>
      </c>
      <c r="C42" t="s">
        <v>409</v>
      </c>
    </row>
    <row r="43" spans="1:3" x14ac:dyDescent="0.35">
      <c r="A43" t="s">
        <v>111</v>
      </c>
      <c r="B43" t="s">
        <v>391</v>
      </c>
      <c r="C43" t="s">
        <v>410</v>
      </c>
    </row>
    <row r="44" spans="1:3" x14ac:dyDescent="0.35">
      <c r="A44" t="s">
        <v>112</v>
      </c>
      <c r="B44" t="s">
        <v>393</v>
      </c>
      <c r="C44" t="s">
        <v>411</v>
      </c>
    </row>
    <row r="45" spans="1:3" x14ac:dyDescent="0.35">
      <c r="A45" t="s">
        <v>113</v>
      </c>
      <c r="B45" t="s">
        <v>399</v>
      </c>
      <c r="C45" t="s">
        <v>411</v>
      </c>
    </row>
    <row r="46" spans="1:3" x14ac:dyDescent="0.35">
      <c r="A46" t="s">
        <v>114</v>
      </c>
      <c r="B46" t="s">
        <v>399</v>
      </c>
      <c r="C46" t="s">
        <v>411</v>
      </c>
    </row>
    <row r="47" spans="1:3" x14ac:dyDescent="0.35">
      <c r="A47" t="s">
        <v>115</v>
      </c>
      <c r="B47" t="s">
        <v>399</v>
      </c>
      <c r="C47" t="s">
        <v>411</v>
      </c>
    </row>
    <row r="48" spans="1:3" x14ac:dyDescent="0.35">
      <c r="A48" t="s">
        <v>116</v>
      </c>
      <c r="B48" t="s">
        <v>399</v>
      </c>
      <c r="C48" t="s">
        <v>411</v>
      </c>
    </row>
    <row r="49" spans="1:3" x14ac:dyDescent="0.35">
      <c r="A49" t="s">
        <v>117</v>
      </c>
      <c r="B49" t="s">
        <v>399</v>
      </c>
      <c r="C49" t="s">
        <v>411</v>
      </c>
    </row>
    <row r="50" spans="1:3" x14ac:dyDescent="0.35">
      <c r="A50" t="s">
        <v>118</v>
      </c>
      <c r="B50" t="s">
        <v>399</v>
      </c>
      <c r="C50" t="s">
        <v>411</v>
      </c>
    </row>
    <row r="51" spans="1:3" x14ac:dyDescent="0.35">
      <c r="A51" t="s">
        <v>119</v>
      </c>
      <c r="B51" t="s">
        <v>399</v>
      </c>
      <c r="C51" t="s">
        <v>411</v>
      </c>
    </row>
    <row r="52" spans="1:3" x14ac:dyDescent="0.35">
      <c r="A52" t="s">
        <v>120</v>
      </c>
      <c r="B52" t="s">
        <v>399</v>
      </c>
      <c r="C52" t="s">
        <v>411</v>
      </c>
    </row>
    <row r="53" spans="1:3" x14ac:dyDescent="0.35">
      <c r="A53" t="s">
        <v>121</v>
      </c>
      <c r="B53" t="s">
        <v>399</v>
      </c>
      <c r="C53" t="s">
        <v>411</v>
      </c>
    </row>
    <row r="54" spans="1:3" x14ac:dyDescent="0.35">
      <c r="A54" t="s">
        <v>122</v>
      </c>
      <c r="B54" t="s">
        <v>391</v>
      </c>
      <c r="C54" t="s">
        <v>412</v>
      </c>
    </row>
    <row r="55" spans="1:3" x14ac:dyDescent="0.35">
      <c r="A55" t="s">
        <v>123</v>
      </c>
      <c r="B55" t="s">
        <v>393</v>
      </c>
      <c r="C55" t="s">
        <v>413</v>
      </c>
    </row>
    <row r="56" spans="1:3" x14ac:dyDescent="0.35">
      <c r="A56" t="s">
        <v>124</v>
      </c>
      <c r="B56" t="s">
        <v>393</v>
      </c>
      <c r="C56" t="s">
        <v>414</v>
      </c>
    </row>
    <row r="57" spans="1:3" x14ac:dyDescent="0.35">
      <c r="A57" t="s">
        <v>125</v>
      </c>
      <c r="B57" t="s">
        <v>391</v>
      </c>
      <c r="C57" t="s">
        <v>415</v>
      </c>
    </row>
    <row r="58" spans="1:3" x14ac:dyDescent="0.35">
      <c r="A58" t="s">
        <v>126</v>
      </c>
      <c r="B58" t="s">
        <v>390</v>
      </c>
    </row>
    <row r="59" spans="1:3" x14ac:dyDescent="0.35">
      <c r="A59" t="s">
        <v>127</v>
      </c>
      <c r="B59" t="s">
        <v>390</v>
      </c>
    </row>
    <row r="60" spans="1:3" x14ac:dyDescent="0.35">
      <c r="A60" t="s">
        <v>128</v>
      </c>
      <c r="B60" t="s">
        <v>390</v>
      </c>
    </row>
    <row r="61" spans="1:3" x14ac:dyDescent="0.35">
      <c r="A61" t="s">
        <v>129</v>
      </c>
      <c r="B61" t="s">
        <v>390</v>
      </c>
    </row>
    <row r="62" spans="1:3" x14ac:dyDescent="0.35">
      <c r="A62" t="s">
        <v>130</v>
      </c>
      <c r="B62" t="s">
        <v>390</v>
      </c>
    </row>
    <row r="63" spans="1:3" x14ac:dyDescent="0.35">
      <c r="A63" t="s">
        <v>131</v>
      </c>
      <c r="B63" t="s">
        <v>390</v>
      </c>
    </row>
    <row r="64" spans="1:3" x14ac:dyDescent="0.35">
      <c r="A64" t="s">
        <v>132</v>
      </c>
      <c r="B64" t="s">
        <v>390</v>
      </c>
    </row>
    <row r="65" spans="1:2" x14ac:dyDescent="0.35">
      <c r="A65" t="s">
        <v>133</v>
      </c>
      <c r="B65" t="s">
        <v>390</v>
      </c>
    </row>
    <row r="66" spans="1:2" x14ac:dyDescent="0.35">
      <c r="A66" t="s">
        <v>134</v>
      </c>
      <c r="B66" t="s">
        <v>392</v>
      </c>
    </row>
    <row r="67" spans="1:2" x14ac:dyDescent="0.35">
      <c r="A67" t="s">
        <v>135</v>
      </c>
      <c r="B67" t="s">
        <v>392</v>
      </c>
    </row>
    <row r="68" spans="1:2" x14ac:dyDescent="0.35">
      <c r="A68" t="s">
        <v>136</v>
      </c>
      <c r="B68" t="s">
        <v>416</v>
      </c>
    </row>
    <row r="69" spans="1:2" x14ac:dyDescent="0.35">
      <c r="A69" t="s">
        <v>137</v>
      </c>
      <c r="B69" t="s">
        <v>416</v>
      </c>
    </row>
    <row r="70" spans="1:2" x14ac:dyDescent="0.35">
      <c r="A70" t="s">
        <v>138</v>
      </c>
      <c r="B70" t="s">
        <v>390</v>
      </c>
    </row>
    <row r="71" spans="1:2" x14ac:dyDescent="0.35">
      <c r="A71" t="s">
        <v>139</v>
      </c>
      <c r="B71" t="s">
        <v>390</v>
      </c>
    </row>
    <row r="72" spans="1:2" x14ac:dyDescent="0.35">
      <c r="A72" t="s">
        <v>140</v>
      </c>
      <c r="B72" t="s">
        <v>390</v>
      </c>
    </row>
    <row r="73" spans="1:2" x14ac:dyDescent="0.35">
      <c r="A73" t="s">
        <v>141</v>
      </c>
      <c r="B73" t="s">
        <v>390</v>
      </c>
    </row>
    <row r="74" spans="1:2" x14ac:dyDescent="0.35">
      <c r="A74" t="s">
        <v>142</v>
      </c>
      <c r="B74" t="s">
        <v>390</v>
      </c>
    </row>
    <row r="75" spans="1:2" x14ac:dyDescent="0.35">
      <c r="A75" t="s">
        <v>142</v>
      </c>
      <c r="B75" t="s">
        <v>390</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41"/>
  <sheetViews>
    <sheetView topLeftCell="A226" workbookViewId="0">
      <selection activeCell="B47" sqref="B47"/>
    </sheetView>
  </sheetViews>
  <sheetFormatPr baseColWidth="10" defaultRowHeight="14.5" x14ac:dyDescent="0.35"/>
  <sheetData>
    <row r="1" spans="1:3" x14ac:dyDescent="0.35">
      <c r="A1" t="s">
        <v>417</v>
      </c>
      <c r="B1" t="s">
        <v>418</v>
      </c>
      <c r="C1" t="s">
        <v>419</v>
      </c>
    </row>
    <row r="2" spans="1:3" x14ac:dyDescent="0.35">
      <c r="A2" t="s">
        <v>6</v>
      </c>
      <c r="B2">
        <v>1</v>
      </c>
      <c r="C2" t="s">
        <v>420</v>
      </c>
    </row>
    <row r="3" spans="1:3" x14ac:dyDescent="0.35">
      <c r="A3" t="s">
        <v>6</v>
      </c>
      <c r="B3">
        <v>2</v>
      </c>
      <c r="C3" t="s">
        <v>421</v>
      </c>
    </row>
    <row r="4" spans="1:3" x14ac:dyDescent="0.35">
      <c r="A4" t="s">
        <v>6</v>
      </c>
      <c r="B4">
        <v>3</v>
      </c>
      <c r="C4" t="s">
        <v>422</v>
      </c>
    </row>
    <row r="5" spans="1:3" x14ac:dyDescent="0.35">
      <c r="A5" t="s">
        <v>6</v>
      </c>
      <c r="B5">
        <v>4</v>
      </c>
      <c r="C5" t="s">
        <v>423</v>
      </c>
    </row>
    <row r="6" spans="1:3" x14ac:dyDescent="0.35">
      <c r="A6" t="s">
        <v>6</v>
      </c>
      <c r="B6">
        <v>5</v>
      </c>
      <c r="C6" t="s">
        <v>424</v>
      </c>
    </row>
    <row r="7" spans="1:3" x14ac:dyDescent="0.35">
      <c r="A7" t="s">
        <v>6</v>
      </c>
      <c r="B7">
        <v>6</v>
      </c>
      <c r="C7" t="s">
        <v>425</v>
      </c>
    </row>
    <row r="8" spans="1:3" x14ac:dyDescent="0.35">
      <c r="A8" t="s">
        <v>6</v>
      </c>
      <c r="B8">
        <v>-9</v>
      </c>
      <c r="C8" t="s">
        <v>426</v>
      </c>
    </row>
    <row r="9" spans="1:3" x14ac:dyDescent="0.35">
      <c r="A9" t="s">
        <v>7</v>
      </c>
      <c r="B9">
        <v>1</v>
      </c>
      <c r="C9" t="s">
        <v>427</v>
      </c>
    </row>
    <row r="10" spans="1:3" x14ac:dyDescent="0.35">
      <c r="A10" t="s">
        <v>7</v>
      </c>
      <c r="B10">
        <v>2</v>
      </c>
      <c r="C10" t="s">
        <v>428</v>
      </c>
    </row>
    <row r="11" spans="1:3" x14ac:dyDescent="0.35">
      <c r="A11" t="s">
        <v>7</v>
      </c>
      <c r="B11">
        <v>3</v>
      </c>
      <c r="C11" t="s">
        <v>429</v>
      </c>
    </row>
    <row r="12" spans="1:3" x14ac:dyDescent="0.35">
      <c r="A12" t="s">
        <v>7</v>
      </c>
      <c r="B12">
        <v>4</v>
      </c>
      <c r="C12" t="s">
        <v>430</v>
      </c>
    </row>
    <row r="13" spans="1:3" x14ac:dyDescent="0.35">
      <c r="A13" t="s">
        <v>7</v>
      </c>
      <c r="B13">
        <v>-9</v>
      </c>
      <c r="C13" t="s">
        <v>426</v>
      </c>
    </row>
    <row r="14" spans="1:3" x14ac:dyDescent="0.35">
      <c r="A14" t="s">
        <v>9</v>
      </c>
      <c r="B14">
        <v>1</v>
      </c>
      <c r="C14" t="s">
        <v>431</v>
      </c>
    </row>
    <row r="15" spans="1:3" x14ac:dyDescent="0.35">
      <c r="A15" t="s">
        <v>9</v>
      </c>
      <c r="B15">
        <v>2</v>
      </c>
      <c r="C15" t="s">
        <v>432</v>
      </c>
    </row>
    <row r="16" spans="1:3" x14ac:dyDescent="0.35">
      <c r="A16" t="s">
        <v>9</v>
      </c>
      <c r="B16">
        <v>3</v>
      </c>
      <c r="C16" t="s">
        <v>433</v>
      </c>
    </row>
    <row r="17" spans="1:3" x14ac:dyDescent="0.35">
      <c r="A17" t="s">
        <v>9</v>
      </c>
      <c r="B17">
        <v>4</v>
      </c>
      <c r="C17" t="s">
        <v>434</v>
      </c>
    </row>
    <row r="18" spans="1:3" x14ac:dyDescent="0.35">
      <c r="A18" t="s">
        <v>9</v>
      </c>
      <c r="B18">
        <v>5</v>
      </c>
      <c r="C18" t="s">
        <v>435</v>
      </c>
    </row>
    <row r="19" spans="1:3" x14ac:dyDescent="0.35">
      <c r="A19" t="s">
        <v>9</v>
      </c>
      <c r="B19">
        <v>6</v>
      </c>
      <c r="C19" t="s">
        <v>436</v>
      </c>
    </row>
    <row r="20" spans="1:3" x14ac:dyDescent="0.35">
      <c r="A20" t="s">
        <v>9</v>
      </c>
      <c r="B20">
        <v>7</v>
      </c>
      <c r="C20" t="s">
        <v>437</v>
      </c>
    </row>
    <row r="21" spans="1:3" x14ac:dyDescent="0.35">
      <c r="A21" t="s">
        <v>9</v>
      </c>
      <c r="B21">
        <v>8</v>
      </c>
      <c r="C21" t="s">
        <v>438</v>
      </c>
    </row>
    <row r="22" spans="1:3" x14ac:dyDescent="0.35">
      <c r="A22" t="s">
        <v>9</v>
      </c>
      <c r="B22">
        <v>9</v>
      </c>
      <c r="C22" t="s">
        <v>439</v>
      </c>
    </row>
    <row r="23" spans="1:3" x14ac:dyDescent="0.35">
      <c r="A23" t="s">
        <v>9</v>
      </c>
      <c r="B23">
        <v>10</v>
      </c>
      <c r="C23" t="s">
        <v>430</v>
      </c>
    </row>
    <row r="24" spans="1:3" x14ac:dyDescent="0.35">
      <c r="A24" t="s">
        <v>9</v>
      </c>
      <c r="B24">
        <v>-9</v>
      </c>
      <c r="C24" t="s">
        <v>426</v>
      </c>
    </row>
    <row r="25" spans="1:3" x14ac:dyDescent="0.35">
      <c r="A25" t="s">
        <v>11</v>
      </c>
      <c r="B25">
        <v>1</v>
      </c>
      <c r="C25" t="s">
        <v>440</v>
      </c>
    </row>
    <row r="26" spans="1:3" x14ac:dyDescent="0.35">
      <c r="A26" t="s">
        <v>11</v>
      </c>
      <c r="B26">
        <v>2</v>
      </c>
      <c r="C26" t="s">
        <v>441</v>
      </c>
    </row>
    <row r="27" spans="1:3" x14ac:dyDescent="0.35">
      <c r="A27" t="s">
        <v>12</v>
      </c>
      <c r="B27">
        <v>1</v>
      </c>
      <c r="C27" t="s">
        <v>440</v>
      </c>
    </row>
    <row r="28" spans="1:3" x14ac:dyDescent="0.35">
      <c r="A28" t="s">
        <v>12</v>
      </c>
      <c r="B28">
        <v>2</v>
      </c>
      <c r="C28" t="s">
        <v>441</v>
      </c>
    </row>
    <row r="29" spans="1:3" x14ac:dyDescent="0.35">
      <c r="A29" t="s">
        <v>13</v>
      </c>
      <c r="B29">
        <v>1</v>
      </c>
      <c r="C29" t="s">
        <v>440</v>
      </c>
    </row>
    <row r="30" spans="1:3" x14ac:dyDescent="0.35">
      <c r="A30" t="s">
        <v>13</v>
      </c>
      <c r="B30">
        <v>2</v>
      </c>
      <c r="C30" t="s">
        <v>441</v>
      </c>
    </row>
    <row r="31" spans="1:3" x14ac:dyDescent="0.35">
      <c r="A31" t="s">
        <v>14</v>
      </c>
      <c r="B31">
        <v>1</v>
      </c>
      <c r="C31" t="s">
        <v>440</v>
      </c>
    </row>
    <row r="32" spans="1:3" x14ac:dyDescent="0.35">
      <c r="A32" t="s">
        <v>14</v>
      </c>
      <c r="B32">
        <v>2</v>
      </c>
      <c r="C32" t="s">
        <v>441</v>
      </c>
    </row>
    <row r="33" spans="1:3" x14ac:dyDescent="0.35">
      <c r="A33" t="s">
        <v>15</v>
      </c>
      <c r="B33">
        <v>1</v>
      </c>
      <c r="C33" t="s">
        <v>440</v>
      </c>
    </row>
    <row r="34" spans="1:3" x14ac:dyDescent="0.35">
      <c r="A34" t="s">
        <v>15</v>
      </c>
      <c r="B34">
        <v>2</v>
      </c>
      <c r="C34" t="s">
        <v>441</v>
      </c>
    </row>
    <row r="35" spans="1:3" x14ac:dyDescent="0.35">
      <c r="A35" t="s">
        <v>16</v>
      </c>
      <c r="B35">
        <v>1</v>
      </c>
      <c r="C35" t="s">
        <v>440</v>
      </c>
    </row>
    <row r="36" spans="1:3" x14ac:dyDescent="0.35">
      <c r="A36" t="s">
        <v>16</v>
      </c>
      <c r="B36">
        <v>2</v>
      </c>
      <c r="C36" t="s">
        <v>441</v>
      </c>
    </row>
    <row r="37" spans="1:3" x14ac:dyDescent="0.35">
      <c r="A37" t="s">
        <v>17</v>
      </c>
      <c r="B37">
        <v>1</v>
      </c>
      <c r="C37" t="s">
        <v>440</v>
      </c>
    </row>
    <row r="38" spans="1:3" x14ac:dyDescent="0.35">
      <c r="A38" t="s">
        <v>17</v>
      </c>
      <c r="B38">
        <v>2</v>
      </c>
      <c r="C38" t="s">
        <v>441</v>
      </c>
    </row>
    <row r="39" spans="1:3" x14ac:dyDescent="0.35">
      <c r="A39" t="s">
        <v>18</v>
      </c>
      <c r="B39">
        <v>1</v>
      </c>
      <c r="C39" t="s">
        <v>440</v>
      </c>
    </row>
    <row r="40" spans="1:3" x14ac:dyDescent="0.35">
      <c r="A40" t="s">
        <v>18</v>
      </c>
      <c r="B40">
        <v>2</v>
      </c>
      <c r="C40" t="s">
        <v>441</v>
      </c>
    </row>
    <row r="41" spans="1:3" x14ac:dyDescent="0.35">
      <c r="A41" t="s">
        <v>19</v>
      </c>
      <c r="B41">
        <v>1</v>
      </c>
      <c r="C41" t="s">
        <v>440</v>
      </c>
    </row>
    <row r="42" spans="1:3" x14ac:dyDescent="0.35">
      <c r="A42" t="s">
        <v>19</v>
      </c>
      <c r="B42">
        <v>2</v>
      </c>
      <c r="C42" t="s">
        <v>441</v>
      </c>
    </row>
    <row r="43" spans="1:3" x14ac:dyDescent="0.35">
      <c r="A43" t="s">
        <v>20</v>
      </c>
      <c r="B43">
        <v>1</v>
      </c>
      <c r="C43" t="s">
        <v>440</v>
      </c>
    </row>
    <row r="44" spans="1:3" x14ac:dyDescent="0.35">
      <c r="A44" t="s">
        <v>20</v>
      </c>
      <c r="B44">
        <v>2</v>
      </c>
      <c r="C44" t="s">
        <v>441</v>
      </c>
    </row>
    <row r="45" spans="1:3" x14ac:dyDescent="0.35">
      <c r="A45" t="s">
        <v>21</v>
      </c>
      <c r="B45">
        <v>1</v>
      </c>
      <c r="C45" t="s">
        <v>440</v>
      </c>
    </row>
    <row r="46" spans="1:3" x14ac:dyDescent="0.35">
      <c r="A46" t="s">
        <v>21</v>
      </c>
      <c r="B46">
        <v>2</v>
      </c>
      <c r="C46" t="s">
        <v>441</v>
      </c>
    </row>
    <row r="47" spans="1:3" x14ac:dyDescent="0.35">
      <c r="A47" t="s">
        <v>22</v>
      </c>
      <c r="B47">
        <v>1</v>
      </c>
      <c r="C47" t="s">
        <v>440</v>
      </c>
    </row>
    <row r="48" spans="1:3" x14ac:dyDescent="0.35">
      <c r="A48" t="s">
        <v>22</v>
      </c>
      <c r="B48">
        <v>2</v>
      </c>
      <c r="C48" t="s">
        <v>441</v>
      </c>
    </row>
    <row r="49" spans="1:3" x14ac:dyDescent="0.35">
      <c r="A49" t="s">
        <v>23</v>
      </c>
      <c r="B49">
        <v>1</v>
      </c>
      <c r="C49" t="s">
        <v>442</v>
      </c>
    </row>
    <row r="50" spans="1:3" x14ac:dyDescent="0.35">
      <c r="A50" t="s">
        <v>23</v>
      </c>
      <c r="B50">
        <v>2</v>
      </c>
      <c r="C50" t="s">
        <v>443</v>
      </c>
    </row>
    <row r="51" spans="1:3" x14ac:dyDescent="0.35">
      <c r="A51" t="s">
        <v>23</v>
      </c>
      <c r="B51">
        <v>3</v>
      </c>
      <c r="C51" t="s">
        <v>444</v>
      </c>
    </row>
    <row r="52" spans="1:3" x14ac:dyDescent="0.35">
      <c r="A52" t="s">
        <v>23</v>
      </c>
      <c r="B52">
        <v>4</v>
      </c>
      <c r="C52" t="s">
        <v>445</v>
      </c>
    </row>
    <row r="53" spans="1:3" x14ac:dyDescent="0.35">
      <c r="A53" t="s">
        <v>23</v>
      </c>
      <c r="B53">
        <v>5</v>
      </c>
      <c r="C53" t="s">
        <v>446</v>
      </c>
    </row>
    <row r="54" spans="1:3" x14ac:dyDescent="0.35">
      <c r="A54" t="s">
        <v>23</v>
      </c>
      <c r="B54">
        <v>6</v>
      </c>
      <c r="C54" t="s">
        <v>447</v>
      </c>
    </row>
    <row r="55" spans="1:3" x14ac:dyDescent="0.35">
      <c r="A55" t="s">
        <v>23</v>
      </c>
      <c r="B55">
        <v>7</v>
      </c>
      <c r="C55" t="s">
        <v>448</v>
      </c>
    </row>
    <row r="56" spans="1:3" x14ac:dyDescent="0.35">
      <c r="A56" t="s">
        <v>23</v>
      </c>
      <c r="B56">
        <v>8</v>
      </c>
      <c r="C56" t="s">
        <v>449</v>
      </c>
    </row>
    <row r="57" spans="1:3" x14ac:dyDescent="0.35">
      <c r="A57" t="s">
        <v>23</v>
      </c>
      <c r="B57">
        <v>9</v>
      </c>
      <c r="C57" t="s">
        <v>450</v>
      </c>
    </row>
    <row r="58" spans="1:3" x14ac:dyDescent="0.35">
      <c r="A58" t="s">
        <v>23</v>
      </c>
      <c r="B58">
        <v>-9</v>
      </c>
      <c r="C58" t="s">
        <v>426</v>
      </c>
    </row>
    <row r="59" spans="1:3" x14ac:dyDescent="0.35">
      <c r="A59" t="s">
        <v>24</v>
      </c>
      <c r="B59">
        <v>1</v>
      </c>
      <c r="C59" t="s">
        <v>442</v>
      </c>
    </row>
    <row r="60" spans="1:3" x14ac:dyDescent="0.35">
      <c r="A60" t="s">
        <v>24</v>
      </c>
      <c r="B60">
        <v>2</v>
      </c>
      <c r="C60" t="s">
        <v>443</v>
      </c>
    </row>
    <row r="61" spans="1:3" x14ac:dyDescent="0.35">
      <c r="A61" t="s">
        <v>24</v>
      </c>
      <c r="B61">
        <v>3</v>
      </c>
      <c r="C61" t="s">
        <v>444</v>
      </c>
    </row>
    <row r="62" spans="1:3" x14ac:dyDescent="0.35">
      <c r="A62" t="s">
        <v>24</v>
      </c>
      <c r="B62">
        <v>4</v>
      </c>
      <c r="C62" t="s">
        <v>445</v>
      </c>
    </row>
    <row r="63" spans="1:3" x14ac:dyDescent="0.35">
      <c r="A63" t="s">
        <v>24</v>
      </c>
      <c r="B63">
        <v>5</v>
      </c>
      <c r="C63" t="s">
        <v>446</v>
      </c>
    </row>
    <row r="64" spans="1:3" x14ac:dyDescent="0.35">
      <c r="A64" t="s">
        <v>24</v>
      </c>
      <c r="B64">
        <v>6</v>
      </c>
      <c r="C64" t="s">
        <v>447</v>
      </c>
    </row>
    <row r="65" spans="1:3" x14ac:dyDescent="0.35">
      <c r="A65" t="s">
        <v>24</v>
      </c>
      <c r="B65">
        <v>7</v>
      </c>
      <c r="C65" t="s">
        <v>448</v>
      </c>
    </row>
    <row r="66" spans="1:3" x14ac:dyDescent="0.35">
      <c r="A66" t="s">
        <v>24</v>
      </c>
      <c r="B66">
        <v>8</v>
      </c>
      <c r="C66" t="s">
        <v>449</v>
      </c>
    </row>
    <row r="67" spans="1:3" x14ac:dyDescent="0.35">
      <c r="A67" t="s">
        <v>24</v>
      </c>
      <c r="B67">
        <v>9</v>
      </c>
      <c r="C67" t="s">
        <v>450</v>
      </c>
    </row>
    <row r="68" spans="1:3" x14ac:dyDescent="0.35">
      <c r="A68" t="s">
        <v>24</v>
      </c>
      <c r="B68">
        <v>-9</v>
      </c>
      <c r="C68" t="s">
        <v>426</v>
      </c>
    </row>
    <row r="69" spans="1:3" x14ac:dyDescent="0.35">
      <c r="A69" t="s">
        <v>25</v>
      </c>
      <c r="B69">
        <v>1</v>
      </c>
      <c r="C69" t="s">
        <v>442</v>
      </c>
    </row>
    <row r="70" spans="1:3" x14ac:dyDescent="0.35">
      <c r="A70" t="s">
        <v>25</v>
      </c>
      <c r="B70">
        <v>2</v>
      </c>
      <c r="C70" t="s">
        <v>443</v>
      </c>
    </row>
    <row r="71" spans="1:3" x14ac:dyDescent="0.35">
      <c r="A71" t="s">
        <v>25</v>
      </c>
      <c r="B71">
        <v>3</v>
      </c>
      <c r="C71" t="s">
        <v>444</v>
      </c>
    </row>
    <row r="72" spans="1:3" x14ac:dyDescent="0.35">
      <c r="A72" t="s">
        <v>25</v>
      </c>
      <c r="B72">
        <v>4</v>
      </c>
      <c r="C72" t="s">
        <v>445</v>
      </c>
    </row>
    <row r="73" spans="1:3" x14ac:dyDescent="0.35">
      <c r="A73" t="s">
        <v>25</v>
      </c>
      <c r="B73">
        <v>5</v>
      </c>
      <c r="C73" t="s">
        <v>446</v>
      </c>
    </row>
    <row r="74" spans="1:3" x14ac:dyDescent="0.35">
      <c r="A74" t="s">
        <v>25</v>
      </c>
      <c r="B74">
        <v>6</v>
      </c>
      <c r="C74" t="s">
        <v>447</v>
      </c>
    </row>
    <row r="75" spans="1:3" x14ac:dyDescent="0.35">
      <c r="A75" t="s">
        <v>25</v>
      </c>
      <c r="B75">
        <v>7</v>
      </c>
      <c r="C75" t="s">
        <v>448</v>
      </c>
    </row>
    <row r="76" spans="1:3" x14ac:dyDescent="0.35">
      <c r="A76" t="s">
        <v>25</v>
      </c>
      <c r="B76">
        <v>8</v>
      </c>
      <c r="C76" t="s">
        <v>449</v>
      </c>
    </row>
    <row r="77" spans="1:3" x14ac:dyDescent="0.35">
      <c r="A77" t="s">
        <v>25</v>
      </c>
      <c r="B77">
        <v>9</v>
      </c>
      <c r="C77" t="s">
        <v>450</v>
      </c>
    </row>
    <row r="78" spans="1:3" x14ac:dyDescent="0.35">
      <c r="A78" t="s">
        <v>25</v>
      </c>
      <c r="B78">
        <v>10</v>
      </c>
      <c r="C78" t="s">
        <v>451</v>
      </c>
    </row>
    <row r="79" spans="1:3" x14ac:dyDescent="0.35">
      <c r="A79" t="s">
        <v>25</v>
      </c>
      <c r="B79">
        <v>-9</v>
      </c>
      <c r="C79" t="s">
        <v>426</v>
      </c>
    </row>
    <row r="80" spans="1:3" x14ac:dyDescent="0.35">
      <c r="A80" t="s">
        <v>26</v>
      </c>
      <c r="B80">
        <v>1</v>
      </c>
      <c r="C80" t="s">
        <v>442</v>
      </c>
    </row>
    <row r="81" spans="1:3" x14ac:dyDescent="0.35">
      <c r="A81" t="s">
        <v>26</v>
      </c>
      <c r="B81">
        <v>2</v>
      </c>
      <c r="C81" t="s">
        <v>443</v>
      </c>
    </row>
    <row r="82" spans="1:3" x14ac:dyDescent="0.35">
      <c r="A82" t="s">
        <v>26</v>
      </c>
      <c r="B82">
        <v>3</v>
      </c>
      <c r="C82" t="s">
        <v>444</v>
      </c>
    </row>
    <row r="83" spans="1:3" x14ac:dyDescent="0.35">
      <c r="A83" t="s">
        <v>26</v>
      </c>
      <c r="B83">
        <v>4</v>
      </c>
      <c r="C83" t="s">
        <v>445</v>
      </c>
    </row>
    <row r="84" spans="1:3" x14ac:dyDescent="0.35">
      <c r="A84" t="s">
        <v>26</v>
      </c>
      <c r="B84">
        <v>5</v>
      </c>
      <c r="C84" t="s">
        <v>446</v>
      </c>
    </row>
    <row r="85" spans="1:3" x14ac:dyDescent="0.35">
      <c r="A85" t="s">
        <v>26</v>
      </c>
      <c r="B85">
        <v>6</v>
      </c>
      <c r="C85" t="s">
        <v>447</v>
      </c>
    </row>
    <row r="86" spans="1:3" x14ac:dyDescent="0.35">
      <c r="A86" t="s">
        <v>26</v>
      </c>
      <c r="B86">
        <v>7</v>
      </c>
      <c r="C86" t="s">
        <v>448</v>
      </c>
    </row>
    <row r="87" spans="1:3" x14ac:dyDescent="0.35">
      <c r="A87" t="s">
        <v>26</v>
      </c>
      <c r="B87">
        <v>8</v>
      </c>
      <c r="C87" t="s">
        <v>449</v>
      </c>
    </row>
    <row r="88" spans="1:3" x14ac:dyDescent="0.35">
      <c r="A88" t="s">
        <v>26</v>
      </c>
      <c r="B88">
        <v>9</v>
      </c>
      <c r="C88" t="s">
        <v>450</v>
      </c>
    </row>
    <row r="89" spans="1:3" x14ac:dyDescent="0.35">
      <c r="A89" t="s">
        <v>26</v>
      </c>
      <c r="B89">
        <v>10</v>
      </c>
      <c r="C89" t="s">
        <v>451</v>
      </c>
    </row>
    <row r="90" spans="1:3" x14ac:dyDescent="0.35">
      <c r="A90" t="s">
        <v>26</v>
      </c>
      <c r="B90">
        <v>-9</v>
      </c>
      <c r="C90" t="s">
        <v>426</v>
      </c>
    </row>
    <row r="91" spans="1:3" x14ac:dyDescent="0.35">
      <c r="A91" t="s">
        <v>28</v>
      </c>
      <c r="B91">
        <v>1</v>
      </c>
      <c r="C91" t="s">
        <v>452</v>
      </c>
    </row>
    <row r="92" spans="1:3" x14ac:dyDescent="0.35">
      <c r="A92" t="s">
        <v>28</v>
      </c>
      <c r="B92">
        <v>2</v>
      </c>
      <c r="C92" t="s">
        <v>453</v>
      </c>
    </row>
    <row r="93" spans="1:3" x14ac:dyDescent="0.35">
      <c r="A93" t="s">
        <v>28</v>
      </c>
      <c r="B93">
        <v>3</v>
      </c>
      <c r="C93" t="s">
        <v>454</v>
      </c>
    </row>
    <row r="94" spans="1:3" x14ac:dyDescent="0.35">
      <c r="A94" t="s">
        <v>28</v>
      </c>
      <c r="B94">
        <v>4</v>
      </c>
      <c r="C94" t="s">
        <v>455</v>
      </c>
    </row>
    <row r="95" spans="1:3" x14ac:dyDescent="0.35">
      <c r="A95" t="s">
        <v>28</v>
      </c>
      <c r="B95">
        <v>5</v>
      </c>
      <c r="C95" t="s">
        <v>456</v>
      </c>
    </row>
    <row r="96" spans="1:3" x14ac:dyDescent="0.35">
      <c r="A96" t="s">
        <v>28</v>
      </c>
      <c r="B96">
        <v>-1</v>
      </c>
      <c r="C96" t="s">
        <v>457</v>
      </c>
    </row>
    <row r="97" spans="1:3" x14ac:dyDescent="0.35">
      <c r="A97" t="s">
        <v>28</v>
      </c>
      <c r="B97">
        <v>-9</v>
      </c>
      <c r="C97" t="s">
        <v>426</v>
      </c>
    </row>
    <row r="98" spans="1:3" x14ac:dyDescent="0.35">
      <c r="A98" t="s">
        <v>29</v>
      </c>
      <c r="B98">
        <v>1</v>
      </c>
      <c r="C98" t="s">
        <v>452</v>
      </c>
    </row>
    <row r="99" spans="1:3" x14ac:dyDescent="0.35">
      <c r="A99" t="s">
        <v>29</v>
      </c>
      <c r="B99">
        <v>2</v>
      </c>
      <c r="C99" t="s">
        <v>453</v>
      </c>
    </row>
    <row r="100" spans="1:3" x14ac:dyDescent="0.35">
      <c r="A100" t="s">
        <v>29</v>
      </c>
      <c r="B100">
        <v>3</v>
      </c>
      <c r="C100" t="s">
        <v>454</v>
      </c>
    </row>
    <row r="101" spans="1:3" x14ac:dyDescent="0.35">
      <c r="A101" t="s">
        <v>29</v>
      </c>
      <c r="B101">
        <v>4</v>
      </c>
      <c r="C101" t="s">
        <v>455</v>
      </c>
    </row>
    <row r="102" spans="1:3" x14ac:dyDescent="0.35">
      <c r="A102" t="s">
        <v>29</v>
      </c>
      <c r="B102">
        <v>5</v>
      </c>
      <c r="C102" t="s">
        <v>456</v>
      </c>
    </row>
    <row r="103" spans="1:3" x14ac:dyDescent="0.35">
      <c r="A103" t="s">
        <v>29</v>
      </c>
      <c r="B103">
        <v>-1</v>
      </c>
      <c r="C103" t="s">
        <v>457</v>
      </c>
    </row>
    <row r="104" spans="1:3" x14ac:dyDescent="0.35">
      <c r="A104" t="s">
        <v>29</v>
      </c>
      <c r="B104">
        <v>-9</v>
      </c>
      <c r="C104" t="s">
        <v>426</v>
      </c>
    </row>
    <row r="105" spans="1:3" x14ac:dyDescent="0.35">
      <c r="A105" t="s">
        <v>30</v>
      </c>
      <c r="B105">
        <v>1</v>
      </c>
      <c r="C105" t="s">
        <v>452</v>
      </c>
    </row>
    <row r="106" spans="1:3" x14ac:dyDescent="0.35">
      <c r="A106" t="s">
        <v>30</v>
      </c>
      <c r="B106">
        <v>2</v>
      </c>
      <c r="C106" t="s">
        <v>453</v>
      </c>
    </row>
    <row r="107" spans="1:3" x14ac:dyDescent="0.35">
      <c r="A107" t="s">
        <v>30</v>
      </c>
      <c r="B107">
        <v>3</v>
      </c>
      <c r="C107" t="s">
        <v>454</v>
      </c>
    </row>
    <row r="108" spans="1:3" x14ac:dyDescent="0.35">
      <c r="A108" t="s">
        <v>30</v>
      </c>
      <c r="B108">
        <v>4</v>
      </c>
      <c r="C108" t="s">
        <v>455</v>
      </c>
    </row>
    <row r="109" spans="1:3" x14ac:dyDescent="0.35">
      <c r="A109" t="s">
        <v>30</v>
      </c>
      <c r="B109">
        <v>5</v>
      </c>
      <c r="C109" t="s">
        <v>456</v>
      </c>
    </row>
    <row r="110" spans="1:3" x14ac:dyDescent="0.35">
      <c r="A110" t="s">
        <v>30</v>
      </c>
      <c r="B110">
        <v>-1</v>
      </c>
      <c r="C110" t="s">
        <v>457</v>
      </c>
    </row>
    <row r="111" spans="1:3" x14ac:dyDescent="0.35">
      <c r="A111" t="s">
        <v>30</v>
      </c>
      <c r="B111">
        <v>-9</v>
      </c>
      <c r="C111" t="s">
        <v>426</v>
      </c>
    </row>
    <row r="112" spans="1:3" x14ac:dyDescent="0.35">
      <c r="A112" t="s">
        <v>31</v>
      </c>
      <c r="B112">
        <v>1</v>
      </c>
      <c r="C112" t="s">
        <v>452</v>
      </c>
    </row>
    <row r="113" spans="1:3" x14ac:dyDescent="0.35">
      <c r="A113" t="s">
        <v>31</v>
      </c>
      <c r="B113">
        <v>2</v>
      </c>
      <c r="C113" t="s">
        <v>453</v>
      </c>
    </row>
    <row r="114" spans="1:3" x14ac:dyDescent="0.35">
      <c r="A114" t="s">
        <v>31</v>
      </c>
      <c r="B114">
        <v>3</v>
      </c>
      <c r="C114" t="s">
        <v>454</v>
      </c>
    </row>
    <row r="115" spans="1:3" x14ac:dyDescent="0.35">
      <c r="A115" t="s">
        <v>31</v>
      </c>
      <c r="B115">
        <v>4</v>
      </c>
      <c r="C115" t="s">
        <v>455</v>
      </c>
    </row>
    <row r="116" spans="1:3" x14ac:dyDescent="0.35">
      <c r="A116" t="s">
        <v>31</v>
      </c>
      <c r="B116">
        <v>5</v>
      </c>
      <c r="C116" t="s">
        <v>456</v>
      </c>
    </row>
    <row r="117" spans="1:3" x14ac:dyDescent="0.35">
      <c r="A117" t="s">
        <v>31</v>
      </c>
      <c r="B117">
        <v>-1</v>
      </c>
      <c r="C117" t="s">
        <v>457</v>
      </c>
    </row>
    <row r="118" spans="1:3" x14ac:dyDescent="0.35">
      <c r="A118" t="s">
        <v>31</v>
      </c>
      <c r="B118">
        <v>-9</v>
      </c>
      <c r="C118" t="s">
        <v>426</v>
      </c>
    </row>
    <row r="119" spans="1:3" x14ac:dyDescent="0.35">
      <c r="A119" t="s">
        <v>32</v>
      </c>
      <c r="B119">
        <v>1</v>
      </c>
      <c r="C119" t="s">
        <v>452</v>
      </c>
    </row>
    <row r="120" spans="1:3" x14ac:dyDescent="0.35">
      <c r="A120" t="s">
        <v>32</v>
      </c>
      <c r="B120">
        <v>2</v>
      </c>
      <c r="C120" t="s">
        <v>453</v>
      </c>
    </row>
    <row r="121" spans="1:3" x14ac:dyDescent="0.35">
      <c r="A121" t="s">
        <v>32</v>
      </c>
      <c r="B121">
        <v>3</v>
      </c>
      <c r="C121" t="s">
        <v>454</v>
      </c>
    </row>
    <row r="122" spans="1:3" x14ac:dyDescent="0.35">
      <c r="A122" t="s">
        <v>32</v>
      </c>
      <c r="B122">
        <v>4</v>
      </c>
      <c r="C122" t="s">
        <v>455</v>
      </c>
    </row>
    <row r="123" spans="1:3" x14ac:dyDescent="0.35">
      <c r="A123" t="s">
        <v>32</v>
      </c>
      <c r="B123">
        <v>5</v>
      </c>
      <c r="C123" t="s">
        <v>456</v>
      </c>
    </row>
    <row r="124" spans="1:3" x14ac:dyDescent="0.35">
      <c r="A124" t="s">
        <v>32</v>
      </c>
      <c r="B124">
        <v>-1</v>
      </c>
      <c r="C124" t="s">
        <v>457</v>
      </c>
    </row>
    <row r="125" spans="1:3" x14ac:dyDescent="0.35">
      <c r="A125" t="s">
        <v>32</v>
      </c>
      <c r="B125">
        <v>-9</v>
      </c>
      <c r="C125" t="s">
        <v>426</v>
      </c>
    </row>
    <row r="126" spans="1:3" x14ac:dyDescent="0.35">
      <c r="A126" t="s">
        <v>33</v>
      </c>
      <c r="B126">
        <v>1</v>
      </c>
      <c r="C126" t="s">
        <v>452</v>
      </c>
    </row>
    <row r="127" spans="1:3" x14ac:dyDescent="0.35">
      <c r="A127" t="s">
        <v>33</v>
      </c>
      <c r="B127">
        <v>2</v>
      </c>
      <c r="C127" t="s">
        <v>453</v>
      </c>
    </row>
    <row r="128" spans="1:3" x14ac:dyDescent="0.35">
      <c r="A128" t="s">
        <v>33</v>
      </c>
      <c r="B128">
        <v>3</v>
      </c>
      <c r="C128" t="s">
        <v>454</v>
      </c>
    </row>
    <row r="129" spans="1:3" x14ac:dyDescent="0.35">
      <c r="A129" t="s">
        <v>33</v>
      </c>
      <c r="B129">
        <v>4</v>
      </c>
      <c r="C129" t="s">
        <v>455</v>
      </c>
    </row>
    <row r="130" spans="1:3" x14ac:dyDescent="0.35">
      <c r="A130" t="s">
        <v>33</v>
      </c>
      <c r="B130">
        <v>5</v>
      </c>
      <c r="C130" t="s">
        <v>456</v>
      </c>
    </row>
    <row r="131" spans="1:3" x14ac:dyDescent="0.35">
      <c r="A131" t="s">
        <v>33</v>
      </c>
      <c r="B131">
        <v>-1</v>
      </c>
      <c r="C131" t="s">
        <v>457</v>
      </c>
    </row>
    <row r="132" spans="1:3" x14ac:dyDescent="0.35">
      <c r="A132" t="s">
        <v>33</v>
      </c>
      <c r="B132">
        <v>-9</v>
      </c>
      <c r="C132" t="s">
        <v>426</v>
      </c>
    </row>
    <row r="133" spans="1:3" x14ac:dyDescent="0.35">
      <c r="A133" t="s">
        <v>34</v>
      </c>
      <c r="B133">
        <v>1</v>
      </c>
      <c r="C133" t="s">
        <v>452</v>
      </c>
    </row>
    <row r="134" spans="1:3" x14ac:dyDescent="0.35">
      <c r="A134" t="s">
        <v>34</v>
      </c>
      <c r="B134">
        <v>2</v>
      </c>
      <c r="C134" t="s">
        <v>453</v>
      </c>
    </row>
    <row r="135" spans="1:3" x14ac:dyDescent="0.35">
      <c r="A135" t="s">
        <v>34</v>
      </c>
      <c r="B135">
        <v>3</v>
      </c>
      <c r="C135" t="s">
        <v>454</v>
      </c>
    </row>
    <row r="136" spans="1:3" x14ac:dyDescent="0.35">
      <c r="A136" t="s">
        <v>34</v>
      </c>
      <c r="B136">
        <v>4</v>
      </c>
      <c r="C136" t="s">
        <v>455</v>
      </c>
    </row>
    <row r="137" spans="1:3" x14ac:dyDescent="0.35">
      <c r="A137" t="s">
        <v>34</v>
      </c>
      <c r="B137">
        <v>5</v>
      </c>
      <c r="C137" t="s">
        <v>456</v>
      </c>
    </row>
    <row r="138" spans="1:3" x14ac:dyDescent="0.35">
      <c r="A138" t="s">
        <v>34</v>
      </c>
      <c r="B138">
        <v>-1</v>
      </c>
      <c r="C138" t="s">
        <v>457</v>
      </c>
    </row>
    <row r="139" spans="1:3" x14ac:dyDescent="0.35">
      <c r="A139" t="s">
        <v>34</v>
      </c>
      <c r="B139">
        <v>-9</v>
      </c>
      <c r="C139" t="s">
        <v>426</v>
      </c>
    </row>
    <row r="140" spans="1:3" x14ac:dyDescent="0.35">
      <c r="A140" t="s">
        <v>35</v>
      </c>
      <c r="B140">
        <v>1</v>
      </c>
      <c r="C140" t="s">
        <v>452</v>
      </c>
    </row>
    <row r="141" spans="1:3" x14ac:dyDescent="0.35">
      <c r="A141" t="s">
        <v>35</v>
      </c>
      <c r="B141">
        <v>2</v>
      </c>
      <c r="C141" t="s">
        <v>453</v>
      </c>
    </row>
    <row r="142" spans="1:3" x14ac:dyDescent="0.35">
      <c r="A142" t="s">
        <v>35</v>
      </c>
      <c r="B142">
        <v>3</v>
      </c>
      <c r="C142" t="s">
        <v>454</v>
      </c>
    </row>
    <row r="143" spans="1:3" x14ac:dyDescent="0.35">
      <c r="A143" t="s">
        <v>35</v>
      </c>
      <c r="B143">
        <v>4</v>
      </c>
      <c r="C143" t="s">
        <v>455</v>
      </c>
    </row>
    <row r="144" spans="1:3" x14ac:dyDescent="0.35">
      <c r="A144" t="s">
        <v>35</v>
      </c>
      <c r="B144">
        <v>5</v>
      </c>
      <c r="C144" t="s">
        <v>456</v>
      </c>
    </row>
    <row r="145" spans="1:3" x14ac:dyDescent="0.35">
      <c r="A145" t="s">
        <v>35</v>
      </c>
      <c r="B145">
        <v>-1</v>
      </c>
      <c r="C145" t="s">
        <v>457</v>
      </c>
    </row>
    <row r="146" spans="1:3" x14ac:dyDescent="0.35">
      <c r="A146" t="s">
        <v>35</v>
      </c>
      <c r="B146">
        <v>-9</v>
      </c>
      <c r="C146" t="s">
        <v>426</v>
      </c>
    </row>
    <row r="147" spans="1:3" x14ac:dyDescent="0.35">
      <c r="A147" t="s">
        <v>36</v>
      </c>
      <c r="B147">
        <v>1</v>
      </c>
      <c r="C147" t="s">
        <v>452</v>
      </c>
    </row>
    <row r="148" spans="1:3" x14ac:dyDescent="0.35">
      <c r="A148" t="s">
        <v>36</v>
      </c>
      <c r="B148">
        <v>2</v>
      </c>
      <c r="C148" t="s">
        <v>453</v>
      </c>
    </row>
    <row r="149" spans="1:3" x14ac:dyDescent="0.35">
      <c r="A149" t="s">
        <v>36</v>
      </c>
      <c r="B149">
        <v>3</v>
      </c>
      <c r="C149" t="s">
        <v>454</v>
      </c>
    </row>
    <row r="150" spans="1:3" x14ac:dyDescent="0.35">
      <c r="A150" t="s">
        <v>36</v>
      </c>
      <c r="B150">
        <v>4</v>
      </c>
      <c r="C150" t="s">
        <v>455</v>
      </c>
    </row>
    <row r="151" spans="1:3" x14ac:dyDescent="0.35">
      <c r="A151" t="s">
        <v>36</v>
      </c>
      <c r="B151">
        <v>5</v>
      </c>
      <c r="C151" t="s">
        <v>456</v>
      </c>
    </row>
    <row r="152" spans="1:3" x14ac:dyDescent="0.35">
      <c r="A152" t="s">
        <v>36</v>
      </c>
      <c r="B152">
        <v>-1</v>
      </c>
      <c r="C152" t="s">
        <v>457</v>
      </c>
    </row>
    <row r="153" spans="1:3" x14ac:dyDescent="0.35">
      <c r="A153" t="s">
        <v>36</v>
      </c>
      <c r="B153">
        <v>-9</v>
      </c>
      <c r="C153" t="s">
        <v>426</v>
      </c>
    </row>
    <row r="154" spans="1:3" x14ac:dyDescent="0.35">
      <c r="A154" t="s">
        <v>37</v>
      </c>
      <c r="B154">
        <v>1</v>
      </c>
      <c r="C154" t="s">
        <v>452</v>
      </c>
    </row>
    <row r="155" spans="1:3" x14ac:dyDescent="0.35">
      <c r="A155" t="s">
        <v>37</v>
      </c>
      <c r="B155">
        <v>2</v>
      </c>
      <c r="C155" t="s">
        <v>453</v>
      </c>
    </row>
    <row r="156" spans="1:3" x14ac:dyDescent="0.35">
      <c r="A156" t="s">
        <v>37</v>
      </c>
      <c r="B156">
        <v>3</v>
      </c>
      <c r="C156" t="s">
        <v>454</v>
      </c>
    </row>
    <row r="157" spans="1:3" x14ac:dyDescent="0.35">
      <c r="A157" t="s">
        <v>37</v>
      </c>
      <c r="B157">
        <v>4</v>
      </c>
      <c r="C157" t="s">
        <v>455</v>
      </c>
    </row>
    <row r="158" spans="1:3" x14ac:dyDescent="0.35">
      <c r="A158" t="s">
        <v>37</v>
      </c>
      <c r="B158">
        <v>5</v>
      </c>
      <c r="C158" t="s">
        <v>456</v>
      </c>
    </row>
    <row r="159" spans="1:3" x14ac:dyDescent="0.35">
      <c r="A159" t="s">
        <v>37</v>
      </c>
      <c r="B159">
        <v>-1</v>
      </c>
      <c r="C159" t="s">
        <v>457</v>
      </c>
    </row>
    <row r="160" spans="1:3" x14ac:dyDescent="0.35">
      <c r="A160" t="s">
        <v>37</v>
      </c>
      <c r="B160">
        <v>-9</v>
      </c>
      <c r="C160" t="s">
        <v>426</v>
      </c>
    </row>
    <row r="161" spans="1:3" x14ac:dyDescent="0.35">
      <c r="A161" t="s">
        <v>39</v>
      </c>
      <c r="B161">
        <v>1</v>
      </c>
      <c r="C161" t="s">
        <v>458</v>
      </c>
    </row>
    <row r="162" spans="1:3" x14ac:dyDescent="0.35">
      <c r="A162" t="s">
        <v>39</v>
      </c>
      <c r="B162">
        <v>2</v>
      </c>
      <c r="C162" t="s">
        <v>453</v>
      </c>
    </row>
    <row r="163" spans="1:3" x14ac:dyDescent="0.35">
      <c r="A163" t="s">
        <v>39</v>
      </c>
      <c r="B163">
        <v>3</v>
      </c>
      <c r="C163" t="s">
        <v>454</v>
      </c>
    </row>
    <row r="164" spans="1:3" x14ac:dyDescent="0.35">
      <c r="A164" t="s">
        <v>39</v>
      </c>
      <c r="B164">
        <v>4</v>
      </c>
      <c r="C164" t="s">
        <v>455</v>
      </c>
    </row>
    <row r="165" spans="1:3" x14ac:dyDescent="0.35">
      <c r="A165" t="s">
        <v>39</v>
      </c>
      <c r="B165">
        <v>5</v>
      </c>
      <c r="C165" t="s">
        <v>459</v>
      </c>
    </row>
    <row r="166" spans="1:3" x14ac:dyDescent="0.35">
      <c r="A166" t="s">
        <v>39</v>
      </c>
      <c r="B166">
        <v>-1</v>
      </c>
      <c r="C166" t="s">
        <v>457</v>
      </c>
    </row>
    <row r="167" spans="1:3" x14ac:dyDescent="0.35">
      <c r="A167" t="s">
        <v>39</v>
      </c>
      <c r="B167">
        <v>-9</v>
      </c>
      <c r="C167" t="s">
        <v>426</v>
      </c>
    </row>
    <row r="168" spans="1:3" x14ac:dyDescent="0.35">
      <c r="A168" t="s">
        <v>40</v>
      </c>
      <c r="B168">
        <v>1</v>
      </c>
      <c r="C168" t="s">
        <v>458</v>
      </c>
    </row>
    <row r="169" spans="1:3" x14ac:dyDescent="0.35">
      <c r="A169" t="s">
        <v>40</v>
      </c>
      <c r="B169">
        <v>2</v>
      </c>
      <c r="C169" t="s">
        <v>453</v>
      </c>
    </row>
    <row r="170" spans="1:3" x14ac:dyDescent="0.35">
      <c r="A170" t="s">
        <v>40</v>
      </c>
      <c r="B170">
        <v>3</v>
      </c>
      <c r="C170" t="s">
        <v>454</v>
      </c>
    </row>
    <row r="171" spans="1:3" x14ac:dyDescent="0.35">
      <c r="A171" t="s">
        <v>40</v>
      </c>
      <c r="B171">
        <v>4</v>
      </c>
      <c r="C171" t="s">
        <v>455</v>
      </c>
    </row>
    <row r="172" spans="1:3" x14ac:dyDescent="0.35">
      <c r="A172" t="s">
        <v>40</v>
      </c>
      <c r="B172">
        <v>5</v>
      </c>
      <c r="C172" t="s">
        <v>459</v>
      </c>
    </row>
    <row r="173" spans="1:3" x14ac:dyDescent="0.35">
      <c r="A173" t="s">
        <v>40</v>
      </c>
      <c r="B173">
        <v>-1</v>
      </c>
      <c r="C173" t="s">
        <v>457</v>
      </c>
    </row>
    <row r="174" spans="1:3" x14ac:dyDescent="0.35">
      <c r="A174" t="s">
        <v>40</v>
      </c>
      <c r="B174">
        <v>-9</v>
      </c>
      <c r="C174" t="s">
        <v>426</v>
      </c>
    </row>
    <row r="175" spans="1:3" x14ac:dyDescent="0.35">
      <c r="A175" t="s">
        <v>41</v>
      </c>
      <c r="B175">
        <v>1</v>
      </c>
      <c r="C175" t="s">
        <v>458</v>
      </c>
    </row>
    <row r="176" spans="1:3" x14ac:dyDescent="0.35">
      <c r="A176" t="s">
        <v>41</v>
      </c>
      <c r="B176">
        <v>2</v>
      </c>
      <c r="C176" t="s">
        <v>453</v>
      </c>
    </row>
    <row r="177" spans="1:3" x14ac:dyDescent="0.35">
      <c r="A177" t="s">
        <v>41</v>
      </c>
      <c r="B177">
        <v>3</v>
      </c>
      <c r="C177" t="s">
        <v>454</v>
      </c>
    </row>
    <row r="178" spans="1:3" x14ac:dyDescent="0.35">
      <c r="A178" t="s">
        <v>41</v>
      </c>
      <c r="B178">
        <v>4</v>
      </c>
      <c r="C178" t="s">
        <v>455</v>
      </c>
    </row>
    <row r="179" spans="1:3" x14ac:dyDescent="0.35">
      <c r="A179" t="s">
        <v>41</v>
      </c>
      <c r="B179">
        <v>5</v>
      </c>
      <c r="C179" t="s">
        <v>459</v>
      </c>
    </row>
    <row r="180" spans="1:3" x14ac:dyDescent="0.35">
      <c r="A180" t="s">
        <v>41</v>
      </c>
      <c r="B180">
        <v>-1</v>
      </c>
      <c r="C180" t="s">
        <v>457</v>
      </c>
    </row>
    <row r="181" spans="1:3" x14ac:dyDescent="0.35">
      <c r="A181" t="s">
        <v>41</v>
      </c>
      <c r="B181">
        <v>-9</v>
      </c>
      <c r="C181" t="s">
        <v>426</v>
      </c>
    </row>
    <row r="182" spans="1:3" x14ac:dyDescent="0.35">
      <c r="A182" t="s">
        <v>42</v>
      </c>
      <c r="B182">
        <v>1</v>
      </c>
      <c r="C182" t="s">
        <v>458</v>
      </c>
    </row>
    <row r="183" spans="1:3" x14ac:dyDescent="0.35">
      <c r="A183" t="s">
        <v>42</v>
      </c>
      <c r="B183">
        <v>2</v>
      </c>
      <c r="C183" t="s">
        <v>453</v>
      </c>
    </row>
    <row r="184" spans="1:3" x14ac:dyDescent="0.35">
      <c r="A184" t="s">
        <v>42</v>
      </c>
      <c r="B184">
        <v>3</v>
      </c>
      <c r="C184" t="s">
        <v>454</v>
      </c>
    </row>
    <row r="185" spans="1:3" x14ac:dyDescent="0.35">
      <c r="A185" t="s">
        <v>42</v>
      </c>
      <c r="B185">
        <v>4</v>
      </c>
      <c r="C185" t="s">
        <v>455</v>
      </c>
    </row>
    <row r="186" spans="1:3" x14ac:dyDescent="0.35">
      <c r="A186" t="s">
        <v>42</v>
      </c>
      <c r="B186">
        <v>5</v>
      </c>
      <c r="C186" t="s">
        <v>459</v>
      </c>
    </row>
    <row r="187" spans="1:3" x14ac:dyDescent="0.35">
      <c r="A187" t="s">
        <v>42</v>
      </c>
      <c r="B187">
        <v>-1</v>
      </c>
      <c r="C187" t="s">
        <v>457</v>
      </c>
    </row>
    <row r="188" spans="1:3" x14ac:dyDescent="0.35">
      <c r="A188" t="s">
        <v>42</v>
      </c>
      <c r="B188">
        <v>-9</v>
      </c>
      <c r="C188" t="s">
        <v>426</v>
      </c>
    </row>
    <row r="189" spans="1:3" x14ac:dyDescent="0.35">
      <c r="A189" t="s">
        <v>43</v>
      </c>
      <c r="B189">
        <v>1</v>
      </c>
      <c r="C189" t="s">
        <v>458</v>
      </c>
    </row>
    <row r="190" spans="1:3" x14ac:dyDescent="0.35">
      <c r="A190" t="s">
        <v>43</v>
      </c>
      <c r="B190">
        <v>2</v>
      </c>
      <c r="C190" t="s">
        <v>453</v>
      </c>
    </row>
    <row r="191" spans="1:3" x14ac:dyDescent="0.35">
      <c r="A191" t="s">
        <v>43</v>
      </c>
      <c r="B191">
        <v>3</v>
      </c>
      <c r="C191" t="s">
        <v>454</v>
      </c>
    </row>
    <row r="192" spans="1:3" x14ac:dyDescent="0.35">
      <c r="A192" t="s">
        <v>43</v>
      </c>
      <c r="B192">
        <v>4</v>
      </c>
      <c r="C192" t="s">
        <v>455</v>
      </c>
    </row>
    <row r="193" spans="1:3" x14ac:dyDescent="0.35">
      <c r="A193" t="s">
        <v>43</v>
      </c>
      <c r="B193">
        <v>5</v>
      </c>
      <c r="C193" t="s">
        <v>459</v>
      </c>
    </row>
    <row r="194" spans="1:3" x14ac:dyDescent="0.35">
      <c r="A194" t="s">
        <v>43</v>
      </c>
      <c r="B194">
        <v>-1</v>
      </c>
      <c r="C194" t="s">
        <v>457</v>
      </c>
    </row>
    <row r="195" spans="1:3" x14ac:dyDescent="0.35">
      <c r="A195" t="s">
        <v>43</v>
      </c>
      <c r="B195">
        <v>-9</v>
      </c>
      <c r="C195" t="s">
        <v>426</v>
      </c>
    </row>
    <row r="196" spans="1:3" x14ac:dyDescent="0.35">
      <c r="A196" t="s">
        <v>44</v>
      </c>
      <c r="B196">
        <v>1</v>
      </c>
      <c r="C196" t="s">
        <v>458</v>
      </c>
    </row>
    <row r="197" spans="1:3" x14ac:dyDescent="0.35">
      <c r="A197" t="s">
        <v>44</v>
      </c>
      <c r="B197">
        <v>2</v>
      </c>
      <c r="C197" t="s">
        <v>453</v>
      </c>
    </row>
    <row r="198" spans="1:3" x14ac:dyDescent="0.35">
      <c r="A198" t="s">
        <v>44</v>
      </c>
      <c r="B198">
        <v>3</v>
      </c>
      <c r="C198" t="s">
        <v>454</v>
      </c>
    </row>
    <row r="199" spans="1:3" x14ac:dyDescent="0.35">
      <c r="A199" t="s">
        <v>44</v>
      </c>
      <c r="B199">
        <v>4</v>
      </c>
      <c r="C199" t="s">
        <v>455</v>
      </c>
    </row>
    <row r="200" spans="1:3" x14ac:dyDescent="0.35">
      <c r="A200" t="s">
        <v>44</v>
      </c>
      <c r="B200">
        <v>5</v>
      </c>
      <c r="C200" t="s">
        <v>459</v>
      </c>
    </row>
    <row r="201" spans="1:3" x14ac:dyDescent="0.35">
      <c r="A201" t="s">
        <v>44</v>
      </c>
      <c r="B201">
        <v>-1</v>
      </c>
      <c r="C201" t="s">
        <v>457</v>
      </c>
    </row>
    <row r="202" spans="1:3" x14ac:dyDescent="0.35">
      <c r="A202" t="s">
        <v>44</v>
      </c>
      <c r="B202">
        <v>-9</v>
      </c>
      <c r="C202" t="s">
        <v>426</v>
      </c>
    </row>
    <row r="203" spans="1:3" x14ac:dyDescent="0.35">
      <c r="A203" t="s">
        <v>45</v>
      </c>
      <c r="B203">
        <v>1</v>
      </c>
      <c r="C203" t="s">
        <v>458</v>
      </c>
    </row>
    <row r="204" spans="1:3" x14ac:dyDescent="0.35">
      <c r="A204" t="s">
        <v>45</v>
      </c>
      <c r="B204">
        <v>2</v>
      </c>
      <c r="C204" t="s">
        <v>453</v>
      </c>
    </row>
    <row r="205" spans="1:3" x14ac:dyDescent="0.35">
      <c r="A205" t="s">
        <v>45</v>
      </c>
      <c r="B205">
        <v>3</v>
      </c>
      <c r="C205" t="s">
        <v>454</v>
      </c>
    </row>
    <row r="206" spans="1:3" x14ac:dyDescent="0.35">
      <c r="A206" t="s">
        <v>45</v>
      </c>
      <c r="B206">
        <v>4</v>
      </c>
      <c r="C206" t="s">
        <v>455</v>
      </c>
    </row>
    <row r="207" spans="1:3" x14ac:dyDescent="0.35">
      <c r="A207" t="s">
        <v>45</v>
      </c>
      <c r="B207">
        <v>5</v>
      </c>
      <c r="C207" t="s">
        <v>459</v>
      </c>
    </row>
    <row r="208" spans="1:3" x14ac:dyDescent="0.35">
      <c r="A208" t="s">
        <v>45</v>
      </c>
      <c r="B208">
        <v>-1</v>
      </c>
      <c r="C208" t="s">
        <v>457</v>
      </c>
    </row>
    <row r="209" spans="1:3" x14ac:dyDescent="0.35">
      <c r="A209" t="s">
        <v>45</v>
      </c>
      <c r="B209">
        <v>-9</v>
      </c>
      <c r="C209" t="s">
        <v>426</v>
      </c>
    </row>
    <row r="210" spans="1:3" x14ac:dyDescent="0.35">
      <c r="A210" t="s">
        <v>49</v>
      </c>
      <c r="B210">
        <v>1</v>
      </c>
      <c r="C210" t="s">
        <v>440</v>
      </c>
    </row>
    <row r="211" spans="1:3" x14ac:dyDescent="0.35">
      <c r="A211" t="s">
        <v>49</v>
      </c>
      <c r="B211">
        <v>2</v>
      </c>
      <c r="C211" t="s">
        <v>441</v>
      </c>
    </row>
    <row r="212" spans="1:3" x14ac:dyDescent="0.35">
      <c r="A212" t="s">
        <v>50</v>
      </c>
      <c r="B212">
        <v>1</v>
      </c>
      <c r="C212" t="s">
        <v>440</v>
      </c>
    </row>
    <row r="213" spans="1:3" x14ac:dyDescent="0.35">
      <c r="A213" t="s">
        <v>50</v>
      </c>
      <c r="B213">
        <v>2</v>
      </c>
      <c r="C213" t="s">
        <v>441</v>
      </c>
    </row>
    <row r="214" spans="1:3" x14ac:dyDescent="0.35">
      <c r="A214" t="s">
        <v>51</v>
      </c>
      <c r="B214">
        <v>1</v>
      </c>
      <c r="C214" t="s">
        <v>440</v>
      </c>
    </row>
    <row r="215" spans="1:3" x14ac:dyDescent="0.35">
      <c r="A215" t="s">
        <v>51</v>
      </c>
      <c r="B215">
        <v>2</v>
      </c>
      <c r="C215" t="s">
        <v>441</v>
      </c>
    </row>
    <row r="216" spans="1:3" x14ac:dyDescent="0.35">
      <c r="A216" t="s">
        <v>52</v>
      </c>
      <c r="B216">
        <v>1</v>
      </c>
      <c r="C216" t="s">
        <v>440</v>
      </c>
    </row>
    <row r="217" spans="1:3" x14ac:dyDescent="0.35">
      <c r="A217" t="s">
        <v>52</v>
      </c>
      <c r="B217">
        <v>2</v>
      </c>
      <c r="C217" t="s">
        <v>441</v>
      </c>
    </row>
    <row r="218" spans="1:3" x14ac:dyDescent="0.35">
      <c r="A218" t="s">
        <v>53</v>
      </c>
      <c r="B218">
        <v>1</v>
      </c>
      <c r="C218" t="s">
        <v>440</v>
      </c>
    </row>
    <row r="219" spans="1:3" x14ac:dyDescent="0.35">
      <c r="A219" t="s">
        <v>53</v>
      </c>
      <c r="B219">
        <v>2</v>
      </c>
      <c r="C219" t="s">
        <v>441</v>
      </c>
    </row>
    <row r="220" spans="1:3" x14ac:dyDescent="0.35">
      <c r="A220" t="s">
        <v>54</v>
      </c>
      <c r="B220">
        <v>1</v>
      </c>
      <c r="C220" t="s">
        <v>440</v>
      </c>
    </row>
    <row r="221" spans="1:3" x14ac:dyDescent="0.35">
      <c r="A221" t="s">
        <v>54</v>
      </c>
      <c r="B221">
        <v>2</v>
      </c>
      <c r="C221" t="s">
        <v>441</v>
      </c>
    </row>
    <row r="222" spans="1:3" x14ac:dyDescent="0.35">
      <c r="A222" t="s">
        <v>55</v>
      </c>
      <c r="B222">
        <v>1</v>
      </c>
      <c r="C222" t="s">
        <v>440</v>
      </c>
    </row>
    <row r="223" spans="1:3" x14ac:dyDescent="0.35">
      <c r="A223" t="s">
        <v>55</v>
      </c>
      <c r="B223">
        <v>2</v>
      </c>
      <c r="C223" t="s">
        <v>441</v>
      </c>
    </row>
    <row r="224" spans="1:3" x14ac:dyDescent="0.35">
      <c r="A224" t="s">
        <v>56</v>
      </c>
      <c r="B224">
        <v>1</v>
      </c>
      <c r="C224" t="s">
        <v>440</v>
      </c>
    </row>
    <row r="225" spans="1:3" x14ac:dyDescent="0.35">
      <c r="A225" t="s">
        <v>56</v>
      </c>
      <c r="B225">
        <v>2</v>
      </c>
      <c r="C225" t="s">
        <v>441</v>
      </c>
    </row>
    <row r="226" spans="1:3" x14ac:dyDescent="0.35">
      <c r="A226" t="s">
        <v>57</v>
      </c>
      <c r="B226">
        <v>1</v>
      </c>
      <c r="C226" t="s">
        <v>440</v>
      </c>
    </row>
    <row r="227" spans="1:3" x14ac:dyDescent="0.35">
      <c r="A227" t="s">
        <v>57</v>
      </c>
      <c r="B227">
        <v>2</v>
      </c>
      <c r="C227" t="s">
        <v>441</v>
      </c>
    </row>
    <row r="228" spans="1:3" x14ac:dyDescent="0.35">
      <c r="A228" t="s">
        <v>59</v>
      </c>
      <c r="B228">
        <v>1</v>
      </c>
      <c r="C228" t="s">
        <v>235</v>
      </c>
    </row>
    <row r="229" spans="1:3" x14ac:dyDescent="0.35">
      <c r="A229" t="s">
        <v>59</v>
      </c>
      <c r="B229">
        <v>2</v>
      </c>
      <c r="C229" t="s">
        <v>179</v>
      </c>
    </row>
    <row r="230" spans="1:3" x14ac:dyDescent="0.35">
      <c r="A230" t="s">
        <v>59</v>
      </c>
      <c r="B230">
        <v>3</v>
      </c>
      <c r="C230" t="s">
        <v>460</v>
      </c>
    </row>
    <row r="231" spans="1:3" x14ac:dyDescent="0.35">
      <c r="A231" t="s">
        <v>59</v>
      </c>
      <c r="B231">
        <v>4</v>
      </c>
      <c r="C231" t="s">
        <v>461</v>
      </c>
    </row>
    <row r="232" spans="1:3" x14ac:dyDescent="0.35">
      <c r="A232" t="s">
        <v>59</v>
      </c>
      <c r="B232">
        <v>-9</v>
      </c>
      <c r="C232" t="s">
        <v>426</v>
      </c>
    </row>
    <row r="233" spans="1:3" x14ac:dyDescent="0.35">
      <c r="A233" t="s">
        <v>60</v>
      </c>
      <c r="B233">
        <v>1</v>
      </c>
      <c r="C233" t="s">
        <v>235</v>
      </c>
    </row>
    <row r="234" spans="1:3" x14ac:dyDescent="0.35">
      <c r="A234" t="s">
        <v>60</v>
      </c>
      <c r="B234">
        <v>2</v>
      </c>
      <c r="C234" t="s">
        <v>179</v>
      </c>
    </row>
    <row r="235" spans="1:3" x14ac:dyDescent="0.35">
      <c r="A235" t="s">
        <v>60</v>
      </c>
      <c r="B235">
        <v>3</v>
      </c>
      <c r="C235" t="s">
        <v>460</v>
      </c>
    </row>
    <row r="236" spans="1:3" x14ac:dyDescent="0.35">
      <c r="A236" t="s">
        <v>60</v>
      </c>
      <c r="B236">
        <v>4</v>
      </c>
      <c r="C236" t="s">
        <v>461</v>
      </c>
    </row>
    <row r="237" spans="1:3" x14ac:dyDescent="0.35">
      <c r="A237" t="s">
        <v>60</v>
      </c>
      <c r="B237">
        <v>-9</v>
      </c>
      <c r="C237" t="s">
        <v>426</v>
      </c>
    </row>
    <row r="238" spans="1:3" x14ac:dyDescent="0.35">
      <c r="A238" t="s">
        <v>62</v>
      </c>
      <c r="B238">
        <v>0</v>
      </c>
      <c r="C238" t="s">
        <v>462</v>
      </c>
    </row>
    <row r="239" spans="1:3" x14ac:dyDescent="0.35">
      <c r="A239" t="s">
        <v>62</v>
      </c>
      <c r="B239">
        <v>1</v>
      </c>
      <c r="C239" t="s">
        <v>463</v>
      </c>
    </row>
    <row r="240" spans="1:3" x14ac:dyDescent="0.35">
      <c r="A240" t="s">
        <v>63</v>
      </c>
      <c r="B240">
        <v>0</v>
      </c>
      <c r="C240" t="s">
        <v>464</v>
      </c>
    </row>
    <row r="241" spans="1:3" x14ac:dyDescent="0.35">
      <c r="A241" t="s">
        <v>63</v>
      </c>
      <c r="B241">
        <v>1</v>
      </c>
      <c r="C241" t="s">
        <v>465</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4"/>
  <sheetViews>
    <sheetView workbookViewId="0">
      <selection sqref="A1:A14"/>
    </sheetView>
  </sheetViews>
  <sheetFormatPr baseColWidth="10" defaultRowHeight="14.5" x14ac:dyDescent="0.35"/>
  <cols>
    <col min="1" max="1" width="42" customWidth="1"/>
  </cols>
  <sheetData>
    <row r="1" spans="1:1" x14ac:dyDescent="0.35">
      <c r="A1" t="s">
        <v>373</v>
      </c>
    </row>
    <row r="2" spans="1:1" x14ac:dyDescent="0.35">
      <c r="A2" t="s">
        <v>374</v>
      </c>
    </row>
    <row r="3" spans="1:1" x14ac:dyDescent="0.35">
      <c r="A3" t="s">
        <v>375</v>
      </c>
    </row>
    <row r="4" spans="1:1" x14ac:dyDescent="0.35">
      <c r="A4" t="s">
        <v>376</v>
      </c>
    </row>
    <row r="5" spans="1:1" x14ac:dyDescent="0.35">
      <c r="A5" t="s">
        <v>377</v>
      </c>
    </row>
    <row r="6" spans="1:1" x14ac:dyDescent="0.35">
      <c r="A6" t="s">
        <v>378</v>
      </c>
    </row>
    <row r="7" spans="1:1" x14ac:dyDescent="0.35">
      <c r="A7" t="s">
        <v>379</v>
      </c>
    </row>
    <row r="8" spans="1:1" x14ac:dyDescent="0.35">
      <c r="A8" t="s">
        <v>380</v>
      </c>
    </row>
    <row r="9" spans="1:1" x14ac:dyDescent="0.35">
      <c r="A9" t="s">
        <v>381</v>
      </c>
    </row>
    <row r="10" spans="1:1" x14ac:dyDescent="0.35">
      <c r="A10" t="s">
        <v>382</v>
      </c>
    </row>
    <row r="11" spans="1:1" x14ac:dyDescent="0.35">
      <c r="A11" t="s">
        <v>383</v>
      </c>
    </row>
    <row r="12" spans="1:1" x14ac:dyDescent="0.35">
      <c r="A12" t="s">
        <v>384</v>
      </c>
    </row>
    <row r="13" spans="1:1" x14ac:dyDescent="0.35">
      <c r="A13" t="s">
        <v>385</v>
      </c>
    </row>
    <row r="14" spans="1:1" x14ac:dyDescent="0.35">
      <c r="A14" t="s">
        <v>386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Daten</vt:lpstr>
      <vt:lpstr>Grafiken_Daten</vt:lpstr>
      <vt:lpstr>Daten_Faehigkeiten</vt:lpstr>
      <vt:lpstr>Grafiken_Faehigkeiten</vt:lpstr>
      <vt:lpstr>Daten_Traumapp</vt:lpstr>
      <vt:lpstr>Grafiken_Traumapp</vt:lpstr>
      <vt:lpstr>Fragen</vt:lpstr>
      <vt:lpstr>Antworten</vt:lpstr>
      <vt:lpstr>Kontakte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Janna Ti</dc:creator>
  <cp:lastModifiedBy>Janna Ti</cp:lastModifiedBy>
  <dcterms:created xsi:type="dcterms:W3CDTF">2018-05-22T14:19:54Z</dcterms:created>
  <dcterms:modified xsi:type="dcterms:W3CDTF">2018-06-21T13:00:33Z</dcterms:modified>
</cp:coreProperties>
</file>