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<sst xmlns="http://schemas.openxmlformats.org/spreadsheetml/2006/main" count="357" uniqueCount="98">
  <si>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</si>
  <si>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</si>
  <si>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</si>
  <si>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</si>
  <si>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</si>
  <si>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</si>
  <si>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</si>
  <si>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</si>
  <si>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</si>
  <si>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</si>
  <si>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</si>
  <si>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</si>
  <si>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</si>
  <si>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</si>
  <si>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</si>
  <si>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</si>
  <si>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</si>
  <si>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</si>
  <si>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</si>
  <si>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</si>
  <si>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</si>
  <si>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</si>
  <si>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</si>
  <si>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</si>
  <si>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</si>
  <si>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</si>
  <si>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</si>
  <si>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</si>
  <si>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</si>
  <si>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</si>
  <si>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</si>
  <si>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</si>
  <si>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</si>
  <si>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</si>
  <si>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</si>
  <si>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</si>
  <si>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</si>
  <si>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</si>
  <si>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</si>
  <si>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</si>
  <si>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</si>
  <si>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</si>
  <si>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</si>
  <si>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</si>
  <si>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</si>
  <si>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</si>
  <si>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</si>
  <si>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</si>
  <si>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</si>
  <si>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</si>
  <si>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</si>
  <si>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</si>
  <si>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</si>
  <si>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</si>
  <si>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</si>
  <si>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</si>
  <si>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</si>
  <si>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</si>
  <si>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</si>
  <si>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</si>
  <si>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</si>
  <si>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</si>
  <si>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</si>
  <si>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</si>
  <si>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</si>
  <si>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</si>
  <si>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</si>
  <si>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</si>
  <si>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</si>
  <si>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</si>
  <si>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</si>
  <si>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</si>
  <si>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</si>
  <si>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</si>
  <si>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</si>
  <si>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</si>
  <si>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</si>
  <si>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</si>
  <si>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</si>
  <si>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</si>
  <si>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</si>
  <si>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</si>
  <si>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</si>
  <si>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</si>
  <si>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</si>
  <si>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</si>
  <si>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</si>
  <si>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</si>
  <si>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</si>
  <si>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</si>
  <si>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Estimated times</t>
  </si>
  <si>
    <t xml:space="preserve">factor 1N</t>
  </si>
  <si>
    <t xml:space="preserve">factor 3N</t>
  </si>
  <si>
    <t xml:space="preserve">Ims with neg crds to search (D)</t>
  </si>
  <si>
    <t xml:space="preserve">1 neighbor to search (D)</t>
  </si>
  <si>
    <t xml:space="preserve">3 neighbor to search (D)</t>
  </si>
  <si>
    <t xml:space="preserve">Negative search: using ims from all season +less negs (2negDF) sin guardar</t>
  </si>
  <si>
    <t xml:space="preserve">AO after restriccion of cutouts YYMMDD and any observation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</si>
</sst>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99FF"/>
      <rgbColor rgb="FFEEC59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9"/>
  <sheetViews>
    <sheetView windowProtection="false" showFormulas="false" showGridLines="true" showRowColHeaders="true" showZeros="true" rightToLeft="false" tabSelected="true" showOutlineSymbols="true" defaultGridColor="true" view="normal" topLeftCell="A154" colorId="64" zoomScale="120" zoomScaleNormal="120" zoomScalePageLayoutView="100" workbookViewId="0">
      <selection pane="topLeft" activeCell="D171" activeCellId="0" sqref="D171"/>
    </sheetView>
  </sheetViews>
  <sheetFormatPr defaultRowHeight="12.8"/>
  <cols>
    <col collapsed="false" hidden="false" max="1" min="1" style="0" width="25.8214285714286"/>
    <col collapsed="false" hidden="false" max="6" min="4" style="0" width="8.23469387755102"/>
    <col collapsed="false" hidden="false" max="7" min="7" style="0" width="9.98979591836735"/>
    <col collapsed="false" hidden="false" max="1025" min="8" style="0" width="8.23469387755102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15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6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6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6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6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6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6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6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6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6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6"/>
    </row>
    <row r="151" customFormat="false" ht="12.8" hidden="false" customHeight="false" outlineLevel="0" collapsed="false">
      <c r="A151" s="35" t="s">
        <v>78</v>
      </c>
      <c r="B151" s="47"/>
      <c r="C151" s="14" t="n">
        <v>1</v>
      </c>
      <c r="D151" s="14" t="n">
        <v>1</v>
      </c>
      <c r="E151" s="14" t="n">
        <v>0</v>
      </c>
      <c r="F151" s="14" t="n">
        <v>5</v>
      </c>
      <c r="G151" s="47"/>
      <c r="H151" s="48"/>
    </row>
    <row r="153" customFormat="false" ht="12.8" hidden="false" customHeight="false" outlineLevel="0" collapsed="false">
      <c r="A153" s="49" t="s">
        <v>79</v>
      </c>
      <c r="B153" s="49"/>
      <c r="C153" s="49"/>
      <c r="D153" s="49"/>
      <c r="E153" s="49"/>
      <c r="F153" s="49"/>
      <c r="G153" s="49"/>
      <c r="H153" s="49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2"/>
      <c r="C155" s="2"/>
      <c r="D155" s="2"/>
      <c r="E155" s="2"/>
      <c r="F155" s="2"/>
      <c r="G155" s="2"/>
      <c r="H155" s="3"/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46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6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25" t="n">
        <v>22031</v>
      </c>
      <c r="D158" s="50" t="n">
        <v>6812</v>
      </c>
      <c r="E158" s="51" t="n">
        <v>736</v>
      </c>
      <c r="F158" s="50" t="n">
        <v>19614</v>
      </c>
      <c r="G158" s="50" t="n">
        <v>21128</v>
      </c>
      <c r="H158" s="52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 t="n">
        <v>1596</v>
      </c>
      <c r="C159" s="7" t="n">
        <v>987</v>
      </c>
      <c r="D159" s="5" t="n">
        <v>182</v>
      </c>
      <c r="E159" s="5" t="n">
        <v>141</v>
      </c>
      <c r="F159" s="5" t="n">
        <v>520</v>
      </c>
      <c r="G159" s="5" t="n">
        <v>984</v>
      </c>
      <c r="H159" s="46"/>
    </row>
    <row r="160" customFormat="false" ht="12.8" hidden="false" customHeight="false" outlineLevel="0" collapsed="false">
      <c r="A160" s="6" t="s">
        <v>77</v>
      </c>
      <c r="B160" s="7"/>
      <c r="C160" s="7"/>
      <c r="D160" s="5"/>
      <c r="E160" s="5"/>
      <c r="F160" s="5"/>
      <c r="G160" s="5"/>
      <c r="H160" s="46"/>
    </row>
    <row r="161" customFormat="false" ht="12.8" hidden="false" customHeight="false" outlineLevel="0" collapsed="false">
      <c r="A161" s="6" t="s">
        <v>50</v>
      </c>
      <c r="B161" s="7" t="n">
        <v>18771</v>
      </c>
      <c r="C161" s="7" t="n">
        <v>10243</v>
      </c>
      <c r="D161" s="5" t="n">
        <v>2932</v>
      </c>
      <c r="E161" s="5" t="n">
        <v>231</v>
      </c>
      <c r="F161" s="5" t="n">
        <v>8606</v>
      </c>
      <c r="G161" s="5" t="n">
        <v>10057</v>
      </c>
      <c r="H161" s="46" t="n">
        <f aca="false">SUM(B161:G161)</f>
        <v>50840</v>
      </c>
    </row>
    <row r="162" customFormat="false" ht="12.8" hidden="false" customHeight="false" outlineLevel="0" collapsed="false">
      <c r="A162" s="53" t="s">
        <v>51</v>
      </c>
      <c r="B162" s="33" t="n">
        <v>27791</v>
      </c>
      <c r="C162" s="33" t="n">
        <v>14396</v>
      </c>
      <c r="D162" s="2" t="n">
        <v>4514</v>
      </c>
      <c r="E162" s="2" t="n">
        <v>403</v>
      </c>
      <c r="F162" s="2" t="n">
        <v>13025</v>
      </c>
      <c r="G162" s="2" t="n">
        <v>14834</v>
      </c>
      <c r="H162" s="3" t="n">
        <f aca="false">SUM(B162:G162)</f>
        <v>74963</v>
      </c>
    </row>
    <row r="163" customFormat="false" ht="12.8" hidden="false" customHeight="false" outlineLevel="0" collapsed="false">
      <c r="A163" s="6" t="s">
        <v>83</v>
      </c>
      <c r="B163" s="7" t="n">
        <v>9717</v>
      </c>
      <c r="C163" s="7" t="n">
        <v>4949</v>
      </c>
      <c r="D163" s="5" t="n">
        <v>1642</v>
      </c>
      <c r="E163" s="5" t="n">
        <v>123</v>
      </c>
      <c r="F163" s="5" t="n">
        <v>4805</v>
      </c>
      <c r="G163" s="5" t="n">
        <v>5299</v>
      </c>
      <c r="H163" s="46" t="n">
        <f aca="false">SUM(B163:G163)</f>
        <v>26535</v>
      </c>
    </row>
    <row r="164" customFormat="false" ht="12.8" hidden="false" customHeight="false" outlineLevel="0" collapsed="false">
      <c r="A164" s="6" t="s">
        <v>84</v>
      </c>
      <c r="B164" s="25" t="n">
        <v>18074</v>
      </c>
      <c r="C164" s="25" t="n">
        <v>9447</v>
      </c>
      <c r="D164" s="50" t="n">
        <v>2872</v>
      </c>
      <c r="E164" s="50" t="n">
        <v>280</v>
      </c>
      <c r="F164" s="50" t="n">
        <v>8220</v>
      </c>
      <c r="G164" s="50" t="n">
        <v>9535</v>
      </c>
      <c r="H164" s="52" t="n">
        <f aca="false">SUM(B164:G164)</f>
        <v>48428</v>
      </c>
    </row>
    <row r="165" customFormat="false" ht="12.8" hidden="false" customHeight="false" outlineLevel="0" collapsed="false">
      <c r="A165" s="10" t="s">
        <v>42</v>
      </c>
      <c r="B165" s="7"/>
      <c r="C165" s="7"/>
      <c r="D165" s="5"/>
      <c r="E165" s="5"/>
      <c r="F165" s="5"/>
      <c r="G165" s="5"/>
      <c r="H165" s="46"/>
    </row>
    <row r="166" customFormat="false" ht="12.8" hidden="false" customHeight="false" outlineLevel="0" collapsed="false">
      <c r="A166" s="13" t="s">
        <v>27</v>
      </c>
      <c r="B166" s="14"/>
      <c r="C166" s="14"/>
      <c r="D166" s="54"/>
      <c r="E166" s="54"/>
      <c r="F166" s="54"/>
      <c r="G166" s="54"/>
      <c r="H166" s="55"/>
    </row>
    <row r="167" customFormat="false" ht="12.8" hidden="false" customHeight="false" outlineLevel="0" collapsed="false">
      <c r="A167" s="53" t="s">
        <v>52</v>
      </c>
      <c r="B167" s="33" t="n">
        <v>8699</v>
      </c>
      <c r="C167" s="33" t="n">
        <v>4473</v>
      </c>
      <c r="D167" s="2" t="n">
        <v>1439</v>
      </c>
      <c r="E167" s="2" t="n">
        <v>207</v>
      </c>
      <c r="F167" s="2" t="n">
        <v>4057</v>
      </c>
      <c r="G167" s="2" t="n">
        <v>4859</v>
      </c>
      <c r="H167" s="3" t="n">
        <f aca="false">SUM(B167:G167)</f>
        <v>23734</v>
      </c>
    </row>
    <row r="168" customFormat="false" ht="12.8" hidden="false" customHeight="false" outlineLevel="0" collapsed="false">
      <c r="A168" s="6" t="s">
        <v>85</v>
      </c>
      <c r="B168" s="7" t="n">
        <v>1196</v>
      </c>
      <c r="C168" s="7" t="n">
        <v>592</v>
      </c>
      <c r="D168" s="5" t="n">
        <v>216</v>
      </c>
      <c r="E168" s="5" t="n">
        <v>12</v>
      </c>
      <c r="F168" s="5" t="n">
        <v>580</v>
      </c>
      <c r="G168" s="5" t="n">
        <v>702</v>
      </c>
      <c r="H168" s="46" t="n">
        <f aca="false">SUM(B168:G168)</f>
        <v>3298</v>
      </c>
    </row>
    <row r="169" customFormat="false" ht="12.8" hidden="false" customHeight="false" outlineLevel="0" collapsed="false">
      <c r="A169" s="6" t="s">
        <v>86</v>
      </c>
      <c r="B169" s="25" t="n">
        <v>7503</v>
      </c>
      <c r="C169" s="25" t="n">
        <v>3881</v>
      </c>
      <c r="D169" s="50" t="n">
        <v>1223</v>
      </c>
      <c r="E169" s="50" t="n">
        <v>195</v>
      </c>
      <c r="F169" s="50" t="n">
        <v>3477</v>
      </c>
      <c r="G169" s="50" t="n">
        <v>4157</v>
      </c>
      <c r="H169" s="52" t="n">
        <f aca="false">SUM(B169:G169)</f>
        <v>20436</v>
      </c>
    </row>
    <row r="170" customFormat="false" ht="12.8" hidden="false" customHeight="false" outlineLevel="0" collapsed="false">
      <c r="A170" s="10" t="s">
        <v>53</v>
      </c>
      <c r="B170" s="7"/>
      <c r="C170" s="7"/>
      <c r="D170" s="5"/>
      <c r="E170" s="5"/>
      <c r="F170" s="5"/>
      <c r="G170" s="5"/>
      <c r="H170" s="46"/>
    </row>
    <row r="171" customFormat="false" ht="12.8" hidden="false" customHeight="false" outlineLevel="0" collapsed="false">
      <c r="A171" s="13" t="s">
        <v>30</v>
      </c>
      <c r="B171" s="14"/>
      <c r="C171" s="14"/>
      <c r="D171" s="54"/>
      <c r="E171" s="54"/>
      <c r="F171" s="54"/>
      <c r="G171" s="54"/>
      <c r="H171" s="55"/>
    </row>
    <row r="172" customFormat="false" ht="12.8" hidden="false" customHeight="false" outlineLevel="0" collapsed="false">
      <c r="A172" s="6" t="s">
        <v>15</v>
      </c>
      <c r="B172" s="7" t="n">
        <v>20101</v>
      </c>
      <c r="C172" s="7" t="n">
        <v>10081</v>
      </c>
      <c r="D172" s="5" t="n">
        <v>3227</v>
      </c>
      <c r="E172" s="5" t="n">
        <v>234</v>
      </c>
      <c r="F172" s="5" t="n">
        <v>9171</v>
      </c>
      <c r="G172" s="5" t="n">
        <v>10448</v>
      </c>
      <c r="H172" s="46" t="n">
        <f aca="false">SUM(B172:G172)</f>
        <v>53262</v>
      </c>
    </row>
    <row r="173" customFormat="false" ht="12.8" hidden="false" customHeight="false" outlineLevel="0" collapsed="false">
      <c r="A173" s="35" t="s">
        <v>78</v>
      </c>
      <c r="B173" s="14" t="n">
        <v>19</v>
      </c>
      <c r="C173" s="14" t="n">
        <v>5</v>
      </c>
      <c r="D173" s="14" t="n">
        <v>1</v>
      </c>
      <c r="E173" s="14" t="n">
        <v>0</v>
      </c>
      <c r="F173" s="14"/>
      <c r="G173" s="14" t="n">
        <v>4</v>
      </c>
      <c r="H173" s="48"/>
    </row>
    <row r="174" customFormat="false" ht="12.8" hidden="false" customHeight="false" outlineLevel="0" collapsed="false">
      <c r="B174" s="0" t="s">
        <v>87</v>
      </c>
      <c r="C174" s="0" t="s">
        <v>87</v>
      </c>
      <c r="D174" s="0" t="s">
        <v>87</v>
      </c>
      <c r="E174" s="0" t="s">
        <v>87</v>
      </c>
      <c r="F174" s="0" t="s">
        <v>87</v>
      </c>
      <c r="G174" s="0" t="s">
        <v>87</v>
      </c>
    </row>
    <row r="175" customFormat="false" ht="12.8" hidden="false" customHeight="false" outlineLevel="0" collapsed="false">
      <c r="F175" s="31" t="s">
        <v>88</v>
      </c>
      <c r="H175" s="31" t="n">
        <f aca="false">SUM(H158+H164+H169)</f>
        <v>181723</v>
      </c>
    </row>
    <row r="176" customFormat="false" ht="12.8" hidden="false" customHeight="false" outlineLevel="0" collapsed="false">
      <c r="F176" s="0" t="s">
        <v>89</v>
      </c>
      <c r="H176" s="0" t="n">
        <f aca="false">SUM(H157+H163+H168+H175)</f>
        <v>328281</v>
      </c>
    </row>
    <row r="177" customFormat="false" ht="12.8" hidden="false" customHeight="false" outlineLevel="0" collapsed="false">
      <c r="A177" s="56" t="s">
        <v>90</v>
      </c>
      <c r="B177" s="56"/>
      <c r="C177" s="56"/>
      <c r="D177" s="56"/>
      <c r="E177" s="56"/>
      <c r="F177" s="56"/>
      <c r="G177" s="56"/>
      <c r="H177" s="56"/>
    </row>
    <row r="178" customFormat="false" ht="12.8" hidden="false" customHeight="false" outlineLevel="0" collapsed="false">
      <c r="A178" s="18"/>
      <c r="B178" s="19" t="s">
        <v>0</v>
      </c>
      <c r="C178" s="19" t="s">
        <v>1</v>
      </c>
      <c r="D178" s="19" t="s">
        <v>2</v>
      </c>
      <c r="E178" s="19" t="s">
        <v>3</v>
      </c>
      <c r="F178" s="19" t="s">
        <v>4</v>
      </c>
      <c r="G178" s="20" t="s">
        <v>5</v>
      </c>
      <c r="H178" s="21" t="s">
        <v>6</v>
      </c>
      <c r="J178" s="0" t="s">
        <v>91</v>
      </c>
      <c r="K178" s="57" t="n">
        <f aca="false">4.8/737</f>
        <v>0.00651289009497965</v>
      </c>
    </row>
    <row r="179" customFormat="false" ht="12.8" hidden="false" customHeight="false" outlineLevel="0" collapsed="false">
      <c r="A179" s="6" t="s">
        <v>81</v>
      </c>
      <c r="B179" s="58" t="n">
        <f aca="false">B158*K178</f>
        <v>277.045318860244</v>
      </c>
      <c r="C179" s="58" t="n">
        <f aca="false">C158*K178</f>
        <v>143.485481682497</v>
      </c>
      <c r="D179" s="58" t="n">
        <f aca="false">D158*K178</f>
        <v>44.3658073270014</v>
      </c>
      <c r="E179" s="58" t="n">
        <f aca="false">E158*K178</f>
        <v>4.79348710990502</v>
      </c>
      <c r="F179" s="58" t="n">
        <f aca="false">F158*K178</f>
        <v>127.743826322931</v>
      </c>
      <c r="G179" s="58" t="n">
        <f aca="false">G158*K178</f>
        <v>137.60434192673</v>
      </c>
      <c r="H179" s="59"/>
      <c r="J179" s="0" t="s">
        <v>92</v>
      </c>
      <c r="K179" s="57" t="n">
        <f aca="false">6/378</f>
        <v>0.0158730158730159</v>
      </c>
    </row>
    <row r="180" customFormat="false" ht="12.8" hidden="false" customHeight="false" outlineLevel="0" collapsed="false">
      <c r="A180" s="6" t="s">
        <v>93</v>
      </c>
      <c r="B180" s="58" t="n">
        <f aca="false">B179/24</f>
        <v>11.5435549525102</v>
      </c>
      <c r="C180" s="58" t="n">
        <f aca="false">C179/24</f>
        <v>5.97856173677069</v>
      </c>
      <c r="D180" s="58" t="n">
        <f aca="false">D179/24</f>
        <v>1.84857530529172</v>
      </c>
      <c r="E180" s="58" t="n">
        <f aca="false">E179/24</f>
        <v>0.199728629579376</v>
      </c>
      <c r="F180" s="58" t="n">
        <f aca="false">F179/24</f>
        <v>5.32265943012212</v>
      </c>
      <c r="G180" s="58" t="n">
        <f aca="false">G179/24</f>
        <v>5.73351424694708</v>
      </c>
      <c r="H180" s="59"/>
    </row>
    <row r="181" customFormat="false" ht="12.8" hidden="false" customHeight="false" outlineLevel="0" collapsed="false">
      <c r="A181" s="6" t="s">
        <v>84</v>
      </c>
      <c r="B181" s="58" t="n">
        <f aca="false">B164*K178</f>
        <v>117.713975576662</v>
      </c>
      <c r="C181" s="58" t="n">
        <f aca="false">C164*K178</f>
        <v>61.5272727272727</v>
      </c>
      <c r="D181" s="58" t="n">
        <f aca="false">D164*K178</f>
        <v>18.7050203527815</v>
      </c>
      <c r="E181" s="58" t="n">
        <f aca="false">E164*K178</f>
        <v>1.8236092265943</v>
      </c>
      <c r="F181" s="58" t="n">
        <f aca="false">F164*K178</f>
        <v>53.5359565807327</v>
      </c>
      <c r="G181" s="58" t="n">
        <f aca="false">G164*K178</f>
        <v>62.1004070556309</v>
      </c>
      <c r="H181" s="59"/>
    </row>
    <row r="182" customFormat="false" ht="12.8" hidden="false" customHeight="false" outlineLevel="0" collapsed="false">
      <c r="A182" s="6" t="s">
        <v>94</v>
      </c>
      <c r="B182" s="58" t="n">
        <f aca="false">B181/24</f>
        <v>4.90474898236092</v>
      </c>
      <c r="C182" s="58" t="n">
        <f aca="false">C181/24</f>
        <v>2.56363636363636</v>
      </c>
      <c r="D182" s="58" t="n">
        <f aca="false">D181/24</f>
        <v>0.779375848032564</v>
      </c>
      <c r="E182" s="58" t="n">
        <f aca="false">E181/24</f>
        <v>0.0759837177747626</v>
      </c>
      <c r="F182" s="58" t="n">
        <f aca="false">F181/24</f>
        <v>2.23066485753053</v>
      </c>
      <c r="G182" s="58" t="n">
        <f aca="false">G181/24</f>
        <v>2.58751696065129</v>
      </c>
      <c r="H182" s="59"/>
    </row>
    <row r="183" customFormat="false" ht="12.8" hidden="false" customHeight="false" outlineLevel="0" collapsed="false">
      <c r="A183" s="6" t="s">
        <v>86</v>
      </c>
      <c r="B183" s="58" t="n">
        <f aca="false">B169*K179</f>
        <v>119.095238095238</v>
      </c>
      <c r="C183" s="58" t="n">
        <f aca="false">C169*K179</f>
        <v>61.6031746031746</v>
      </c>
      <c r="D183" s="58" t="n">
        <f aca="false">D169*K179</f>
        <v>19.4126984126984</v>
      </c>
      <c r="E183" s="58" t="n">
        <f aca="false">E169*K179</f>
        <v>3.09523809523809</v>
      </c>
      <c r="F183" s="58" t="n">
        <f aca="false">F169*K179</f>
        <v>55.1904761904762</v>
      </c>
      <c r="G183" s="58" t="n">
        <f aca="false">G169*K179</f>
        <v>65.984126984127</v>
      </c>
      <c r="H183" s="59"/>
    </row>
    <row r="184" customFormat="false" ht="12.8" hidden="false" customHeight="false" outlineLevel="0" collapsed="false">
      <c r="A184" s="35" t="s">
        <v>95</v>
      </c>
      <c r="B184" s="60" t="n">
        <f aca="false">B183/24</f>
        <v>4.96230158730159</v>
      </c>
      <c r="C184" s="60" t="n">
        <f aca="false">C183/24</f>
        <v>2.56679894179894</v>
      </c>
      <c r="D184" s="60" t="n">
        <f aca="false">D183/24</f>
        <v>0.808862433862434</v>
      </c>
      <c r="E184" s="60" t="n">
        <f aca="false">E183/24</f>
        <v>0.128968253968254</v>
      </c>
      <c r="F184" s="60" t="n">
        <f aca="false">F183/24</f>
        <v>2.29960317460317</v>
      </c>
      <c r="G184" s="60" t="n">
        <f aca="false">G183/24</f>
        <v>2.74933862433862</v>
      </c>
      <c r="H184" s="48"/>
    </row>
    <row r="188" customFormat="false" ht="12.8" hidden="false" customHeight="false" outlineLevel="0" collapsed="false">
      <c r="A188" s="17" t="s">
        <v>96</v>
      </c>
      <c r="B188" s="17"/>
      <c r="C188" s="17"/>
      <c r="D188" s="17"/>
      <c r="E188" s="17"/>
      <c r="F188" s="17"/>
      <c r="G188" s="17"/>
      <c r="H188" s="17"/>
    </row>
    <row r="189" customFormat="false" ht="12.8" hidden="false" customHeight="false" outlineLevel="0" collapsed="false">
      <c r="A189" s="18"/>
      <c r="B189" s="19" t="s">
        <v>0</v>
      </c>
      <c r="C189" s="19" t="s">
        <v>1</v>
      </c>
      <c r="D189" s="19" t="s">
        <v>2</v>
      </c>
      <c r="E189" s="19" t="s">
        <v>3</v>
      </c>
      <c r="F189" s="19" t="s">
        <v>4</v>
      </c>
      <c r="G189" s="20" t="s">
        <v>5</v>
      </c>
      <c r="H189" s="21" t="s">
        <v>6</v>
      </c>
    </row>
    <row r="190" customFormat="false" ht="12.8" hidden="false" customHeight="false" outlineLevel="0" collapsed="false">
      <c r="A190" s="32" t="s">
        <v>65</v>
      </c>
      <c r="B190" s="7"/>
      <c r="C190" s="7"/>
      <c r="D190" s="7"/>
      <c r="E190" s="7"/>
      <c r="F190" s="7"/>
      <c r="G190" s="7"/>
      <c r="H190" s="8"/>
    </row>
    <row r="191" customFormat="false" ht="12.8" hidden="false" customHeight="false" outlineLevel="0" collapsed="false">
      <c r="A191" s="6" t="s">
        <v>76</v>
      </c>
      <c r="B191" s="7" t="n">
        <v>88000</v>
      </c>
      <c r="C191" s="7" t="n">
        <v>46046</v>
      </c>
      <c r="D191" s="7" t="n">
        <v>13758</v>
      </c>
      <c r="E191" s="7" t="n">
        <v>1385</v>
      </c>
      <c r="F191" s="7" t="n">
        <v>40202</v>
      </c>
      <c r="G191" s="7" t="n">
        <v>44798</v>
      </c>
      <c r="H191" s="8" t="n">
        <f aca="false">SUM(B191:G191)</f>
        <v>234189</v>
      </c>
    </row>
    <row r="192" customFormat="false" ht="12.8" hidden="false" customHeight="false" outlineLevel="0" collapsed="false">
      <c r="A192" s="6" t="s">
        <v>80</v>
      </c>
      <c r="B192" s="7" t="n">
        <v>44258</v>
      </c>
      <c r="C192" s="7" t="n">
        <v>22479</v>
      </c>
      <c r="D192" s="7" t="n">
        <v>7164</v>
      </c>
      <c r="E192" s="7" t="n">
        <v>505</v>
      </c>
      <c r="F192" s="7" t="n">
        <v>19958</v>
      </c>
      <c r="G192" s="7" t="n">
        <v>22426</v>
      </c>
      <c r="H192" s="8"/>
    </row>
    <row r="193" customFormat="false" ht="12.8" hidden="false" customHeight="false" outlineLevel="0" collapsed="false">
      <c r="A193" s="6" t="s">
        <v>81</v>
      </c>
      <c r="B193" s="25" t="n">
        <v>42136</v>
      </c>
      <c r="C193" s="25" t="n">
        <v>22605</v>
      </c>
      <c r="D193" s="25" t="n">
        <v>6412</v>
      </c>
      <c r="E193" s="25" t="n">
        <v>739</v>
      </c>
      <c r="F193" s="25" t="n">
        <v>19689</v>
      </c>
      <c r="G193" s="25" t="n">
        <v>21350</v>
      </c>
      <c r="H193" s="61" t="n">
        <f aca="false">SUM(B193:G193)</f>
        <v>112931</v>
      </c>
    </row>
    <row r="194" customFormat="false" ht="12.8" hidden="false" customHeight="false" outlineLevel="0" collapsed="false">
      <c r="A194" s="6" t="s">
        <v>82</v>
      </c>
      <c r="B194" s="7" t="n">
        <v>1606</v>
      </c>
      <c r="C194" s="7" t="n">
        <v>962</v>
      </c>
      <c r="D194" s="7" t="n">
        <v>182</v>
      </c>
      <c r="E194" s="7" t="n">
        <v>141</v>
      </c>
      <c r="F194" s="7" t="n">
        <v>555</v>
      </c>
      <c r="G194" s="7" t="n">
        <v>1022</v>
      </c>
      <c r="H194" s="8"/>
    </row>
    <row r="195" customFormat="false" ht="12.8" hidden="false" customHeight="false" outlineLevel="0" collapsed="false">
      <c r="A195" s="6" t="s">
        <v>77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35" t="s">
        <v>50</v>
      </c>
      <c r="B196" s="14" t="n">
        <v>18758</v>
      </c>
      <c r="C196" s="14" t="n">
        <v>9957</v>
      </c>
      <c r="D196" s="14" t="n">
        <v>3073</v>
      </c>
      <c r="E196" s="14" t="n">
        <v>273</v>
      </c>
      <c r="F196" s="14" t="n">
        <v>8598</v>
      </c>
      <c r="G196" s="14" t="n">
        <v>9980</v>
      </c>
      <c r="H196" s="15" t="n">
        <f aca="false">SUM(B196:G196)</f>
        <v>50639</v>
      </c>
    </row>
    <row r="197" customFormat="false" ht="12.8" hidden="false" customHeight="false" outlineLevel="0" collapsed="false">
      <c r="A197" s="53" t="s">
        <v>51</v>
      </c>
      <c r="B197" s="7" t="n">
        <v>27799</v>
      </c>
      <c r="C197" s="7" t="n">
        <v>14365</v>
      </c>
      <c r="D197" s="7" t="n">
        <v>4689</v>
      </c>
      <c r="E197" s="7" t="n">
        <v>409</v>
      </c>
      <c r="F197" s="7" t="n">
        <v>12860</v>
      </c>
      <c r="G197" s="7" t="n">
        <v>14752</v>
      </c>
      <c r="H197" s="8" t="n">
        <f aca="false">SUM(B197:G197)</f>
        <v>74874</v>
      </c>
    </row>
    <row r="198" customFormat="false" ht="12.8" hidden="false" customHeight="false" outlineLevel="0" collapsed="false">
      <c r="A198" s="6" t="s">
        <v>83</v>
      </c>
      <c r="B198" s="7" t="n">
        <v>9614</v>
      </c>
      <c r="C198" s="7" t="n">
        <v>5039</v>
      </c>
      <c r="D198" s="7" t="n">
        <v>1741</v>
      </c>
      <c r="E198" s="7" t="n">
        <v>118</v>
      </c>
      <c r="F198" s="7" t="n">
        <v>4652</v>
      </c>
      <c r="G198" s="7" t="n">
        <v>5218</v>
      </c>
      <c r="H198" s="8" t="n">
        <f aca="false">SUM(B198:G198)</f>
        <v>26382</v>
      </c>
    </row>
    <row r="199" customFormat="false" ht="12.8" hidden="false" customHeight="false" outlineLevel="0" collapsed="false">
      <c r="A199" s="6" t="s">
        <v>84</v>
      </c>
      <c r="B199" s="25" t="n">
        <v>18185</v>
      </c>
      <c r="C199" s="25" t="n">
        <v>9326</v>
      </c>
      <c r="D199" s="25" t="n">
        <v>2948</v>
      </c>
      <c r="E199" s="25" t="n">
        <v>291</v>
      </c>
      <c r="F199" s="25" t="n">
        <v>8208</v>
      </c>
      <c r="G199" s="25" t="n">
        <v>9534</v>
      </c>
      <c r="H199" s="61" t="n">
        <f aca="false">SUM(B199:G199)</f>
        <v>48492</v>
      </c>
    </row>
    <row r="200" customFormat="false" ht="12.8" hidden="false" customHeight="false" outlineLevel="0" collapsed="false">
      <c r="A200" s="10" t="s">
        <v>42</v>
      </c>
      <c r="B200" s="7"/>
      <c r="C200" s="7"/>
      <c r="D200" s="7"/>
      <c r="E200" s="7"/>
      <c r="F200" s="7"/>
      <c r="G200" s="7"/>
      <c r="H200" s="8"/>
    </row>
    <row r="201" customFormat="false" ht="12.8" hidden="false" customHeight="false" outlineLevel="0" collapsed="false">
      <c r="A201" s="13" t="s">
        <v>27</v>
      </c>
      <c r="B201" s="14"/>
      <c r="C201" s="14"/>
      <c r="D201" s="14"/>
      <c r="E201" s="14"/>
      <c r="F201" s="14"/>
      <c r="G201" s="14"/>
      <c r="H201" s="15"/>
    </row>
    <row r="202" customFormat="false" ht="12.8" hidden="false" customHeight="false" outlineLevel="0" collapsed="false">
      <c r="A202" s="53" t="s">
        <v>52</v>
      </c>
      <c r="B202" s="7" t="n">
        <v>8931</v>
      </c>
      <c r="C202" s="7" t="n">
        <v>4475</v>
      </c>
      <c r="D202" s="7" t="n">
        <v>1521</v>
      </c>
      <c r="E202" s="7" t="n">
        <v>178</v>
      </c>
      <c r="F202" s="7" t="n">
        <v>4040</v>
      </c>
      <c r="G202" s="7" t="n">
        <v>14752</v>
      </c>
      <c r="H202" s="8" t="n">
        <f aca="false">SUM(B202:G202)</f>
        <v>33897</v>
      </c>
    </row>
    <row r="203" customFormat="false" ht="12.8" hidden="false" customHeight="false" outlineLevel="0" collapsed="false">
      <c r="A203" s="6" t="s">
        <v>85</v>
      </c>
      <c r="B203" s="7" t="n">
        <v>1129</v>
      </c>
      <c r="C203" s="7" t="n">
        <v>628</v>
      </c>
      <c r="D203" s="7" t="n">
        <v>224</v>
      </c>
      <c r="E203" s="7" t="n">
        <v>8</v>
      </c>
      <c r="F203" s="7" t="n">
        <v>578</v>
      </c>
      <c r="G203" s="7" t="n">
        <v>709</v>
      </c>
      <c r="H203" s="8" t="n">
        <f aca="false">SUM(B203:G203)</f>
        <v>3276</v>
      </c>
    </row>
    <row r="204" customFormat="false" ht="12.8" hidden="false" customHeight="false" outlineLevel="0" collapsed="false">
      <c r="A204" s="6" t="s">
        <v>86</v>
      </c>
      <c r="B204" s="25" t="n">
        <v>7802</v>
      </c>
      <c r="C204" s="25" t="n">
        <v>3847</v>
      </c>
      <c r="D204" s="25" t="n">
        <v>1297</v>
      </c>
      <c r="E204" s="25" t="n">
        <v>170</v>
      </c>
      <c r="F204" s="25" t="n">
        <v>3462</v>
      </c>
      <c r="G204" s="25" t="n">
        <v>4160</v>
      </c>
      <c r="H204" s="61" t="n">
        <f aca="false">SUM(B204:G204)</f>
        <v>20738</v>
      </c>
    </row>
    <row r="205" customFormat="false" ht="12.8" hidden="false" customHeight="false" outlineLevel="0" collapsed="false">
      <c r="A205" s="10" t="s">
        <v>53</v>
      </c>
      <c r="B205" s="7"/>
      <c r="C205" s="7"/>
      <c r="D205" s="7"/>
      <c r="E205" s="7"/>
      <c r="F205" s="7"/>
      <c r="G205" s="7"/>
      <c r="H205" s="8"/>
    </row>
    <row r="206" customFormat="false" ht="12.8" hidden="false" customHeight="false" outlineLevel="0" collapsed="false">
      <c r="A206" s="13" t="s">
        <v>30</v>
      </c>
      <c r="B206" s="14"/>
      <c r="C206" s="14"/>
      <c r="D206" s="14"/>
      <c r="E206" s="14"/>
      <c r="F206" s="14"/>
      <c r="G206" s="14"/>
      <c r="H206" s="15"/>
    </row>
    <row r="207" customFormat="false" ht="12.8" hidden="false" customHeight="false" outlineLevel="0" collapsed="false">
      <c r="A207" s="6" t="s">
        <v>15</v>
      </c>
      <c r="B207" s="7" t="n">
        <v>20087</v>
      </c>
      <c r="C207" s="7" t="n">
        <v>10077</v>
      </c>
      <c r="D207" s="7" t="n">
        <v>3239</v>
      </c>
      <c r="E207" s="7" t="n">
        <v>227</v>
      </c>
      <c r="F207" s="7" t="n">
        <v>9206</v>
      </c>
      <c r="G207" s="7" t="n">
        <v>10241</v>
      </c>
      <c r="H207" s="8" t="n">
        <f aca="false">SUM(B207:G207)</f>
        <v>53077</v>
      </c>
    </row>
    <row r="208" customFormat="false" ht="12.8" hidden="false" customHeight="false" outlineLevel="0" collapsed="false">
      <c r="A208" s="35" t="s">
        <v>78</v>
      </c>
      <c r="B208" s="14"/>
      <c r="C208" s="14"/>
      <c r="D208" s="14" t="n">
        <v>1</v>
      </c>
      <c r="E208" s="14" t="n">
        <v>0</v>
      </c>
      <c r="F208" s="14"/>
      <c r="G208" s="14"/>
      <c r="H208" s="15"/>
    </row>
    <row r="209" customFormat="false" ht="12.8" hidden="false" customHeight="false" outlineLevel="0" collapsed="false">
      <c r="F209" s="0" t="s">
        <v>88</v>
      </c>
      <c r="H209" s="0" t="n">
        <f aca="false">SUM(H193+H199+H204)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77:H177"/>
    <mergeCell ref="A188:H1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15.3877551020408"/>
    <col collapsed="false" hidden="false" max="6" min="2" style="0" width="6.0765306122449"/>
  </cols>
  <sheetData>
    <row r="1" customFormat="false" ht="12.8" hidden="false" customHeight="false" outlineLevel="0" collapsed="false">
      <c r="A1" s="62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97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6" t="n">
        <f aca="false">SUM(B2:G2)</f>
        <v>4266</v>
      </c>
    </row>
    <row r="3" customFormat="false" ht="16.05" hidden="false" customHeight="true" outlineLevel="0" collapsed="false">
      <c r="A3" s="63" t="s">
        <v>40</v>
      </c>
      <c r="B3" s="63" t="n">
        <v>6167</v>
      </c>
      <c r="C3" s="63" t="n">
        <v>3439</v>
      </c>
      <c r="D3" s="63" t="n">
        <v>953</v>
      </c>
      <c r="E3" s="63" t="n">
        <v>95</v>
      </c>
      <c r="F3" s="63" t="n">
        <v>2376</v>
      </c>
      <c r="G3" s="63" t="n">
        <v>3610</v>
      </c>
      <c r="H3" s="8" t="n">
        <v>16640</v>
      </c>
    </row>
    <row r="4" customFormat="false" ht="23.55" hidden="false" customHeight="false" outlineLevel="0" collapsed="false">
      <c r="A4" s="64" t="s">
        <v>16</v>
      </c>
      <c r="B4" s="65" t="n">
        <v>1211</v>
      </c>
      <c r="C4" s="65" t="n">
        <v>699</v>
      </c>
      <c r="D4" s="65" t="n">
        <v>159</v>
      </c>
      <c r="E4" s="65" t="n">
        <v>20</v>
      </c>
      <c r="F4" s="65" t="n">
        <v>457</v>
      </c>
      <c r="G4" s="65" t="n">
        <v>675</v>
      </c>
      <c r="H4" s="66" t="n">
        <f aca="false">SUM(B4:G4)</f>
        <v>3221</v>
      </c>
    </row>
    <row r="5" customFormat="false" ht="23.55" hidden="false" customHeight="false" outlineLevel="0" collapsed="false">
      <c r="A5" s="67" t="s">
        <v>17</v>
      </c>
      <c r="B5" s="68" t="n">
        <v>2221</v>
      </c>
      <c r="C5" s="68" t="n">
        <v>1250</v>
      </c>
      <c r="D5" s="68" t="n">
        <v>477</v>
      </c>
      <c r="E5" s="68" t="n">
        <v>59</v>
      </c>
      <c r="F5" s="68" t="n">
        <v>1110</v>
      </c>
      <c r="G5" s="68" t="n">
        <v>1338</v>
      </c>
      <c r="H5" s="69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70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61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71" t="s">
        <v>15</v>
      </c>
      <c r="B11" s="72" t="n">
        <v>1816</v>
      </c>
      <c r="C11" s="72" t="n">
        <v>996</v>
      </c>
      <c r="D11" s="72" t="n">
        <v>15</v>
      </c>
      <c r="E11" s="72" t="n">
        <v>2</v>
      </c>
      <c r="F11" s="72" t="n">
        <v>31</v>
      </c>
      <c r="G11" s="72" t="n">
        <v>1047</v>
      </c>
      <c r="H11" s="73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62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97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6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74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75" t="s">
        <v>16</v>
      </c>
      <c r="B24" s="76" t="n">
        <v>11761</v>
      </c>
      <c r="C24" s="76" t="n">
        <v>5617</v>
      </c>
      <c r="D24" s="76" t="n">
        <v>1548</v>
      </c>
      <c r="E24" s="76" t="n">
        <v>182</v>
      </c>
      <c r="F24" s="76" t="n">
        <v>4466</v>
      </c>
      <c r="G24" s="76" t="n">
        <v>5679</v>
      </c>
      <c r="H24" s="66" t="n">
        <f aca="false">SUM(B24:G24)</f>
        <v>29253</v>
      </c>
    </row>
    <row r="25" customFormat="false" ht="23.65" hidden="false" customHeight="false" outlineLevel="0" collapsed="false">
      <c r="A25" s="67" t="s">
        <v>17</v>
      </c>
      <c r="B25" s="68" t="n">
        <v>22316</v>
      </c>
      <c r="C25" s="68" t="n">
        <v>11460</v>
      </c>
      <c r="D25" s="68" t="n">
        <v>3136</v>
      </c>
      <c r="E25" s="68" t="n">
        <v>336</v>
      </c>
      <c r="F25" s="68" t="n">
        <v>8558</v>
      </c>
      <c r="G25" s="68" t="n">
        <v>10809</v>
      </c>
      <c r="H25" s="69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70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61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71" t="s">
        <v>15</v>
      </c>
      <c r="B31" s="72" t="n">
        <v>18098</v>
      </c>
      <c r="C31" s="72" t="n">
        <v>9219</v>
      </c>
      <c r="D31" s="72" t="n">
        <v>2347</v>
      </c>
      <c r="E31" s="72" t="n">
        <v>232</v>
      </c>
      <c r="F31" s="72" t="n">
        <v>7200</v>
      </c>
      <c r="G31" s="72" t="n">
        <v>8497</v>
      </c>
      <c r="H31" s="73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35861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2018-06-12T14:28:04Z</dcterms:modified>
  <cp:revision>674</cp:revision>
  <dc:subject/>
  <dc:title/>
</cp:coreProperties>
</file>