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ctave-work\practica\titanic\"/>
    </mc:Choice>
  </mc:AlternateContent>
  <bookViews>
    <workbookView xWindow="0" yWindow="0" windowWidth="28800" windowHeight="12330" activeTab="3"/>
  </bookViews>
  <sheets>
    <sheet name="AvgAge" sheetId="2" r:id="rId1"/>
    <sheet name="Survived_total" sheetId="4" r:id="rId2"/>
    <sheet name="Survived_%" sheetId="5" r:id="rId3"/>
    <sheet name="train" sheetId="1" r:id="rId4"/>
  </sheets>
  <definedNames>
    <definedName name="_xlnm._FilterDatabase" localSheetId="3" hidden="1">train!$A$2:$P$893</definedName>
  </definedNames>
  <calcPr calcId="0"/>
  <pivotCaches>
    <pivotCache cacheId="6" r:id="rId5"/>
  </pivotCaches>
</workbook>
</file>

<file path=xl/calcChain.xml><?xml version="1.0" encoding="utf-8"?>
<calcChain xmlns="http://schemas.openxmlformats.org/spreadsheetml/2006/main">
  <c r="P859" i="1" l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60" i="1"/>
  <c r="B2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3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6" i="2"/>
  <c r="B7" i="2"/>
  <c r="B8" i="2"/>
  <c r="B9" i="2"/>
  <c r="B10" i="2"/>
  <c r="B11" i="2"/>
  <c r="B12" i="2"/>
  <c r="B13" i="2"/>
  <c r="B14" i="2"/>
  <c r="B15" i="2"/>
  <c r="B16" i="2"/>
  <c r="B5" i="2"/>
</calcChain>
</file>

<file path=xl/sharedStrings.xml><?xml version="1.0" encoding="utf-8"?>
<sst xmlns="http://schemas.openxmlformats.org/spreadsheetml/2006/main" count="3179" uniqueCount="1243">
  <si>
    <t>PassengerId</t>
  </si>
  <si>
    <t>Survived</t>
  </si>
  <si>
    <t>Pclass</t>
  </si>
  <si>
    <t>Name</t>
  </si>
  <si>
    <t>Sex</t>
  </si>
  <si>
    <t>Age</t>
  </si>
  <si>
    <t>Age_adj</t>
  </si>
  <si>
    <t>SibSp</t>
  </si>
  <si>
    <t>Parch</t>
  </si>
  <si>
    <t>Ticket</t>
  </si>
  <si>
    <t>Fare</t>
  </si>
  <si>
    <t>Cabin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</si>
  <si>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</si>
  <si>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</si>
  <si>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</si>
  <si>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</si>
  <si>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</si>
  <si>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</si>
  <si>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</si>
  <si>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</si>
  <si>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</si>
  <si>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</si>
  <si>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</si>
  <si>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</si>
  <si>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</si>
  <si>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</si>
  <si>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</si>
  <si>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</si>
  <si>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</si>
  <si>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</si>
  <si>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</si>
  <si>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</si>
  <si>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</si>
  <si>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</si>
  <si>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</si>
  <si>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</si>
  <si>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</si>
  <si>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</si>
  <si>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</si>
  <si>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</si>
  <si>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</si>
  <si>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</si>
  <si>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</si>
  <si>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</si>
  <si>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</si>
  <si>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</si>
  <si>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</si>
  <si>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</si>
  <si>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</si>
  <si>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</si>
  <si>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</si>
  <si>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</si>
  <si>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</si>
  <si>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</si>
  <si>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</si>
  <si>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</si>
  <si>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</si>
  <si>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</si>
  <si>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</si>
  <si>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</si>
  <si>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</si>
  <si>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</si>
  <si>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</si>
  <si>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</si>
  <si>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</si>
  <si>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</si>
  <si>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</si>
  <si>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</si>
  <si>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</si>
  <si>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</si>
  <si>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</si>
  <si>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</si>
  <si>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</si>
  <si>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</si>
  <si>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</si>
  <si>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</si>
  <si>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</si>
  <si>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</si>
  <si>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</si>
  <si>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</si>
  <si>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</si>
  <si>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</si>
  <si>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</si>
  <si>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</si>
  <si>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</si>
  <si>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</si>
  <si>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</si>
  <si>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</si>
  <si>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</si>
  <si>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</si>
  <si>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</si>
  <si>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</si>
  <si>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</si>
  <si>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</si>
  <si>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</si>
  <si>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</si>
  <si>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</si>
  <si>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</si>
  <si>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</si>
  <si>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</si>
  <si>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</si>
  <si>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</si>
  <si>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</si>
  <si>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</si>
  <si>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</si>
  <si>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</si>
  <si>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</si>
  <si>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</si>
  <si>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</si>
  <si>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</si>
  <si>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</si>
  <si>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</si>
  <si>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</si>
  <si>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</si>
  <si>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</si>
  <si>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</si>
  <si>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</si>
  <si>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</si>
  <si>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</si>
  <si>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</si>
  <si>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</si>
  <si>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</si>
  <si>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</si>
  <si>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</si>
  <si>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</si>
  <si>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</si>
  <si>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</si>
  <si>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</si>
  <si>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</si>
  <si>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</si>
  <si>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</si>
  <si>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</si>
  <si>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</si>
  <si>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</si>
  <si>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</si>
  <si>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</si>
  <si>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</si>
  <si>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</si>
  <si>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</si>
  <si>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</si>
  <si>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</si>
  <si>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</si>
  <si>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</si>
  <si>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</si>
  <si>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</si>
  <si>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</si>
  <si>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</si>
  <si>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</si>
  <si>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</si>
  <si>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</si>
  <si>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</si>
  <si>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</si>
  <si>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</si>
  <si>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</si>
  <si>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</si>
  <si>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</si>
  <si>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</si>
  <si>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</si>
  <si>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</si>
  <si>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</si>
  <si>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</si>
  <si>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</si>
  <si>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</si>
  <si>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</si>
  <si>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</si>
  <si>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</si>
  <si>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</si>
  <si>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</si>
  <si>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</si>
  <si>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</si>
  <si>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</si>
  <si>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</si>
  <si>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</si>
  <si>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</si>
  <si>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</si>
  <si>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</si>
  <si>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</si>
  <si>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</si>
  <si>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</si>
  <si>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</si>
  <si>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</si>
  <si>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</si>
  <si>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</si>
  <si>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</si>
  <si>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</si>
  <si>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</si>
  <si>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</si>
  <si>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</si>
  <si>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</si>
  <si>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</si>
  <si>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</si>
  <si>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</si>
  <si>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</si>
  <si>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</si>
  <si>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</si>
  <si>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</si>
  <si>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</si>
  <si>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</si>
  <si>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</si>
  <si>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</si>
  <si>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</si>
  <si>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</si>
  <si>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</si>
  <si>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</si>
  <si>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</si>
  <si>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</si>
  <si>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</si>
  <si>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</si>
  <si>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</si>
  <si>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</si>
  <si>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</si>
  <si>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</si>
  <si>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</si>
  <si>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</si>
  <si>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</si>
  <si>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</si>
  <si>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</si>
  <si>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</si>
  <si>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</si>
  <si>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</si>
  <si>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</si>
  <si>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</si>
  <si>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</si>
  <si>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</si>
  <si>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</si>
  <si>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</si>
  <si>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</si>
  <si>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</si>
  <si>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</si>
  <si>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</si>
  <si>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</si>
  <si>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</si>
  <si>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</si>
  <si>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</si>
  <si>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</si>
  <si>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</si>
  <si>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</si>
  <si>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</si>
  <si>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</si>
  <si>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</si>
  <si>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</si>
  <si>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</si>
  <si>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</si>
  <si>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</si>
  <si>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</si>
  <si>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</si>
  <si>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</si>
  <si>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</si>
  <si>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</si>
  <si>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</si>
  <si>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</si>
  <si>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</si>
  <si>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</si>
  <si>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</si>
  <si>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</si>
  <si>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</si>
  <si>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</si>
  <si>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</si>
  <si>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</si>
  <si>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</si>
  <si>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</si>
  <si>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</si>
  <si>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</si>
  <si>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</si>
  <si>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</si>
  <si>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</si>
  <si>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</si>
  <si>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</si>
  <si>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</si>
  <si>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</si>
  <si>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</si>
  <si>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</si>
  <si>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</si>
  <si>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</si>
  <si>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</si>
  <si>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</si>
  <si>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</si>
  <si>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</si>
  <si>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</si>
  <si>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</si>
  <si>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</si>
  <si>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</si>
  <si>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</si>
  <si>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</si>
  <si>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</si>
  <si>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</si>
  <si>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</si>
  <si>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</si>
  <si>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</si>
  <si>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</si>
  <si>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</si>
  <si>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</si>
  <si>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</si>
  <si>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</si>
  <si>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</si>
  <si>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</si>
  <si>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</si>
  <si>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</si>
  <si>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</si>
  <si>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</si>
  <si>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</si>
  <si>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</si>
  <si>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</si>
  <si>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</si>
  <si>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</si>
  <si>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</si>
  <si>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</si>
  <si>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</si>
  <si>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</si>
  <si>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</si>
  <si>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</si>
  <si>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</si>
  <si>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</si>
  <si>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</si>
  <si>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</si>
  <si>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</si>
  <si>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</si>
  <si>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</si>
  <si>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</si>
  <si>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</si>
  <si>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</si>
  <si>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</si>
  <si>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</si>
  <si>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</si>
  <si>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</si>
  <si>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</si>
  <si>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</si>
  <si>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</si>
  <si>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</si>
  <si>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</si>
  <si>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</si>
  <si>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</si>
  <si>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</si>
  <si>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</si>
  <si>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</si>
  <si>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</si>
  <si>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</si>
  <si>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</si>
  <si>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</si>
  <si>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</si>
  <si>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</si>
  <si>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</si>
  <si>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</si>
  <si>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</si>
  <si>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</si>
  <si>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</si>
  <si>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</si>
  <si>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</si>
  <si>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</si>
  <si>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</si>
  <si>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</si>
  <si>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</si>
  <si>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</si>
  <si>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</si>
  <si>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</si>
  <si>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</si>
  <si>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</si>
  <si>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</si>
  <si>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</si>
  <si>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</si>
  <si>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</si>
  <si>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</si>
  <si>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</si>
  <si>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</si>
  <si>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</si>
  <si>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</si>
  <si>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</si>
  <si>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</si>
  <si>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</si>
  <si>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</si>
  <si>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</si>
  <si>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</si>
  <si>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</si>
  <si>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</si>
  <si>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</si>
  <si>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</si>
  <si>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</si>
  <si>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</si>
  <si>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</si>
  <si>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</si>
  <si>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</si>
  <si>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</si>
  <si>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</si>
  <si>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</si>
  <si>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</si>
  <si>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</si>
  <si>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</si>
  <si>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</si>
  <si>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</si>
  <si>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</si>
  <si>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</si>
  <si>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</si>
  <si>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</si>
  <si>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</si>
  <si>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</si>
  <si>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</si>
  <si>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</si>
  <si>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</si>
  <si>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</si>
  <si>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</si>
  <si>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</si>
  <si>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</si>
  <si>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</si>
  <si>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</si>
  <si>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</si>
  <si>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</si>
  <si>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</si>
  <si>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</si>
  <si>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</si>
  <si>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</si>
  <si>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</si>
  <si>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</si>
  <si>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</si>
  <si>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</si>
  <si>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</si>
  <si>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</si>
  <si>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</si>
  <si>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</si>
  <si>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</si>
  <si>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</si>
  <si>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</si>
  <si>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</si>
  <si>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</si>
  <si>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</si>
  <si>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</si>
  <si>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</si>
  <si>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</si>
  <si>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</si>
  <si>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</si>
  <si>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</si>
  <si>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</si>
  <si>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</si>
  <si>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</si>
  <si>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</si>
  <si>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</si>
  <si>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</si>
  <si>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</si>
  <si>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</si>
  <si>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</si>
  <si>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</si>
  <si>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</si>
  <si>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</si>
  <si>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</si>
  <si>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</si>
  <si>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</si>
  <si>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</si>
  <si>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</si>
  <si>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</si>
  <si>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</si>
  <si>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</si>
  <si>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</si>
  <si>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</si>
  <si>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</si>
  <si>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</si>
  <si>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</si>
  <si>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</si>
  <si>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</si>
  <si>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</si>
  <si>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</si>
  <si>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</si>
  <si>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</si>
  <si>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</si>
  <si>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</si>
  <si>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</si>
  <si>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</si>
  <si>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</si>
  <si>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</si>
  <si>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</si>
  <si>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</si>
  <si>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</si>
  <si>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</si>
  <si>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</si>
  <si>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</si>
  <si>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</si>
  <si>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</si>
  <si>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</si>
  <si>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</si>
  <si>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</si>
  <si>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</si>
  <si>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</si>
  <si>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</si>
  <si>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</si>
  <si>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</si>
  <si>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</si>
  <si>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</si>
  <si>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</si>
  <si>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</si>
  <si>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</si>
  <si>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</si>
  <si>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</si>
  <si>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</si>
  <si>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</si>
  <si>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</si>
  <si>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</si>
  <si>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</si>
  <si>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</si>
  <si>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</si>
  <si>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</si>
  <si>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</si>
  <si>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</si>
  <si>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</si>
  <si>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</si>
  <si>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</si>
  <si>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</si>
  <si>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</si>
  <si>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</si>
  <si>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</si>
  <si>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</si>
  <si>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</si>
  <si>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</si>
  <si>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</si>
  <si>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</si>
  <si>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</si>
  <si>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</si>
  <si>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</si>
  <si>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</si>
  <si>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</si>
  <si>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</si>
  <si>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</si>
  <si>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</si>
  <si>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</si>
  <si>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</si>
  <si>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</si>
  <si>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</si>
  <si>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</si>
  <si>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</si>
  <si>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</si>
  <si>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</si>
  <si>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</si>
  <si>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</si>
  <si>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</si>
  <si>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</si>
  <si>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</si>
  <si>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</si>
  <si>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</si>
  <si>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</si>
  <si>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</si>
  <si>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</si>
  <si>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</si>
  <si>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</si>
  <si>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</si>
  <si>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</si>
  <si>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</si>
  <si>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</si>
  <si>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</si>
  <si>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</si>
  <si>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</si>
  <si>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</si>
  <si>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</si>
  <si>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</si>
  <si>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</si>
  <si>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</si>
  <si>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</si>
  <si>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</si>
  <si>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</si>
  <si>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</si>
  <si>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</si>
  <si>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</si>
  <si>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</si>
  <si>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</si>
  <si>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</si>
  <si>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</si>
  <si>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</si>
  <si>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</si>
  <si>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</si>
  <si>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</si>
  <si>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</si>
  <si>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</si>
  <si>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</si>
  <si>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</si>
  <si>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</si>
  <si>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</si>
  <si>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</si>
  <si>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</si>
  <si>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</si>
  <si>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</si>
  <si>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</si>
  <si>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</si>
  <si>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</si>
  <si>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</si>
  <si>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</si>
  <si>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</si>
  <si>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</si>
  <si>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</si>
  <si>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</si>
  <si>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</si>
  <si>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</si>
  <si>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</si>
  <si>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</si>
  <si>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</si>
  <si>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</si>
  <si>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</si>
  <si>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</si>
  <si>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</si>
  <si>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</si>
  <si>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</si>
  <si>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</si>
  <si>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</si>
  <si>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</si>
  <si>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</si>
  <si>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</si>
  <si>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</si>
  <si>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</si>
  <si>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</si>
  <si>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</si>
  <si>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</si>
  <si>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</si>
  <si>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</si>
  <si>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</si>
  <si>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</si>
  <si>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</si>
  <si>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</si>
  <si>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</si>
  <si>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</si>
  <si>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</si>
  <si>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</si>
  <si>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</si>
  <si>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</si>
  <si>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</si>
  <si>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</si>
  <si>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</si>
  <si>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</si>
  <si>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</si>
  <si>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</si>
  <si>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</si>
  <si>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</si>
  <si>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</si>
  <si>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</si>
  <si>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</si>
  <si>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</si>
  <si>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</si>
  <si>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</si>
  <si>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</si>
  <si>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</si>
  <si>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</si>
  <si>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</si>
  <si>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</si>
  <si>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</si>
  <si>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</si>
  <si>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</si>
  <si>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</si>
  <si>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</si>
  <si>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</si>
  <si>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</si>
  <si>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</si>
  <si>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</si>
  <si>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</si>
  <si>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</si>
  <si>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</si>
  <si>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</si>
  <si>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</si>
  <si>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</si>
  <si>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</si>
  <si>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</si>
  <si>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</si>
  <si>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</si>
  <si>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</si>
  <si>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</si>
  <si>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</si>
  <si>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</si>
  <si>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</si>
  <si>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</si>
  <si>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</si>
  <si>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</si>
  <si>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</si>
  <si>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</si>
  <si>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</si>
  <si>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</si>
  <si>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</si>
  <si>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</si>
  <si>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</si>
  <si>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</si>
  <si>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</si>
  <si>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</si>
  <si>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</si>
  <si>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</si>
  <si>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</si>
  <si>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</si>
  <si>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</si>
  <si>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</si>
  <si>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</si>
  <si>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</si>
  <si>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</si>
  <si>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</si>
  <si>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</si>
  <si>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</si>
  <si>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</si>
  <si>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</si>
  <si>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</si>
  <si>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</si>
  <si>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</si>
  <si>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</si>
  <si>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</si>
  <si>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</si>
  <si>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</si>
  <si>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</si>
  <si>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</si>
  <si>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</si>
  <si>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</si>
  <si>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</si>
  <si>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</si>
  <si>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</si>
  <si>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</si>
  <si>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</si>
  <si>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</si>
  <si>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</si>
  <si>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</si>
  <si>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</si>
  <si>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</si>
  <si>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</si>
  <si>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</si>
  <si>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</si>
  <si>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</si>
  <si>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</si>
  <si>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</si>
  <si>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</si>
  <si>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</si>
  <si>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</si>
  <si>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</si>
  <si>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</si>
  <si>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</si>
  <si>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</si>
  <si>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</si>
  <si>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</si>
  <si>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</si>
  <si>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</si>
  <si>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</si>
  <si>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</si>
  <si>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</si>
  <si>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</si>
  <si>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</si>
  <si>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</si>
  <si>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</si>
  <si>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</si>
  <si>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</si>
  <si>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</si>
  <si>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</si>
  <si>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</si>
  <si>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</si>
  <si>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</si>
  <si>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</si>
  <si>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</si>
  <si>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</si>
  <si>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</si>
  <si>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</si>
  <si>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</si>
  <si>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</si>
  <si>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</si>
  <si>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</si>
  <si>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</si>
  <si>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</si>
  <si>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</si>
  <si>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</si>
  <si>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</si>
  <si>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</si>
  <si>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</si>
  <si>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</si>
  <si>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</si>
  <si>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</si>
  <si>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</si>
  <si>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</si>
  <si>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</si>
  <si>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</si>
  <si>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</si>
  <si>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</si>
  <si>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</si>
  <si>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</si>
  <si>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</si>
  <si>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</si>
  <si>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</si>
  <si>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</si>
  <si>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</si>
  <si>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</si>
  <si>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</si>
  <si>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</si>
  <si>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</si>
  <si>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</si>
  <si>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</si>
  <si>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</si>
  <si>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</si>
  <si>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</si>
  <si>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</si>
  <si>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</si>
  <si>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</si>
  <si>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</si>
  <si>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</si>
  <si>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</si>
  <si>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</si>
  <si>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</si>
  <si>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</si>
  <si>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</si>
  <si>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</si>
  <si>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</si>
  <si>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</si>
  <si>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</si>
  <si>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</si>
  <si>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</si>
  <si>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</si>
  <si>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</si>
  <si>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</si>
  <si>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</si>
  <si>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</si>
  <si>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</si>
  <si>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</si>
  <si>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</si>
  <si>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</si>
  <si>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</si>
  <si>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</si>
  <si>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</si>
  <si>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</si>
  <si>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</si>
  <si>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</si>
  <si>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</si>
  <si>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</si>
  <si>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</si>
  <si>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</si>
  <si>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</si>
  <si>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</si>
  <si>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</si>
  <si>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</si>
  <si>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</si>
  <si>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</si>
  <si>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</si>
  <si>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</si>
  <si>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</si>
  <si>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</si>
  <si>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</si>
  <si>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</si>
  <si>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</si>
  <si>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</si>
  <si>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</si>
  <si>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</si>
  <si>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</si>
  <si>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</si>
  <si>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</si>
  <si>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</si>
  <si>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</si>
  <si>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</si>
  <si>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</si>
  <si>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</si>
  <si>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</si>
  <si>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</si>
  <si>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</si>
  <si>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</si>
  <si>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</si>
  <si>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</si>
  <si>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</si>
  <si>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</si>
  <si>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</si>
  <si>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</si>
  <si>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</si>
  <si>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</si>
  <si>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</si>
  <si>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</si>
  <si>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</si>
  <si>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</si>
  <si>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</si>
  <si>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</si>
  <si>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</si>
  <si>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</si>
  <si>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</si>
  <si>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</si>
  <si>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</si>
  <si>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</si>
  <si>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</si>
  <si>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</si>
  <si>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</si>
  <si>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</si>
  <si>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</si>
  <si>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</si>
  <si>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</si>
  <si>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</si>
  <si>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</si>
  <si>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</si>
  <si>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</si>
  <si>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</si>
  <si>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</si>
  <si>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</si>
  <si>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</si>
  <si>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</si>
  <si>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</si>
  <si>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</si>
  <si>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</si>
  <si>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</si>
  <si>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</si>
  <si>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</si>
  <si>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</si>
  <si>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</si>
  <si>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</si>
  <si>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</si>
  <si>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</si>
  <si>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</si>
  <si>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</si>
  <si>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</si>
  <si>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</si>
  <si>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</si>
  <si>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</si>
  <si>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</si>
  <si>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</si>
  <si>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</si>
  <si>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</si>
  <si>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</si>
  <si>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</si>
  <si>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</si>
  <si>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</si>
  <si>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</si>
  <si>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</si>
  <si>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</si>
  <si>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</si>
  <si>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</si>
  <si>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</si>
  <si>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</si>
  <si>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</si>
  <si>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</si>
  <si>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</si>
  <si>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</si>
  <si>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</si>
  <si>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</si>
  <si>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</si>
  <si>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</si>
  <si>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</si>
  <si>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</si>
  <si>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</si>
  <si>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</si>
  <si>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</si>
  <si>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</si>
  <si>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</si>
  <si>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</si>
  <si>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</si>
  <si>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</si>
  <si>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</si>
  <si>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</si>
  <si>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</si>
  <si>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</si>
  <si>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</si>
  <si>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</si>
  <si>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</si>
  <si>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</si>
  <si>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</si>
  <si>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</si>
  <si>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</si>
  <si>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</si>
  <si>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</si>
  <si>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</si>
  <si>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</si>
  <si>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</si>
  <si>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</si>
  <si>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</si>
  <si>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</si>
  <si>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</si>
  <si>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</si>
  <si>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</si>
  <si>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</si>
  <si>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</si>
  <si>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</si>
  <si>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</si>
  <si>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</si>
  <si>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</si>
  <si>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</si>
  <si>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</si>
  <si>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</si>
  <si>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</si>
  <si>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</si>
  <si>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</si>
  <si>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</si>
  <si>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</si>
  <si>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</si>
  <si>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</si>
  <si>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</si>
  <si>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</si>
  <si>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</si>
  <si>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</si>
  <si>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</si>
  <si>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</si>
  <si>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</si>
  <si>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</si>
  <si>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</si>
  <si>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</si>
  <si>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</si>
  <si>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</si>
  <si>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</si>
  <si>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</si>
  <si>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</si>
  <si>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</si>
  <si>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</si>
  <si>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</si>
  <si>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</si>
  <si>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</si>
  <si>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</si>
  <si>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</si>
  <si>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</si>
  <si>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</si>
  <si>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</si>
  <si>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</si>
  <si>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</si>
  <si>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</si>
  <si>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</si>
  <si>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</si>
  <si>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</si>
  <si>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</si>
  <si>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</si>
  <si>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</si>
  <si>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</si>
  <si>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</si>
  <si>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</si>
  <si>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</si>
  <si>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</si>
  <si>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</si>
  <si>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</si>
  <si>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</si>
  <si>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</si>
  <si>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</si>
  <si>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</si>
  <si>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</si>
  <si>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</si>
  <si>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</si>
  <si>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</si>
  <si>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</si>
  <si>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</si>
  <si>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</si>
  <si>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</si>
  <si>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</si>
  <si>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</si>
  <si>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</si>
  <si>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</si>
  <si>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</si>
  <si>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</si>
  <si>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</si>
  <si>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</si>
  <si>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</si>
  <si>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</si>
  <si>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</si>
  <si>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</si>
  <si>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</si>
  <si>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</si>
  <si>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</si>
  <si>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</si>
  <si>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</si>
  <si>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</si>
  <si>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</si>
  <si>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</si>
  <si>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</si>
  <si>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</si>
  <si>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</si>
  <si>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</si>
  <si>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</si>
  <si>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</si>
  <si>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</si>
  <si>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</si>
  <si>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</si>
  <si>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</si>
  <si>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</si>
  <si>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</si>
  <si>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</si>
  <si>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</si>
  <si>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</si>
  <si>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</si>
  <si>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</si>
  <si>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</si>
  <si>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</si>
  <si>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</si>
  <si>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</si>
  <si>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</si>
  <si>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</si>
  <si>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</si>
  <si>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</si>
  <si>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</si>
  <si>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</si>
  <si>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</si>
  <si>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</si>
  <si>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</si>
  <si>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</si>
  <si>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</si>
  <si>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</si>
  <si>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</si>
  <si>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</si>
  <si>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</si>
  <si>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</si>
  <si>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</si>
  <si>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</si>
  <si>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</si>
  <si>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</si>
  <si>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</si>
  <si>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</si>
  <si>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</si>
  <si>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</si>
  <si>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</si>
  <si>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</si>
  <si>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</si>
  <si>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</si>
  <si>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</si>
  <si>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</si>
  <si>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</si>
  <si>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</si>
  <si>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</si>
  <si>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</si>
  <si>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</si>
  <si>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</si>
  <si>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</si>
  <si>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</si>
  <si>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</si>
  <si>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</si>
  <si>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</si>
  <si>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</si>
  <si>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</si>
  <si>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</si>
  <si>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</si>
  <si>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</si>
  <si>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</si>
  <si>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</si>
  <si>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</si>
  <si>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</si>
  <si>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</si>
  <si>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</si>
  <si>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</si>
  <si>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</si>
  <si>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</si>
  <si>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</si>
  <si>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</si>
  <si>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</si>
  <si>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</si>
  <si>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</si>
  <si>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</si>
  <si>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</si>
  <si>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</si>
  <si>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</si>
  <si>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</si>
  <si>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</si>
  <si>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</si>
  <si>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</si>
  <si>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</si>
  <si>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</si>
  <si>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</si>
  <si>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</si>
  <si>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</si>
  <si>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</si>
  <si>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</si>
  <si>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</si>
  <si>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</si>
  <si>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</si>
  <si>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</si>
  <si>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</si>
  <si>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</si>
  <si>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</si>
  <si>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</si>
  <si>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</si>
  <si>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</si>
  <si>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</si>
  <si>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</si>
  <si>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</si>
  <si>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</si>
  <si>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</si>
  <si>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</si>
  <si>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</si>
  <si>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</si>
  <si>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</si>
  <si>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</si>
  <si>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</si>
  <si>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</si>
  <si>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</si>
  <si>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</si>
  <si>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</si>
  <si>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</si>
  <si>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</si>
  <si>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</si>
  <si>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</si>
  <si>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</si>
  <si>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</si>
  <si>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</si>
  <si>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</si>
  <si>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</si>
  <si>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</si>
  <si>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</si>
  <si>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</si>
  <si>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</si>
  <si>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</si>
  <si>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</si>
  <si>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</si>
  <si>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</si>
  <si>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</si>
  <si>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</si>
  <si>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</si>
  <si>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</si>
  <si>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</si>
  <si>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</si>
  <si>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</si>
  <si>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</si>
  <si>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</si>
  <si>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</si>
  <si>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</si>
  <si>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</si>
  <si>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</si>
  <si>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</si>
  <si>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</si>
  <si>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</si>
  <si>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</si>
  <si>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</si>
  <si>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</si>
  <si>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</si>
  <si>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</si>
  <si>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</si>
  <si>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</si>
  <si>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</si>
  <si>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</si>
  <si>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</si>
  <si>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</si>
  <si>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</si>
  <si>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</si>
  <si>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</si>
  <si>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</si>
  <si>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</si>
  <si>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</si>
  <si>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</si>
  <si>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</si>
  <si>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</si>
  <si>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</si>
  <si>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</si>
  <si>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</si>
  <si>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</si>
  <si>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</si>
  <si>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</si>
  <si>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</si>
  <si>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Total general</t>
  </si>
  <si>
    <t>Promedio de Age</t>
  </si>
  <si>
    <t>Total 1</t>
  </si>
  <si>
    <t>Total 2</t>
  </si>
  <si>
    <t>Total 3</t>
  </si>
  <si>
    <t>Key</t>
  </si>
  <si>
    <t>Cuenta de Survived</t>
  </si>
  <si>
    <t>Valores</t>
  </si>
  <si>
    <t>Mín. de Age</t>
  </si>
  <si>
    <t>Máx. de Age</t>
  </si>
  <si>
    <t>Desvest de Age</t>
  </si>
  <si>
    <t>Sex_txt</t>
  </si>
  <si>
    <t>Sex_num</t>
  </si>
  <si>
    <t>Total Cuenta de Survived</t>
  </si>
  <si>
    <t>Total Promedio de Age</t>
  </si>
  <si>
    <t>y_class_sx</t>
  </si>
  <si>
    <t>Embarked_txt</t>
  </si>
  <si>
    <t>Embarked_num</t>
  </si>
  <si>
    <t>Total female</t>
  </si>
  <si>
    <t>Total male</t>
  </si>
  <si>
    <t>13male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</si>
</sst>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33" borderId="0" xfId="0" applyFill="1"/>
    <xf numFmtId="4" fontId="0" fillId="33" borderId="0" xfId="0" applyNumberFormat="1" applyFill="1"/>
    <xf numFmtId="0" fontId="0" fillId="34" borderId="0" xfId="0" applyFill="1"/>
    <xf numFmtId="4" fontId="0" fillId="34" borderId="0" xfId="0" applyNumberFormat="1" applyFill="1"/>
    <xf numFmtId="0" fontId="0" fillId="35" borderId="0" xfId="0" applyFill="1"/>
    <xf numFmtId="4" fontId="0" fillId="35" borderId="0" xfId="0" applyNumberFormat="1" applyFill="1"/>
    <xf numFmtId="0" fontId="0" fillId="36" borderId="0" xfId="0" applyFill="1"/>
    <xf numFmtId="4" fontId="0" fillId="36" borderId="0" xfId="0" applyNumberFormat="1" applyFill="1"/>
    <xf numFmtId="0" fontId="0" fillId="37" borderId="0" xfId="0" applyFill="1"/>
    <xf numFmtId="4" fontId="0" fillId="37" borderId="0" xfId="0" applyNumberFormat="1" applyFill="1"/>
    <xf numFmtId="0" fontId="0" fillId="38" borderId="0" xfId="0" applyFill="1"/>
    <xf numFmtId="4" fontId="0" fillId="38" borderId="0" xfId="0" applyNumberFormat="1" applyFill="1"/>
    <xf numFmtId="0" fontId="18" fillId="0" borderId="0" xfId="0" applyFont="1" applyAlignment="1">
      <alignment horizontal="center"/>
    </xf>
    <xf numFmtId="0" fontId="19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4"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[train.xlsx]Survived_total!TablaDinámica2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6195407246037215E-2"/>
          <c:y val="0.1733332969378904"/>
          <c:w val="0.66504982351534325"/>
          <c:h val="0.66753056849751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Survived_total!$C$3:$C$5</c:f>
              <c:strCache>
                <c:ptCount val="1"/>
                <c:pt idx="0">
                  <c:v>0 - Cuenta de 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Survived_total!$A$6:$B$15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Survived_total!$C$6:$C$15</c:f>
              <c:numCache>
                <c:formatCode>General</c:formatCode>
                <c:ptCount val="6"/>
                <c:pt idx="0">
                  <c:v>3</c:v>
                </c:pt>
                <c:pt idx="1">
                  <c:v>77</c:v>
                </c:pt>
                <c:pt idx="2">
                  <c:v>6</c:v>
                </c:pt>
                <c:pt idx="3">
                  <c:v>91</c:v>
                </c:pt>
                <c:pt idx="4">
                  <c:v>72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2-4C29-96A9-0F4707792A02}"/>
            </c:ext>
          </c:extLst>
        </c:ser>
        <c:ser>
          <c:idx val="2"/>
          <c:order val="2"/>
          <c:tx>
            <c:strRef>
              <c:f>Survived_total!$E$3:$E$5</c:f>
              <c:strCache>
                <c:ptCount val="1"/>
                <c:pt idx="0">
                  <c:v>1 - Cuenta de Survived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Survived_total!$A$6:$B$15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Survived_total!$E$6:$E$15</c:f>
              <c:numCache>
                <c:formatCode>General</c:formatCode>
                <c:ptCount val="6"/>
                <c:pt idx="0">
                  <c:v>91</c:v>
                </c:pt>
                <c:pt idx="1">
                  <c:v>45</c:v>
                </c:pt>
                <c:pt idx="2">
                  <c:v>70</c:v>
                </c:pt>
                <c:pt idx="3">
                  <c:v>17</c:v>
                </c:pt>
                <c:pt idx="4">
                  <c:v>72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2-4C29-96A9-0F470779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811720"/>
        <c:axId val="436807128"/>
      </c:barChart>
      <c:lineChart>
        <c:grouping val="standard"/>
        <c:varyColors val="0"/>
        <c:ser>
          <c:idx val="1"/>
          <c:order val="1"/>
          <c:tx>
            <c:strRef>
              <c:f>Survived_total!$D$3:$D$5</c:f>
              <c:strCache>
                <c:ptCount val="1"/>
                <c:pt idx="0">
                  <c:v>0 - Promedio de 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Survived_total!$A$6:$B$15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Survived_total!$D$6:$D$15</c:f>
              <c:numCache>
                <c:formatCode>#,##0.00</c:formatCode>
                <c:ptCount val="6"/>
                <c:pt idx="0">
                  <c:v>25.666666666666668</c:v>
                </c:pt>
                <c:pt idx="1">
                  <c:v>44.581967213114751</c:v>
                </c:pt>
                <c:pt idx="2">
                  <c:v>36</c:v>
                </c:pt>
                <c:pt idx="3">
                  <c:v>33.36904761904762</c:v>
                </c:pt>
                <c:pt idx="4">
                  <c:v>23.818181818181817</c:v>
                </c:pt>
                <c:pt idx="5">
                  <c:v>27.255813953488371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2-4C29-96A9-0F4707792A02}"/>
            </c:ext>
          </c:extLst>
        </c:ser>
        <c:ser>
          <c:idx val="3"/>
          <c:order val="3"/>
          <c:tx>
            <c:strRef>
              <c:f>Survived_total!$F$3:$F$5</c:f>
              <c:strCache>
                <c:ptCount val="1"/>
                <c:pt idx="0">
                  <c:v>1 - Promedio de 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Survived_total!$A$6:$B$15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Survived_total!$F$6:$F$15</c:f>
              <c:numCache>
                <c:formatCode>#,##0.00</c:formatCode>
                <c:ptCount val="6"/>
                <c:pt idx="0">
                  <c:v>34.939024390243901</c:v>
                </c:pt>
                <c:pt idx="1">
                  <c:v>36.248000000000005</c:v>
                </c:pt>
                <c:pt idx="2">
                  <c:v>28.080882352941178</c:v>
                </c:pt>
                <c:pt idx="3">
                  <c:v>16.022000000000002</c:v>
                </c:pt>
                <c:pt idx="4">
                  <c:v>19.329787234042552</c:v>
                </c:pt>
                <c:pt idx="5">
                  <c:v>22.274210526315787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B2-4C29-96A9-0F470779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88072"/>
        <c:axId val="448468552"/>
      </c:lineChart>
      <c:catAx>
        <c:axId val="43681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07128"/>
        <c:crosses val="autoZero"/>
        <c:auto val="1"/>
        <c:lblAlgn val="ctr"/>
        <c:lblOffset val="100"/>
        <c:noMultiLvlLbl val="0"/>
      </c:catAx>
      <c:valAx>
        <c:axId val="43680712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1720"/>
        <c:crosses val="autoZero"/>
        <c:crossBetween val="between"/>
      </c:valAx>
      <c:valAx>
        <c:axId val="448468552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88072"/>
        <c:crosses val="max"/>
        <c:crossBetween val="between"/>
      </c:valAx>
      <c:catAx>
        <c:axId val="487088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468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[train.xlsx]Survived_%!TablaDinámica2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6195407246037215E-2"/>
          <c:y val="0.1733332969378904"/>
          <c:w val="0.66504982351534325"/>
          <c:h val="0.66753056849751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'Survived_%'!$C$3:$C$5</c:f>
              <c:strCache>
                <c:ptCount val="1"/>
                <c:pt idx="0">
                  <c:v>0 - Cuenta de 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'Survived_%'!$A$6:$B$14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'Survived_%'!$C$6:$C$14</c:f>
              <c:numCache>
                <c:formatCode>0.00%</c:formatCode>
                <c:ptCount val="6"/>
                <c:pt idx="0">
                  <c:v>3.1914893617021274E-2</c:v>
                </c:pt>
                <c:pt idx="1">
                  <c:v>7.8947368421052627E-2</c:v>
                </c:pt>
                <c:pt idx="2">
                  <c:v>0.5</c:v>
                </c:pt>
                <c:pt idx="3">
                  <c:v>0.63114754098360659</c:v>
                </c:pt>
                <c:pt idx="4">
                  <c:v>0.84259259259259256</c:v>
                </c:pt>
                <c:pt idx="5">
                  <c:v>0.86455331412103742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C-45BC-9E3D-8C7B2AC14828}"/>
            </c:ext>
          </c:extLst>
        </c:ser>
        <c:ser>
          <c:idx val="2"/>
          <c:order val="2"/>
          <c:tx>
            <c:strRef>
              <c:f>'Survived_%'!$E$3:$E$5</c:f>
              <c:strCache>
                <c:ptCount val="1"/>
                <c:pt idx="0">
                  <c:v>1 - Cuenta de Survived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'Survived_%'!$A$6:$B$14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'Survived_%'!$E$6:$E$14</c:f>
              <c:numCache>
                <c:formatCode>0.00%</c:formatCode>
                <c:ptCount val="6"/>
                <c:pt idx="0">
                  <c:v>0.96808510638297873</c:v>
                </c:pt>
                <c:pt idx="1">
                  <c:v>0.92105263157894735</c:v>
                </c:pt>
                <c:pt idx="2">
                  <c:v>0.5</c:v>
                </c:pt>
                <c:pt idx="3">
                  <c:v>0.36885245901639346</c:v>
                </c:pt>
                <c:pt idx="4">
                  <c:v>0.15740740740740741</c:v>
                </c:pt>
                <c:pt idx="5">
                  <c:v>0.13544668587896252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C-45BC-9E3D-8C7B2AC14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811720"/>
        <c:axId val="436807128"/>
      </c:barChart>
      <c:lineChart>
        <c:grouping val="standard"/>
        <c:varyColors val="0"/>
        <c:ser>
          <c:idx val="1"/>
          <c:order val="1"/>
          <c:tx>
            <c:strRef>
              <c:f>'Survived_%'!$D$3:$D$5</c:f>
              <c:strCache>
                <c:ptCount val="1"/>
                <c:pt idx="0">
                  <c:v>0 - Promedio de 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'Survived_%'!$A$6:$B$14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'Survived_%'!$D$6:$D$14</c:f>
              <c:numCache>
                <c:formatCode>#,##0.00</c:formatCode>
                <c:ptCount val="6"/>
                <c:pt idx="0">
                  <c:v>25.666666666666668</c:v>
                </c:pt>
                <c:pt idx="1">
                  <c:v>36</c:v>
                </c:pt>
                <c:pt idx="2">
                  <c:v>23.818181818181817</c:v>
                </c:pt>
                <c:pt idx="3">
                  <c:v>44.581967213114751</c:v>
                </c:pt>
                <c:pt idx="4">
                  <c:v>33.36904761904762</c:v>
                </c:pt>
                <c:pt idx="5">
                  <c:v>27.255813953488371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C-45BC-9E3D-8C7B2AC14828}"/>
            </c:ext>
          </c:extLst>
        </c:ser>
        <c:ser>
          <c:idx val="3"/>
          <c:order val="3"/>
          <c:tx>
            <c:strRef>
              <c:f>'Survived_%'!$F$3:$F$5</c:f>
              <c:strCache>
                <c:ptCount val="1"/>
                <c:pt idx="0">
                  <c:v>1 - Promedio de 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'Survived_%'!$A$6:$B$14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'Survived_%'!$F$6:$F$14</c:f>
              <c:numCache>
                <c:formatCode>#,##0.00</c:formatCode>
                <c:ptCount val="6"/>
                <c:pt idx="0">
                  <c:v>34.939024390243901</c:v>
                </c:pt>
                <c:pt idx="1">
                  <c:v>28.080882352941178</c:v>
                </c:pt>
                <c:pt idx="2">
                  <c:v>19.329787234042552</c:v>
                </c:pt>
                <c:pt idx="3">
                  <c:v>36.248000000000005</c:v>
                </c:pt>
                <c:pt idx="4">
                  <c:v>16.022000000000002</c:v>
                </c:pt>
                <c:pt idx="5">
                  <c:v>22.274210526315787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C-45BC-9E3D-8C7B2AC14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88072"/>
        <c:axId val="448468552"/>
      </c:lineChart>
      <c:catAx>
        <c:axId val="43681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07128"/>
        <c:crosses val="autoZero"/>
        <c:auto val="1"/>
        <c:lblAlgn val="ctr"/>
        <c:lblOffset val="100"/>
        <c:noMultiLvlLbl val="0"/>
      </c:catAx>
      <c:valAx>
        <c:axId val="436807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1720"/>
        <c:crosses val="autoZero"/>
        <c:crossBetween val="between"/>
      </c:valAx>
      <c:valAx>
        <c:axId val="448468552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88072"/>
        <c:crosses val="max"/>
        <c:crossBetween val="between"/>
      </c:valAx>
      <c:catAx>
        <c:axId val="487088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468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16</xdr:row>
      <xdr:rowOff>142874</xdr:rowOff>
    </xdr:from>
    <xdr:to>
      <xdr:col>10</xdr:col>
      <xdr:colOff>247650</xdr:colOff>
      <xdr:row>41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16</xdr:row>
      <xdr:rowOff>142874</xdr:rowOff>
    </xdr:from>
    <xdr:to>
      <xdr:col>10</xdr:col>
      <xdr:colOff>247650</xdr:colOff>
      <xdr:row>41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620.522804976848" createdVersion="6" refreshedVersion="6" minRefreshableVersion="3" recordCount="891">
  <cacheSource type="worksheet">
    <worksheetSource ref="A2:N893" sheet="train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P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Name" numFmtId="0">
      <sharedItems/>
    </cacheField>
    <cacheField name="Sex" numFmtId="0">
      <sharedItems count="2">
        <s v="female"/>
        <s v="male"/>
      </sharedItems>
    </cacheField>
    <cacheField name="Age" numFmtId="0">
      <sharedItems containsString="0" containsBlank="1" containsNumber="1" minValue="0.42" maxValue="80" count="89">
        <n v="29"/>
        <n v="0.92"/>
        <n v="2"/>
        <n v="25"/>
        <n v="48"/>
        <n v="63"/>
        <n v="39"/>
        <n v="53"/>
        <n v="71"/>
        <n v="18"/>
        <n v="24"/>
        <n v="26"/>
        <n v="80"/>
        <m/>
        <n v="50"/>
        <n v="32"/>
        <n v="37"/>
        <n v="47"/>
        <n v="42"/>
        <n v="19"/>
        <n v="35"/>
        <n v="28"/>
        <n v="45"/>
        <n v="40"/>
        <n v="58"/>
        <n v="22"/>
        <n v="44"/>
        <n v="41"/>
        <n v="36"/>
        <n v="33"/>
        <n v="11"/>
        <n v="14"/>
        <n v="46"/>
        <n v="27"/>
        <n v="30"/>
        <n v="70"/>
        <n v="38"/>
        <n v="51"/>
        <n v="31"/>
        <n v="17"/>
        <n v="4"/>
        <n v="49"/>
        <n v="54"/>
        <n v="23"/>
        <n v="64"/>
        <n v="60"/>
        <n v="52"/>
        <n v="16"/>
        <n v="21"/>
        <n v="15"/>
        <n v="65"/>
        <n v="55"/>
        <n v="45.5"/>
        <n v="56"/>
        <n v="43"/>
        <n v="34"/>
        <n v="62"/>
        <n v="61"/>
        <n v="1"/>
        <n v="0.83"/>
        <n v="8"/>
        <n v="0.67"/>
        <n v="6"/>
        <n v="7"/>
        <n v="57"/>
        <n v="3"/>
        <n v="13"/>
        <n v="32.5"/>
        <n v="36.5"/>
        <n v="59"/>
        <n v="5"/>
        <n v="66"/>
        <n v="20"/>
        <n v="9"/>
        <n v="0.75"/>
        <n v="70.5"/>
        <n v="40.5"/>
        <n v="23.5"/>
        <n v="34.5"/>
        <n v="20.5"/>
        <n v="30.5"/>
        <n v="55.5"/>
        <n v="12"/>
        <n v="28.5"/>
        <n v="24.5"/>
        <n v="10"/>
        <n v="74"/>
        <n v="0.42"/>
        <n v="14.5"/>
      </sharedItems>
    </cacheField>
    <cacheField name="Age_adj" numFmtId="0">
      <sharedItems containsSemiMixedTypes="0" containsString="0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731"/>
    <x v="0"/>
    <x v="0"/>
    <s v="Allen, Miss. Elisabeth Walton"/>
    <x v="0"/>
    <x v="0"/>
    <n v="29"/>
    <n v="0"/>
    <n v="0"/>
    <n v="24160"/>
    <n v="211.33750000000001"/>
    <s v="B5"/>
    <s v="S"/>
  </r>
  <r>
    <n v="306"/>
    <x v="0"/>
    <x v="0"/>
    <s v="Allison, Master. Hudson Trevor"/>
    <x v="1"/>
    <x v="1"/>
    <n v="0.92"/>
    <n v="1"/>
    <n v="2"/>
    <n v="113781"/>
    <n v="151.55000000000001"/>
    <s v="C22 C26"/>
    <s v="S"/>
  </r>
  <r>
    <n v="298"/>
    <x v="1"/>
    <x v="0"/>
    <s v="Allison, Miss. Helen Loraine"/>
    <x v="0"/>
    <x v="2"/>
    <n v="2"/>
    <n v="1"/>
    <n v="2"/>
    <n v="113781"/>
    <n v="151.55000000000001"/>
    <s v="C22 C26"/>
    <s v="S"/>
  </r>
  <r>
    <n v="499"/>
    <x v="1"/>
    <x v="0"/>
    <s v="Allison, Mrs. Hudson J C (Bessie Waldo Daniels)"/>
    <x v="0"/>
    <x v="3"/>
    <n v="25"/>
    <n v="1"/>
    <n v="2"/>
    <n v="113781"/>
    <n v="151.55000000000001"/>
    <s v="C22 C26"/>
    <s v="S"/>
  </r>
  <r>
    <n v="461"/>
    <x v="0"/>
    <x v="0"/>
    <s v="Anderson, Mr. Harry"/>
    <x v="1"/>
    <x v="4"/>
    <n v="48"/>
    <n v="0"/>
    <n v="0"/>
    <n v="19952"/>
    <n v="26.55"/>
    <s v="E12"/>
    <s v="S"/>
  </r>
  <r>
    <n v="276"/>
    <x v="0"/>
    <x v="0"/>
    <s v="Andrews, Miss. Kornelia Theodosia"/>
    <x v="0"/>
    <x v="5"/>
    <n v="63"/>
    <n v="1"/>
    <n v="0"/>
    <n v="13502"/>
    <n v="77.958299999999994"/>
    <s v="D7"/>
    <s v="S"/>
  </r>
  <r>
    <n v="807"/>
    <x v="1"/>
    <x v="0"/>
    <s v="Andrews, Mr. Thomas Jr"/>
    <x v="1"/>
    <x v="6"/>
    <n v="39"/>
    <n v="0"/>
    <n v="0"/>
    <n v="112050"/>
    <n v="0"/>
    <s v="A36"/>
    <s v="S"/>
  </r>
  <r>
    <n v="572"/>
    <x v="0"/>
    <x v="0"/>
    <s v="Appleton, Mrs. Edward Dale (Charlotte Lamson)"/>
    <x v="0"/>
    <x v="7"/>
    <n v="53"/>
    <n v="2"/>
    <n v="0"/>
    <n v="11769"/>
    <n v="51.479199999999999"/>
    <s v="C101"/>
    <s v="S"/>
  </r>
  <r>
    <n v="494"/>
    <x v="1"/>
    <x v="0"/>
    <s v="Artagaveytia, Mr. Ramon"/>
    <x v="1"/>
    <x v="8"/>
    <n v="71"/>
    <n v="0"/>
    <n v="0"/>
    <s v="PC 17609"/>
    <n v="49.504199999999997"/>
    <m/>
    <s v="C"/>
  </r>
  <r>
    <n v="701"/>
    <x v="0"/>
    <x v="0"/>
    <s v="Astor, Mrs. John Jacob (Madeleine Talmadge Force)"/>
    <x v="0"/>
    <x v="9"/>
    <n v="18"/>
    <n v="1"/>
    <n v="0"/>
    <s v="PC 17757"/>
    <n v="227.52500000000001"/>
    <s v="C62 C64"/>
    <s v="C"/>
  </r>
  <r>
    <n v="370"/>
    <x v="0"/>
    <x v="0"/>
    <s v="Aubart, Mme. Leontine Pauline"/>
    <x v="0"/>
    <x v="10"/>
    <n v="24"/>
    <n v="0"/>
    <n v="0"/>
    <s v="PC 17477"/>
    <n v="69.3"/>
    <s v="B35"/>
    <s v="C"/>
  </r>
  <r>
    <n v="291"/>
    <x v="0"/>
    <x v="0"/>
    <s v="Barber, Miss. Ellen &quot;Nellie&quot;"/>
    <x v="0"/>
    <x v="11"/>
    <n v="26"/>
    <n v="0"/>
    <n v="0"/>
    <n v="19877"/>
    <n v="78.849999999999994"/>
    <m/>
    <s v="S"/>
  </r>
  <r>
    <n v="631"/>
    <x v="0"/>
    <x v="0"/>
    <s v="Barkworth, Mr. Algernon Henry Wilson"/>
    <x v="1"/>
    <x v="12"/>
    <n v="80"/>
    <n v="0"/>
    <n v="0"/>
    <n v="27042"/>
    <n v="30"/>
    <s v="A23"/>
    <s v="S"/>
  </r>
  <r>
    <n v="169"/>
    <x v="1"/>
    <x v="0"/>
    <s v="Baumann, Mr. John D"/>
    <x v="1"/>
    <x v="13"/>
    <n v="43.6953125"/>
    <n v="0"/>
    <n v="0"/>
    <s v="PC 17318"/>
    <n v="25.925000000000001"/>
    <m/>
    <s v="S"/>
  </r>
  <r>
    <n v="119"/>
    <x v="1"/>
    <x v="0"/>
    <s v="Baxter, Mr. Quigg Edmond"/>
    <x v="1"/>
    <x v="10"/>
    <n v="24"/>
    <n v="0"/>
    <n v="1"/>
    <s v="PC 17558"/>
    <n v="247.52080000000001"/>
    <s v="B58 B60"/>
    <s v="C"/>
  </r>
  <r>
    <n v="300"/>
    <x v="0"/>
    <x v="0"/>
    <s v="Baxter, Mrs. James (Helene DeLaudeniere Chaput)"/>
    <x v="0"/>
    <x v="14"/>
    <n v="50"/>
    <n v="0"/>
    <n v="1"/>
    <s v="PC 17558"/>
    <n v="247.52080000000001"/>
    <s v="B58 B60"/>
    <s v="C"/>
  </r>
  <r>
    <n v="219"/>
    <x v="0"/>
    <x v="0"/>
    <s v="Bazzani, Miss. Albina"/>
    <x v="0"/>
    <x v="15"/>
    <n v="32"/>
    <n v="0"/>
    <n v="0"/>
    <n v="11813"/>
    <n v="76.291700000000006"/>
    <s v="D15"/>
    <s v="C"/>
  </r>
  <r>
    <n v="249"/>
    <x v="0"/>
    <x v="0"/>
    <s v="Beckwith, Mr. Richard Leonard"/>
    <x v="1"/>
    <x v="16"/>
    <n v="37"/>
    <n v="1"/>
    <n v="1"/>
    <n v="11751"/>
    <n v="52.554200000000002"/>
    <s v="D35"/>
    <s v="S"/>
  </r>
  <r>
    <n v="872"/>
    <x v="0"/>
    <x v="0"/>
    <s v="Beckwith, Mrs. Richard Leonard (Sallie Monypeny)"/>
    <x v="0"/>
    <x v="17"/>
    <n v="47"/>
    <n v="1"/>
    <n v="1"/>
    <n v="11751"/>
    <n v="52.554200000000002"/>
    <s v="D35"/>
    <s v="S"/>
  </r>
  <r>
    <n v="890"/>
    <x v="0"/>
    <x v="0"/>
    <s v="Behr, Mr. Karl Howell"/>
    <x v="1"/>
    <x v="11"/>
    <n v="26"/>
    <n v="0"/>
    <n v="0"/>
    <n v="111369"/>
    <n v="30"/>
    <s v="C148"/>
    <s v="C"/>
  </r>
  <r>
    <n v="381"/>
    <x v="0"/>
    <x v="0"/>
    <s v="Bidois, Miss. Rosalie"/>
    <x v="0"/>
    <x v="18"/>
    <n v="42"/>
    <n v="0"/>
    <n v="0"/>
    <s v="PC 17757"/>
    <n v="227.52500000000001"/>
    <m/>
    <s v="C"/>
  </r>
  <r>
    <n v="485"/>
    <x v="0"/>
    <x v="0"/>
    <s v="Bishop, Mr. Dickinson H"/>
    <x v="1"/>
    <x v="3"/>
    <n v="25"/>
    <n v="1"/>
    <n v="0"/>
    <n v="11967"/>
    <n v="91.0792"/>
    <s v="B49"/>
    <s v="C"/>
  </r>
  <r>
    <n v="292"/>
    <x v="0"/>
    <x v="0"/>
    <s v="Bishop, Mrs. Dickinson H (Helen Walton)"/>
    <x v="0"/>
    <x v="19"/>
    <n v="19"/>
    <n v="1"/>
    <n v="0"/>
    <n v="11967"/>
    <n v="91.0792"/>
    <s v="B49"/>
    <s v="C"/>
  </r>
  <r>
    <n v="270"/>
    <x v="0"/>
    <x v="0"/>
    <s v="Bissette, Miss. Amelia"/>
    <x v="0"/>
    <x v="20"/>
    <n v="35"/>
    <n v="0"/>
    <n v="0"/>
    <s v="PC 17760"/>
    <n v="135.63329999999999"/>
    <s v="C99"/>
    <s v="S"/>
  </r>
  <r>
    <n v="431"/>
    <x v="0"/>
    <x v="0"/>
    <s v="Bjornstrom-Steffansson, Mr. Mauritz Hakan"/>
    <x v="1"/>
    <x v="21"/>
    <n v="28"/>
    <n v="0"/>
    <n v="0"/>
    <n v="110564"/>
    <n v="26.55"/>
    <s v="C52"/>
    <s v="S"/>
  </r>
  <r>
    <n v="340"/>
    <x v="1"/>
    <x v="0"/>
    <s v="Blackwell, Mr. Stephen Weart"/>
    <x v="1"/>
    <x v="22"/>
    <n v="45"/>
    <n v="0"/>
    <n v="0"/>
    <n v="113784"/>
    <n v="35.5"/>
    <s v="T"/>
    <s v="S"/>
  </r>
  <r>
    <n v="210"/>
    <x v="0"/>
    <x v="0"/>
    <s v="Blank, Mr. Henry"/>
    <x v="1"/>
    <x v="23"/>
    <n v="40"/>
    <n v="0"/>
    <n v="0"/>
    <n v="112277"/>
    <n v="31"/>
    <s v="A31"/>
    <s v="C"/>
  </r>
  <r>
    <n v="12"/>
    <x v="0"/>
    <x v="0"/>
    <s v="Bonnell, Miss. Elizabeth"/>
    <x v="0"/>
    <x v="24"/>
    <n v="58"/>
    <n v="0"/>
    <n v="0"/>
    <n v="113783"/>
    <n v="26.55"/>
    <s v="C103"/>
    <s v="S"/>
  </r>
  <r>
    <n v="357"/>
    <x v="0"/>
    <x v="0"/>
    <s v="Bowerman, Miss. Elsie Edith"/>
    <x v="0"/>
    <x v="25"/>
    <n v="22"/>
    <n v="0"/>
    <n v="1"/>
    <n v="113505"/>
    <n v="55"/>
    <s v="E33"/>
    <s v="S"/>
  </r>
  <r>
    <n v="508"/>
    <x v="0"/>
    <x v="0"/>
    <s v="Bradley, Mr. George (&quot;George Arthur Brayton&quot;)"/>
    <x v="1"/>
    <x v="13"/>
    <n v="35.36819672"/>
    <n v="0"/>
    <n v="0"/>
    <n v="111427"/>
    <n v="26.55"/>
    <m/>
    <s v="S"/>
  </r>
  <r>
    <n v="767"/>
    <x v="1"/>
    <x v="0"/>
    <s v="Brewe, Dr. Arthur Jackson"/>
    <x v="1"/>
    <x v="13"/>
    <n v="43.6953125"/>
    <n v="0"/>
    <n v="0"/>
    <n v="112379"/>
    <n v="39.6"/>
    <m/>
    <s v="C"/>
  </r>
  <r>
    <n v="195"/>
    <x v="0"/>
    <x v="0"/>
    <s v="Brown, Mrs. James Joseph (Margaret Tobin)"/>
    <x v="0"/>
    <x v="26"/>
    <n v="44"/>
    <n v="0"/>
    <n v="0"/>
    <s v="PC 17610"/>
    <n v="27.720800000000001"/>
    <s v="B4"/>
    <s v="C"/>
  </r>
  <r>
    <n v="338"/>
    <x v="0"/>
    <x v="0"/>
    <s v="Burns, Miss. Elizabeth Margaret"/>
    <x v="0"/>
    <x v="27"/>
    <n v="41"/>
    <n v="0"/>
    <n v="0"/>
    <n v="16966"/>
    <n v="134.5"/>
    <s v="E40"/>
    <s v="C"/>
  </r>
  <r>
    <n v="537"/>
    <x v="1"/>
    <x v="0"/>
    <s v="Butt, Major. Archibald Willingham"/>
    <x v="1"/>
    <x v="22"/>
    <n v="45"/>
    <n v="0"/>
    <n v="0"/>
    <n v="113050"/>
    <n v="26.55"/>
    <s v="B38"/>
    <s v="S"/>
  </r>
  <r>
    <n v="271"/>
    <x v="1"/>
    <x v="0"/>
    <s v="Cairns, Mr. Alexander"/>
    <x v="1"/>
    <x v="13"/>
    <n v="43.6953125"/>
    <n v="0"/>
    <n v="0"/>
    <n v="113798"/>
    <n v="31"/>
    <m/>
    <s v="S"/>
  </r>
  <r>
    <n v="708"/>
    <x v="0"/>
    <x v="0"/>
    <s v="Calderhead, Mr. Edward Pennington"/>
    <x v="1"/>
    <x v="18"/>
    <n v="42"/>
    <n v="0"/>
    <n v="0"/>
    <s v="PC 17476"/>
    <n v="26.287500000000001"/>
    <s v="E24"/>
    <s v="S"/>
  </r>
  <r>
    <n v="680"/>
    <x v="0"/>
    <x v="0"/>
    <s v="Cardeza, Mr. Thomas Drake Martinez"/>
    <x v="1"/>
    <x v="28"/>
    <n v="36"/>
    <n v="0"/>
    <n v="1"/>
    <s v="PC 17755"/>
    <n v="512.32920000000001"/>
    <s v="B51 B53 B55"/>
    <s v="C"/>
  </r>
  <r>
    <n v="873"/>
    <x v="1"/>
    <x v="0"/>
    <s v="Carlsson, Mr. Frans Olof"/>
    <x v="1"/>
    <x v="29"/>
    <n v="33"/>
    <n v="0"/>
    <n v="0"/>
    <n v="695"/>
    <n v="5"/>
    <s v="B51 B53 B55"/>
    <s v="S"/>
  </r>
  <r>
    <n v="84"/>
    <x v="1"/>
    <x v="0"/>
    <s v="Carrau, Mr. Francisco M"/>
    <x v="1"/>
    <x v="21"/>
    <n v="28"/>
    <n v="0"/>
    <n v="0"/>
    <n v="113059"/>
    <n v="47.1"/>
    <m/>
    <s v="S"/>
  </r>
  <r>
    <n v="803"/>
    <x v="0"/>
    <x v="0"/>
    <s v="Carter, Master. William Thornton II"/>
    <x v="1"/>
    <x v="30"/>
    <n v="11"/>
    <n v="1"/>
    <n v="2"/>
    <n v="113760"/>
    <n v="120"/>
    <s v="B96 B98"/>
    <s v="S"/>
  </r>
  <r>
    <n v="436"/>
    <x v="0"/>
    <x v="0"/>
    <s v="Carter, Miss. Lucile Polk"/>
    <x v="0"/>
    <x v="31"/>
    <n v="14"/>
    <n v="1"/>
    <n v="2"/>
    <n v="113760"/>
    <n v="120"/>
    <s v="B96 B98"/>
    <s v="S"/>
  </r>
  <r>
    <n v="391"/>
    <x v="0"/>
    <x v="0"/>
    <s v="Carter, Mr. William Ernest"/>
    <x v="1"/>
    <x v="28"/>
    <n v="36"/>
    <n v="1"/>
    <n v="2"/>
    <n v="113760"/>
    <n v="120"/>
    <s v="B96 B98"/>
    <s v="S"/>
  </r>
  <r>
    <n v="764"/>
    <x v="0"/>
    <x v="0"/>
    <s v="Carter, Mrs. William Ernest (Lucile Polk)"/>
    <x v="0"/>
    <x v="28"/>
    <n v="36"/>
    <n v="1"/>
    <n v="2"/>
    <n v="113760"/>
    <n v="120"/>
    <s v="B96 B98"/>
    <s v="S"/>
  </r>
  <r>
    <n v="742"/>
    <x v="1"/>
    <x v="0"/>
    <s v="Cavendish, Mr. Tyrell William"/>
    <x v="1"/>
    <x v="28"/>
    <n v="36"/>
    <n v="1"/>
    <n v="0"/>
    <n v="19877"/>
    <n v="78.849999999999994"/>
    <s v="C46"/>
    <s v="S"/>
  </r>
  <r>
    <n v="93"/>
    <x v="1"/>
    <x v="0"/>
    <s v="Chaffee, Mr. Herbert Fuller"/>
    <x v="1"/>
    <x v="32"/>
    <n v="46"/>
    <n v="1"/>
    <n v="0"/>
    <s v="W.E.P. 5734"/>
    <n v="61.174999999999997"/>
    <s v="E31"/>
    <s v="S"/>
  </r>
  <r>
    <n v="725"/>
    <x v="0"/>
    <x v="0"/>
    <s v="Chambers, Mr. Norman Campbell"/>
    <x v="1"/>
    <x v="33"/>
    <n v="27"/>
    <n v="1"/>
    <n v="0"/>
    <n v="113806"/>
    <n v="53.1"/>
    <s v="E8"/>
    <s v="S"/>
  </r>
  <r>
    <n v="810"/>
    <x v="0"/>
    <x v="0"/>
    <s v="Chambers, Mrs. Norman Campbell (Bertha Griggs)"/>
    <x v="0"/>
    <x v="29"/>
    <n v="33"/>
    <n v="1"/>
    <n v="0"/>
    <n v="113806"/>
    <n v="53.1"/>
    <s v="E8"/>
    <s v="S"/>
  </r>
  <r>
    <n v="258"/>
    <x v="0"/>
    <x v="0"/>
    <s v="Cherry, Miss. Gladys"/>
    <x v="0"/>
    <x v="34"/>
    <n v="30"/>
    <n v="0"/>
    <n v="0"/>
    <n v="110152"/>
    <n v="86.5"/>
    <s v="B77"/>
    <s v="S"/>
  </r>
  <r>
    <n v="167"/>
    <x v="0"/>
    <x v="0"/>
    <s v="Chibnall, Mrs. (Edith Martha Bowerman)"/>
    <x v="0"/>
    <x v="13"/>
    <n v="35.36819672"/>
    <n v="0"/>
    <n v="1"/>
    <n v="113505"/>
    <n v="55"/>
    <s v="E33"/>
    <s v="S"/>
  </r>
  <r>
    <n v="709"/>
    <x v="0"/>
    <x v="0"/>
    <s v="Cleaver, Miss. Alice"/>
    <x v="0"/>
    <x v="25"/>
    <n v="22"/>
    <n v="0"/>
    <n v="0"/>
    <n v="113781"/>
    <n v="151.55000000000001"/>
    <m/>
    <s v="S"/>
  </r>
  <r>
    <n v="476"/>
    <x v="1"/>
    <x v="0"/>
    <s v="Clifford, Mr. George Quincy"/>
    <x v="1"/>
    <x v="13"/>
    <n v="43.6953125"/>
    <n v="0"/>
    <n v="0"/>
    <n v="110465"/>
    <n v="52"/>
    <s v="A14"/>
    <s v="S"/>
  </r>
  <r>
    <n v="663"/>
    <x v="1"/>
    <x v="0"/>
    <s v="Colley, Mr. Edward Pomeroy"/>
    <x v="1"/>
    <x v="17"/>
    <n v="47"/>
    <n v="0"/>
    <n v="0"/>
    <n v="5727"/>
    <n v="25.587499999999999"/>
    <s v="E58"/>
    <s v="S"/>
  </r>
  <r>
    <n v="836"/>
    <x v="0"/>
    <x v="0"/>
    <s v="Compton, Miss. Sara Rebecca"/>
    <x v="0"/>
    <x v="6"/>
    <n v="39"/>
    <n v="1"/>
    <n v="1"/>
    <s v="PC 17756"/>
    <n v="83.158299999999997"/>
    <s v="E49"/>
    <s v="C"/>
  </r>
  <r>
    <n v="746"/>
    <x v="1"/>
    <x v="0"/>
    <s v="Crosby, Capt. Edward Gifford"/>
    <x v="1"/>
    <x v="35"/>
    <n v="70"/>
    <n v="1"/>
    <n v="1"/>
    <s v="WE/P 5735"/>
    <n v="71"/>
    <s v="B22"/>
    <s v="S"/>
  </r>
  <r>
    <n v="541"/>
    <x v="0"/>
    <x v="0"/>
    <s v="Crosby, Miss. Harriet R"/>
    <x v="0"/>
    <x v="28"/>
    <n v="36"/>
    <n v="0"/>
    <n v="2"/>
    <s v="WE/P 5735"/>
    <n v="71"/>
    <s v="B22"/>
    <s v="S"/>
  </r>
  <r>
    <n v="2"/>
    <x v="0"/>
    <x v="0"/>
    <s v="Cumings, Mrs. John Bradley (Florence Briggs Thayer)"/>
    <x v="0"/>
    <x v="36"/>
    <n v="38"/>
    <n v="1"/>
    <n v="0"/>
    <s v="PC 17599"/>
    <n v="71.283299999999997"/>
    <s v="C85"/>
    <s v="C"/>
  </r>
  <r>
    <n v="858"/>
    <x v="0"/>
    <x v="0"/>
    <s v="Daly, Mr. Peter Denis "/>
    <x v="1"/>
    <x v="37"/>
    <n v="51"/>
    <n v="0"/>
    <n v="0"/>
    <n v="113055"/>
    <n v="26.55"/>
    <s v="E17"/>
    <s v="S"/>
  </r>
  <r>
    <n v="608"/>
    <x v="0"/>
    <x v="0"/>
    <s v="Daniel, Mr. Robert Williams"/>
    <x v="1"/>
    <x v="33"/>
    <n v="27"/>
    <n v="0"/>
    <n v="0"/>
    <n v="113804"/>
    <n v="30.5"/>
    <m/>
    <s v="S"/>
  </r>
  <r>
    <n v="672"/>
    <x v="1"/>
    <x v="0"/>
    <s v="Davidson, Mr. Thornton"/>
    <x v="1"/>
    <x v="38"/>
    <n v="31"/>
    <n v="1"/>
    <n v="0"/>
    <s v="F.C. 12750"/>
    <n v="52"/>
    <s v="B71"/>
    <s v="S"/>
  </r>
  <r>
    <n v="691"/>
    <x v="0"/>
    <x v="0"/>
    <s v="Dick, Mr. Albert Adrian"/>
    <x v="1"/>
    <x v="38"/>
    <n v="31"/>
    <n v="1"/>
    <n v="0"/>
    <n v="17474"/>
    <n v="57"/>
    <s v="B20"/>
    <s v="S"/>
  </r>
  <r>
    <n v="782"/>
    <x v="0"/>
    <x v="0"/>
    <s v="Dick, Mrs. Albert Adrian (Vera Gillespie)"/>
    <x v="0"/>
    <x v="39"/>
    <n v="17"/>
    <n v="1"/>
    <n v="0"/>
    <n v="17474"/>
    <n v="57"/>
    <s v="B20"/>
    <s v="S"/>
  </r>
  <r>
    <n v="446"/>
    <x v="0"/>
    <x v="0"/>
    <s v="Dodge, Master. Washington"/>
    <x v="1"/>
    <x v="40"/>
    <n v="4"/>
    <n v="0"/>
    <n v="2"/>
    <n v="33638"/>
    <n v="81.8583"/>
    <s v="A34"/>
    <s v="S"/>
  </r>
  <r>
    <n v="545"/>
    <x v="1"/>
    <x v="0"/>
    <s v="Douglas, Mr. Walter Donald"/>
    <x v="1"/>
    <x v="14"/>
    <n v="50"/>
    <n v="1"/>
    <n v="0"/>
    <s v="PC 17761"/>
    <n v="106.425"/>
    <s v="C86"/>
    <s v="C"/>
  </r>
  <r>
    <n v="557"/>
    <x v="0"/>
    <x v="0"/>
    <s v="Duff Gordon, Lady. (Lucille Christiana Sutherland) (&quot;Mrs Morgan&quot;)"/>
    <x v="0"/>
    <x v="4"/>
    <n v="48"/>
    <n v="1"/>
    <n v="0"/>
    <n v="11755"/>
    <n v="39.6"/>
    <s v="A16"/>
    <s v="C"/>
  </r>
  <r>
    <n v="600"/>
    <x v="0"/>
    <x v="0"/>
    <s v="Duff Gordon, Sir. Cosmo Edmund (&quot;Mr Morgan&quot;)"/>
    <x v="1"/>
    <x v="41"/>
    <n v="49"/>
    <n v="1"/>
    <n v="0"/>
    <s v="PC 17485"/>
    <n v="56.929200000000002"/>
    <s v="A20"/>
    <s v="C"/>
  </r>
  <r>
    <n v="717"/>
    <x v="0"/>
    <x v="0"/>
    <s v="Endres, Miss. Caroline Louise"/>
    <x v="0"/>
    <x v="36"/>
    <n v="38"/>
    <n v="0"/>
    <n v="0"/>
    <s v="PC 17757"/>
    <n v="227.52500000000001"/>
    <s v="C45"/>
    <s v="C"/>
  </r>
  <r>
    <n v="497"/>
    <x v="0"/>
    <x v="0"/>
    <s v="Eustis, Miss. Elizabeth Mussey"/>
    <x v="0"/>
    <x v="42"/>
    <n v="54"/>
    <n v="1"/>
    <n v="0"/>
    <n v="36947"/>
    <n v="78.2667"/>
    <s v="D20"/>
    <s v="C"/>
  </r>
  <r>
    <n v="528"/>
    <x v="1"/>
    <x v="0"/>
    <s v="Farthing, Mr. John"/>
    <x v="1"/>
    <x v="13"/>
    <n v="43.6953125"/>
    <n v="0"/>
    <n v="0"/>
    <s v="PC 17483"/>
    <n v="221.7792"/>
    <s v="C95"/>
    <s v="S"/>
  </r>
  <r>
    <n v="307"/>
    <x v="0"/>
    <x v="0"/>
    <s v="Fleming, Miss. Margaret"/>
    <x v="0"/>
    <x v="13"/>
    <n v="35.36819672"/>
    <n v="0"/>
    <n v="0"/>
    <n v="17421"/>
    <n v="110.88330000000001"/>
    <m/>
    <s v="C"/>
  </r>
  <r>
    <n v="573"/>
    <x v="0"/>
    <x v="0"/>
    <s v="Flynn, Mr. John Irwin (&quot;Irving&quot;)"/>
    <x v="1"/>
    <x v="28"/>
    <n v="36"/>
    <n v="0"/>
    <n v="0"/>
    <s v="PC 17474"/>
    <n v="26.387499999999999"/>
    <s v="E25"/>
    <s v="S"/>
  </r>
  <r>
    <n v="453"/>
    <x v="1"/>
    <x v="0"/>
    <s v="Foreman, Mr. Benjamin Laventall"/>
    <x v="1"/>
    <x v="34"/>
    <n v="30"/>
    <n v="0"/>
    <n v="0"/>
    <n v="113051"/>
    <n v="27.75"/>
    <s v="C111"/>
    <s v="C"/>
  </r>
  <r>
    <n v="342"/>
    <x v="0"/>
    <x v="0"/>
    <s v="Fortune, Miss. Alice Elizabeth"/>
    <x v="0"/>
    <x v="10"/>
    <n v="24"/>
    <n v="3"/>
    <n v="2"/>
    <n v="19950"/>
    <n v="263"/>
    <s v="C23 C25 C27"/>
    <s v="S"/>
  </r>
  <r>
    <n v="89"/>
    <x v="0"/>
    <x v="0"/>
    <s v="Fortune, Miss. Mabel Helen"/>
    <x v="0"/>
    <x v="43"/>
    <n v="23"/>
    <n v="3"/>
    <n v="2"/>
    <n v="19950"/>
    <n v="263"/>
    <s v="C23 C25 C27"/>
    <s v="S"/>
  </r>
  <r>
    <n v="28"/>
    <x v="1"/>
    <x v="0"/>
    <s v="Fortune, Mr. Charles Alexander"/>
    <x v="1"/>
    <x v="19"/>
    <n v="19"/>
    <n v="3"/>
    <n v="2"/>
    <n v="19950"/>
    <n v="263"/>
    <s v="C23 C25 C27"/>
    <s v="S"/>
  </r>
  <r>
    <n v="439"/>
    <x v="1"/>
    <x v="0"/>
    <s v="Fortune, Mr. Mark"/>
    <x v="1"/>
    <x v="44"/>
    <n v="64"/>
    <n v="1"/>
    <n v="4"/>
    <n v="19950"/>
    <n v="263"/>
    <s v="C23 C25 C27"/>
    <s v="S"/>
  </r>
  <r>
    <n v="310"/>
    <x v="0"/>
    <x v="0"/>
    <s v="Francatelli, Miss. Laura Mabel"/>
    <x v="0"/>
    <x v="34"/>
    <n v="30"/>
    <n v="0"/>
    <n v="0"/>
    <s v="PC 17485"/>
    <n v="56.929200000000002"/>
    <s v="E36"/>
    <s v="C"/>
  </r>
  <r>
    <n v="661"/>
    <x v="0"/>
    <x v="0"/>
    <s v="Frauenthal, Dr. Henry William"/>
    <x v="1"/>
    <x v="14"/>
    <n v="50"/>
    <n v="2"/>
    <n v="0"/>
    <s v="PC 17611"/>
    <n v="133.65"/>
    <m/>
    <s v="S"/>
  </r>
  <r>
    <n v="335"/>
    <x v="0"/>
    <x v="0"/>
    <s v="Frauenthal, Mrs. Henry William (Clara Heinsheimer)"/>
    <x v="0"/>
    <x v="13"/>
    <n v="35.36819672"/>
    <n v="1"/>
    <n v="0"/>
    <s v="PC 17611"/>
    <n v="133.65"/>
    <m/>
    <s v="S"/>
  </r>
  <r>
    <n v="540"/>
    <x v="0"/>
    <x v="0"/>
    <s v="Frolicher, Miss. Hedwig Margaritha"/>
    <x v="0"/>
    <x v="25"/>
    <n v="22"/>
    <n v="0"/>
    <n v="2"/>
    <n v="13568"/>
    <n v="49.5"/>
    <s v="B39"/>
    <s v="C"/>
  </r>
  <r>
    <n v="588"/>
    <x v="0"/>
    <x v="0"/>
    <s v="Frolicher-Stehli, Mr. Maxmillian"/>
    <x v="1"/>
    <x v="45"/>
    <n v="60"/>
    <n v="1"/>
    <n v="1"/>
    <n v="13567"/>
    <n v="79.2"/>
    <s v="B41"/>
    <s v="C"/>
  </r>
  <r>
    <n v="816"/>
    <x v="1"/>
    <x v="0"/>
    <s v="Fry, Mr. Richard"/>
    <x v="1"/>
    <x v="13"/>
    <n v="43.6953125"/>
    <n v="0"/>
    <n v="0"/>
    <n v="112058"/>
    <n v="0"/>
    <s v="B102"/>
    <s v="S"/>
  </r>
  <r>
    <n v="138"/>
    <x v="1"/>
    <x v="0"/>
    <s v="Futrelle, Mr. Jacques Heath"/>
    <x v="1"/>
    <x v="16"/>
    <n v="37"/>
    <n v="1"/>
    <n v="0"/>
    <n v="113803"/>
    <n v="53.1"/>
    <s v="C123"/>
    <s v="S"/>
  </r>
  <r>
    <n v="4"/>
    <x v="0"/>
    <x v="0"/>
    <s v="Futrelle, Mrs. Jacques Heath (Lily May Peel)"/>
    <x v="0"/>
    <x v="20"/>
    <n v="35"/>
    <n v="1"/>
    <n v="0"/>
    <n v="113803"/>
    <n v="53.1"/>
    <s v="C123"/>
    <s v="S"/>
  </r>
  <r>
    <n v="463"/>
    <x v="1"/>
    <x v="0"/>
    <s v="Gee, Mr. Arthur H"/>
    <x v="1"/>
    <x v="17"/>
    <n v="47"/>
    <n v="0"/>
    <n v="0"/>
    <n v="111320"/>
    <n v="38.5"/>
    <s v="E63"/>
    <s v="S"/>
  </r>
  <r>
    <n v="140"/>
    <x v="1"/>
    <x v="0"/>
    <s v="Giglio, Mr. Victor"/>
    <x v="1"/>
    <x v="10"/>
    <n v="24"/>
    <n v="0"/>
    <n v="0"/>
    <s v="PC 17593"/>
    <n v="79.2"/>
    <s v="B86"/>
    <s v="C"/>
  </r>
  <r>
    <n v="454"/>
    <x v="0"/>
    <x v="0"/>
    <s v="Goldenberg, Mr. Samuel L"/>
    <x v="1"/>
    <x v="41"/>
    <n v="49"/>
    <n v="1"/>
    <n v="0"/>
    <n v="17453"/>
    <n v="89.104200000000006"/>
    <s v="C92"/>
    <s v="C"/>
  </r>
  <r>
    <n v="850"/>
    <x v="0"/>
    <x v="0"/>
    <s v="Goldenberg, Mrs. Samuel L (Edwiga Grabowska)"/>
    <x v="0"/>
    <x v="13"/>
    <n v="35.36819672"/>
    <n v="1"/>
    <n v="0"/>
    <n v="17453"/>
    <n v="89.104200000000006"/>
    <s v="C92"/>
    <s v="C"/>
  </r>
  <r>
    <n v="97"/>
    <x v="1"/>
    <x v="0"/>
    <s v="Goldschmidt, Mr. George B"/>
    <x v="1"/>
    <x v="8"/>
    <n v="71"/>
    <n v="0"/>
    <n v="0"/>
    <s v="PC 17754"/>
    <n v="34.654200000000003"/>
    <s v="A5"/>
    <s v="C"/>
  </r>
  <r>
    <n v="888"/>
    <x v="0"/>
    <x v="0"/>
    <s v="Graham, Miss. Margaret Edith"/>
    <x v="0"/>
    <x v="19"/>
    <n v="19"/>
    <n v="0"/>
    <n v="0"/>
    <n v="112053"/>
    <n v="30"/>
    <s v="B42"/>
    <s v="S"/>
  </r>
  <r>
    <n v="333"/>
    <x v="1"/>
    <x v="0"/>
    <s v="Graham, Mr. George Edward"/>
    <x v="1"/>
    <x v="36"/>
    <n v="38"/>
    <n v="0"/>
    <n v="1"/>
    <s v="PC 17582"/>
    <n v="153.46250000000001"/>
    <s v="C91"/>
    <s v="S"/>
  </r>
  <r>
    <n v="269"/>
    <x v="0"/>
    <x v="0"/>
    <s v="Graham, Mrs. William Thompson (Edith Junkins)"/>
    <x v="0"/>
    <x v="24"/>
    <n v="58"/>
    <n v="0"/>
    <n v="1"/>
    <s v="PC 17582"/>
    <n v="153.46250000000001"/>
    <s v="C125"/>
    <s v="S"/>
  </r>
  <r>
    <n v="98"/>
    <x v="0"/>
    <x v="0"/>
    <s v="Greenfield, Mr. William Bertram"/>
    <x v="1"/>
    <x v="43"/>
    <n v="23"/>
    <n v="0"/>
    <n v="1"/>
    <s v="PC 17759"/>
    <n v="63.3583"/>
    <s v="D10 D12"/>
    <s v="C"/>
  </r>
  <r>
    <n v="790"/>
    <x v="1"/>
    <x v="0"/>
    <s v="Guggenheim, Mr. Benjamin"/>
    <x v="1"/>
    <x v="32"/>
    <n v="46"/>
    <n v="0"/>
    <n v="0"/>
    <s v="PC 17593"/>
    <n v="79.2"/>
    <s v="B82 B84"/>
    <s v="C"/>
  </r>
  <r>
    <n v="371"/>
    <x v="0"/>
    <x v="0"/>
    <s v="Harder, Mr. George Achilles"/>
    <x v="1"/>
    <x v="3"/>
    <n v="25"/>
    <n v="1"/>
    <n v="0"/>
    <n v="11765"/>
    <n v="55.441699999999997"/>
    <s v="E50"/>
    <s v="C"/>
  </r>
  <r>
    <n v="646"/>
    <x v="0"/>
    <x v="0"/>
    <s v="Harper, Mr. Henry Sleeper"/>
    <x v="1"/>
    <x v="4"/>
    <n v="48"/>
    <n v="1"/>
    <n v="0"/>
    <s v="PC 17572"/>
    <n v="76.729200000000006"/>
    <s v="D33"/>
    <s v="C"/>
  </r>
  <r>
    <n v="53"/>
    <x v="0"/>
    <x v="0"/>
    <s v="Harper, Mrs. Henry Sleeper (Myna Haxtun)"/>
    <x v="0"/>
    <x v="41"/>
    <n v="49"/>
    <n v="1"/>
    <n v="0"/>
    <s v="PC 17572"/>
    <n v="76.729200000000006"/>
    <s v="D33"/>
    <s v="C"/>
  </r>
  <r>
    <n v="603"/>
    <x v="1"/>
    <x v="0"/>
    <s v="Harrington, Mr. Charles H"/>
    <x v="1"/>
    <x v="13"/>
    <n v="43.6953125"/>
    <n v="0"/>
    <n v="0"/>
    <n v="113796"/>
    <n v="42.4"/>
    <m/>
    <s v="S"/>
  </r>
  <r>
    <n v="63"/>
    <x v="1"/>
    <x v="0"/>
    <s v="Harris, Mr. Henry Birkhardt"/>
    <x v="1"/>
    <x v="22"/>
    <n v="45"/>
    <n v="1"/>
    <n v="0"/>
    <n v="36973"/>
    <n v="83.474999999999994"/>
    <s v="C83"/>
    <s v="S"/>
  </r>
  <r>
    <n v="231"/>
    <x v="0"/>
    <x v="0"/>
    <s v="Harris, Mrs. Henry Birkhardt (Irene Wallach)"/>
    <x v="0"/>
    <x v="20"/>
    <n v="35"/>
    <n v="1"/>
    <n v="0"/>
    <n v="36973"/>
    <n v="83.474999999999994"/>
    <s v="C83"/>
    <s v="S"/>
  </r>
  <r>
    <n v="264"/>
    <x v="1"/>
    <x v="0"/>
    <s v="Harrison, Mr. William"/>
    <x v="1"/>
    <x v="23"/>
    <n v="40"/>
    <n v="0"/>
    <n v="0"/>
    <n v="112059"/>
    <n v="0"/>
    <s v="B94"/>
    <s v="S"/>
  </r>
  <r>
    <n v="682"/>
    <x v="0"/>
    <x v="0"/>
    <s v="Hassab, Mr. Hammad"/>
    <x v="1"/>
    <x v="33"/>
    <n v="27"/>
    <n v="0"/>
    <n v="0"/>
    <s v="PC 17572"/>
    <n v="76.729200000000006"/>
    <s v="D49"/>
    <s v="C"/>
  </r>
  <r>
    <n v="741"/>
    <x v="0"/>
    <x v="0"/>
    <s v="Hawksford, Mr. Walter James"/>
    <x v="1"/>
    <x v="13"/>
    <n v="35.36819672"/>
    <n v="0"/>
    <n v="0"/>
    <n v="16988"/>
    <n v="30"/>
    <s v="D45"/>
    <s v="S"/>
  </r>
  <r>
    <n v="311"/>
    <x v="0"/>
    <x v="0"/>
    <s v="Hays, Miss. Margaret Bechstein"/>
    <x v="0"/>
    <x v="10"/>
    <n v="24"/>
    <n v="0"/>
    <n v="0"/>
    <n v="11767"/>
    <n v="83.158299999999997"/>
    <s v="C54"/>
    <s v="C"/>
  </r>
  <r>
    <n v="821"/>
    <x v="0"/>
    <x v="0"/>
    <s v="Hays, Mrs. Charles Melville (Clara Jennings Gregg)"/>
    <x v="0"/>
    <x v="46"/>
    <n v="52"/>
    <n v="1"/>
    <n v="1"/>
    <n v="12749"/>
    <n v="93.5"/>
    <s v="B69"/>
    <s v="S"/>
  </r>
  <r>
    <n v="330"/>
    <x v="0"/>
    <x v="0"/>
    <s v="Hippach, Miss. Jean Gertrude"/>
    <x v="0"/>
    <x v="47"/>
    <n v="16"/>
    <n v="0"/>
    <n v="1"/>
    <n v="111361"/>
    <n v="57.979199999999999"/>
    <s v="B18"/>
    <s v="C"/>
  </r>
  <r>
    <n v="524"/>
    <x v="0"/>
    <x v="0"/>
    <s v="Hippach, Mrs. Louis Albert (Ida Sophia Fischer)"/>
    <x v="0"/>
    <x v="26"/>
    <n v="44"/>
    <n v="0"/>
    <n v="1"/>
    <n v="111361"/>
    <n v="57.979199999999999"/>
    <s v="B18"/>
    <s v="C"/>
  </r>
  <r>
    <n v="766"/>
    <x v="0"/>
    <x v="0"/>
    <s v="Hogeboom, Mrs. John C (Anna Andrews)"/>
    <x v="0"/>
    <x v="37"/>
    <n v="51"/>
    <n v="1"/>
    <n v="0"/>
    <n v="13502"/>
    <n v="77.958299999999994"/>
    <s v="D11"/>
    <s v="S"/>
  </r>
  <r>
    <n v="36"/>
    <x v="1"/>
    <x v="0"/>
    <s v="Holverson, Mr. Alexander Oskar"/>
    <x v="1"/>
    <x v="18"/>
    <n v="42"/>
    <n v="1"/>
    <n v="0"/>
    <n v="113789"/>
    <n v="52"/>
    <m/>
    <s v="S"/>
  </r>
  <r>
    <n v="384"/>
    <x v="0"/>
    <x v="0"/>
    <s v="Holverson, Mrs. Alexander Oskar (Mary Aline Towner)"/>
    <x v="0"/>
    <x v="20"/>
    <n v="35"/>
    <n v="1"/>
    <n v="0"/>
    <n v="113789"/>
    <n v="52"/>
    <m/>
    <s v="S"/>
  </r>
  <r>
    <n v="605"/>
    <x v="0"/>
    <x v="0"/>
    <s v="Homer, Mr. Harry (&quot;Mr E Haven&quot;)"/>
    <x v="1"/>
    <x v="20"/>
    <n v="35"/>
    <n v="0"/>
    <n v="0"/>
    <n v="111426"/>
    <n v="26.55"/>
    <m/>
    <s v="C"/>
  </r>
  <r>
    <n v="225"/>
    <x v="0"/>
    <x v="0"/>
    <s v="Hoyt, Mr. Frederick Maxfield"/>
    <x v="1"/>
    <x v="36"/>
    <n v="38"/>
    <n v="1"/>
    <n v="0"/>
    <n v="19943"/>
    <n v="90"/>
    <s v="C93"/>
    <s v="S"/>
  </r>
  <r>
    <n v="794"/>
    <x v="1"/>
    <x v="0"/>
    <s v="Hoyt, Mr. William Fisher"/>
    <x v="1"/>
    <x v="13"/>
    <n v="43.6953125"/>
    <n v="0"/>
    <n v="0"/>
    <s v="PC 17600"/>
    <n v="30.695799999999998"/>
    <m/>
    <s v="C"/>
  </r>
  <r>
    <n v="487"/>
    <x v="0"/>
    <x v="0"/>
    <s v="Hoyt, Mrs. Frederick Maxfield (Jane Anne Forby)"/>
    <x v="0"/>
    <x v="20"/>
    <n v="35"/>
    <n v="1"/>
    <n v="0"/>
    <n v="19943"/>
    <n v="90"/>
    <s v="C93"/>
    <s v="S"/>
  </r>
  <r>
    <n v="62"/>
    <x v="0"/>
    <x v="0"/>
    <s v="Icard, Miss. Amelie"/>
    <x v="0"/>
    <x v="36"/>
    <n v="38"/>
    <n v="0"/>
    <n v="0"/>
    <n v="113572"/>
    <n v="80"/>
    <s v="B28"/>
    <m/>
  </r>
  <r>
    <n v="178"/>
    <x v="1"/>
    <x v="0"/>
    <s v="Isham, Miss. Ann Elizabeth"/>
    <x v="0"/>
    <x v="14"/>
    <n v="50"/>
    <n v="0"/>
    <n v="0"/>
    <s v="PC 17595"/>
    <n v="28.712499999999999"/>
    <s v="C49"/>
    <s v="C"/>
  </r>
  <r>
    <n v="488"/>
    <x v="1"/>
    <x v="0"/>
    <s v="Kent, Mr. Edward Austin"/>
    <x v="1"/>
    <x v="24"/>
    <n v="58"/>
    <n v="0"/>
    <n v="0"/>
    <n v="11771"/>
    <n v="29.7"/>
    <s v="B37"/>
    <s v="C"/>
  </r>
  <r>
    <n v="458"/>
    <x v="0"/>
    <x v="0"/>
    <s v="Kenyon, Mrs. Frederick R (Marion)"/>
    <x v="0"/>
    <x v="13"/>
    <n v="35.36819672"/>
    <n v="1"/>
    <n v="0"/>
    <n v="17464"/>
    <n v="51.862499999999997"/>
    <s v="D21"/>
    <s v="S"/>
  </r>
  <r>
    <n v="622"/>
    <x v="0"/>
    <x v="0"/>
    <s v="Kimball, Mr. Edwin Nelson Jr"/>
    <x v="1"/>
    <x v="18"/>
    <n v="42"/>
    <n v="1"/>
    <n v="0"/>
    <n v="11753"/>
    <n v="52.554200000000002"/>
    <s v="D19"/>
    <s v="S"/>
  </r>
  <r>
    <n v="712"/>
    <x v="1"/>
    <x v="0"/>
    <s v="Klaber, Mr. Herman"/>
    <x v="1"/>
    <x v="13"/>
    <n v="43.6953125"/>
    <n v="0"/>
    <n v="0"/>
    <n v="113028"/>
    <n v="26.55"/>
    <s v="C124"/>
    <s v="S"/>
  </r>
  <r>
    <n v="797"/>
    <x v="0"/>
    <x v="0"/>
    <s v="Leader, Dr. Alice (Farnham)"/>
    <x v="0"/>
    <x v="41"/>
    <n v="49"/>
    <n v="0"/>
    <n v="0"/>
    <n v="17465"/>
    <n v="25.929200000000002"/>
    <s v="D17"/>
    <s v="S"/>
  </r>
  <r>
    <n v="538"/>
    <x v="0"/>
    <x v="0"/>
    <s v="LeRoy, Miss. Bertha"/>
    <x v="0"/>
    <x v="34"/>
    <n v="30"/>
    <n v="0"/>
    <n v="0"/>
    <s v="PC 17761"/>
    <n v="106.425"/>
    <m/>
    <s v="C"/>
  </r>
  <r>
    <n v="738"/>
    <x v="0"/>
    <x v="0"/>
    <s v="Lesurer, Mr. Gustave J"/>
    <x v="1"/>
    <x v="20"/>
    <n v="35"/>
    <n v="0"/>
    <n v="0"/>
    <s v="PC 17755"/>
    <n v="512.32920000000001"/>
    <s v="B101"/>
    <s v="C"/>
  </r>
  <r>
    <n v="296"/>
    <x v="1"/>
    <x v="0"/>
    <s v="Lewy, Mr. Ervin G"/>
    <x v="1"/>
    <x v="13"/>
    <n v="43.6953125"/>
    <n v="0"/>
    <n v="0"/>
    <s v="PC 17612"/>
    <n v="27.720800000000001"/>
    <m/>
    <s v="C"/>
  </r>
  <r>
    <n v="854"/>
    <x v="0"/>
    <x v="0"/>
    <s v="Lines, Miss. Mary Conover"/>
    <x v="0"/>
    <x v="47"/>
    <n v="16"/>
    <n v="0"/>
    <n v="1"/>
    <s v="PC 17592"/>
    <n v="39.4"/>
    <s v="D28"/>
    <s v="S"/>
  </r>
  <r>
    <n v="783"/>
    <x v="1"/>
    <x v="0"/>
    <s v="Long, Mr. Milton Clyde"/>
    <x v="1"/>
    <x v="0"/>
    <n v="29"/>
    <n v="0"/>
    <n v="0"/>
    <n v="113501"/>
    <n v="30"/>
    <s v="D6"/>
    <s v="S"/>
  </r>
  <r>
    <n v="628"/>
    <x v="0"/>
    <x v="0"/>
    <s v="Longley, Miss. Gretchen Fiske"/>
    <x v="0"/>
    <x v="48"/>
    <n v="21"/>
    <n v="0"/>
    <n v="0"/>
    <n v="13502"/>
    <n v="77.958299999999994"/>
    <s v="D9"/>
    <s v="S"/>
  </r>
  <r>
    <n v="196"/>
    <x v="0"/>
    <x v="0"/>
    <s v="Lurette, Miss. Elise"/>
    <x v="0"/>
    <x v="24"/>
    <n v="58"/>
    <n v="0"/>
    <n v="0"/>
    <s v="PC 17569"/>
    <n v="146.52080000000001"/>
    <s v="B80"/>
    <s v="C"/>
  </r>
  <r>
    <n v="690"/>
    <x v="0"/>
    <x v="0"/>
    <s v="Madill, Miss. Georgette Alexandra"/>
    <x v="0"/>
    <x v="49"/>
    <n v="15"/>
    <n v="0"/>
    <n v="1"/>
    <n v="24160"/>
    <n v="211.33750000000001"/>
    <s v="B5"/>
    <s v="S"/>
  </r>
  <r>
    <n v="505"/>
    <x v="0"/>
    <x v="0"/>
    <s v="Maioni, Miss. Roberta"/>
    <x v="0"/>
    <x v="47"/>
    <n v="16"/>
    <n v="0"/>
    <n v="0"/>
    <n v="110152"/>
    <n v="86.5"/>
    <s v="B79"/>
    <s v="S"/>
  </r>
  <r>
    <n v="840"/>
    <x v="0"/>
    <x v="0"/>
    <s v="Marechal, Mr. Pierre"/>
    <x v="1"/>
    <x v="13"/>
    <n v="35.36819672"/>
    <n v="0"/>
    <n v="0"/>
    <n v="11774"/>
    <n v="29.7"/>
    <s v="C47"/>
    <s v="C"/>
  </r>
  <r>
    <n v="749"/>
    <x v="1"/>
    <x v="0"/>
    <s v="Marvin, Mr. Daniel Warner"/>
    <x v="1"/>
    <x v="19"/>
    <n v="19"/>
    <n v="1"/>
    <n v="0"/>
    <n v="113773"/>
    <n v="53.1"/>
    <s v="D30"/>
    <s v="S"/>
  </r>
  <r>
    <n v="711"/>
    <x v="0"/>
    <x v="0"/>
    <s v="Mayne, Mlle. Berthe Antonine (&quot;Mrs de Villiers&quot;)"/>
    <x v="0"/>
    <x v="10"/>
    <n v="24"/>
    <n v="0"/>
    <n v="0"/>
    <s v="PC 17482"/>
    <n v="49.504199999999997"/>
    <s v="C90"/>
    <s v="C"/>
  </r>
  <r>
    <n v="7"/>
    <x v="1"/>
    <x v="0"/>
    <s v="McCarthy, Mr. Timothy J"/>
    <x v="1"/>
    <x v="42"/>
    <n v="54"/>
    <n v="0"/>
    <n v="0"/>
    <n v="17463"/>
    <n v="51.862499999999997"/>
    <s v="E46"/>
    <s v="S"/>
  </r>
  <r>
    <n v="513"/>
    <x v="0"/>
    <x v="0"/>
    <s v="McGough, Mr. James Robert"/>
    <x v="1"/>
    <x v="28"/>
    <n v="36"/>
    <n v="0"/>
    <n v="0"/>
    <s v="PC 17473"/>
    <n v="26.287500000000001"/>
    <s v="E25"/>
    <s v="S"/>
  </r>
  <r>
    <n v="35"/>
    <x v="1"/>
    <x v="0"/>
    <s v="Meyer, Mr. Edgar Joseph"/>
    <x v="1"/>
    <x v="21"/>
    <n v="28"/>
    <n v="1"/>
    <n v="0"/>
    <s v="PC 17604"/>
    <n v="82.1708"/>
    <m/>
    <s v="C"/>
  </r>
  <r>
    <n v="376"/>
    <x v="0"/>
    <x v="0"/>
    <s v="Meyer, Mrs. Edgar Joseph (Leila Saks)"/>
    <x v="0"/>
    <x v="13"/>
    <n v="35.36819672"/>
    <n v="1"/>
    <n v="0"/>
    <s v="PC 17604"/>
    <n v="82.1708"/>
    <m/>
    <s v="C"/>
  </r>
  <r>
    <n v="457"/>
    <x v="1"/>
    <x v="0"/>
    <s v="Millet, Mr. Francis Davis"/>
    <x v="1"/>
    <x v="50"/>
    <n v="65"/>
    <n v="0"/>
    <n v="0"/>
    <n v="13509"/>
    <n v="26.55"/>
    <s v="E38"/>
    <s v="S"/>
  </r>
  <r>
    <n v="246"/>
    <x v="1"/>
    <x v="0"/>
    <s v="Minahan, Dr. William Edward"/>
    <x v="1"/>
    <x v="26"/>
    <n v="44"/>
    <n v="2"/>
    <n v="0"/>
    <n v="19928"/>
    <n v="90"/>
    <s v="C78"/>
    <s v="Q"/>
  </r>
  <r>
    <n v="413"/>
    <x v="0"/>
    <x v="0"/>
    <s v="Minahan, Miss. Daisy E"/>
    <x v="0"/>
    <x v="29"/>
    <n v="33"/>
    <n v="1"/>
    <n v="0"/>
    <n v="19928"/>
    <n v="90"/>
    <s v="C78"/>
    <s v="Q"/>
  </r>
  <r>
    <n v="493"/>
    <x v="1"/>
    <x v="0"/>
    <s v="Molson, Mr. Harry Markland"/>
    <x v="1"/>
    <x v="51"/>
    <n v="55"/>
    <n v="0"/>
    <n v="0"/>
    <n v="113787"/>
    <n v="30.5"/>
    <s v="C30"/>
    <s v="S"/>
  </r>
  <r>
    <n v="274"/>
    <x v="1"/>
    <x v="0"/>
    <s v="Natsch, Mr. Charles H"/>
    <x v="1"/>
    <x v="16"/>
    <n v="37"/>
    <n v="0"/>
    <n v="1"/>
    <s v="PC 17596"/>
    <n v="29.7"/>
    <s v="C118"/>
    <s v="C"/>
  </r>
  <r>
    <n v="216"/>
    <x v="0"/>
    <x v="0"/>
    <s v="Newell, Miss. Madeleine"/>
    <x v="0"/>
    <x v="38"/>
    <n v="31"/>
    <n v="1"/>
    <n v="0"/>
    <n v="35273"/>
    <n v="113.27500000000001"/>
    <s v="D36"/>
    <s v="C"/>
  </r>
  <r>
    <n v="394"/>
    <x v="0"/>
    <x v="0"/>
    <s v="Newell, Miss. Marjorie"/>
    <x v="0"/>
    <x v="43"/>
    <n v="23"/>
    <n v="1"/>
    <n v="0"/>
    <n v="35273"/>
    <n v="113.27500000000001"/>
    <s v="D36"/>
    <s v="C"/>
  </r>
  <r>
    <n v="660"/>
    <x v="1"/>
    <x v="0"/>
    <s v="Newell, Mr. Arthur Webster"/>
    <x v="1"/>
    <x v="24"/>
    <n v="58"/>
    <n v="0"/>
    <n v="2"/>
    <n v="35273"/>
    <n v="113.27500000000001"/>
    <s v="D48"/>
    <s v="C"/>
  </r>
  <r>
    <n v="137"/>
    <x v="0"/>
    <x v="0"/>
    <s v="Newsom, Miss. Helen Monypeny"/>
    <x v="0"/>
    <x v="19"/>
    <n v="19"/>
    <n v="0"/>
    <n v="2"/>
    <n v="11752"/>
    <n v="26.283300000000001"/>
    <s v="D47"/>
    <s v="S"/>
  </r>
  <r>
    <n v="546"/>
    <x v="1"/>
    <x v="0"/>
    <s v="Nicholson, Mr. Arthur Ernest"/>
    <x v="1"/>
    <x v="44"/>
    <n v="64"/>
    <n v="0"/>
    <n v="0"/>
    <n v="693"/>
    <n v="26"/>
    <m/>
    <s v="S"/>
  </r>
  <r>
    <n v="55"/>
    <x v="1"/>
    <x v="0"/>
    <s v="Ostby, Mr. Engelhart Cornelius"/>
    <x v="1"/>
    <x v="50"/>
    <n v="65"/>
    <n v="0"/>
    <n v="1"/>
    <n v="113509"/>
    <n v="61.979199999999999"/>
    <s v="B30"/>
    <s v="C"/>
  </r>
  <r>
    <n v="634"/>
    <x v="1"/>
    <x v="0"/>
    <s v="Parr, Mr. William Henry Marsh"/>
    <x v="1"/>
    <x v="13"/>
    <n v="43.6953125"/>
    <n v="0"/>
    <n v="0"/>
    <n v="112052"/>
    <n v="0"/>
    <m/>
    <s v="S"/>
  </r>
  <r>
    <n v="332"/>
    <x v="1"/>
    <x v="0"/>
    <s v="Partner, Mr. Austen"/>
    <x v="1"/>
    <x v="52"/>
    <n v="45.5"/>
    <n v="0"/>
    <n v="0"/>
    <n v="113043"/>
    <n v="28.5"/>
    <s v="C124"/>
    <s v="S"/>
  </r>
  <r>
    <n v="337"/>
    <x v="1"/>
    <x v="0"/>
    <s v="Pears, Mr. Thomas Clinton"/>
    <x v="1"/>
    <x v="0"/>
    <n v="29"/>
    <n v="1"/>
    <n v="0"/>
    <n v="113776"/>
    <n v="66.599999999999994"/>
    <s v="C2"/>
    <s v="S"/>
  </r>
  <r>
    <n v="152"/>
    <x v="0"/>
    <x v="0"/>
    <s v="Pears, Mrs. Thomas (Edith Wearne)"/>
    <x v="0"/>
    <x v="25"/>
    <n v="22"/>
    <n v="1"/>
    <n v="0"/>
    <n v="113776"/>
    <n v="66.599999999999994"/>
    <s v="C2"/>
    <s v="S"/>
  </r>
  <r>
    <n v="506"/>
    <x v="1"/>
    <x v="0"/>
    <s v="Penasco y Castellana, Mr. Victor de Satode"/>
    <x v="1"/>
    <x v="9"/>
    <n v="18"/>
    <n v="1"/>
    <n v="0"/>
    <s v="PC 17758"/>
    <n v="108.9"/>
    <s v="C65"/>
    <s v="C"/>
  </r>
  <r>
    <n v="308"/>
    <x v="0"/>
    <x v="0"/>
    <s v="Penasco y Castellana, Mrs. Victor de Satode (Maria Josefa Perez de Soto y Vallejo)"/>
    <x v="0"/>
    <x v="39"/>
    <n v="17"/>
    <n v="1"/>
    <n v="0"/>
    <s v="PC 17758"/>
    <n v="108.9"/>
    <s v="C65"/>
    <s v="C"/>
  </r>
  <r>
    <n v="521"/>
    <x v="0"/>
    <x v="0"/>
    <s v="Perreault, Miss. Anne"/>
    <x v="0"/>
    <x v="34"/>
    <n v="30"/>
    <n v="0"/>
    <n v="0"/>
    <n v="12749"/>
    <n v="93.5"/>
    <s v="B73"/>
    <s v="S"/>
  </r>
  <r>
    <n v="450"/>
    <x v="0"/>
    <x v="0"/>
    <s v="Peuchen, Major. Arthur Godfrey"/>
    <x v="1"/>
    <x v="46"/>
    <n v="52"/>
    <n v="0"/>
    <n v="0"/>
    <n v="113786"/>
    <n v="30.5"/>
    <s v="C104"/>
    <s v="S"/>
  </r>
  <r>
    <n v="111"/>
    <x v="1"/>
    <x v="0"/>
    <s v="Porter, Mr. Walter Chamberlain"/>
    <x v="1"/>
    <x v="17"/>
    <n v="47"/>
    <n v="0"/>
    <n v="0"/>
    <n v="110465"/>
    <n v="52"/>
    <s v="C110"/>
    <s v="S"/>
  </r>
  <r>
    <n v="880"/>
    <x v="0"/>
    <x v="0"/>
    <s v="Potter, Mrs. Thomas Jr (Lily Alexenia Wilson)"/>
    <x v="0"/>
    <x v="53"/>
    <n v="56"/>
    <n v="0"/>
    <n v="1"/>
    <n v="11767"/>
    <n v="83.158299999999997"/>
    <s v="C50"/>
    <s v="C"/>
  </r>
  <r>
    <n v="823"/>
    <x v="1"/>
    <x v="0"/>
    <s v="Reuchlin, Jonkheer. John George"/>
    <x v="1"/>
    <x v="36"/>
    <n v="38"/>
    <n v="0"/>
    <n v="0"/>
    <n v="19972"/>
    <n v="0"/>
    <m/>
    <s v="S"/>
  </r>
  <r>
    <n v="374"/>
    <x v="1"/>
    <x v="0"/>
    <s v="Ringhini, Mr. Sante"/>
    <x v="1"/>
    <x v="25"/>
    <n v="22"/>
    <n v="0"/>
    <n v="0"/>
    <s v="PC 17760"/>
    <n v="135.63329999999999"/>
    <m/>
    <s v="C"/>
  </r>
  <r>
    <n v="558"/>
    <x v="1"/>
    <x v="0"/>
    <s v="Robbins, Mr. Victor"/>
    <x v="1"/>
    <x v="13"/>
    <n v="43.6953125"/>
    <n v="0"/>
    <n v="0"/>
    <s v="PC 17757"/>
    <n v="227.52500000000001"/>
    <m/>
    <s v="C"/>
  </r>
  <r>
    <n v="780"/>
    <x v="0"/>
    <x v="0"/>
    <s v="Robert, Mrs. Edward Scott (Elisabeth Walton McMillan)"/>
    <x v="0"/>
    <x v="54"/>
    <n v="43"/>
    <n v="0"/>
    <n v="1"/>
    <n v="24160"/>
    <n v="211.33750000000001"/>
    <s v="B3"/>
    <s v="S"/>
  </r>
  <r>
    <n v="868"/>
    <x v="1"/>
    <x v="0"/>
    <s v="Roebling, Mr. Washington Augustus II"/>
    <x v="1"/>
    <x v="38"/>
    <n v="31"/>
    <n v="0"/>
    <n v="0"/>
    <s v="PC 17590"/>
    <n v="50.495800000000003"/>
    <s v="A24"/>
    <s v="S"/>
  </r>
  <r>
    <n v="188"/>
    <x v="0"/>
    <x v="0"/>
    <s v="Romaine, Mr. Charles Hallace (&quot;Mr C Rolmane&quot;)"/>
    <x v="1"/>
    <x v="22"/>
    <n v="45"/>
    <n v="0"/>
    <n v="0"/>
    <n v="111428"/>
    <n v="26.55"/>
    <m/>
    <s v="S"/>
  </r>
  <r>
    <n v="186"/>
    <x v="1"/>
    <x v="0"/>
    <s v="Rood, Mr. Hugh Roscoe"/>
    <x v="1"/>
    <x v="13"/>
    <n v="43.6953125"/>
    <n v="0"/>
    <n v="0"/>
    <n v="113767"/>
    <n v="50"/>
    <s v="A32"/>
    <s v="S"/>
  </r>
  <r>
    <n v="584"/>
    <x v="1"/>
    <x v="0"/>
    <s v="Ross, Mr. John Hugo"/>
    <x v="1"/>
    <x v="28"/>
    <n v="36"/>
    <n v="0"/>
    <n v="0"/>
    <n v="13049"/>
    <n v="40.125"/>
    <s v="A10"/>
    <s v="C"/>
  </r>
  <r>
    <n v="760"/>
    <x v="0"/>
    <x v="0"/>
    <s v="Rothes, the Countess. of (Lucy Noel Martha Dyer-Edwards)"/>
    <x v="0"/>
    <x v="29"/>
    <n v="33"/>
    <n v="0"/>
    <n v="0"/>
    <n v="110152"/>
    <n v="86.5"/>
    <s v="B77"/>
    <s v="S"/>
  </r>
  <r>
    <n v="514"/>
    <x v="0"/>
    <x v="0"/>
    <s v="Rothschild, Mrs. Martin (Elizabeth L. Barrett)"/>
    <x v="0"/>
    <x v="42"/>
    <n v="54"/>
    <n v="1"/>
    <n v="0"/>
    <s v="PC 17603"/>
    <n v="59.4"/>
    <m/>
    <s v="C"/>
  </r>
  <r>
    <n v="312"/>
    <x v="0"/>
    <x v="0"/>
    <s v="Ryerson, Miss. Emily Borie"/>
    <x v="0"/>
    <x v="9"/>
    <n v="18"/>
    <n v="2"/>
    <n v="2"/>
    <s v="PC 17608"/>
    <n v="262.375"/>
    <s v="B57 B59 B63 B66"/>
    <s v="C"/>
  </r>
  <r>
    <n v="743"/>
    <x v="0"/>
    <x v="0"/>
    <s v="Ryerson, Miss. Susan Parker &quot;Suzette&quot;"/>
    <x v="0"/>
    <x v="48"/>
    <n v="21"/>
    <n v="2"/>
    <n v="2"/>
    <s v="PC 17608"/>
    <n v="262.375"/>
    <s v="B57 B59 B63 B66"/>
    <s v="C"/>
  </r>
  <r>
    <n v="299"/>
    <x v="0"/>
    <x v="0"/>
    <s v="Saalfeld, Mr. Adolphe"/>
    <x v="1"/>
    <x v="13"/>
    <n v="35.36819672"/>
    <n v="0"/>
    <n v="0"/>
    <n v="19988"/>
    <n v="30.5"/>
    <s v="C106"/>
    <s v="S"/>
  </r>
  <r>
    <n v="642"/>
    <x v="0"/>
    <x v="0"/>
    <s v="Sagesser, Mlle. Emma"/>
    <x v="0"/>
    <x v="10"/>
    <n v="24"/>
    <n v="0"/>
    <n v="0"/>
    <s v="PC 17477"/>
    <n v="69.3"/>
    <s v="B35"/>
    <s v="C"/>
  </r>
  <r>
    <n v="843"/>
    <x v="0"/>
    <x v="0"/>
    <s v="Serepeca, Miss. Augusta"/>
    <x v="0"/>
    <x v="34"/>
    <n v="30"/>
    <n v="0"/>
    <n v="0"/>
    <n v="113798"/>
    <n v="31"/>
    <m/>
    <s v="C"/>
  </r>
  <r>
    <n v="448"/>
    <x v="0"/>
    <x v="0"/>
    <s v="Seward, Mr. Frederic Kimber"/>
    <x v="1"/>
    <x v="55"/>
    <n v="34"/>
    <n v="0"/>
    <n v="0"/>
    <n v="113794"/>
    <n v="26.55"/>
    <m/>
    <s v="S"/>
  </r>
  <r>
    <n v="610"/>
    <x v="0"/>
    <x v="0"/>
    <s v="Shutes, Miss. Elizabeth W"/>
    <x v="0"/>
    <x v="23"/>
    <n v="40"/>
    <n v="0"/>
    <n v="0"/>
    <s v="PC 17582"/>
    <n v="153.46250000000001"/>
    <s v="C125"/>
    <s v="S"/>
  </r>
  <r>
    <n v="702"/>
    <x v="0"/>
    <x v="0"/>
    <s v="Silverthorne, Mr. Spencer Victor"/>
    <x v="1"/>
    <x v="20"/>
    <n v="35"/>
    <n v="0"/>
    <n v="0"/>
    <s v="PC 17475"/>
    <n v="26.287500000000001"/>
    <s v="E24"/>
    <s v="S"/>
  </r>
  <r>
    <n v="435"/>
    <x v="1"/>
    <x v="0"/>
    <s v="Silvey, Mr. William Baird"/>
    <x v="1"/>
    <x v="14"/>
    <n v="50"/>
    <n v="1"/>
    <n v="0"/>
    <n v="13507"/>
    <n v="55.9"/>
    <s v="E44"/>
    <s v="S"/>
  </r>
  <r>
    <n v="578"/>
    <x v="0"/>
    <x v="0"/>
    <s v="Silvey, Mrs. William Baird (Alice Munger)"/>
    <x v="0"/>
    <x v="6"/>
    <n v="39"/>
    <n v="1"/>
    <n v="0"/>
    <n v="13507"/>
    <n v="55.9"/>
    <s v="E44"/>
    <s v="S"/>
  </r>
  <r>
    <n v="648"/>
    <x v="0"/>
    <x v="0"/>
    <s v="Simonius-Blumer, Col. Oberst Alfons"/>
    <x v="1"/>
    <x v="53"/>
    <n v="56"/>
    <n v="0"/>
    <n v="0"/>
    <n v="13213"/>
    <n v="35.5"/>
    <s v="A26"/>
    <s v="C"/>
  </r>
  <r>
    <n v="24"/>
    <x v="0"/>
    <x v="0"/>
    <s v="Sloper, Mr. William Thompson"/>
    <x v="1"/>
    <x v="21"/>
    <n v="28"/>
    <n v="0"/>
    <n v="0"/>
    <n v="113788"/>
    <n v="35.5"/>
    <s v="A6"/>
    <s v="S"/>
  </r>
  <r>
    <n v="468"/>
    <x v="1"/>
    <x v="0"/>
    <s v="Smart, Mr. John Montgomery"/>
    <x v="1"/>
    <x v="53"/>
    <n v="56"/>
    <n v="0"/>
    <n v="0"/>
    <n v="113792"/>
    <n v="26.55"/>
    <m/>
    <s v="S"/>
  </r>
  <r>
    <n v="175"/>
    <x v="1"/>
    <x v="0"/>
    <s v="Smith, Mr. James Clinch"/>
    <x v="1"/>
    <x v="53"/>
    <n v="56"/>
    <n v="0"/>
    <n v="0"/>
    <n v="17764"/>
    <n v="30.695799999999998"/>
    <s v="A7"/>
    <s v="C"/>
  </r>
  <r>
    <n v="285"/>
    <x v="1"/>
    <x v="0"/>
    <s v="Smith, Mr. Richard William"/>
    <x v="1"/>
    <x v="13"/>
    <n v="43.6953125"/>
    <n v="0"/>
    <n v="0"/>
    <n v="113056"/>
    <n v="26"/>
    <s v="A19"/>
    <s v="S"/>
  </r>
  <r>
    <n v="320"/>
    <x v="0"/>
    <x v="0"/>
    <s v="Spedden, Mrs. Frederic Oakley (Margaretta Corning Stone)"/>
    <x v="0"/>
    <x v="23"/>
    <n v="40"/>
    <n v="1"/>
    <n v="1"/>
    <n v="16966"/>
    <n v="134.5"/>
    <s v="E34"/>
    <s v="C"/>
  </r>
  <r>
    <n v="32"/>
    <x v="0"/>
    <x v="0"/>
    <s v="Spencer, Mrs. William Augustus (Marie Eugenie)"/>
    <x v="0"/>
    <x v="13"/>
    <n v="35.36819672"/>
    <n v="1"/>
    <n v="0"/>
    <s v="PC 17569"/>
    <n v="146.52080000000001"/>
    <s v="B78"/>
    <s v="C"/>
  </r>
  <r>
    <n v="633"/>
    <x v="0"/>
    <x v="0"/>
    <s v="Stahelin-Maeglin, Dr. Max"/>
    <x v="1"/>
    <x v="15"/>
    <n v="32"/>
    <n v="0"/>
    <n v="0"/>
    <n v="13214"/>
    <n v="30.5"/>
    <s v="B50"/>
    <s v="C"/>
  </r>
  <r>
    <n v="253"/>
    <x v="1"/>
    <x v="0"/>
    <s v="Stead, Mr. William Thomas"/>
    <x v="1"/>
    <x v="56"/>
    <n v="62"/>
    <n v="0"/>
    <n v="0"/>
    <n v="113514"/>
    <n v="26.55"/>
    <s v="C87"/>
    <s v="S"/>
  </r>
  <r>
    <n v="592"/>
    <x v="0"/>
    <x v="0"/>
    <s v="Stephenson, Mrs. Walter Bertram (Martha Eustis)"/>
    <x v="0"/>
    <x v="46"/>
    <n v="52"/>
    <n v="1"/>
    <n v="0"/>
    <n v="36947"/>
    <n v="78.2667"/>
    <s v="D20"/>
    <s v="C"/>
  </r>
  <r>
    <n v="65"/>
    <x v="1"/>
    <x v="0"/>
    <s v="Stewart, Mr. Albert A"/>
    <x v="1"/>
    <x v="13"/>
    <n v="43.6953125"/>
    <n v="0"/>
    <n v="0"/>
    <s v="PC 17605"/>
    <n v="27.720800000000001"/>
    <m/>
    <s v="C"/>
  </r>
  <r>
    <n v="830"/>
    <x v="0"/>
    <x v="0"/>
    <s v="Stone, Mrs. George Nelson (Martha Evelyn)"/>
    <x v="0"/>
    <x v="56"/>
    <n v="62"/>
    <n v="0"/>
    <n v="0"/>
    <n v="113572"/>
    <n v="80"/>
    <s v="B28"/>
    <m/>
  </r>
  <r>
    <n v="626"/>
    <x v="1"/>
    <x v="0"/>
    <s v="Sutton, Mr. Frederick"/>
    <x v="1"/>
    <x v="57"/>
    <n v="61"/>
    <n v="0"/>
    <n v="0"/>
    <n v="36963"/>
    <n v="32.320799999999998"/>
    <s v="D50"/>
    <s v="S"/>
  </r>
  <r>
    <n v="863"/>
    <x v="0"/>
    <x v="0"/>
    <s v="Swift, Mrs. Frederick Joel (Margaret Welles Barron)"/>
    <x v="0"/>
    <x v="4"/>
    <n v="48"/>
    <n v="0"/>
    <n v="0"/>
    <n v="17466"/>
    <n v="25.929200000000002"/>
    <s v="D17"/>
    <s v="S"/>
  </r>
  <r>
    <n v="586"/>
    <x v="0"/>
    <x v="0"/>
    <s v="Taussig, Miss. Ruth"/>
    <x v="0"/>
    <x v="9"/>
    <n v="18"/>
    <n v="0"/>
    <n v="2"/>
    <n v="110413"/>
    <n v="79.650000000000006"/>
    <s v="E68"/>
    <s v="S"/>
  </r>
  <r>
    <n v="263"/>
    <x v="1"/>
    <x v="0"/>
    <s v="Taussig, Mr. Emil"/>
    <x v="1"/>
    <x v="46"/>
    <n v="52"/>
    <n v="1"/>
    <n v="1"/>
    <n v="110413"/>
    <n v="79.650000000000006"/>
    <s v="E67"/>
    <s v="S"/>
  </r>
  <r>
    <n v="559"/>
    <x v="0"/>
    <x v="0"/>
    <s v="Taussig, Mrs. Emil (Tillie Mandelbaum)"/>
    <x v="0"/>
    <x v="6"/>
    <n v="39"/>
    <n v="1"/>
    <n v="1"/>
    <n v="110413"/>
    <n v="79.650000000000006"/>
    <s v="E67"/>
    <s v="S"/>
  </r>
  <r>
    <n v="713"/>
    <x v="0"/>
    <x v="0"/>
    <s v="Taylor, Mr. Elmer Zebley"/>
    <x v="1"/>
    <x v="4"/>
    <n v="48"/>
    <n v="1"/>
    <n v="0"/>
    <n v="19996"/>
    <n v="52"/>
    <s v="C126"/>
    <s v="S"/>
  </r>
  <r>
    <n v="670"/>
    <x v="0"/>
    <x v="0"/>
    <s v="Taylor, Mrs. Elmer Zebley (Juliet Cummins Wright)"/>
    <x v="0"/>
    <x v="13"/>
    <n v="35.36819672"/>
    <n v="1"/>
    <n v="0"/>
    <n v="19996"/>
    <n v="52"/>
    <s v="C126"/>
    <s v="S"/>
  </r>
  <r>
    <n v="699"/>
    <x v="1"/>
    <x v="0"/>
    <s v="Thayer, Mr. John Borland"/>
    <x v="1"/>
    <x v="41"/>
    <n v="49"/>
    <n v="1"/>
    <n v="1"/>
    <n v="17421"/>
    <n v="110.88330000000001"/>
    <s v="C68"/>
    <s v="C"/>
  </r>
  <r>
    <n v="551"/>
    <x v="0"/>
    <x v="0"/>
    <s v="Thayer, Mr. John Borland Jr"/>
    <x v="1"/>
    <x v="39"/>
    <n v="17"/>
    <n v="0"/>
    <n v="2"/>
    <n v="17421"/>
    <n v="110.88330000000001"/>
    <s v="C70"/>
    <s v="C"/>
  </r>
  <r>
    <n v="582"/>
    <x v="0"/>
    <x v="0"/>
    <s v="Thayer, Mrs. John Borland (Marian Longstreth Morris)"/>
    <x v="0"/>
    <x v="6"/>
    <n v="39"/>
    <n v="1"/>
    <n v="1"/>
    <n v="17421"/>
    <n v="110.88330000000001"/>
    <s v="C68"/>
    <s v="C"/>
  </r>
  <r>
    <n v="257"/>
    <x v="0"/>
    <x v="0"/>
    <s v="Thorne, Mrs. Gertrude Maybelle"/>
    <x v="0"/>
    <x v="13"/>
    <n v="35.36819672"/>
    <n v="0"/>
    <n v="0"/>
    <s v="PC 17585"/>
    <n v="79.2"/>
    <m/>
    <s v="C"/>
  </r>
  <r>
    <n v="31"/>
    <x v="1"/>
    <x v="0"/>
    <s v="Uruchurtu, Don. Manuel E"/>
    <x v="1"/>
    <x v="23"/>
    <n v="40"/>
    <n v="0"/>
    <n v="0"/>
    <s v="PC 17601"/>
    <n v="27.720800000000001"/>
    <m/>
    <s v="C"/>
  </r>
  <r>
    <n v="171"/>
    <x v="1"/>
    <x v="0"/>
    <s v="Van der hoef, Mr. Wyckoff"/>
    <x v="1"/>
    <x v="57"/>
    <n v="61"/>
    <n v="0"/>
    <n v="0"/>
    <n v="111240"/>
    <n v="33.5"/>
    <s v="B19"/>
    <s v="S"/>
  </r>
  <r>
    <n v="516"/>
    <x v="1"/>
    <x v="0"/>
    <s v="Walker, Mr. William Anderson"/>
    <x v="1"/>
    <x v="17"/>
    <n v="47"/>
    <n v="0"/>
    <n v="0"/>
    <n v="36967"/>
    <n v="34.020800000000001"/>
    <s v="D46"/>
    <s v="S"/>
  </r>
  <r>
    <n v="259"/>
    <x v="0"/>
    <x v="0"/>
    <s v="Ward, Miss. Anna"/>
    <x v="0"/>
    <x v="20"/>
    <n v="35"/>
    <n v="0"/>
    <n v="0"/>
    <s v="PC 17755"/>
    <n v="512.32920000000001"/>
    <m/>
    <s v="C"/>
  </r>
  <r>
    <n v="367"/>
    <x v="0"/>
    <x v="0"/>
    <s v="Warren, Mrs. Frank Manley (Anna Sophia Atkinson)"/>
    <x v="0"/>
    <x v="45"/>
    <n v="60"/>
    <n v="1"/>
    <n v="0"/>
    <n v="110813"/>
    <n v="75.25"/>
    <s v="D37"/>
    <s v="C"/>
  </r>
  <r>
    <n v="695"/>
    <x v="1"/>
    <x v="0"/>
    <s v="Weir, Col. John"/>
    <x v="1"/>
    <x v="45"/>
    <n v="60"/>
    <n v="0"/>
    <n v="0"/>
    <n v="113800"/>
    <n v="26.55"/>
    <m/>
    <s v="S"/>
  </r>
  <r>
    <n v="125"/>
    <x v="1"/>
    <x v="0"/>
    <s v="White, Mr. Percival Wayland"/>
    <x v="1"/>
    <x v="42"/>
    <n v="54"/>
    <n v="0"/>
    <n v="1"/>
    <n v="35281"/>
    <n v="77.287499999999994"/>
    <s v="D26"/>
    <s v="S"/>
  </r>
  <r>
    <n v="103"/>
    <x v="1"/>
    <x v="0"/>
    <s v="White, Mr. Richard Frasar"/>
    <x v="1"/>
    <x v="48"/>
    <n v="21"/>
    <n v="0"/>
    <n v="1"/>
    <n v="35281"/>
    <n v="77.287499999999994"/>
    <s v="D26"/>
    <s v="S"/>
  </r>
  <r>
    <n v="319"/>
    <x v="0"/>
    <x v="0"/>
    <s v="Wick, Miss. Mary Natalie"/>
    <x v="0"/>
    <x v="38"/>
    <n v="31"/>
    <n v="0"/>
    <n v="2"/>
    <n v="36928"/>
    <n v="164.86670000000001"/>
    <s v="C7"/>
    <s v="S"/>
  </r>
  <r>
    <n v="857"/>
    <x v="0"/>
    <x v="0"/>
    <s v="Wick, Mrs. George Dennick (Mary Hitchcock)"/>
    <x v="0"/>
    <x v="22"/>
    <n v="45"/>
    <n v="1"/>
    <n v="1"/>
    <n v="36928"/>
    <n v="164.86670000000001"/>
    <m/>
    <s v="S"/>
  </r>
  <r>
    <n v="378"/>
    <x v="1"/>
    <x v="0"/>
    <s v="Widener, Mr. Harry Elkins"/>
    <x v="1"/>
    <x v="33"/>
    <n v="27"/>
    <n v="0"/>
    <n v="2"/>
    <n v="113503"/>
    <n v="211.5"/>
    <s v="C82"/>
    <s v="C"/>
  </r>
  <r>
    <n v="156"/>
    <x v="1"/>
    <x v="0"/>
    <s v="Williams, Mr. Charles Duane"/>
    <x v="1"/>
    <x v="37"/>
    <n v="51"/>
    <n v="0"/>
    <n v="1"/>
    <s v="PC 17597"/>
    <n v="61.379199999999997"/>
    <m/>
    <s v="C"/>
  </r>
  <r>
    <n v="352"/>
    <x v="1"/>
    <x v="0"/>
    <s v="Williams-Lambert, Mr. Fletcher Fellows"/>
    <x v="1"/>
    <x v="13"/>
    <n v="43.6953125"/>
    <n v="0"/>
    <n v="0"/>
    <n v="113510"/>
    <n v="35"/>
    <s v="C128"/>
    <s v="S"/>
  </r>
  <r>
    <n v="56"/>
    <x v="0"/>
    <x v="0"/>
    <s v="Woolner, Mr. Hugh"/>
    <x v="1"/>
    <x v="13"/>
    <n v="35.36819672"/>
    <n v="0"/>
    <n v="0"/>
    <n v="19947"/>
    <n v="35.5"/>
    <s v="C52"/>
    <s v="S"/>
  </r>
  <r>
    <n v="556"/>
    <x v="1"/>
    <x v="0"/>
    <s v="Wright, Mr. George"/>
    <x v="1"/>
    <x v="56"/>
    <n v="62"/>
    <n v="0"/>
    <n v="0"/>
    <n v="113807"/>
    <n v="26.55"/>
    <m/>
    <s v="S"/>
  </r>
  <r>
    <n v="326"/>
    <x v="0"/>
    <x v="0"/>
    <s v="Young, Miss. Marie Grice"/>
    <x v="0"/>
    <x v="28"/>
    <n v="36"/>
    <n v="0"/>
    <n v="0"/>
    <s v="PC 17760"/>
    <n v="135.63329999999999"/>
    <s v="C32"/>
    <s v="C"/>
  </r>
  <r>
    <n v="309"/>
    <x v="1"/>
    <x v="1"/>
    <s v="Abelson, Mr. Samuel"/>
    <x v="1"/>
    <x v="34"/>
    <n v="30"/>
    <n v="1"/>
    <n v="0"/>
    <s v="P/PP 3381"/>
    <n v="24"/>
    <m/>
    <s v="C"/>
  </r>
  <r>
    <n v="875"/>
    <x v="0"/>
    <x v="1"/>
    <s v="Abelson, Mrs. Samuel (Hannah Wizosky)"/>
    <x v="0"/>
    <x v="21"/>
    <n v="28"/>
    <n v="1"/>
    <n v="0"/>
    <s v="P/PP 3381"/>
    <n v="24"/>
    <m/>
    <s v="C"/>
  </r>
  <r>
    <n v="145"/>
    <x v="1"/>
    <x v="1"/>
    <s v="Andrew, Mr. Edgardo Samuel"/>
    <x v="1"/>
    <x v="9"/>
    <n v="18"/>
    <n v="0"/>
    <n v="0"/>
    <n v="231945"/>
    <n v="11.5"/>
    <m/>
    <s v="S"/>
  </r>
  <r>
    <n v="519"/>
    <x v="0"/>
    <x v="1"/>
    <s v="Angle, Mrs. William A (Florence &quot;Mary&quot; Agnes Hughes)"/>
    <x v="0"/>
    <x v="28"/>
    <n v="36"/>
    <n v="1"/>
    <n v="0"/>
    <n v="226875"/>
    <n v="26"/>
    <m/>
    <s v="S"/>
  </r>
  <r>
    <n v="758"/>
    <x v="1"/>
    <x v="1"/>
    <s v="Bailey, Mr. Percy Andrew"/>
    <x v="1"/>
    <x v="9"/>
    <n v="18"/>
    <n v="0"/>
    <n v="0"/>
    <n v="29108"/>
    <n v="11.5"/>
    <m/>
    <s v="S"/>
  </r>
  <r>
    <n v="328"/>
    <x v="0"/>
    <x v="1"/>
    <s v="Ball, Mrs. (Ada E Hall)"/>
    <x v="0"/>
    <x v="28"/>
    <n v="36"/>
    <n v="0"/>
    <n v="0"/>
    <n v="28551"/>
    <n v="13"/>
    <s v="D"/>
    <s v="S"/>
  </r>
  <r>
    <n v="884"/>
    <x v="1"/>
    <x v="1"/>
    <s v="Banfield, Mr. Frederick James"/>
    <x v="1"/>
    <x v="21"/>
    <n v="28"/>
    <n v="0"/>
    <n v="0"/>
    <s v="C.A./SOTON 34068"/>
    <n v="10.5"/>
    <m/>
    <s v="S"/>
  </r>
  <r>
    <n v="151"/>
    <x v="1"/>
    <x v="1"/>
    <s v="Bateman, Rev. Robert James"/>
    <x v="1"/>
    <x v="37"/>
    <n v="51"/>
    <n v="0"/>
    <n v="0"/>
    <s v="S.O.P. 1166"/>
    <n v="12.525"/>
    <m/>
    <s v="S"/>
  </r>
  <r>
    <n v="544"/>
    <x v="0"/>
    <x v="1"/>
    <s v="Beane, Mr. Edward"/>
    <x v="1"/>
    <x v="15"/>
    <n v="32"/>
    <n v="1"/>
    <n v="0"/>
    <n v="2908"/>
    <n v="26"/>
    <m/>
    <s v="S"/>
  </r>
  <r>
    <n v="547"/>
    <x v="0"/>
    <x v="1"/>
    <s v="Beane, Mrs. Edward (Ethel Clarke)"/>
    <x v="0"/>
    <x v="19"/>
    <n v="19"/>
    <n v="1"/>
    <n v="0"/>
    <n v="2908"/>
    <n v="26"/>
    <m/>
    <s v="S"/>
  </r>
  <r>
    <n v="184"/>
    <x v="0"/>
    <x v="1"/>
    <s v="Becker, Master. Richard F"/>
    <x v="1"/>
    <x v="58"/>
    <n v="1"/>
    <n v="2"/>
    <n v="1"/>
    <n v="230136"/>
    <n v="39"/>
    <s v="F4"/>
    <s v="S"/>
  </r>
  <r>
    <n v="619"/>
    <x v="0"/>
    <x v="1"/>
    <s v="Becker, Miss. Marion Louise"/>
    <x v="0"/>
    <x v="40"/>
    <n v="4"/>
    <n v="2"/>
    <n v="1"/>
    <n v="230136"/>
    <n v="39"/>
    <s v="F4"/>
    <s v="S"/>
  </r>
  <r>
    <n v="22"/>
    <x v="0"/>
    <x v="1"/>
    <s v="Beesley, Mr. Lawrence"/>
    <x v="1"/>
    <x v="55"/>
    <n v="34"/>
    <n v="0"/>
    <n v="0"/>
    <n v="248698"/>
    <n v="13"/>
    <s v="D56"/>
    <s v="S"/>
  </r>
  <r>
    <n v="734"/>
    <x v="1"/>
    <x v="1"/>
    <s v="Berriman, Mr. William John"/>
    <x v="1"/>
    <x v="43"/>
    <n v="23"/>
    <n v="0"/>
    <n v="0"/>
    <n v="28425"/>
    <n v="13"/>
    <m/>
    <s v="S"/>
  </r>
  <r>
    <n v="222"/>
    <x v="1"/>
    <x v="1"/>
    <s v="Bracken, Mr. James H"/>
    <x v="1"/>
    <x v="33"/>
    <n v="27"/>
    <n v="0"/>
    <n v="0"/>
    <n v="220367"/>
    <n v="13"/>
    <m/>
    <s v="S"/>
  </r>
  <r>
    <n v="346"/>
    <x v="0"/>
    <x v="1"/>
    <s v="Brown, Miss. Amelia &quot;Mildred&quot;"/>
    <x v="0"/>
    <x v="10"/>
    <n v="24"/>
    <n v="0"/>
    <n v="0"/>
    <n v="248733"/>
    <n v="13"/>
    <s v="F33"/>
    <s v="S"/>
  </r>
  <r>
    <n v="685"/>
    <x v="1"/>
    <x v="1"/>
    <s v="Brown, Mr. Thomas William Solomon"/>
    <x v="1"/>
    <x v="45"/>
    <n v="60"/>
    <n v="1"/>
    <n v="1"/>
    <n v="29750"/>
    <n v="39"/>
    <m/>
    <s v="S"/>
  </r>
  <r>
    <n v="671"/>
    <x v="0"/>
    <x v="1"/>
    <s v="Brown, Mrs. Thomas William Solomon (Elizabeth Catherine Ford)"/>
    <x v="0"/>
    <x v="23"/>
    <n v="40"/>
    <n v="1"/>
    <n v="1"/>
    <n v="29750"/>
    <n v="39"/>
    <m/>
    <s v="S"/>
  </r>
  <r>
    <n v="729"/>
    <x v="1"/>
    <x v="1"/>
    <s v="Bryhl, Mr. Kurt Arnold Gottfrid"/>
    <x v="1"/>
    <x v="3"/>
    <n v="25"/>
    <n v="1"/>
    <n v="0"/>
    <n v="236853"/>
    <n v="26"/>
    <m/>
    <s v="S"/>
  </r>
  <r>
    <n v="388"/>
    <x v="0"/>
    <x v="1"/>
    <s v="Buss, Miss. Kate"/>
    <x v="0"/>
    <x v="28"/>
    <n v="36"/>
    <n v="0"/>
    <n v="0"/>
    <n v="27849"/>
    <n v="13"/>
    <m/>
    <s v="S"/>
  </r>
  <r>
    <n v="667"/>
    <x v="1"/>
    <x v="1"/>
    <s v="Butler, Mr. Reginald Fenton"/>
    <x v="1"/>
    <x v="3"/>
    <n v="25"/>
    <n v="0"/>
    <n v="0"/>
    <n v="234686"/>
    <n v="13"/>
    <m/>
    <s v="S"/>
  </r>
  <r>
    <n v="150"/>
    <x v="1"/>
    <x v="1"/>
    <s v="Byles, Rev. Thomas Roussel Davids"/>
    <x v="1"/>
    <x v="18"/>
    <n v="42"/>
    <n v="0"/>
    <n v="0"/>
    <n v="244310"/>
    <n v="13"/>
    <m/>
    <s v="S"/>
  </r>
  <r>
    <n v="866"/>
    <x v="0"/>
    <x v="1"/>
    <s v="Bystrom, Mrs. (Karolina)"/>
    <x v="0"/>
    <x v="18"/>
    <n v="42"/>
    <n v="0"/>
    <n v="0"/>
    <n v="236852"/>
    <n v="13"/>
    <m/>
    <s v="S"/>
  </r>
  <r>
    <n v="79"/>
    <x v="0"/>
    <x v="1"/>
    <s v="Caldwell, Master. Alden Gates"/>
    <x v="1"/>
    <x v="59"/>
    <n v="0.83"/>
    <n v="0"/>
    <n v="2"/>
    <n v="248738"/>
    <n v="29"/>
    <m/>
    <s v="S"/>
  </r>
  <r>
    <n v="324"/>
    <x v="0"/>
    <x v="1"/>
    <s v="Caldwell, Mrs. Albert Francis (Sylvia Mae Harbaugh)"/>
    <x v="0"/>
    <x v="25"/>
    <n v="22"/>
    <n v="1"/>
    <n v="1"/>
    <n v="248738"/>
    <n v="29"/>
    <m/>
    <s v="S"/>
  </r>
  <r>
    <n v="212"/>
    <x v="0"/>
    <x v="1"/>
    <s v="Cameron, Miss. Clear Annie"/>
    <x v="0"/>
    <x v="20"/>
    <n v="35"/>
    <n v="0"/>
    <n v="0"/>
    <s v="F.C.C. 13528"/>
    <n v="21"/>
    <m/>
    <s v="S"/>
  </r>
  <r>
    <n v="467"/>
    <x v="1"/>
    <x v="1"/>
    <s v="Campbell, Mr. William"/>
    <x v="1"/>
    <x v="13"/>
    <n v="33.544444439999999"/>
    <n v="0"/>
    <n v="0"/>
    <n v="239853"/>
    <n v="0"/>
    <m/>
    <s v="S"/>
  </r>
  <r>
    <n v="192"/>
    <x v="1"/>
    <x v="1"/>
    <s v="Carbines, Mr. William"/>
    <x v="1"/>
    <x v="19"/>
    <n v="19"/>
    <n v="0"/>
    <n v="0"/>
    <n v="28424"/>
    <n v="13"/>
    <m/>
    <s v="S"/>
  </r>
  <r>
    <n v="855"/>
    <x v="1"/>
    <x v="1"/>
    <s v="Carter, Mrs. Ernest Courtenay (Lilian Hughes)"/>
    <x v="0"/>
    <x v="26"/>
    <n v="44"/>
    <n v="1"/>
    <n v="0"/>
    <n v="244252"/>
    <n v="26"/>
    <m/>
    <s v="S"/>
  </r>
  <r>
    <n v="250"/>
    <x v="1"/>
    <x v="1"/>
    <s v="Carter, Rev. Ernest Courtenay"/>
    <x v="1"/>
    <x v="42"/>
    <n v="54"/>
    <n v="1"/>
    <n v="0"/>
    <n v="244252"/>
    <n v="26"/>
    <m/>
    <s v="S"/>
  </r>
  <r>
    <n v="696"/>
    <x v="1"/>
    <x v="1"/>
    <s v="Chapman, Mr. Charles Henry"/>
    <x v="1"/>
    <x v="46"/>
    <n v="52"/>
    <n v="0"/>
    <n v="0"/>
    <n v="248731"/>
    <n v="13.5"/>
    <m/>
    <s v="S"/>
  </r>
  <r>
    <n v="595"/>
    <x v="1"/>
    <x v="1"/>
    <s v="Chapman, Mr. John Henry"/>
    <x v="1"/>
    <x v="16"/>
    <n v="37"/>
    <n v="1"/>
    <n v="0"/>
    <s v="SC/AH 29037"/>
    <n v="26"/>
    <m/>
    <s v="S"/>
  </r>
  <r>
    <n v="581"/>
    <x v="0"/>
    <x v="1"/>
    <s v="Christy, Miss. Julie Rachel"/>
    <x v="0"/>
    <x v="3"/>
    <n v="25"/>
    <n v="1"/>
    <n v="1"/>
    <n v="237789"/>
    <n v="30"/>
    <m/>
    <s v="S"/>
  </r>
  <r>
    <n v="427"/>
    <x v="0"/>
    <x v="1"/>
    <s v="Clarke, Mrs. Charles V (Ada Maria Winfield)"/>
    <x v="0"/>
    <x v="21"/>
    <n v="28"/>
    <n v="1"/>
    <n v="0"/>
    <n v="2003"/>
    <n v="26"/>
    <m/>
    <s v="S"/>
  </r>
  <r>
    <n v="243"/>
    <x v="1"/>
    <x v="1"/>
    <s v="Coleridge, Mr. Reginald Charles"/>
    <x v="1"/>
    <x v="0"/>
    <n v="29"/>
    <n v="0"/>
    <n v="0"/>
    <s v="W./C. 14263"/>
    <n v="10.5"/>
    <m/>
    <s v="S"/>
  </r>
  <r>
    <n v="343"/>
    <x v="1"/>
    <x v="1"/>
    <s v="Collander, Mr. Erik Gustaf"/>
    <x v="1"/>
    <x v="21"/>
    <n v="28"/>
    <n v="0"/>
    <n v="0"/>
    <n v="248740"/>
    <n v="13"/>
    <m/>
    <s v="S"/>
  </r>
  <r>
    <n v="238"/>
    <x v="0"/>
    <x v="1"/>
    <s v="Collyer, Miss. Marjorie &quot;Lottie&quot;"/>
    <x v="0"/>
    <x v="60"/>
    <n v="8"/>
    <n v="0"/>
    <n v="2"/>
    <s v="C.A. 31921"/>
    <n v="26.25"/>
    <m/>
    <s v="S"/>
  </r>
  <r>
    <n v="638"/>
    <x v="1"/>
    <x v="1"/>
    <s v="Collyer, Mr. Harvey"/>
    <x v="1"/>
    <x v="38"/>
    <n v="31"/>
    <n v="1"/>
    <n v="1"/>
    <s v="C.A. 31921"/>
    <n v="26.25"/>
    <m/>
    <s v="S"/>
  </r>
  <r>
    <n v="802"/>
    <x v="0"/>
    <x v="1"/>
    <s v="Collyer, Mrs. Harvey (Charlotte Annie Tate)"/>
    <x v="0"/>
    <x v="38"/>
    <n v="31"/>
    <n v="1"/>
    <n v="1"/>
    <s v="C.A. 31921"/>
    <n v="26.25"/>
    <m/>
    <s v="S"/>
  </r>
  <r>
    <n v="414"/>
    <x v="1"/>
    <x v="1"/>
    <s v="Cunningham, Mr. Alfred Fleming"/>
    <x v="1"/>
    <x v="13"/>
    <n v="33.544444439999999"/>
    <n v="0"/>
    <n v="0"/>
    <n v="239853"/>
    <n v="0"/>
    <m/>
    <s v="S"/>
  </r>
  <r>
    <n v="550"/>
    <x v="0"/>
    <x v="1"/>
    <s v="Davies, Master. John Morgan Jr"/>
    <x v="1"/>
    <x v="60"/>
    <n v="8"/>
    <n v="1"/>
    <n v="1"/>
    <s v="C.A. 33112"/>
    <n v="36.75"/>
    <m/>
    <s v="S"/>
  </r>
  <r>
    <n v="386"/>
    <x v="1"/>
    <x v="1"/>
    <s v="Davies, Mr. Charles Henry"/>
    <x v="1"/>
    <x v="9"/>
    <n v="18"/>
    <n v="0"/>
    <n v="0"/>
    <s v="S.O.C. 14879"/>
    <n v="73.5"/>
    <m/>
    <s v="S"/>
  </r>
  <r>
    <n v="636"/>
    <x v="0"/>
    <x v="1"/>
    <s v="Davis, Miss. Mary"/>
    <x v="0"/>
    <x v="21"/>
    <n v="28"/>
    <n v="0"/>
    <n v="0"/>
    <n v="237668"/>
    <n v="13"/>
    <m/>
    <s v="S"/>
  </r>
  <r>
    <n v="362"/>
    <x v="1"/>
    <x v="1"/>
    <s v="del Carlo, Mr. Sebastiano"/>
    <x v="1"/>
    <x v="0"/>
    <n v="29"/>
    <n v="1"/>
    <n v="0"/>
    <s v="SC/PARIS 2167"/>
    <n v="27.720800000000001"/>
    <m/>
    <s v="C"/>
  </r>
  <r>
    <n v="652"/>
    <x v="0"/>
    <x v="1"/>
    <s v="Doling, Miss. Elsie"/>
    <x v="0"/>
    <x v="9"/>
    <n v="18"/>
    <n v="0"/>
    <n v="1"/>
    <n v="231919"/>
    <n v="23"/>
    <m/>
    <s v="S"/>
  </r>
  <r>
    <n v="99"/>
    <x v="0"/>
    <x v="1"/>
    <s v="Doling, Mrs. John T (Ada Julia Bone)"/>
    <x v="0"/>
    <x v="55"/>
    <n v="34"/>
    <n v="0"/>
    <n v="1"/>
    <n v="231919"/>
    <n v="23"/>
    <m/>
    <s v="S"/>
  </r>
  <r>
    <n v="583"/>
    <x v="1"/>
    <x v="1"/>
    <s v="Downton, Mr. William James"/>
    <x v="1"/>
    <x v="42"/>
    <n v="54"/>
    <n v="0"/>
    <n v="0"/>
    <n v="28403"/>
    <n v="26"/>
    <m/>
    <s v="S"/>
  </r>
  <r>
    <n v="417"/>
    <x v="0"/>
    <x v="1"/>
    <s v="Drew, Mrs. James Vivian (Lulu Thorne Christian)"/>
    <x v="0"/>
    <x v="55"/>
    <n v="34"/>
    <n v="1"/>
    <n v="1"/>
    <n v="28220"/>
    <n v="32.5"/>
    <m/>
    <s v="S"/>
  </r>
  <r>
    <n v="867"/>
    <x v="0"/>
    <x v="1"/>
    <s v="Duran y More, Miss. Asuncion"/>
    <x v="0"/>
    <x v="33"/>
    <n v="27"/>
    <n v="1"/>
    <n v="0"/>
    <s v="SC/PARIS 2149"/>
    <n v="13.8583"/>
    <m/>
    <s v="C"/>
  </r>
  <r>
    <n v="659"/>
    <x v="1"/>
    <x v="1"/>
    <s v="Eitemiller, Mr. George Floyd"/>
    <x v="1"/>
    <x v="43"/>
    <n v="23"/>
    <n v="0"/>
    <n v="0"/>
    <n v="29751"/>
    <n v="13"/>
    <m/>
    <s v="S"/>
  </r>
  <r>
    <n v="229"/>
    <x v="1"/>
    <x v="1"/>
    <s v="Fahlstrom, Mr. Arne Jonas"/>
    <x v="1"/>
    <x v="9"/>
    <n v="18"/>
    <n v="0"/>
    <n v="0"/>
    <n v="236171"/>
    <n v="13"/>
    <m/>
    <s v="S"/>
  </r>
  <r>
    <n v="54"/>
    <x v="0"/>
    <x v="1"/>
    <s v="Faunthorpe, Mrs. Lizzie (Elizabeth Anne Wilkinson)"/>
    <x v="0"/>
    <x v="0"/>
    <n v="29"/>
    <n v="1"/>
    <n v="0"/>
    <n v="2926"/>
    <n v="26"/>
    <m/>
    <s v="S"/>
  </r>
  <r>
    <n v="345"/>
    <x v="1"/>
    <x v="1"/>
    <s v="Fox, Mr. Stanley Hubert"/>
    <x v="1"/>
    <x v="28"/>
    <n v="36"/>
    <n v="0"/>
    <n v="0"/>
    <n v="229236"/>
    <n v="13"/>
    <m/>
    <s v="S"/>
  </r>
  <r>
    <n v="482"/>
    <x v="1"/>
    <x v="1"/>
    <s v="Frost, Mr. Anthony Wood &quot;Archie&quot;"/>
    <x v="1"/>
    <x v="13"/>
    <n v="33.544444439999999"/>
    <n v="0"/>
    <n v="0"/>
    <n v="239854"/>
    <n v="0"/>
    <m/>
    <s v="S"/>
  </r>
  <r>
    <n v="358"/>
    <x v="1"/>
    <x v="1"/>
    <s v="Funk, Miss. Annie Clemmer"/>
    <x v="0"/>
    <x v="36"/>
    <n v="38"/>
    <n v="0"/>
    <n v="0"/>
    <n v="237671"/>
    <n v="13"/>
    <m/>
    <s v="S"/>
  </r>
  <r>
    <n v="21"/>
    <x v="1"/>
    <x v="1"/>
    <s v="Fynney, Mr. Joseph J"/>
    <x v="1"/>
    <x v="20"/>
    <n v="35"/>
    <n v="0"/>
    <n v="0"/>
    <n v="239865"/>
    <n v="26"/>
    <m/>
    <s v="S"/>
  </r>
  <r>
    <n v="406"/>
    <x v="1"/>
    <x v="1"/>
    <s v="Gale, Mr. Shadrach"/>
    <x v="1"/>
    <x v="55"/>
    <n v="34"/>
    <n v="1"/>
    <n v="0"/>
    <n v="28664"/>
    <n v="21"/>
    <m/>
    <s v="S"/>
  </r>
  <r>
    <n v="577"/>
    <x v="0"/>
    <x v="1"/>
    <s v="Garside, Miss. Ethel"/>
    <x v="0"/>
    <x v="55"/>
    <n v="34"/>
    <n v="0"/>
    <n v="0"/>
    <n v="243880"/>
    <n v="13"/>
    <m/>
    <s v="S"/>
  </r>
  <r>
    <n v="792"/>
    <x v="1"/>
    <x v="1"/>
    <s v="Gaskell, Mr. Alfred"/>
    <x v="1"/>
    <x v="47"/>
    <n v="16"/>
    <n v="0"/>
    <n v="0"/>
    <n v="239865"/>
    <n v="26"/>
    <m/>
    <s v="S"/>
  </r>
  <r>
    <n v="620"/>
    <x v="1"/>
    <x v="1"/>
    <s v="Gavey, Mr. Lawrence"/>
    <x v="1"/>
    <x v="11"/>
    <n v="26"/>
    <n v="0"/>
    <n v="0"/>
    <n v="31028"/>
    <n v="10.5"/>
    <m/>
    <s v="S"/>
  </r>
  <r>
    <n v="862"/>
    <x v="1"/>
    <x v="1"/>
    <s v="Giles, Mr. Frederick Edward"/>
    <x v="1"/>
    <x v="48"/>
    <n v="21"/>
    <n v="1"/>
    <n v="0"/>
    <n v="28134"/>
    <n v="11.5"/>
    <m/>
    <s v="S"/>
  </r>
  <r>
    <n v="865"/>
    <x v="1"/>
    <x v="1"/>
    <s v="Gill, Mr. John William"/>
    <x v="1"/>
    <x v="10"/>
    <n v="24"/>
    <n v="0"/>
    <n v="0"/>
    <n v="233866"/>
    <n v="13"/>
    <m/>
    <s v="S"/>
  </r>
  <r>
    <n v="723"/>
    <x v="1"/>
    <x v="1"/>
    <s v="Gillespie, Mr. William Henry"/>
    <x v="1"/>
    <x v="55"/>
    <n v="34"/>
    <n v="0"/>
    <n v="0"/>
    <n v="12233"/>
    <n v="13"/>
    <m/>
    <s v="S"/>
  </r>
  <r>
    <n v="214"/>
    <x v="1"/>
    <x v="1"/>
    <s v="Givard, Mr. Hans Kristensen"/>
    <x v="1"/>
    <x v="34"/>
    <n v="30"/>
    <n v="0"/>
    <n v="0"/>
    <n v="250646"/>
    <n v="13"/>
    <m/>
    <s v="S"/>
  </r>
  <r>
    <n v="715"/>
    <x v="1"/>
    <x v="1"/>
    <s v="Greenberg, Mr. Samuel"/>
    <x v="1"/>
    <x v="46"/>
    <n v="52"/>
    <n v="0"/>
    <n v="0"/>
    <n v="250647"/>
    <n v="13"/>
    <m/>
    <s v="S"/>
  </r>
  <r>
    <n v="179"/>
    <x v="1"/>
    <x v="1"/>
    <s v="Hale, Mr. Reginald"/>
    <x v="1"/>
    <x v="34"/>
    <n v="30"/>
    <n v="0"/>
    <n v="0"/>
    <n v="250653"/>
    <n v="13"/>
    <m/>
    <s v="S"/>
  </r>
  <r>
    <n v="756"/>
    <x v="0"/>
    <x v="1"/>
    <s v="Hamalainen, Master. Viljo"/>
    <x v="1"/>
    <x v="61"/>
    <n v="0.67"/>
    <n v="1"/>
    <n v="1"/>
    <n v="250649"/>
    <n v="14.5"/>
    <m/>
    <s v="S"/>
  </r>
  <r>
    <n v="248"/>
    <x v="0"/>
    <x v="1"/>
    <s v="Hamalainen, Mrs. William (Anna)"/>
    <x v="0"/>
    <x v="10"/>
    <n v="24"/>
    <n v="0"/>
    <n v="2"/>
    <n v="250649"/>
    <n v="14.5"/>
    <m/>
    <s v="S"/>
  </r>
  <r>
    <n v="721"/>
    <x v="0"/>
    <x v="1"/>
    <s v="Harper, Miss. Annie Jessie &quot;Nina&quot;"/>
    <x v="0"/>
    <x v="62"/>
    <n v="6"/>
    <n v="0"/>
    <n v="1"/>
    <n v="248727"/>
    <n v="33"/>
    <m/>
    <s v="S"/>
  </r>
  <r>
    <n v="849"/>
    <x v="1"/>
    <x v="1"/>
    <s v="Harper, Rev. John"/>
    <x v="1"/>
    <x v="21"/>
    <n v="28"/>
    <n v="0"/>
    <n v="1"/>
    <n v="248727"/>
    <n v="33"/>
    <m/>
    <s v="S"/>
  </r>
  <r>
    <n v="571"/>
    <x v="0"/>
    <x v="1"/>
    <s v="Harris, Mr. George"/>
    <x v="1"/>
    <x v="56"/>
    <n v="62"/>
    <n v="0"/>
    <n v="0"/>
    <s v="S.W./PP 752"/>
    <n v="10.5"/>
    <m/>
    <s v="S"/>
  </r>
  <r>
    <n v="220"/>
    <x v="1"/>
    <x v="1"/>
    <s v="Harris, Mr. Walter"/>
    <x v="1"/>
    <x v="34"/>
    <n v="30"/>
    <n v="0"/>
    <n v="0"/>
    <s v="W/C 14208"/>
    <n v="10.5"/>
    <m/>
    <s v="S"/>
  </r>
  <r>
    <n v="536"/>
    <x v="0"/>
    <x v="1"/>
    <s v="Hart, Miss. Eva Miriam"/>
    <x v="0"/>
    <x v="63"/>
    <n v="7"/>
    <n v="0"/>
    <n v="2"/>
    <s v="F.C.C. 13529"/>
    <n v="26.25"/>
    <m/>
    <s v="S"/>
  </r>
  <r>
    <n v="315"/>
    <x v="1"/>
    <x v="1"/>
    <s v="Hart, Mr. Benjamin"/>
    <x v="1"/>
    <x v="54"/>
    <n v="43"/>
    <n v="1"/>
    <n v="1"/>
    <s v="F.C.C. 13529"/>
    <n v="26.25"/>
    <m/>
    <s v="S"/>
  </r>
  <r>
    <n v="441"/>
    <x v="0"/>
    <x v="1"/>
    <s v="Hart, Mrs. Benjamin (Esther Ada Bloomfield)"/>
    <x v="0"/>
    <x v="22"/>
    <n v="45"/>
    <n v="1"/>
    <n v="1"/>
    <s v="F.C.C. 13529"/>
    <n v="26.25"/>
    <m/>
    <s v="S"/>
  </r>
  <r>
    <n v="616"/>
    <x v="0"/>
    <x v="1"/>
    <s v="Herman, Miss. Alice"/>
    <x v="0"/>
    <x v="10"/>
    <n v="24"/>
    <n v="1"/>
    <n v="2"/>
    <n v="220845"/>
    <n v="65"/>
    <m/>
    <s v="S"/>
  </r>
  <r>
    <n v="755"/>
    <x v="0"/>
    <x v="1"/>
    <s v="Herman, Mrs. Samuel (Jane Laver)"/>
    <x v="0"/>
    <x v="4"/>
    <n v="48"/>
    <n v="1"/>
    <n v="2"/>
    <n v="220845"/>
    <n v="65"/>
    <m/>
    <s v="S"/>
  </r>
  <r>
    <n v="16"/>
    <x v="0"/>
    <x v="1"/>
    <s v="Hewlett, Mrs. (Mary D Kingcome) "/>
    <x v="0"/>
    <x v="51"/>
    <n v="55"/>
    <n v="0"/>
    <n v="0"/>
    <n v="248706"/>
    <n v="16"/>
    <m/>
    <s v="S"/>
  </r>
  <r>
    <n v="656"/>
    <x v="1"/>
    <x v="1"/>
    <s v="Hickman, Mr. Leonard Mark"/>
    <x v="1"/>
    <x v="10"/>
    <n v="24"/>
    <n v="2"/>
    <n v="0"/>
    <s v="S.O.C. 14879"/>
    <n v="73.5"/>
    <m/>
    <s v="S"/>
  </r>
  <r>
    <n v="666"/>
    <x v="1"/>
    <x v="1"/>
    <s v="Hickman, Mr. Lewis"/>
    <x v="1"/>
    <x v="15"/>
    <n v="32"/>
    <n v="2"/>
    <n v="0"/>
    <s v="S.O.C. 14879"/>
    <n v="73.5"/>
    <m/>
    <s v="S"/>
  </r>
  <r>
    <n v="121"/>
    <x v="1"/>
    <x v="1"/>
    <s v="Hickman, Mr. Stanley George"/>
    <x v="1"/>
    <x v="48"/>
    <n v="21"/>
    <n v="2"/>
    <n v="0"/>
    <s v="S.O.C. 14879"/>
    <n v="73.5"/>
    <m/>
    <s v="S"/>
  </r>
  <r>
    <n v="530"/>
    <x v="1"/>
    <x v="1"/>
    <s v="Hocking, Mr. Richard George"/>
    <x v="1"/>
    <x v="43"/>
    <n v="23"/>
    <n v="2"/>
    <n v="1"/>
    <n v="29104"/>
    <n v="11.5"/>
    <m/>
    <s v="S"/>
  </r>
  <r>
    <n v="775"/>
    <x v="0"/>
    <x v="1"/>
    <s v="Hocking, Mrs. Elizabeth (Eliza Needs)"/>
    <x v="0"/>
    <x v="42"/>
    <n v="54"/>
    <n v="1"/>
    <n v="3"/>
    <n v="29105"/>
    <n v="23"/>
    <m/>
    <s v="S"/>
  </r>
  <r>
    <n v="724"/>
    <x v="1"/>
    <x v="1"/>
    <s v="Hodges, Mr. Henry Price"/>
    <x v="1"/>
    <x v="14"/>
    <n v="50"/>
    <n v="0"/>
    <n v="0"/>
    <n v="250643"/>
    <n v="13"/>
    <m/>
    <s v="S"/>
  </r>
  <r>
    <n v="237"/>
    <x v="1"/>
    <x v="1"/>
    <s v="Hold, Mr. Stephen"/>
    <x v="1"/>
    <x v="26"/>
    <n v="44"/>
    <n v="1"/>
    <n v="0"/>
    <n v="26707"/>
    <n v="26"/>
    <m/>
    <s v="S"/>
  </r>
  <r>
    <n v="73"/>
    <x v="1"/>
    <x v="1"/>
    <s v="Hood, Mr. Ambrose Jr"/>
    <x v="1"/>
    <x v="48"/>
    <n v="21"/>
    <n v="0"/>
    <n v="0"/>
    <s v="S.O.C. 14879"/>
    <n v="73.5"/>
    <m/>
    <s v="S"/>
  </r>
  <r>
    <n v="289"/>
    <x v="0"/>
    <x v="1"/>
    <s v="Hosono, Mr. Masabumi"/>
    <x v="1"/>
    <x v="18"/>
    <n v="42"/>
    <n v="0"/>
    <n v="0"/>
    <n v="237798"/>
    <n v="13"/>
    <m/>
    <s v="S"/>
  </r>
  <r>
    <n v="240"/>
    <x v="1"/>
    <x v="1"/>
    <s v="Hunt, Mr. George Henry"/>
    <x v="1"/>
    <x v="29"/>
    <n v="33"/>
    <n v="0"/>
    <n v="0"/>
    <s v="SCO/W 1585"/>
    <n v="12.275"/>
    <m/>
    <s v="S"/>
  </r>
  <r>
    <n v="85"/>
    <x v="0"/>
    <x v="1"/>
    <s v="Ilett, Miss. Bertha"/>
    <x v="0"/>
    <x v="39"/>
    <n v="17"/>
    <n v="0"/>
    <n v="0"/>
    <s v="SO/C 14885"/>
    <n v="10.5"/>
    <m/>
    <s v="S"/>
  </r>
  <r>
    <n v="218"/>
    <x v="1"/>
    <x v="1"/>
    <s v="Jacobsohn, Mr. Sidney Samuel"/>
    <x v="1"/>
    <x v="18"/>
    <n v="42"/>
    <n v="1"/>
    <n v="0"/>
    <n v="243847"/>
    <n v="27"/>
    <m/>
    <s v="S"/>
  </r>
  <r>
    <n v="601"/>
    <x v="0"/>
    <x v="1"/>
    <s v="Jacobsohn, Mrs. Sidney Samuel (Amy Frances Christy)"/>
    <x v="0"/>
    <x v="10"/>
    <n v="24"/>
    <n v="2"/>
    <n v="1"/>
    <n v="243847"/>
    <n v="27"/>
    <m/>
    <s v="S"/>
  </r>
  <r>
    <n v="587"/>
    <x v="1"/>
    <x v="1"/>
    <s v="Jarvis, Mr. John Denzil"/>
    <x v="1"/>
    <x v="17"/>
    <n v="47"/>
    <n v="0"/>
    <n v="0"/>
    <n v="237565"/>
    <n v="15"/>
    <m/>
    <s v="S"/>
  </r>
  <r>
    <n v="71"/>
    <x v="1"/>
    <x v="1"/>
    <s v="Jenkin, Mr. Stephen Curnow"/>
    <x v="1"/>
    <x v="15"/>
    <n v="32"/>
    <n v="0"/>
    <n v="0"/>
    <s v="C.A. 33111"/>
    <n v="10.5"/>
    <m/>
    <s v="S"/>
  </r>
  <r>
    <n v="474"/>
    <x v="0"/>
    <x v="1"/>
    <s v="Jerwan, Mrs. Amin S (Marie Marthe Thuillard)"/>
    <x v="0"/>
    <x v="43"/>
    <n v="23"/>
    <n v="0"/>
    <n v="0"/>
    <s v="SC/AH Basle 541"/>
    <n v="13.791700000000001"/>
    <s v="D"/>
    <s v="C"/>
  </r>
  <r>
    <n v="100"/>
    <x v="1"/>
    <x v="1"/>
    <s v="Kantor, Mr. Sinai"/>
    <x v="1"/>
    <x v="55"/>
    <n v="34"/>
    <n v="1"/>
    <n v="0"/>
    <n v="244367"/>
    <n v="26"/>
    <m/>
    <s v="S"/>
  </r>
  <r>
    <n v="317"/>
    <x v="0"/>
    <x v="1"/>
    <s v="Kantor, Mrs. Sinai (Miriam Sternin)"/>
    <x v="0"/>
    <x v="10"/>
    <n v="24"/>
    <n v="1"/>
    <n v="0"/>
    <n v="244367"/>
    <n v="26"/>
    <m/>
    <s v="S"/>
  </r>
  <r>
    <n v="304"/>
    <x v="0"/>
    <x v="1"/>
    <s v="Keane, Miss. Nora A"/>
    <x v="0"/>
    <x v="13"/>
    <n v="25.90156627"/>
    <n v="0"/>
    <n v="0"/>
    <n v="226593"/>
    <n v="12.35"/>
    <s v="E101"/>
    <s v="Q"/>
  </r>
  <r>
    <n v="707"/>
    <x v="0"/>
    <x v="1"/>
    <s v="Kelly, Mrs. Florence &quot;Fannie&quot;"/>
    <x v="0"/>
    <x v="22"/>
    <n v="45"/>
    <n v="0"/>
    <n v="0"/>
    <n v="223596"/>
    <n v="13.5"/>
    <m/>
    <s v="S"/>
  </r>
  <r>
    <n v="627"/>
    <x v="1"/>
    <x v="1"/>
    <s v="Kirkland, Rev. Charles Leonard"/>
    <x v="1"/>
    <x v="64"/>
    <n v="57"/>
    <n v="0"/>
    <n v="0"/>
    <n v="219533"/>
    <n v="12.35"/>
    <m/>
    <s v="Q"/>
  </r>
  <r>
    <n v="733"/>
    <x v="1"/>
    <x v="1"/>
    <s v="Knight, Mr. Robert J"/>
    <x v="1"/>
    <x v="13"/>
    <n v="33.544444439999999"/>
    <n v="0"/>
    <n v="0"/>
    <n v="239855"/>
    <n v="0"/>
    <m/>
    <s v="S"/>
  </r>
  <r>
    <n v="440"/>
    <x v="1"/>
    <x v="1"/>
    <s v="Kvillner, Mr. Johan Henrik Johannesson"/>
    <x v="1"/>
    <x v="38"/>
    <n v="31"/>
    <n v="0"/>
    <n v="0"/>
    <s v="C.A. 18723"/>
    <n v="10.5"/>
    <m/>
    <s v="S"/>
  </r>
  <r>
    <n v="313"/>
    <x v="1"/>
    <x v="1"/>
    <s v="Lahtinen, Mrs. William (Anna Sylfven)"/>
    <x v="0"/>
    <x v="11"/>
    <n v="26"/>
    <n v="1"/>
    <n v="1"/>
    <n v="250651"/>
    <n v="26"/>
    <m/>
    <s v="S"/>
  </r>
  <r>
    <n v="44"/>
    <x v="0"/>
    <x v="1"/>
    <s v="Laroche, Miss. Simonne Marie Anne Andree"/>
    <x v="0"/>
    <x v="65"/>
    <n v="3"/>
    <n v="1"/>
    <n v="2"/>
    <s v="SC/Paris 2123"/>
    <n v="41.5792"/>
    <m/>
    <s v="C"/>
  </r>
  <r>
    <n v="686"/>
    <x v="1"/>
    <x v="1"/>
    <s v="Laroche, Mr. Joseph Philippe Lemercier"/>
    <x v="1"/>
    <x v="3"/>
    <n v="25"/>
    <n v="1"/>
    <n v="2"/>
    <s v="SC/Paris 2123"/>
    <n v="41.5792"/>
    <m/>
    <s v="C"/>
  </r>
  <r>
    <n v="609"/>
    <x v="0"/>
    <x v="1"/>
    <s v="Laroche, Mrs. Joseph (Juliette Marie Louise Lafargue)"/>
    <x v="0"/>
    <x v="25"/>
    <n v="22"/>
    <n v="1"/>
    <n v="2"/>
    <s v="SC/Paris 2123"/>
    <n v="41.5792"/>
    <m/>
    <s v="C"/>
  </r>
  <r>
    <n v="390"/>
    <x v="0"/>
    <x v="1"/>
    <s v="Lehmann, Miss. Bertha"/>
    <x v="0"/>
    <x v="39"/>
    <n v="17"/>
    <n v="0"/>
    <n v="0"/>
    <s v="SC 1748"/>
    <n v="12"/>
    <m/>
    <s v="C"/>
  </r>
  <r>
    <n v="597"/>
    <x v="0"/>
    <x v="1"/>
    <s v="Leitch, Miss. Jessie Wills"/>
    <x v="0"/>
    <x v="13"/>
    <n v="25.90156627"/>
    <n v="0"/>
    <n v="0"/>
    <n v="248727"/>
    <n v="33"/>
    <m/>
    <s v="S"/>
  </r>
  <r>
    <n v="517"/>
    <x v="0"/>
    <x v="1"/>
    <s v="Lemore, Mrs. (Amelia Milley)"/>
    <x v="0"/>
    <x v="55"/>
    <n v="34"/>
    <n v="0"/>
    <n v="0"/>
    <s v="C.A. 34260"/>
    <n v="10.5"/>
    <s v="F33"/>
    <s v="S"/>
  </r>
  <r>
    <n v="293"/>
    <x v="1"/>
    <x v="1"/>
    <s v="Levy, Mr. Rene Jacques"/>
    <x v="1"/>
    <x v="28"/>
    <n v="36"/>
    <n v="0"/>
    <n v="0"/>
    <s v="SC/Paris 2163"/>
    <n v="12.875"/>
    <s v="D"/>
    <s v="C"/>
  </r>
  <r>
    <n v="235"/>
    <x v="1"/>
    <x v="1"/>
    <s v="Leyson, Mr. Robert William Norman"/>
    <x v="1"/>
    <x v="10"/>
    <n v="24"/>
    <n v="0"/>
    <n v="0"/>
    <s v="C.A. 29566"/>
    <n v="10.5"/>
    <m/>
    <s v="S"/>
  </r>
  <r>
    <n v="433"/>
    <x v="0"/>
    <x v="1"/>
    <s v="Louch, Mrs. Charles Alexander (Alice Adelaide Slow)"/>
    <x v="0"/>
    <x v="18"/>
    <n v="42"/>
    <n v="1"/>
    <n v="0"/>
    <s v="SC/AH 3085"/>
    <n v="26"/>
    <m/>
    <s v="S"/>
  </r>
  <r>
    <n v="773"/>
    <x v="1"/>
    <x v="1"/>
    <s v="Mack, Mrs. (Mary)"/>
    <x v="0"/>
    <x v="64"/>
    <n v="57"/>
    <n v="0"/>
    <n v="0"/>
    <s v="S.O./P.P. 3"/>
    <n v="10.5"/>
    <s v="E77"/>
    <s v="S"/>
  </r>
  <r>
    <n v="828"/>
    <x v="0"/>
    <x v="1"/>
    <s v="Mallet, Master. Andre"/>
    <x v="1"/>
    <x v="58"/>
    <n v="1"/>
    <n v="0"/>
    <n v="2"/>
    <s v="S.C./PARIS 2079"/>
    <n v="37.004199999999997"/>
    <m/>
    <s v="C"/>
  </r>
  <r>
    <n v="818"/>
    <x v="1"/>
    <x v="1"/>
    <s v="Mallet, Mr. Albert"/>
    <x v="1"/>
    <x v="38"/>
    <n v="31"/>
    <n v="1"/>
    <n v="1"/>
    <s v="S.C./PARIS 2079"/>
    <n v="37.004199999999997"/>
    <m/>
    <s v="C"/>
  </r>
  <r>
    <n v="419"/>
    <x v="1"/>
    <x v="1"/>
    <s v="Matthews, Mr. William John"/>
    <x v="1"/>
    <x v="34"/>
    <n v="30"/>
    <n v="0"/>
    <n v="0"/>
    <n v="28228"/>
    <n v="13"/>
    <m/>
    <s v="S"/>
  </r>
  <r>
    <n v="398"/>
    <x v="1"/>
    <x v="1"/>
    <s v="McKane, Mr. Peter David"/>
    <x v="1"/>
    <x v="32"/>
    <n v="46"/>
    <n v="0"/>
    <n v="0"/>
    <n v="28403"/>
    <n v="26"/>
    <m/>
    <s v="S"/>
  </r>
  <r>
    <n v="447"/>
    <x v="0"/>
    <x v="1"/>
    <s v="Mellinger, Miss. Madeleine Violet"/>
    <x v="0"/>
    <x v="66"/>
    <n v="13"/>
    <n v="0"/>
    <n v="1"/>
    <n v="250644"/>
    <n v="19.5"/>
    <m/>
    <s v="S"/>
  </r>
  <r>
    <n v="273"/>
    <x v="0"/>
    <x v="1"/>
    <s v="Mellinger, Mrs. (Elizabeth Anne Maidment)"/>
    <x v="0"/>
    <x v="27"/>
    <n v="41"/>
    <n v="0"/>
    <n v="1"/>
    <n v="250644"/>
    <n v="19.5"/>
    <m/>
    <s v="S"/>
  </r>
  <r>
    <n v="227"/>
    <x v="0"/>
    <x v="1"/>
    <s v="Mellors, Mr. William John"/>
    <x v="1"/>
    <x v="19"/>
    <n v="19"/>
    <n v="0"/>
    <n v="0"/>
    <s v="SW/PP 751"/>
    <n v="10.5"/>
    <m/>
    <s v="S"/>
  </r>
  <r>
    <n v="809"/>
    <x v="1"/>
    <x v="1"/>
    <s v="Meyer, Mr. August"/>
    <x v="1"/>
    <x v="6"/>
    <n v="39"/>
    <n v="0"/>
    <n v="0"/>
    <n v="248723"/>
    <n v="13"/>
    <m/>
    <s v="S"/>
  </r>
  <r>
    <n v="464"/>
    <x v="1"/>
    <x v="1"/>
    <s v="Milling, Mr. Jacob Christian"/>
    <x v="1"/>
    <x v="4"/>
    <n v="48"/>
    <n v="0"/>
    <n v="0"/>
    <n v="234360"/>
    <n v="13"/>
    <m/>
    <s v="S"/>
  </r>
  <r>
    <n v="673"/>
    <x v="1"/>
    <x v="1"/>
    <s v="Mitchell, Mr. Henry Michael"/>
    <x v="1"/>
    <x v="35"/>
    <n v="70"/>
    <n v="0"/>
    <n v="0"/>
    <s v="C.A. 24580"/>
    <n v="10.5"/>
    <m/>
    <s v="S"/>
  </r>
  <r>
    <n v="887"/>
    <x v="1"/>
    <x v="1"/>
    <s v="Montvila, Rev. Juozas"/>
    <x v="1"/>
    <x v="33"/>
    <n v="27"/>
    <n v="0"/>
    <n v="0"/>
    <n v="211536"/>
    <n v="13"/>
    <m/>
    <s v="S"/>
  </r>
  <r>
    <n v="318"/>
    <x v="1"/>
    <x v="1"/>
    <s v="Moraweck, Dr. Ernest"/>
    <x v="1"/>
    <x v="42"/>
    <n v="54"/>
    <n v="0"/>
    <n v="0"/>
    <n v="29011"/>
    <n v="14"/>
    <m/>
    <s v="S"/>
  </r>
  <r>
    <n v="706"/>
    <x v="1"/>
    <x v="1"/>
    <s v="Morley, Mr. Henry Samuel (&quot;Mr Henry Marshall&quot;)"/>
    <x v="1"/>
    <x v="6"/>
    <n v="39"/>
    <n v="0"/>
    <n v="0"/>
    <n v="250655"/>
    <n v="26"/>
    <m/>
    <s v="S"/>
  </r>
  <r>
    <n v="842"/>
    <x v="1"/>
    <x v="1"/>
    <s v="Mudd, Mr. Thomas Charles"/>
    <x v="1"/>
    <x v="47"/>
    <n v="16"/>
    <n v="0"/>
    <n v="0"/>
    <s v="S.O./P.P. 3"/>
    <n v="10.5"/>
    <m/>
    <s v="S"/>
  </r>
  <r>
    <n v="123"/>
    <x v="1"/>
    <x v="1"/>
    <s v="Nasser, Mr. Nicholas"/>
    <x v="1"/>
    <x v="67"/>
    <n v="32.5"/>
    <n v="1"/>
    <n v="0"/>
    <n v="237736"/>
    <n v="30.070799999999998"/>
    <m/>
    <s v="C"/>
  </r>
  <r>
    <n v="10"/>
    <x v="0"/>
    <x v="1"/>
    <s v="Nasser, Mrs. Nicholas (Adele Achem)"/>
    <x v="0"/>
    <x v="31"/>
    <n v="14"/>
    <n v="1"/>
    <n v="0"/>
    <n v="237736"/>
    <n v="30.070799999999998"/>
    <m/>
    <s v="C"/>
  </r>
  <r>
    <n v="341"/>
    <x v="0"/>
    <x v="1"/>
    <s v="Navratil, Master. Edmond Roger"/>
    <x v="1"/>
    <x v="2"/>
    <n v="2"/>
    <n v="1"/>
    <n v="1"/>
    <n v="230080"/>
    <n v="26"/>
    <s v="F2"/>
    <s v="S"/>
  </r>
  <r>
    <n v="194"/>
    <x v="0"/>
    <x v="1"/>
    <s v="Navratil, Master. Michel M"/>
    <x v="1"/>
    <x v="65"/>
    <n v="3"/>
    <n v="1"/>
    <n v="1"/>
    <n v="230080"/>
    <n v="26"/>
    <s v="F2"/>
    <s v="S"/>
  </r>
  <r>
    <n v="149"/>
    <x v="1"/>
    <x v="1"/>
    <s v="Navratil, Mr. Michel (&quot;Louis M Hoffman&quot;)"/>
    <x v="1"/>
    <x v="68"/>
    <n v="36.5"/>
    <n v="0"/>
    <n v="2"/>
    <n v="230080"/>
    <n v="26"/>
    <s v="F2"/>
    <s v="S"/>
  </r>
  <r>
    <n v="146"/>
    <x v="1"/>
    <x v="1"/>
    <s v="Nicholls, Mr. Joseph Charles"/>
    <x v="1"/>
    <x v="19"/>
    <n v="19"/>
    <n v="1"/>
    <n v="1"/>
    <s v="C.A. 33112"/>
    <n v="36.75"/>
    <m/>
    <s v="S"/>
  </r>
  <r>
    <n v="563"/>
    <x v="1"/>
    <x v="1"/>
    <s v="Norman, Mr. Robert Douglas"/>
    <x v="1"/>
    <x v="21"/>
    <n v="28"/>
    <n v="0"/>
    <n v="0"/>
    <n v="218629"/>
    <n v="13.5"/>
    <m/>
    <s v="S"/>
  </r>
  <r>
    <n v="67"/>
    <x v="0"/>
    <x v="1"/>
    <s v="Nye, Mrs. (Elizabeth Ramell)"/>
    <x v="0"/>
    <x v="0"/>
    <n v="29"/>
    <n v="0"/>
    <n v="0"/>
    <s v="C.A. 29395"/>
    <n v="10.5"/>
    <s v="F33"/>
    <s v="S"/>
  </r>
  <r>
    <n v="796"/>
    <x v="1"/>
    <x v="1"/>
    <s v="Otter, Mr. Richard"/>
    <x v="1"/>
    <x v="6"/>
    <n v="39"/>
    <n v="0"/>
    <n v="0"/>
    <n v="28213"/>
    <n v="13"/>
    <m/>
    <s v="S"/>
  </r>
  <r>
    <n v="548"/>
    <x v="0"/>
    <x v="1"/>
    <s v="Padro y Manent, Mr. Julian"/>
    <x v="1"/>
    <x v="13"/>
    <n v="25.90156627"/>
    <n v="0"/>
    <n v="0"/>
    <s v="SC/PARIS 2146"/>
    <n v="13.862500000000001"/>
    <m/>
    <s v="C"/>
  </r>
  <r>
    <n v="399"/>
    <x v="1"/>
    <x v="1"/>
    <s v="Pain, Dr. Alfred"/>
    <x v="1"/>
    <x v="43"/>
    <n v="23"/>
    <n v="0"/>
    <n v="0"/>
    <n v="244278"/>
    <n v="10.5"/>
    <m/>
    <s v="S"/>
  </r>
  <r>
    <n v="278"/>
    <x v="1"/>
    <x v="1"/>
    <s v="Parkes, Mr. Francis &quot;Frank&quot;"/>
    <x v="1"/>
    <x v="13"/>
    <n v="33.544444439999999"/>
    <n v="0"/>
    <n v="0"/>
    <n v="239853"/>
    <n v="0"/>
    <m/>
    <s v="S"/>
  </r>
  <r>
    <n v="260"/>
    <x v="0"/>
    <x v="1"/>
    <s v="Parrish, Mrs. (Lutie Davis)"/>
    <x v="0"/>
    <x v="14"/>
    <n v="50"/>
    <n v="0"/>
    <n v="1"/>
    <n v="230433"/>
    <n v="26"/>
    <m/>
    <s v="S"/>
  </r>
  <r>
    <n v="239"/>
    <x v="1"/>
    <x v="1"/>
    <s v="Pengelly, Mr. Frederick William"/>
    <x v="1"/>
    <x v="19"/>
    <n v="19"/>
    <n v="0"/>
    <n v="0"/>
    <n v="28665"/>
    <n v="10.5"/>
    <m/>
    <s v="S"/>
  </r>
  <r>
    <n v="182"/>
    <x v="1"/>
    <x v="1"/>
    <s v="Pernot, Mr. Rene"/>
    <x v="1"/>
    <x v="13"/>
    <n v="33.544444439999999"/>
    <n v="0"/>
    <n v="0"/>
    <s v="SC/PARIS 2131"/>
    <n v="15.05"/>
    <m/>
    <s v="C"/>
  </r>
  <r>
    <n v="428"/>
    <x v="0"/>
    <x v="1"/>
    <s v="Phillips, Miss. Kate Florence (&quot;Mrs Kate Louise Phillips Marshall&quot;)"/>
    <x v="0"/>
    <x v="19"/>
    <n v="19"/>
    <n v="0"/>
    <n v="0"/>
    <n v="250655"/>
    <n v="26"/>
    <m/>
    <s v="S"/>
  </r>
  <r>
    <n v="191"/>
    <x v="0"/>
    <x v="1"/>
    <s v="Pinsky, Mrs. (Rosa)"/>
    <x v="0"/>
    <x v="15"/>
    <n v="32"/>
    <n v="0"/>
    <n v="0"/>
    <n v="234604"/>
    <n v="13"/>
    <m/>
    <s v="S"/>
  </r>
  <r>
    <n v="801"/>
    <x v="1"/>
    <x v="1"/>
    <s v="Ponesell, Mr. Martin"/>
    <x v="1"/>
    <x v="55"/>
    <n v="34"/>
    <n v="0"/>
    <n v="0"/>
    <n v="250647"/>
    <n v="13"/>
    <m/>
    <s v="S"/>
  </r>
  <r>
    <n v="531"/>
    <x v="0"/>
    <x v="1"/>
    <s v="Quick, Miss. Phyllis May"/>
    <x v="0"/>
    <x v="2"/>
    <n v="2"/>
    <n v="1"/>
    <n v="1"/>
    <n v="26360"/>
    <n v="26"/>
    <m/>
    <s v="S"/>
  </r>
  <r>
    <n v="507"/>
    <x v="0"/>
    <x v="1"/>
    <s v="Quick, Mrs. Frederick Charles (Jane Richards)"/>
    <x v="0"/>
    <x v="29"/>
    <n v="33"/>
    <n v="0"/>
    <n v="2"/>
    <n v="26360"/>
    <n v="26"/>
    <m/>
    <s v="S"/>
  </r>
  <r>
    <n v="266"/>
    <x v="1"/>
    <x v="1"/>
    <s v="Reeves, Mr. David"/>
    <x v="1"/>
    <x v="28"/>
    <n v="36"/>
    <n v="0"/>
    <n v="0"/>
    <s v="C.A. 17248"/>
    <n v="10.5"/>
    <m/>
    <s v="S"/>
  </r>
  <r>
    <n v="477"/>
    <x v="1"/>
    <x v="1"/>
    <s v="Renouf, Mr. Peter Henry"/>
    <x v="1"/>
    <x v="55"/>
    <n v="34"/>
    <n v="1"/>
    <n v="0"/>
    <n v="31027"/>
    <n v="21"/>
    <m/>
    <s v="S"/>
  </r>
  <r>
    <n v="727"/>
    <x v="0"/>
    <x v="1"/>
    <s v="Renouf, Mrs. Peter Henry (Lillian Jefferys)"/>
    <x v="0"/>
    <x v="34"/>
    <n v="30"/>
    <n v="3"/>
    <n v="0"/>
    <n v="31027"/>
    <n v="21"/>
    <m/>
    <s v="S"/>
  </r>
  <r>
    <n v="444"/>
    <x v="0"/>
    <x v="1"/>
    <s v="Reynaldo, Ms. Encarnacion"/>
    <x v="0"/>
    <x v="21"/>
    <n v="28"/>
    <n v="0"/>
    <n v="0"/>
    <n v="230434"/>
    <n v="13"/>
    <m/>
    <s v="S"/>
  </r>
  <r>
    <n v="136"/>
    <x v="1"/>
    <x v="1"/>
    <s v="Richard, Mr. Emile"/>
    <x v="1"/>
    <x v="43"/>
    <n v="23"/>
    <n v="0"/>
    <n v="0"/>
    <s v="SC/PARIS 2133"/>
    <n v="15.0458"/>
    <m/>
    <s v="C"/>
  </r>
  <r>
    <n v="832"/>
    <x v="0"/>
    <x v="1"/>
    <s v="Richards, Master. George Sibley"/>
    <x v="1"/>
    <x v="59"/>
    <n v="0.83"/>
    <n v="1"/>
    <n v="1"/>
    <n v="29106"/>
    <n v="18.75"/>
    <m/>
    <s v="S"/>
  </r>
  <r>
    <n v="408"/>
    <x v="0"/>
    <x v="1"/>
    <s v="Richards, Master. William Rowe"/>
    <x v="1"/>
    <x v="65"/>
    <n v="3"/>
    <n v="1"/>
    <n v="1"/>
    <n v="29106"/>
    <n v="18.75"/>
    <m/>
    <s v="S"/>
  </r>
  <r>
    <n v="438"/>
    <x v="0"/>
    <x v="1"/>
    <s v="Richards, Mrs. Sidney (Emily Hocking)"/>
    <x v="0"/>
    <x v="10"/>
    <n v="24"/>
    <n v="2"/>
    <n v="3"/>
    <n v="29106"/>
    <n v="18.75"/>
    <m/>
    <s v="S"/>
  </r>
  <r>
    <n v="527"/>
    <x v="0"/>
    <x v="1"/>
    <s v="Ridsdale, Miss. Lucy"/>
    <x v="0"/>
    <x v="14"/>
    <n v="50"/>
    <n v="0"/>
    <n v="0"/>
    <s v="W./C. 14258"/>
    <n v="10.5"/>
    <m/>
    <s v="S"/>
  </r>
  <r>
    <n v="57"/>
    <x v="0"/>
    <x v="1"/>
    <s v="Rugg, Miss. Emily"/>
    <x v="0"/>
    <x v="48"/>
    <n v="21"/>
    <n v="0"/>
    <n v="0"/>
    <s v="C.A. 31026"/>
    <n v="10.5"/>
    <m/>
    <s v="S"/>
  </r>
  <r>
    <n v="344"/>
    <x v="1"/>
    <x v="1"/>
    <s v="Sedgwick, Mr. Charles Frederick Waddington"/>
    <x v="1"/>
    <x v="3"/>
    <n v="25"/>
    <n v="0"/>
    <n v="0"/>
    <n v="244361"/>
    <n v="13"/>
    <m/>
    <s v="S"/>
  </r>
  <r>
    <n v="552"/>
    <x v="1"/>
    <x v="1"/>
    <s v="Sharp, Mr. Percival James R"/>
    <x v="1"/>
    <x v="33"/>
    <n v="27"/>
    <n v="0"/>
    <n v="0"/>
    <n v="244358"/>
    <n v="26"/>
    <m/>
    <s v="S"/>
  </r>
  <r>
    <n v="881"/>
    <x v="0"/>
    <x v="1"/>
    <s v="Shelley, Mrs. William (Imanita Parrish Hall)"/>
    <x v="0"/>
    <x v="3"/>
    <n v="25"/>
    <n v="0"/>
    <n v="1"/>
    <n v="230433"/>
    <n v="26"/>
    <m/>
    <s v="S"/>
  </r>
  <r>
    <n v="418"/>
    <x v="0"/>
    <x v="1"/>
    <s v="Silven, Miss. Lyyli Karoliina"/>
    <x v="0"/>
    <x v="9"/>
    <n v="18"/>
    <n v="0"/>
    <n v="2"/>
    <n v="250652"/>
    <n v="13"/>
    <m/>
    <s v="S"/>
  </r>
  <r>
    <n v="748"/>
    <x v="0"/>
    <x v="1"/>
    <s v="Sinkkonen, Miss. Anna"/>
    <x v="0"/>
    <x v="34"/>
    <n v="30"/>
    <n v="0"/>
    <n v="0"/>
    <n v="250648"/>
    <n v="13"/>
    <m/>
    <s v="S"/>
  </r>
  <r>
    <n v="233"/>
    <x v="1"/>
    <x v="1"/>
    <s v="Sjostedt, Mr. Ernst Adolf"/>
    <x v="1"/>
    <x v="69"/>
    <n v="59"/>
    <n v="0"/>
    <n v="0"/>
    <n v="237442"/>
    <n v="13.5"/>
    <m/>
    <s v="S"/>
  </r>
  <r>
    <n v="323"/>
    <x v="0"/>
    <x v="1"/>
    <s v="Slayter, Miss. Hilda Mary"/>
    <x v="0"/>
    <x v="34"/>
    <n v="30"/>
    <n v="0"/>
    <n v="0"/>
    <n v="234818"/>
    <n v="12.35"/>
    <m/>
    <s v="Q"/>
  </r>
  <r>
    <n v="813"/>
    <x v="1"/>
    <x v="1"/>
    <s v="Slemen, Mr. Richard James"/>
    <x v="1"/>
    <x v="20"/>
    <n v="35"/>
    <n v="0"/>
    <n v="0"/>
    <n v="28206"/>
    <n v="10.5"/>
    <m/>
    <s v="S"/>
  </r>
  <r>
    <n v="347"/>
    <x v="0"/>
    <x v="1"/>
    <s v="Smith, Miss. Marion Elsie"/>
    <x v="0"/>
    <x v="23"/>
    <n v="40"/>
    <n v="0"/>
    <n v="0"/>
    <n v="31418"/>
    <n v="13"/>
    <m/>
    <s v="S"/>
  </r>
  <r>
    <n v="135"/>
    <x v="1"/>
    <x v="1"/>
    <s v="Sobey, Mr. Samuel James Hayden"/>
    <x v="1"/>
    <x v="3"/>
    <n v="25"/>
    <n v="0"/>
    <n v="0"/>
    <s v="C.A. 29178"/>
    <n v="13"/>
    <m/>
    <s v="S"/>
  </r>
  <r>
    <n v="459"/>
    <x v="0"/>
    <x v="1"/>
    <s v="Toomey, Miss. Ellen"/>
    <x v="0"/>
    <x v="14"/>
    <n v="50"/>
    <n v="0"/>
    <n v="0"/>
    <s v="F.C.C. 13531"/>
    <n v="10.5"/>
    <m/>
    <s v="S"/>
  </r>
  <r>
    <n v="735"/>
    <x v="1"/>
    <x v="1"/>
    <s v="Troupiansky, Mr. Moses Aaron"/>
    <x v="1"/>
    <x v="43"/>
    <n v="23"/>
    <n v="0"/>
    <n v="0"/>
    <n v="233639"/>
    <n v="13"/>
    <m/>
    <s v="S"/>
  </r>
  <r>
    <n v="400"/>
    <x v="0"/>
    <x v="1"/>
    <s v="Trout, Mrs. William H (Jessie L)"/>
    <x v="0"/>
    <x v="21"/>
    <n v="28"/>
    <n v="0"/>
    <n v="0"/>
    <n v="240929"/>
    <n v="12.65"/>
    <m/>
    <s v="S"/>
  </r>
  <r>
    <n v="718"/>
    <x v="0"/>
    <x v="1"/>
    <s v="Troutt, Miss. Edwina Celia &quot;Winnie&quot;"/>
    <x v="0"/>
    <x v="33"/>
    <n v="27"/>
    <n v="0"/>
    <n v="0"/>
    <n v="34218"/>
    <n v="10.5"/>
    <s v="E101"/>
    <s v="S"/>
  </r>
  <r>
    <n v="118"/>
    <x v="1"/>
    <x v="1"/>
    <s v="Turpin, Mr. William John Robert"/>
    <x v="1"/>
    <x v="0"/>
    <n v="29"/>
    <n v="1"/>
    <n v="0"/>
    <n v="11668"/>
    <n v="21"/>
    <m/>
    <s v="S"/>
  </r>
  <r>
    <n v="42"/>
    <x v="1"/>
    <x v="1"/>
    <s v="Turpin, Mrs. William John Robert (Dorothy Ann Wonnacott)"/>
    <x v="0"/>
    <x v="33"/>
    <n v="27"/>
    <n v="1"/>
    <n v="0"/>
    <n v="11668"/>
    <n v="21"/>
    <m/>
    <s v="S"/>
  </r>
  <r>
    <n v="675"/>
    <x v="1"/>
    <x v="1"/>
    <s v="Watson, Mr. Ennis Hastings"/>
    <x v="1"/>
    <x v="13"/>
    <n v="33.544444439999999"/>
    <n v="0"/>
    <n v="0"/>
    <n v="239856"/>
    <n v="0"/>
    <m/>
    <s v="S"/>
  </r>
  <r>
    <n v="162"/>
    <x v="0"/>
    <x v="1"/>
    <s v="Watt, Mrs. James (Elizabeth &quot;Bessie&quot; Inglis Milne)"/>
    <x v="0"/>
    <x v="23"/>
    <n v="40"/>
    <n v="0"/>
    <n v="0"/>
    <s v="C.A. 33595"/>
    <n v="15.75"/>
    <m/>
    <s v="S"/>
  </r>
  <r>
    <n v="124"/>
    <x v="0"/>
    <x v="1"/>
    <s v="Webber, Miss. Susan"/>
    <x v="0"/>
    <x v="67"/>
    <n v="32.5"/>
    <n v="0"/>
    <n v="0"/>
    <n v="27267"/>
    <n v="13"/>
    <s v="E101"/>
    <s v="S"/>
  </r>
  <r>
    <n v="134"/>
    <x v="0"/>
    <x v="1"/>
    <s v="Weisz, Mrs. Leopold (Mathilde Francoise Pede)"/>
    <x v="0"/>
    <x v="0"/>
    <n v="29"/>
    <n v="1"/>
    <n v="0"/>
    <n v="228414"/>
    <n v="26"/>
    <m/>
    <s v="S"/>
  </r>
  <r>
    <n v="751"/>
    <x v="0"/>
    <x v="1"/>
    <s v="Wells, Miss. Joan"/>
    <x v="0"/>
    <x v="40"/>
    <n v="4"/>
    <n v="1"/>
    <n v="1"/>
    <n v="29103"/>
    <n v="23"/>
    <m/>
    <s v="S"/>
  </r>
  <r>
    <n v="59"/>
    <x v="0"/>
    <x v="1"/>
    <s v="West, Miss. Constance Mirium"/>
    <x v="0"/>
    <x v="70"/>
    <n v="5"/>
    <n v="1"/>
    <n v="2"/>
    <s v="C.A. 34651"/>
    <n v="27.75"/>
    <m/>
    <s v="S"/>
  </r>
  <r>
    <n v="451"/>
    <x v="1"/>
    <x v="1"/>
    <s v="West, Mr. Edwy Arthur"/>
    <x v="1"/>
    <x v="28"/>
    <n v="36"/>
    <n v="1"/>
    <n v="2"/>
    <s v="C.A. 34651"/>
    <n v="27.75"/>
    <m/>
    <s v="S"/>
  </r>
  <r>
    <n v="473"/>
    <x v="0"/>
    <x v="1"/>
    <s v="West, Mrs. Edwy Arthur (Ada Mary Worth)"/>
    <x v="0"/>
    <x v="29"/>
    <n v="33"/>
    <n v="1"/>
    <n v="2"/>
    <s v="C.A. 34651"/>
    <n v="27.75"/>
    <m/>
    <s v="S"/>
  </r>
  <r>
    <n v="34"/>
    <x v="1"/>
    <x v="1"/>
    <s v="Wheadon, Mr. Edward H"/>
    <x v="1"/>
    <x v="71"/>
    <n v="66"/>
    <n v="0"/>
    <n v="0"/>
    <s v="C.A. 24579"/>
    <n v="10.5"/>
    <m/>
    <s v="S"/>
  </r>
  <r>
    <n v="674"/>
    <x v="0"/>
    <x v="1"/>
    <s v="Wilhelms, Mr. Charles"/>
    <x v="1"/>
    <x v="38"/>
    <n v="31"/>
    <n v="0"/>
    <n v="0"/>
    <n v="244270"/>
    <n v="13"/>
    <m/>
    <s v="S"/>
  </r>
  <r>
    <n v="18"/>
    <x v="0"/>
    <x v="1"/>
    <s v="Williams, Mr. Charles Eugene"/>
    <x v="1"/>
    <x v="13"/>
    <n v="25.90156627"/>
    <n v="0"/>
    <n v="0"/>
    <n v="244373"/>
    <n v="13"/>
    <m/>
    <s v="S"/>
  </r>
  <r>
    <n v="200"/>
    <x v="1"/>
    <x v="1"/>
    <s v="Yrois, Miss. Henriette (&quot;Mrs Harbeck&quot;)"/>
    <x v="0"/>
    <x v="10"/>
    <n v="24"/>
    <n v="0"/>
    <n v="0"/>
    <n v="248747"/>
    <n v="13"/>
    <m/>
    <s v="S"/>
  </r>
  <r>
    <n v="846"/>
    <x v="1"/>
    <x v="2"/>
    <s v="Abbing, Mr. Anthony"/>
    <x v="1"/>
    <x v="18"/>
    <n v="42"/>
    <n v="0"/>
    <n v="0"/>
    <s v="C.A. 5547"/>
    <n v="7.55"/>
    <m/>
    <s v="S"/>
  </r>
  <r>
    <n v="747"/>
    <x v="1"/>
    <x v="2"/>
    <s v="Abbott, Mr. Rossmore Edward"/>
    <x v="1"/>
    <x v="47"/>
    <n v="16"/>
    <n v="1"/>
    <n v="1"/>
    <s v="C.A. 2673"/>
    <n v="20.25"/>
    <m/>
    <s v="S"/>
  </r>
  <r>
    <n v="280"/>
    <x v="0"/>
    <x v="2"/>
    <s v="Abbott, Mrs. Stanton (Rosa Hunt)"/>
    <x v="0"/>
    <x v="20"/>
    <n v="35"/>
    <n v="1"/>
    <n v="1"/>
    <s v="C.A. 2673"/>
    <n v="20.25"/>
    <m/>
    <s v="S"/>
  </r>
  <r>
    <n v="366"/>
    <x v="1"/>
    <x v="2"/>
    <s v="Adahl, Mr. Mauritz Nils Martin"/>
    <x v="1"/>
    <x v="34"/>
    <n v="30"/>
    <n v="0"/>
    <n v="0"/>
    <s v="C 7076"/>
    <n v="7.25"/>
    <m/>
    <s v="S"/>
  </r>
  <r>
    <n v="402"/>
    <x v="1"/>
    <x v="2"/>
    <s v="Adams, Mr. John"/>
    <x v="1"/>
    <x v="11"/>
    <n v="26"/>
    <n v="0"/>
    <n v="0"/>
    <n v="341826"/>
    <n v="8.0500000000000007"/>
    <m/>
    <s v="S"/>
  </r>
  <r>
    <n v="41"/>
    <x v="1"/>
    <x v="2"/>
    <s v="Ahlin, Mrs. Johan (Johanna Persdotter Larsson)"/>
    <x v="0"/>
    <x v="23"/>
    <n v="40"/>
    <n v="1"/>
    <n v="0"/>
    <n v="7546"/>
    <n v="9.4749999999999996"/>
    <m/>
    <s v="S"/>
  </r>
  <r>
    <n v="856"/>
    <x v="0"/>
    <x v="2"/>
    <s v="Aks, Mrs. Sam (Leah Rosen)"/>
    <x v="0"/>
    <x v="9"/>
    <n v="18"/>
    <n v="0"/>
    <n v="1"/>
    <n v="392091"/>
    <n v="9.35"/>
    <m/>
    <s v="S"/>
  </r>
  <r>
    <n v="208"/>
    <x v="0"/>
    <x v="2"/>
    <s v="Albimona, Mr. Nassef Cassem"/>
    <x v="1"/>
    <x v="11"/>
    <n v="26"/>
    <n v="0"/>
    <n v="0"/>
    <n v="2699"/>
    <n v="18.787500000000001"/>
    <m/>
    <s v="C"/>
  </r>
  <r>
    <n v="811"/>
    <x v="1"/>
    <x v="2"/>
    <s v="Alexander, Mr. William"/>
    <x v="1"/>
    <x v="11"/>
    <n v="26"/>
    <n v="0"/>
    <n v="0"/>
    <n v="3474"/>
    <n v="7.8875000000000002"/>
    <m/>
    <s v="S"/>
  </r>
  <r>
    <n v="841"/>
    <x v="1"/>
    <x v="2"/>
    <s v="Alhomaki, Mr. Ilmari Rudolf"/>
    <x v="1"/>
    <x v="72"/>
    <n v="20"/>
    <n v="0"/>
    <n v="0"/>
    <s v="SOTON/O2 3101287"/>
    <n v="7.9249999999999998"/>
    <m/>
    <s v="S"/>
  </r>
  <r>
    <n v="211"/>
    <x v="1"/>
    <x v="2"/>
    <s v="Ali, Mr. Ahmed"/>
    <x v="1"/>
    <x v="10"/>
    <n v="24"/>
    <n v="0"/>
    <n v="0"/>
    <s v="SOTON/O.Q. 3101311"/>
    <n v="7.05"/>
    <m/>
    <s v="S"/>
  </r>
  <r>
    <n v="785"/>
    <x v="1"/>
    <x v="2"/>
    <s v="Ali, Mr. William"/>
    <x v="1"/>
    <x v="3"/>
    <n v="25"/>
    <n v="0"/>
    <n v="0"/>
    <s v="SOTON/O.Q. 3101312"/>
    <n v="7.05"/>
    <m/>
    <s v="S"/>
  </r>
  <r>
    <n v="5"/>
    <x v="1"/>
    <x v="2"/>
    <s v="Allen, Mr. William Henry"/>
    <x v="1"/>
    <x v="20"/>
    <n v="35"/>
    <n v="0"/>
    <n v="0"/>
    <n v="373450"/>
    <n v="8.0500000000000007"/>
    <m/>
    <s v="S"/>
  </r>
  <r>
    <n v="835"/>
    <x v="1"/>
    <x v="2"/>
    <s v="Allum, Mr. Owen George"/>
    <x v="1"/>
    <x v="9"/>
    <n v="18"/>
    <n v="0"/>
    <n v="0"/>
    <n v="2223"/>
    <n v="8.3000000000000007"/>
    <m/>
    <s v="S"/>
  </r>
  <r>
    <n v="193"/>
    <x v="0"/>
    <x v="2"/>
    <s v="Andersen-Jensen, Miss. Carla Christine Nielsine"/>
    <x v="0"/>
    <x v="19"/>
    <n v="19"/>
    <n v="1"/>
    <n v="0"/>
    <n v="350046"/>
    <n v="7.8541999999999996"/>
    <m/>
    <s v="S"/>
  </r>
  <r>
    <n v="851"/>
    <x v="1"/>
    <x v="2"/>
    <s v="Andersson, Master. Sigvard Harald Elias"/>
    <x v="1"/>
    <x v="40"/>
    <n v="4"/>
    <n v="4"/>
    <n v="2"/>
    <n v="347082"/>
    <n v="31.274999999999999"/>
    <m/>
    <s v="S"/>
  </r>
  <r>
    <n v="814"/>
    <x v="1"/>
    <x v="2"/>
    <s v="Andersson, Miss. Ebba Iris Alfrida"/>
    <x v="0"/>
    <x v="62"/>
    <n v="6"/>
    <n v="4"/>
    <n v="2"/>
    <n v="347082"/>
    <n v="31.274999999999999"/>
    <m/>
    <s v="S"/>
  </r>
  <r>
    <n v="120"/>
    <x v="1"/>
    <x v="2"/>
    <s v="Andersson, Miss. Ellis Anna Maria"/>
    <x v="0"/>
    <x v="2"/>
    <n v="2"/>
    <n v="4"/>
    <n v="2"/>
    <n v="347082"/>
    <n v="31.274999999999999"/>
    <m/>
    <s v="S"/>
  </r>
  <r>
    <n v="69"/>
    <x v="0"/>
    <x v="2"/>
    <s v="Andersson, Miss. Erna Alexandra"/>
    <x v="0"/>
    <x v="39"/>
    <n v="17"/>
    <n v="4"/>
    <n v="2"/>
    <n v="3101281"/>
    <n v="7.9249999999999998"/>
    <m/>
    <s v="S"/>
  </r>
  <r>
    <n v="542"/>
    <x v="1"/>
    <x v="2"/>
    <s v="Andersson, Miss. Ingeborg Constanzia"/>
    <x v="0"/>
    <x v="73"/>
    <n v="9"/>
    <n v="4"/>
    <n v="2"/>
    <n v="347082"/>
    <n v="31.274999999999999"/>
    <m/>
    <s v="S"/>
  </r>
  <r>
    <n v="543"/>
    <x v="1"/>
    <x v="2"/>
    <s v="Andersson, Miss. Sigrid Elisabeth"/>
    <x v="0"/>
    <x v="30"/>
    <n v="11"/>
    <n v="4"/>
    <n v="2"/>
    <n v="347082"/>
    <n v="31.274999999999999"/>
    <m/>
    <s v="S"/>
  </r>
  <r>
    <n v="14"/>
    <x v="1"/>
    <x v="2"/>
    <s v="Andersson, Mr. Anders Johan"/>
    <x v="1"/>
    <x v="6"/>
    <n v="39"/>
    <n v="1"/>
    <n v="5"/>
    <n v="347082"/>
    <n v="31.274999999999999"/>
    <m/>
    <s v="S"/>
  </r>
  <r>
    <n v="147"/>
    <x v="0"/>
    <x v="2"/>
    <s v="Andersson, Mr. August Edvard (&quot;Wennerstrom&quot;)"/>
    <x v="1"/>
    <x v="33"/>
    <n v="27"/>
    <n v="0"/>
    <n v="0"/>
    <n v="350043"/>
    <n v="7.7957999999999998"/>
    <m/>
    <s v="S"/>
  </r>
  <r>
    <n v="611"/>
    <x v="1"/>
    <x v="2"/>
    <s v="Andersson, Mrs. Anders Johan (Alfrida Konstantia Brogren)"/>
    <x v="0"/>
    <x v="6"/>
    <n v="39"/>
    <n v="1"/>
    <n v="5"/>
    <n v="347082"/>
    <n v="31.274999999999999"/>
    <m/>
    <s v="S"/>
  </r>
  <r>
    <n v="92"/>
    <x v="1"/>
    <x v="2"/>
    <s v="Andreasson, Mr. Paul Edvin"/>
    <x v="1"/>
    <x v="72"/>
    <n v="20"/>
    <n v="0"/>
    <n v="0"/>
    <n v="347466"/>
    <n v="7.8541999999999996"/>
    <m/>
    <s v="S"/>
  </r>
  <r>
    <n v="354"/>
    <x v="1"/>
    <x v="2"/>
    <s v="Arnold-Franchi, Mr. Josef"/>
    <x v="1"/>
    <x v="3"/>
    <n v="25"/>
    <n v="1"/>
    <n v="0"/>
    <n v="349237"/>
    <n v="17.8"/>
    <m/>
    <s v="S"/>
  </r>
  <r>
    <n v="50"/>
    <x v="1"/>
    <x v="2"/>
    <s v="Arnold-Franchi, Mrs. Josef (Josefine Franchi)"/>
    <x v="0"/>
    <x v="9"/>
    <n v="18"/>
    <n v="1"/>
    <n v="0"/>
    <n v="349237"/>
    <n v="17.8"/>
    <m/>
    <s v="S"/>
  </r>
  <r>
    <n v="364"/>
    <x v="1"/>
    <x v="2"/>
    <s v="Asim, Mr. Adola"/>
    <x v="1"/>
    <x v="20"/>
    <n v="35"/>
    <n v="0"/>
    <n v="0"/>
    <s v="SOTON/O.Q. 3101310"/>
    <n v="7.05"/>
    <m/>
    <s v="S"/>
  </r>
  <r>
    <n v="183"/>
    <x v="1"/>
    <x v="2"/>
    <s v="Asplund, Master. Clarence Gustaf Hugo"/>
    <x v="1"/>
    <x v="73"/>
    <n v="9"/>
    <n v="4"/>
    <n v="2"/>
    <n v="347077"/>
    <n v="31.387499999999999"/>
    <m/>
    <s v="S"/>
  </r>
  <r>
    <n v="262"/>
    <x v="0"/>
    <x v="2"/>
    <s v="Asplund, Master. Edvin Rojj Felix"/>
    <x v="1"/>
    <x v="65"/>
    <n v="3"/>
    <n v="4"/>
    <n v="2"/>
    <n v="347077"/>
    <n v="31.387499999999999"/>
    <m/>
    <s v="S"/>
  </r>
  <r>
    <n v="234"/>
    <x v="0"/>
    <x v="2"/>
    <s v="Asplund, Miss. Lillian Gertrud"/>
    <x v="0"/>
    <x v="70"/>
    <n v="5"/>
    <n v="4"/>
    <n v="2"/>
    <n v="347077"/>
    <n v="31.387499999999999"/>
    <m/>
    <s v="S"/>
  </r>
  <r>
    <n v="26"/>
    <x v="0"/>
    <x v="2"/>
    <s v="Asplund, Mrs. Carl Oscar (Selma Augusta Emilia Johansson)"/>
    <x v="0"/>
    <x v="36"/>
    <n v="38"/>
    <n v="1"/>
    <n v="5"/>
    <n v="347077"/>
    <n v="31.387499999999999"/>
    <m/>
    <s v="S"/>
  </r>
  <r>
    <n v="115"/>
    <x v="1"/>
    <x v="2"/>
    <s v="Attalah, Miss. Malake"/>
    <x v="0"/>
    <x v="39"/>
    <n v="17"/>
    <n v="0"/>
    <n v="0"/>
    <n v="2627"/>
    <n v="14.458299999999999"/>
    <m/>
    <s v="C"/>
  </r>
  <r>
    <n v="245"/>
    <x v="1"/>
    <x v="2"/>
    <s v="Attalah, Mr. Sleiman"/>
    <x v="1"/>
    <x v="34"/>
    <n v="30"/>
    <n v="0"/>
    <n v="0"/>
    <n v="2694"/>
    <n v="7.2249999999999996"/>
    <m/>
    <s v="C"/>
  </r>
  <r>
    <n v="834"/>
    <x v="1"/>
    <x v="2"/>
    <s v="Augustsson, Mr. Albert"/>
    <x v="1"/>
    <x v="43"/>
    <n v="23"/>
    <n v="0"/>
    <n v="0"/>
    <n v="347468"/>
    <n v="7.8541999999999996"/>
    <m/>
    <s v="S"/>
  </r>
  <r>
    <n v="781"/>
    <x v="0"/>
    <x v="2"/>
    <s v="Ayoub, Miss. Banoura"/>
    <x v="0"/>
    <x v="66"/>
    <n v="13"/>
    <n v="0"/>
    <n v="0"/>
    <n v="2687"/>
    <n v="7.2291999999999996"/>
    <m/>
    <s v="C"/>
  </r>
  <r>
    <n v="207"/>
    <x v="1"/>
    <x v="2"/>
    <s v="Backstrom, Mr. Karl Alfred"/>
    <x v="1"/>
    <x v="15"/>
    <n v="32"/>
    <n v="1"/>
    <n v="0"/>
    <n v="3101278"/>
    <n v="15.85"/>
    <m/>
    <s v="S"/>
  </r>
  <r>
    <n v="86"/>
    <x v="0"/>
    <x v="2"/>
    <s v="Backstrom, Mrs. Karl Alfred (Maria Mathilda Gustafsson)"/>
    <x v="0"/>
    <x v="29"/>
    <n v="33"/>
    <n v="3"/>
    <n v="0"/>
    <n v="3101278"/>
    <n v="15.85"/>
    <m/>
    <s v="S"/>
  </r>
  <r>
    <n v="645"/>
    <x v="0"/>
    <x v="2"/>
    <s v="Baclini, Miss. Eugenie"/>
    <x v="0"/>
    <x v="74"/>
    <n v="0.75"/>
    <n v="2"/>
    <n v="1"/>
    <n v="2666"/>
    <n v="19.258299999999998"/>
    <m/>
    <s v="C"/>
  </r>
  <r>
    <n v="470"/>
    <x v="0"/>
    <x v="2"/>
    <s v="Baclini, Miss. Helene Barbara"/>
    <x v="0"/>
    <x v="74"/>
    <n v="0.75"/>
    <n v="2"/>
    <n v="1"/>
    <n v="2666"/>
    <n v="19.258299999999998"/>
    <m/>
    <s v="C"/>
  </r>
  <r>
    <n v="449"/>
    <x v="0"/>
    <x v="2"/>
    <s v="Baclini, Miss. Marie Catherine"/>
    <x v="0"/>
    <x v="70"/>
    <n v="5"/>
    <n v="2"/>
    <n v="1"/>
    <n v="2666"/>
    <n v="19.258299999999998"/>
    <m/>
    <s v="C"/>
  </r>
  <r>
    <n v="859"/>
    <x v="0"/>
    <x v="2"/>
    <s v="Baclini, Mrs. Solomon (Latifa Qurban)"/>
    <x v="0"/>
    <x v="10"/>
    <n v="24"/>
    <n v="0"/>
    <n v="3"/>
    <n v="2666"/>
    <n v="19.258299999999998"/>
    <m/>
    <s v="C"/>
  </r>
  <r>
    <n v="662"/>
    <x v="1"/>
    <x v="2"/>
    <s v="Badt, Mr. Mohamed"/>
    <x v="1"/>
    <x v="23"/>
    <n v="40"/>
    <n v="0"/>
    <n v="0"/>
    <n v="2623"/>
    <n v="7.2249999999999996"/>
    <m/>
    <s v="C"/>
  </r>
  <r>
    <n v="871"/>
    <x v="1"/>
    <x v="2"/>
    <s v="Balkic, Mr. Cerin"/>
    <x v="1"/>
    <x v="11"/>
    <n v="26"/>
    <n v="0"/>
    <n v="0"/>
    <n v="349248"/>
    <n v="7.8958000000000004"/>
    <m/>
    <s v="S"/>
  </r>
  <r>
    <n v="763"/>
    <x v="0"/>
    <x v="2"/>
    <s v="Barah, Mr. Hanna Assi"/>
    <x v="1"/>
    <x v="72"/>
    <n v="20"/>
    <n v="0"/>
    <n v="0"/>
    <n v="2663"/>
    <n v="7.2291999999999996"/>
    <m/>
    <s v="C"/>
  </r>
  <r>
    <n v="703"/>
    <x v="1"/>
    <x v="2"/>
    <s v="Barbara, Miss. Saiide"/>
    <x v="0"/>
    <x v="9"/>
    <n v="18"/>
    <n v="0"/>
    <n v="1"/>
    <n v="2691"/>
    <n v="14.4542"/>
    <m/>
    <s v="C"/>
  </r>
  <r>
    <n v="363"/>
    <x v="1"/>
    <x v="2"/>
    <s v="Barbara, Mrs. (Catherine David)"/>
    <x v="0"/>
    <x v="22"/>
    <n v="45"/>
    <n v="0"/>
    <n v="1"/>
    <n v="2691"/>
    <n v="14.4542"/>
    <m/>
    <s v="C"/>
  </r>
  <r>
    <n v="113"/>
    <x v="1"/>
    <x v="2"/>
    <s v="Barton, Mr. David John"/>
    <x v="1"/>
    <x v="25"/>
    <n v="22"/>
    <n v="0"/>
    <n v="0"/>
    <n v="324669"/>
    <n v="8.0500000000000007"/>
    <m/>
    <s v="S"/>
  </r>
  <r>
    <n v="373"/>
    <x v="1"/>
    <x v="2"/>
    <s v="Beavan, Mr. William Thomas"/>
    <x v="1"/>
    <x v="19"/>
    <n v="19"/>
    <n v="0"/>
    <n v="0"/>
    <n v="323951"/>
    <n v="8.0500000000000007"/>
    <m/>
    <s v="S"/>
  </r>
  <r>
    <n v="163"/>
    <x v="1"/>
    <x v="2"/>
    <s v="Bengtsson, Mr. John Viktor"/>
    <x v="1"/>
    <x v="11"/>
    <n v="26"/>
    <n v="0"/>
    <n v="0"/>
    <n v="347068"/>
    <n v="7.7750000000000004"/>
    <m/>
    <s v="S"/>
  </r>
  <r>
    <n v="226"/>
    <x v="1"/>
    <x v="2"/>
    <s v="Berglund, Mr. Karl Ivar Sven"/>
    <x v="1"/>
    <x v="25"/>
    <n v="22"/>
    <n v="0"/>
    <n v="0"/>
    <s v="PP 4348"/>
    <n v="9.35"/>
    <m/>
    <s v="S"/>
  </r>
  <r>
    <n v="379"/>
    <x v="1"/>
    <x v="2"/>
    <s v="Betros, Mr. Tannous"/>
    <x v="1"/>
    <x v="72"/>
    <n v="20"/>
    <n v="0"/>
    <n v="0"/>
    <n v="2648"/>
    <n v="4.0125000000000002"/>
    <m/>
    <s v="C"/>
  </r>
  <r>
    <n v="75"/>
    <x v="0"/>
    <x v="2"/>
    <s v="Bing, Mr. Lee"/>
    <x v="1"/>
    <x v="15"/>
    <n v="32"/>
    <n v="0"/>
    <n v="0"/>
    <n v="1601"/>
    <n v="56.495800000000003"/>
    <m/>
    <s v="S"/>
  </r>
  <r>
    <n v="409"/>
    <x v="1"/>
    <x v="2"/>
    <s v="Birkeland, Mr. Hans Martin Monsen"/>
    <x v="1"/>
    <x v="48"/>
    <n v="21"/>
    <n v="0"/>
    <n v="0"/>
    <n v="312992"/>
    <n v="7.7750000000000004"/>
    <m/>
    <s v="S"/>
  </r>
  <r>
    <n v="629"/>
    <x v="1"/>
    <x v="2"/>
    <s v="Bostandyeff, Mr. Guentcho"/>
    <x v="1"/>
    <x v="11"/>
    <n v="26"/>
    <n v="0"/>
    <n v="0"/>
    <n v="349224"/>
    <n v="7.8958000000000004"/>
    <m/>
    <s v="S"/>
  </r>
  <r>
    <n v="853"/>
    <x v="1"/>
    <x v="2"/>
    <s v="Boulos, Miss. Nourelain"/>
    <x v="0"/>
    <x v="73"/>
    <n v="9"/>
    <n v="1"/>
    <n v="1"/>
    <n v="2678"/>
    <n v="15.245799999999999"/>
    <m/>
    <s v="C"/>
  </r>
  <r>
    <n v="599"/>
    <x v="1"/>
    <x v="2"/>
    <s v="Boulos, Mr. Hanna"/>
    <x v="1"/>
    <x v="13"/>
    <n v="26.555555559999998"/>
    <n v="0"/>
    <n v="0"/>
    <n v="2664"/>
    <n v="7.2249999999999996"/>
    <m/>
    <s v="C"/>
  </r>
  <r>
    <n v="141"/>
    <x v="1"/>
    <x v="2"/>
    <s v="Boulos, Mrs. Joseph (Sultana)"/>
    <x v="0"/>
    <x v="13"/>
    <n v="26.555555559999998"/>
    <n v="0"/>
    <n v="2"/>
    <n v="2678"/>
    <n v="15.245799999999999"/>
    <m/>
    <s v="C"/>
  </r>
  <r>
    <n v="594"/>
    <x v="1"/>
    <x v="2"/>
    <s v="Bourke, Miss. Mary"/>
    <x v="0"/>
    <x v="13"/>
    <n v="26.555555559999998"/>
    <n v="0"/>
    <n v="2"/>
    <n v="364848"/>
    <n v="7.75"/>
    <m/>
    <s v="Q"/>
  </r>
  <r>
    <n v="189"/>
    <x v="1"/>
    <x v="2"/>
    <s v="Bourke, Mr. John"/>
    <x v="1"/>
    <x v="23"/>
    <n v="40"/>
    <n v="1"/>
    <n v="1"/>
    <n v="364849"/>
    <n v="15.5"/>
    <m/>
    <s v="Q"/>
  </r>
  <r>
    <n v="658"/>
    <x v="1"/>
    <x v="2"/>
    <s v="Bourke, Mrs. John (Catherine)"/>
    <x v="0"/>
    <x v="15"/>
    <n v="32"/>
    <n v="1"/>
    <n v="1"/>
    <n v="364849"/>
    <n v="15.5"/>
    <m/>
    <s v="Q"/>
  </r>
  <r>
    <n v="625"/>
    <x v="1"/>
    <x v="2"/>
    <s v="Bowen, Mr. David John &quot;Dai&quot;"/>
    <x v="1"/>
    <x v="48"/>
    <n v="21"/>
    <n v="0"/>
    <n v="0"/>
    <n v="54636"/>
    <n v="16.100000000000001"/>
    <m/>
    <s v="S"/>
  </r>
  <r>
    <n v="478"/>
    <x v="1"/>
    <x v="2"/>
    <s v="Braund, Mr. Lewis Richard"/>
    <x v="1"/>
    <x v="0"/>
    <n v="29"/>
    <n v="1"/>
    <n v="0"/>
    <n v="3460"/>
    <n v="7.0457999999999998"/>
    <m/>
    <s v="S"/>
  </r>
  <r>
    <n v="1"/>
    <x v="1"/>
    <x v="2"/>
    <s v="Braund, Mr. Owen Harris"/>
    <x v="1"/>
    <x v="25"/>
    <n v="22"/>
    <n v="1"/>
    <n v="0"/>
    <s v="A/5 21171"/>
    <n v="7.25"/>
    <m/>
    <s v="S"/>
  </r>
  <r>
    <n v="615"/>
    <x v="1"/>
    <x v="2"/>
    <s v="Brocklebank, Mr. William Alfred"/>
    <x v="1"/>
    <x v="20"/>
    <n v="35"/>
    <n v="0"/>
    <n v="0"/>
    <n v="364512"/>
    <n v="8.0500000000000007"/>
    <m/>
    <s v="S"/>
  </r>
  <r>
    <n v="144"/>
    <x v="1"/>
    <x v="2"/>
    <s v="Burke, Mr. Jeremiah"/>
    <x v="1"/>
    <x v="19"/>
    <n v="19"/>
    <n v="0"/>
    <n v="0"/>
    <n v="365222"/>
    <n v="6.75"/>
    <m/>
    <s v="Q"/>
  </r>
  <r>
    <n v="535"/>
    <x v="1"/>
    <x v="2"/>
    <s v="Cacic, Miss. Marija"/>
    <x v="0"/>
    <x v="34"/>
    <n v="30"/>
    <n v="0"/>
    <n v="0"/>
    <n v="315084"/>
    <n v="8.6624999999999996"/>
    <m/>
    <s v="S"/>
  </r>
  <r>
    <n v="472"/>
    <x v="1"/>
    <x v="2"/>
    <s v="Cacic, Mr. Luka"/>
    <x v="1"/>
    <x v="36"/>
    <n v="38"/>
    <n v="0"/>
    <n v="0"/>
    <n v="315089"/>
    <n v="8.6624999999999996"/>
    <m/>
    <s v="S"/>
  </r>
  <r>
    <n v="164"/>
    <x v="1"/>
    <x v="2"/>
    <s v="Calic, Mr. Jovo"/>
    <x v="1"/>
    <x v="39"/>
    <n v="17"/>
    <n v="0"/>
    <n v="0"/>
    <n v="315093"/>
    <n v="8.6624999999999996"/>
    <m/>
    <s v="S"/>
  </r>
  <r>
    <n v="501"/>
    <x v="1"/>
    <x v="2"/>
    <s v="Calic, Mr. Petar"/>
    <x v="1"/>
    <x v="39"/>
    <n v="17"/>
    <n v="0"/>
    <n v="0"/>
    <n v="315086"/>
    <n v="8.6624999999999996"/>
    <m/>
    <s v="S"/>
  </r>
  <r>
    <n v="502"/>
    <x v="1"/>
    <x v="2"/>
    <s v="Canavan, Miss. Mary"/>
    <x v="0"/>
    <x v="48"/>
    <n v="21"/>
    <n v="0"/>
    <n v="0"/>
    <n v="364846"/>
    <n v="7.75"/>
    <m/>
    <s v="Q"/>
  </r>
  <r>
    <n v="38"/>
    <x v="1"/>
    <x v="2"/>
    <s v="Cann, Mr. Ernest Charles"/>
    <x v="1"/>
    <x v="48"/>
    <n v="21"/>
    <n v="0"/>
    <n v="0"/>
    <s v="A./5. 2152"/>
    <n v="8.0500000000000007"/>
    <m/>
    <s v="S"/>
  </r>
  <r>
    <n v="579"/>
    <x v="1"/>
    <x v="2"/>
    <s v="Caram, Mrs. Joseph (Maria Elias)"/>
    <x v="0"/>
    <x v="13"/>
    <n v="26.555555559999998"/>
    <n v="1"/>
    <n v="0"/>
    <n v="2689"/>
    <n v="14.458299999999999"/>
    <m/>
    <s v="C"/>
  </r>
  <r>
    <n v="757"/>
    <x v="1"/>
    <x v="2"/>
    <s v="Carlsson, Mr. August Sigfrid"/>
    <x v="1"/>
    <x v="21"/>
    <n v="28"/>
    <n v="0"/>
    <n v="0"/>
    <n v="350042"/>
    <n v="7.7957999999999998"/>
    <m/>
    <s v="S"/>
  </r>
  <r>
    <n v="209"/>
    <x v="0"/>
    <x v="2"/>
    <s v="Carr, Miss. Helen &quot;Ellen&quot;"/>
    <x v="0"/>
    <x v="47"/>
    <n v="16"/>
    <n v="0"/>
    <n v="0"/>
    <n v="367231"/>
    <n v="7.75"/>
    <m/>
    <s v="Q"/>
  </r>
  <r>
    <n v="90"/>
    <x v="1"/>
    <x v="2"/>
    <s v="Celotti, Mr. Francesco"/>
    <x v="1"/>
    <x v="10"/>
    <n v="24"/>
    <n v="0"/>
    <n v="0"/>
    <n v="343275"/>
    <n v="8.0500000000000007"/>
    <m/>
    <s v="S"/>
  </r>
  <r>
    <n v="422"/>
    <x v="1"/>
    <x v="2"/>
    <s v="Charters, Mr. David"/>
    <x v="1"/>
    <x v="48"/>
    <n v="21"/>
    <n v="0"/>
    <n v="0"/>
    <s v="A/5. 13032"/>
    <n v="7.7332999999999998"/>
    <m/>
    <s v="Q"/>
  </r>
  <r>
    <n v="839"/>
    <x v="0"/>
    <x v="2"/>
    <s v="Chip, Mr. Chang"/>
    <x v="1"/>
    <x v="15"/>
    <n v="32"/>
    <n v="0"/>
    <n v="0"/>
    <n v="1601"/>
    <n v="56.495800000000003"/>
    <m/>
    <s v="S"/>
  </r>
  <r>
    <n v="91"/>
    <x v="1"/>
    <x v="2"/>
    <s v="Christmann, Mr. Emil"/>
    <x v="1"/>
    <x v="0"/>
    <n v="29"/>
    <n v="0"/>
    <n v="0"/>
    <n v="343276"/>
    <n v="8.0500000000000007"/>
    <m/>
    <s v="S"/>
  </r>
  <r>
    <n v="74"/>
    <x v="1"/>
    <x v="2"/>
    <s v="Chronopoulos, Mr. Apostolos"/>
    <x v="1"/>
    <x v="11"/>
    <n v="26"/>
    <n v="1"/>
    <n v="0"/>
    <n v="2680"/>
    <n v="14.4542"/>
    <m/>
    <s v="C"/>
  </r>
  <r>
    <n v="132"/>
    <x v="1"/>
    <x v="2"/>
    <s v="Coelho, Mr. Domingos Fernandeo"/>
    <x v="1"/>
    <x v="72"/>
    <n v="20"/>
    <n v="0"/>
    <n v="0"/>
    <s v="SOTON/O.Q. 3101307"/>
    <n v="7.05"/>
    <m/>
    <s v="S"/>
  </r>
  <r>
    <n v="205"/>
    <x v="0"/>
    <x v="2"/>
    <s v="Cohen, Mr. Gurshon &quot;Gus&quot;"/>
    <x v="1"/>
    <x v="9"/>
    <n v="18"/>
    <n v="0"/>
    <n v="0"/>
    <s v="A/5 3540"/>
    <n v="8.0500000000000007"/>
    <m/>
    <s v="S"/>
  </r>
  <r>
    <n v="664"/>
    <x v="1"/>
    <x v="2"/>
    <s v="Coleff, Mr. Peju"/>
    <x v="1"/>
    <x v="28"/>
    <n v="36"/>
    <n v="0"/>
    <n v="0"/>
    <n v="349210"/>
    <n v="7.4958"/>
    <m/>
    <s v="S"/>
  </r>
  <r>
    <n v="515"/>
    <x v="1"/>
    <x v="2"/>
    <s v="Coleff, Mr. Satio"/>
    <x v="1"/>
    <x v="10"/>
    <n v="24"/>
    <n v="0"/>
    <n v="0"/>
    <n v="349209"/>
    <n v="7.4958"/>
    <m/>
    <s v="S"/>
  </r>
  <r>
    <n v="750"/>
    <x v="1"/>
    <x v="2"/>
    <s v="Connaghton, Mr. Michael"/>
    <x v="1"/>
    <x v="38"/>
    <n v="31"/>
    <n v="0"/>
    <n v="0"/>
    <n v="335097"/>
    <n v="7.75"/>
    <m/>
    <s v="Q"/>
  </r>
  <r>
    <n v="290"/>
    <x v="0"/>
    <x v="2"/>
    <s v="Connolly, Miss. Kate"/>
    <x v="0"/>
    <x v="25"/>
    <n v="22"/>
    <n v="0"/>
    <n v="0"/>
    <n v="370373"/>
    <n v="7.75"/>
    <m/>
    <s v="Q"/>
  </r>
  <r>
    <n v="117"/>
    <x v="1"/>
    <x v="2"/>
    <s v="Connors, Mr. Patrick"/>
    <x v="1"/>
    <x v="75"/>
    <n v="70.5"/>
    <n v="0"/>
    <n v="0"/>
    <n v="370369"/>
    <n v="7.75"/>
    <m/>
    <s v="Q"/>
  </r>
  <r>
    <n v="669"/>
    <x v="1"/>
    <x v="2"/>
    <s v="Cook, Mr. Jacob"/>
    <x v="1"/>
    <x v="54"/>
    <n v="43"/>
    <n v="0"/>
    <n v="0"/>
    <s v="A/5 3536"/>
    <n v="8.0500000000000007"/>
    <m/>
    <s v="S"/>
  </r>
  <r>
    <n v="647"/>
    <x v="1"/>
    <x v="2"/>
    <s v="Cor, Mr. Liudevit"/>
    <x v="1"/>
    <x v="19"/>
    <n v="19"/>
    <n v="0"/>
    <n v="0"/>
    <n v="349231"/>
    <n v="7.8958000000000004"/>
    <m/>
    <s v="S"/>
  </r>
  <r>
    <n v="158"/>
    <x v="1"/>
    <x v="2"/>
    <s v="Corn, Mr. Harry"/>
    <x v="1"/>
    <x v="34"/>
    <n v="30"/>
    <n v="0"/>
    <n v="0"/>
    <s v="SOTON/OQ 392090"/>
    <n v="8.0500000000000007"/>
    <m/>
    <s v="S"/>
  </r>
  <r>
    <n v="490"/>
    <x v="0"/>
    <x v="2"/>
    <s v="Coutts, Master. Eden Leslie &quot;Neville&quot;"/>
    <x v="1"/>
    <x v="73"/>
    <n v="9"/>
    <n v="1"/>
    <n v="1"/>
    <s v="C.A. 37671"/>
    <n v="15.9"/>
    <m/>
    <s v="S"/>
  </r>
  <r>
    <n v="349"/>
    <x v="0"/>
    <x v="2"/>
    <s v="Coutts, Master. William Loch &quot;William&quot;"/>
    <x v="1"/>
    <x v="65"/>
    <n v="3"/>
    <n v="1"/>
    <n v="1"/>
    <s v="C.A. 37671"/>
    <n v="15.9"/>
    <m/>
    <s v="S"/>
  </r>
  <r>
    <n v="95"/>
    <x v="1"/>
    <x v="2"/>
    <s v="Coxon, Mr. Daniel"/>
    <x v="1"/>
    <x v="69"/>
    <n v="59"/>
    <n v="0"/>
    <n v="0"/>
    <n v="364500"/>
    <n v="7.25"/>
    <m/>
    <s v="S"/>
  </r>
  <r>
    <n v="68"/>
    <x v="1"/>
    <x v="2"/>
    <s v="Crease, Mr. Ernest James"/>
    <x v="1"/>
    <x v="19"/>
    <n v="19"/>
    <n v="0"/>
    <n v="0"/>
    <s v="S.P. 3464"/>
    <n v="8.1583000000000006"/>
    <m/>
    <s v="S"/>
  </r>
  <r>
    <n v="161"/>
    <x v="1"/>
    <x v="2"/>
    <s v="Cribb, Mr. John Hatfield"/>
    <x v="1"/>
    <x v="26"/>
    <n v="44"/>
    <n v="0"/>
    <n v="1"/>
    <n v="371362"/>
    <n v="16.100000000000001"/>
    <m/>
    <s v="S"/>
  </r>
  <r>
    <n v="845"/>
    <x v="1"/>
    <x v="2"/>
    <s v="Culumovic, Mr. Jeso"/>
    <x v="1"/>
    <x v="39"/>
    <n v="17"/>
    <n v="0"/>
    <n v="0"/>
    <n v="315090"/>
    <n v="8.6624999999999996"/>
    <m/>
    <s v="S"/>
  </r>
  <r>
    <n v="339"/>
    <x v="0"/>
    <x v="2"/>
    <s v="Dahl, Mr. Karl Edwart"/>
    <x v="1"/>
    <x v="22"/>
    <n v="45"/>
    <n v="0"/>
    <n v="0"/>
    <n v="7598"/>
    <n v="8.0500000000000007"/>
    <m/>
    <s v="S"/>
  </r>
  <r>
    <n v="883"/>
    <x v="1"/>
    <x v="2"/>
    <s v="Dahlberg, Miss. Gerda Ulrika"/>
    <x v="0"/>
    <x v="25"/>
    <n v="22"/>
    <n v="0"/>
    <n v="0"/>
    <n v="7552"/>
    <n v="10.5167"/>
    <m/>
    <s v="S"/>
  </r>
  <r>
    <n v="688"/>
    <x v="1"/>
    <x v="2"/>
    <s v="Dakic, Mr. Branko"/>
    <x v="1"/>
    <x v="19"/>
    <n v="19"/>
    <n v="0"/>
    <n v="0"/>
    <n v="349228"/>
    <n v="10.1708"/>
    <m/>
    <s v="S"/>
  </r>
  <r>
    <n v="511"/>
    <x v="0"/>
    <x v="2"/>
    <s v="Daly, Mr. Eugene Patrick"/>
    <x v="1"/>
    <x v="0"/>
    <n v="29"/>
    <n v="0"/>
    <n v="0"/>
    <n v="382651"/>
    <n v="7.75"/>
    <m/>
    <s v="Q"/>
  </r>
  <r>
    <n v="617"/>
    <x v="1"/>
    <x v="2"/>
    <s v="Danbom, Mr. Ernst Gilbert"/>
    <x v="1"/>
    <x v="55"/>
    <n v="34"/>
    <n v="1"/>
    <n v="1"/>
    <n v="347080"/>
    <n v="14.4"/>
    <m/>
    <s v="S"/>
  </r>
  <r>
    <n v="424"/>
    <x v="1"/>
    <x v="2"/>
    <s v="Danbom, Mrs. Ernst Gilbert (Anna Sigrid Maria Brogren)"/>
    <x v="0"/>
    <x v="21"/>
    <n v="28"/>
    <n v="1"/>
    <n v="1"/>
    <n v="347080"/>
    <n v="14.4"/>
    <m/>
    <s v="S"/>
  </r>
  <r>
    <n v="322"/>
    <x v="1"/>
    <x v="2"/>
    <s v="Danoff, Mr. Yoto"/>
    <x v="1"/>
    <x v="33"/>
    <n v="27"/>
    <n v="0"/>
    <n v="0"/>
    <n v="349219"/>
    <n v="7.8958000000000004"/>
    <m/>
    <s v="S"/>
  </r>
  <r>
    <n v="795"/>
    <x v="1"/>
    <x v="2"/>
    <s v="Dantcheff, Mr. Ristiu"/>
    <x v="1"/>
    <x v="3"/>
    <n v="25"/>
    <n v="0"/>
    <n v="0"/>
    <n v="349203"/>
    <n v="7.8958000000000004"/>
    <m/>
    <s v="S"/>
  </r>
  <r>
    <n v="566"/>
    <x v="1"/>
    <x v="2"/>
    <s v="Davies, Mr. Alfred J"/>
    <x v="1"/>
    <x v="10"/>
    <n v="24"/>
    <n v="2"/>
    <n v="0"/>
    <s v="A/4 48871"/>
    <n v="24.15"/>
    <m/>
    <s v="S"/>
  </r>
  <r>
    <n v="348"/>
    <x v="0"/>
    <x v="2"/>
    <s v="Davison, Mrs. Thomas Henry (Mary E Finck)"/>
    <x v="0"/>
    <x v="13"/>
    <n v="20.646117650000001"/>
    <n v="1"/>
    <n v="0"/>
    <n v="386525"/>
    <n v="16.100000000000001"/>
    <m/>
    <s v="S"/>
  </r>
  <r>
    <n v="560"/>
    <x v="0"/>
    <x v="2"/>
    <s v="de Messemaeker, Mrs. Guillaume Joseph (Emma)"/>
    <x v="0"/>
    <x v="28"/>
    <n v="36"/>
    <n v="1"/>
    <n v="0"/>
    <n v="345572"/>
    <n v="17.399999999999999"/>
    <m/>
    <s v="S"/>
  </r>
  <r>
    <n v="287"/>
    <x v="0"/>
    <x v="2"/>
    <s v="de Mulder, Mr. Theodore"/>
    <x v="1"/>
    <x v="34"/>
    <n v="30"/>
    <n v="0"/>
    <n v="0"/>
    <n v="345774"/>
    <n v="9.5"/>
    <m/>
    <s v="S"/>
  </r>
  <r>
    <n v="283"/>
    <x v="1"/>
    <x v="2"/>
    <s v="de Pelsmaeker, Mr. Alfons"/>
    <x v="1"/>
    <x v="47"/>
    <n v="16"/>
    <n v="0"/>
    <n v="0"/>
    <n v="345778"/>
    <n v="9.5"/>
    <m/>
    <s v="S"/>
  </r>
  <r>
    <n v="789"/>
    <x v="0"/>
    <x v="2"/>
    <s v="Dean, Master. Bertram Vere"/>
    <x v="1"/>
    <x v="58"/>
    <n v="1"/>
    <n v="1"/>
    <n v="2"/>
    <s v="C.A. 2315"/>
    <n v="20.574999999999999"/>
    <m/>
    <s v="S"/>
  </r>
  <r>
    <n v="94"/>
    <x v="1"/>
    <x v="2"/>
    <s v="Dean, Mr. Bertram Frank"/>
    <x v="1"/>
    <x v="11"/>
    <n v="26"/>
    <n v="1"/>
    <n v="2"/>
    <s v="C.A. 2315"/>
    <n v="20.574999999999999"/>
    <m/>
    <s v="S"/>
  </r>
  <r>
    <n v="336"/>
    <x v="1"/>
    <x v="2"/>
    <s v="Denkoff, Mr. Mitto"/>
    <x v="1"/>
    <x v="13"/>
    <n v="26.555555559999998"/>
    <n v="0"/>
    <n v="0"/>
    <n v="349225"/>
    <n v="7.8958000000000004"/>
    <m/>
    <s v="S"/>
  </r>
  <r>
    <n v="321"/>
    <x v="1"/>
    <x v="2"/>
    <s v="Dennis, Mr. Samuel"/>
    <x v="1"/>
    <x v="25"/>
    <n v="22"/>
    <n v="0"/>
    <n v="0"/>
    <s v="A/5 21172"/>
    <n v="7.25"/>
    <m/>
    <s v="S"/>
  </r>
  <r>
    <n v="45"/>
    <x v="0"/>
    <x v="2"/>
    <s v="Devaney, Miss. Margaret Delia"/>
    <x v="0"/>
    <x v="19"/>
    <n v="19"/>
    <n v="0"/>
    <n v="0"/>
    <n v="330958"/>
    <n v="7.8792"/>
    <m/>
    <s v="Q"/>
  </r>
  <r>
    <n v="350"/>
    <x v="1"/>
    <x v="2"/>
    <s v="Dimic, Mr. Jovan"/>
    <x v="1"/>
    <x v="18"/>
    <n v="42"/>
    <n v="0"/>
    <n v="0"/>
    <n v="315088"/>
    <n v="8.6624999999999996"/>
    <m/>
    <s v="S"/>
  </r>
  <r>
    <n v="569"/>
    <x v="1"/>
    <x v="2"/>
    <s v="Doharr, Mr. Tannous"/>
    <x v="1"/>
    <x v="13"/>
    <n v="26.555555559999998"/>
    <n v="0"/>
    <n v="0"/>
    <n v="2686"/>
    <n v="7.2291999999999996"/>
    <m/>
    <s v="C"/>
  </r>
  <r>
    <n v="891"/>
    <x v="1"/>
    <x v="2"/>
    <s v="Dooley, Mr. Patrick"/>
    <x v="1"/>
    <x v="15"/>
    <n v="32"/>
    <n v="0"/>
    <n v="0"/>
    <n v="370376"/>
    <n v="7.75"/>
    <m/>
    <s v="Q"/>
  </r>
  <r>
    <n v="284"/>
    <x v="0"/>
    <x v="2"/>
    <s v="Dorking, Mr. Edward Arthur"/>
    <x v="1"/>
    <x v="19"/>
    <n v="19"/>
    <n v="0"/>
    <n v="0"/>
    <s v="A/5. 10482"/>
    <n v="8.0500000000000007"/>
    <m/>
    <s v="S"/>
  </r>
  <r>
    <n v="80"/>
    <x v="0"/>
    <x v="2"/>
    <s v="Dowdell, Miss. Elizabeth"/>
    <x v="0"/>
    <x v="34"/>
    <n v="30"/>
    <n v="0"/>
    <n v="0"/>
    <n v="364516"/>
    <n v="12.475"/>
    <m/>
    <s v="S"/>
  </r>
  <r>
    <n v="131"/>
    <x v="1"/>
    <x v="2"/>
    <s v="Drazenoic, Mr. Jozef"/>
    <x v="1"/>
    <x v="29"/>
    <n v="33"/>
    <n v="0"/>
    <n v="0"/>
    <n v="349241"/>
    <n v="7.8958000000000004"/>
    <m/>
    <s v="C"/>
  </r>
  <r>
    <n v="281"/>
    <x v="1"/>
    <x v="2"/>
    <s v="Duane, Mr. Frank"/>
    <x v="1"/>
    <x v="50"/>
    <n v="65"/>
    <n v="0"/>
    <n v="0"/>
    <n v="336439"/>
    <n v="7.75"/>
    <m/>
    <s v="Q"/>
  </r>
  <r>
    <n v="676"/>
    <x v="1"/>
    <x v="2"/>
    <s v="Edvardsson, Mr. Gustaf Hjalmar"/>
    <x v="1"/>
    <x v="9"/>
    <n v="18"/>
    <n v="0"/>
    <n v="0"/>
    <n v="349912"/>
    <n v="7.7750000000000004"/>
    <m/>
    <s v="S"/>
  </r>
  <r>
    <n v="765"/>
    <x v="1"/>
    <x v="2"/>
    <s v="Eklund, Mr. Hans Linus"/>
    <x v="1"/>
    <x v="47"/>
    <n v="16"/>
    <n v="0"/>
    <n v="0"/>
    <n v="347074"/>
    <n v="7.7750000000000004"/>
    <m/>
    <s v="S"/>
  </r>
  <r>
    <n v="130"/>
    <x v="1"/>
    <x v="2"/>
    <s v="Ekstrom, Mr. Johan"/>
    <x v="1"/>
    <x v="22"/>
    <n v="45"/>
    <n v="0"/>
    <n v="0"/>
    <n v="347061"/>
    <n v="6.9749999999999996"/>
    <m/>
    <s v="S"/>
  </r>
  <r>
    <n v="774"/>
    <x v="1"/>
    <x v="2"/>
    <s v="Elias, Mr. Dibo"/>
    <x v="1"/>
    <x v="13"/>
    <n v="26.555555559999998"/>
    <n v="0"/>
    <n v="0"/>
    <n v="2674"/>
    <n v="7.2249999999999996"/>
    <m/>
    <s v="C"/>
  </r>
  <r>
    <n v="533"/>
    <x v="1"/>
    <x v="2"/>
    <s v="Elias, Mr. Joseph Jr"/>
    <x v="1"/>
    <x v="39"/>
    <n v="17"/>
    <n v="1"/>
    <n v="1"/>
    <n v="2690"/>
    <n v="7.2291999999999996"/>
    <m/>
    <s v="C"/>
  </r>
  <r>
    <n v="353"/>
    <x v="1"/>
    <x v="2"/>
    <s v="Elias, Mr. Tannous"/>
    <x v="1"/>
    <x v="49"/>
    <n v="15"/>
    <n v="1"/>
    <n v="1"/>
    <n v="2695"/>
    <n v="7.2291999999999996"/>
    <m/>
    <s v="C"/>
  </r>
  <r>
    <n v="593"/>
    <x v="1"/>
    <x v="2"/>
    <s v="Elsbury, Mr. William James"/>
    <x v="1"/>
    <x v="17"/>
    <n v="47"/>
    <n v="0"/>
    <n v="0"/>
    <s v="A/5 3902"/>
    <n v="7.25"/>
    <m/>
    <s v="S"/>
  </r>
  <r>
    <n v="778"/>
    <x v="0"/>
    <x v="2"/>
    <s v="Emanuel, Miss. Virginia Ethel"/>
    <x v="0"/>
    <x v="70"/>
    <n v="5"/>
    <n v="0"/>
    <n v="0"/>
    <n v="364516"/>
    <n v="12.475"/>
    <m/>
    <s v="S"/>
  </r>
  <r>
    <n v="27"/>
    <x v="1"/>
    <x v="2"/>
    <s v="Emir, Mr. Farred Chehab"/>
    <x v="1"/>
    <x v="13"/>
    <n v="26.555555559999998"/>
    <n v="0"/>
    <n v="0"/>
    <n v="2631"/>
    <n v="7.2249999999999996"/>
    <m/>
    <s v="C"/>
  </r>
  <r>
    <n v="526"/>
    <x v="1"/>
    <x v="2"/>
    <s v="Farrell, Mr. James"/>
    <x v="1"/>
    <x v="76"/>
    <n v="40.5"/>
    <n v="0"/>
    <n v="0"/>
    <n v="367232"/>
    <n v="7.75"/>
    <m/>
    <s v="Q"/>
  </r>
  <r>
    <n v="689"/>
    <x v="1"/>
    <x v="2"/>
    <s v="Fischer, Mr. Eberhard Thelander"/>
    <x v="1"/>
    <x v="9"/>
    <n v="18"/>
    <n v="0"/>
    <n v="0"/>
    <n v="350036"/>
    <n v="7.7957999999999998"/>
    <m/>
    <s v="S"/>
  </r>
  <r>
    <n v="429"/>
    <x v="1"/>
    <x v="2"/>
    <s v="Flynn, Mr. James"/>
    <x v="1"/>
    <x v="13"/>
    <n v="26.555555559999998"/>
    <n v="0"/>
    <n v="0"/>
    <n v="364851"/>
    <n v="7.75"/>
    <m/>
    <s v="Q"/>
  </r>
  <r>
    <n v="826"/>
    <x v="1"/>
    <x v="2"/>
    <s v="Flynn, Mr. John"/>
    <x v="1"/>
    <x v="13"/>
    <n v="26.555555559999998"/>
    <n v="0"/>
    <n v="0"/>
    <n v="368323"/>
    <n v="6.95"/>
    <m/>
    <s v="Q"/>
  </r>
  <r>
    <n v="644"/>
    <x v="0"/>
    <x v="2"/>
    <s v="Foo, Mr. Choong"/>
    <x v="1"/>
    <x v="13"/>
    <n v="20.646117650000001"/>
    <n v="0"/>
    <n v="0"/>
    <n v="1601"/>
    <n v="56.495800000000003"/>
    <m/>
    <s v="S"/>
  </r>
  <r>
    <n v="437"/>
    <x v="1"/>
    <x v="2"/>
    <s v="Ford, Miss. Doolina Margaret &quot;Daisy&quot;"/>
    <x v="0"/>
    <x v="48"/>
    <n v="21"/>
    <n v="2"/>
    <n v="2"/>
    <s v="W./C. 6608"/>
    <n v="34.375"/>
    <m/>
    <s v="S"/>
  </r>
  <r>
    <n v="148"/>
    <x v="1"/>
    <x v="2"/>
    <s v="Ford, Miss. Robina Maggie &quot;Ruby&quot;"/>
    <x v="0"/>
    <x v="73"/>
    <n v="9"/>
    <n v="2"/>
    <n v="2"/>
    <s v="W./C. 6608"/>
    <n v="34.375"/>
    <m/>
    <s v="S"/>
  </r>
  <r>
    <n v="87"/>
    <x v="1"/>
    <x v="2"/>
    <s v="Ford, Mr. William Neal"/>
    <x v="1"/>
    <x v="47"/>
    <n v="16"/>
    <n v="1"/>
    <n v="3"/>
    <s v="W./C. 6608"/>
    <n v="34.375"/>
    <m/>
    <s v="S"/>
  </r>
  <r>
    <n v="737"/>
    <x v="1"/>
    <x v="2"/>
    <s v="Ford, Mrs. Edward (Margaret Ann Watson)"/>
    <x v="0"/>
    <x v="4"/>
    <n v="48"/>
    <n v="1"/>
    <n v="3"/>
    <s v="W./C. 6608"/>
    <n v="34.375"/>
    <m/>
    <s v="S"/>
  </r>
  <r>
    <n v="704"/>
    <x v="1"/>
    <x v="2"/>
    <s v="Gallagher, Mr. Martin"/>
    <x v="1"/>
    <x v="3"/>
    <n v="25"/>
    <n v="0"/>
    <n v="0"/>
    <n v="36864"/>
    <n v="7.7416999999999998"/>
    <m/>
    <s v="Q"/>
  </r>
  <r>
    <n v="761"/>
    <x v="1"/>
    <x v="2"/>
    <s v="Garfirth, Mr. John"/>
    <x v="1"/>
    <x v="13"/>
    <n v="26.555555559999998"/>
    <n v="0"/>
    <n v="0"/>
    <n v="358585"/>
    <n v="14.5"/>
    <m/>
    <s v="S"/>
  </r>
  <r>
    <n v="421"/>
    <x v="1"/>
    <x v="2"/>
    <s v="Gheorgheff, Mr. Stanio"/>
    <x v="1"/>
    <x v="13"/>
    <n v="26.555555559999998"/>
    <n v="0"/>
    <n v="0"/>
    <n v="349254"/>
    <n v="7.8958000000000004"/>
    <m/>
    <s v="C"/>
  </r>
  <r>
    <n v="589"/>
    <x v="1"/>
    <x v="2"/>
    <s v="Gilinski, Mr. Eliezer"/>
    <x v="1"/>
    <x v="25"/>
    <n v="22"/>
    <n v="0"/>
    <n v="0"/>
    <n v="14973"/>
    <n v="8.0500000000000007"/>
    <m/>
    <s v="S"/>
  </r>
  <r>
    <n v="157"/>
    <x v="0"/>
    <x v="2"/>
    <s v="Gilnagh, Miss. Katherine &quot;Katie&quot;"/>
    <x v="0"/>
    <x v="47"/>
    <n v="16"/>
    <n v="0"/>
    <n v="0"/>
    <n v="35851"/>
    <n v="7.7332999999999998"/>
    <m/>
    <s v="Q"/>
  </r>
  <r>
    <n v="33"/>
    <x v="0"/>
    <x v="2"/>
    <s v="Glynn, Miss. Mary Agatha"/>
    <x v="0"/>
    <x v="13"/>
    <n v="20.646117650000001"/>
    <n v="0"/>
    <n v="0"/>
    <n v="335677"/>
    <n v="7.75"/>
    <m/>
    <s v="Q"/>
  </r>
  <r>
    <n v="166"/>
    <x v="0"/>
    <x v="2"/>
    <s v="Goldsmith, Master. Frank John William &quot;Frankie&quot;"/>
    <x v="1"/>
    <x v="73"/>
    <n v="9"/>
    <n v="0"/>
    <n v="2"/>
    <n v="363291"/>
    <n v="20.524999999999999"/>
    <m/>
    <s v="S"/>
  </r>
  <r>
    <n v="549"/>
    <x v="1"/>
    <x v="2"/>
    <s v="Goldsmith, Mr. Frank John"/>
    <x v="1"/>
    <x v="29"/>
    <n v="33"/>
    <n v="1"/>
    <n v="1"/>
    <n v="363291"/>
    <n v="20.524999999999999"/>
    <m/>
    <s v="S"/>
  </r>
  <r>
    <n v="329"/>
    <x v="0"/>
    <x v="2"/>
    <s v="Goldsmith, Mrs. Frank John (Emily Alice Brown)"/>
    <x v="0"/>
    <x v="38"/>
    <n v="31"/>
    <n v="1"/>
    <n v="1"/>
    <n v="363291"/>
    <n v="20.524999999999999"/>
    <m/>
    <s v="S"/>
  </r>
  <r>
    <n v="466"/>
    <x v="1"/>
    <x v="2"/>
    <s v="Goncalves, Mr. Manuel Estanslas"/>
    <x v="1"/>
    <x v="36"/>
    <n v="38"/>
    <n v="0"/>
    <n v="0"/>
    <s v="SOTON/O.Q. 3101306"/>
    <n v="7.05"/>
    <m/>
    <s v="S"/>
  </r>
  <r>
    <n v="481"/>
    <x v="1"/>
    <x v="2"/>
    <s v="Goodwin, Master. Harold Victor"/>
    <x v="1"/>
    <x v="73"/>
    <n v="9"/>
    <n v="5"/>
    <n v="2"/>
    <s v="CA 2144"/>
    <n v="46.9"/>
    <m/>
    <s v="S"/>
  </r>
  <r>
    <n v="387"/>
    <x v="1"/>
    <x v="2"/>
    <s v="Goodwin, Master. Sidney Leonard"/>
    <x v="1"/>
    <x v="58"/>
    <n v="1"/>
    <n v="5"/>
    <n v="2"/>
    <s v="CA 2144"/>
    <n v="46.9"/>
    <m/>
    <s v="S"/>
  </r>
  <r>
    <n v="60"/>
    <x v="1"/>
    <x v="2"/>
    <s v="Goodwin, Master. William Frederick"/>
    <x v="1"/>
    <x v="30"/>
    <n v="11"/>
    <n v="5"/>
    <n v="2"/>
    <s v="CA 2144"/>
    <n v="46.9"/>
    <m/>
    <s v="S"/>
  </r>
  <r>
    <n v="72"/>
    <x v="1"/>
    <x v="2"/>
    <s v="Goodwin, Miss. Lillian Amy"/>
    <x v="0"/>
    <x v="47"/>
    <n v="16"/>
    <n v="5"/>
    <n v="2"/>
    <s v="CA 2144"/>
    <n v="46.9"/>
    <m/>
    <s v="S"/>
  </r>
  <r>
    <n v="684"/>
    <x v="1"/>
    <x v="2"/>
    <s v="Goodwin, Mr. Charles Edward"/>
    <x v="1"/>
    <x v="31"/>
    <n v="14"/>
    <n v="5"/>
    <n v="2"/>
    <s v="CA 2144"/>
    <n v="46.9"/>
    <m/>
    <s v="S"/>
  </r>
  <r>
    <n v="679"/>
    <x v="1"/>
    <x v="2"/>
    <s v="Goodwin, Mrs. Frederick (Augusta Tyler)"/>
    <x v="0"/>
    <x v="54"/>
    <n v="43"/>
    <n v="1"/>
    <n v="6"/>
    <s v="CA 2144"/>
    <n v="46.9"/>
    <m/>
    <s v="S"/>
  </r>
  <r>
    <n v="223"/>
    <x v="1"/>
    <x v="2"/>
    <s v="Green, Mr. George Henry"/>
    <x v="1"/>
    <x v="37"/>
    <n v="51"/>
    <n v="0"/>
    <n v="0"/>
    <n v="21440"/>
    <n v="8.0500000000000007"/>
    <m/>
    <s v="S"/>
  </r>
  <r>
    <n v="770"/>
    <x v="1"/>
    <x v="2"/>
    <s v="Gronnestad, Mr. Daniel Danielsen"/>
    <x v="1"/>
    <x v="15"/>
    <n v="32"/>
    <n v="0"/>
    <n v="0"/>
    <n v="8471"/>
    <n v="8.3625000000000007"/>
    <m/>
    <s v="S"/>
  </r>
  <r>
    <n v="877"/>
    <x v="1"/>
    <x v="2"/>
    <s v="Gustafsson, Mr. Alfred Ossian"/>
    <x v="1"/>
    <x v="72"/>
    <n v="20"/>
    <n v="0"/>
    <n v="0"/>
    <n v="7534"/>
    <n v="9.8458000000000006"/>
    <m/>
    <s v="S"/>
  </r>
  <r>
    <n v="105"/>
    <x v="1"/>
    <x v="2"/>
    <s v="Gustafsson, Mr. Anders Vilhelm"/>
    <x v="1"/>
    <x v="16"/>
    <n v="37"/>
    <n v="2"/>
    <n v="0"/>
    <n v="3101276"/>
    <n v="7.9249999999999998"/>
    <m/>
    <s v="S"/>
  </r>
  <r>
    <n v="393"/>
    <x v="1"/>
    <x v="2"/>
    <s v="Gustafsson, Mr. Johan Birger"/>
    <x v="1"/>
    <x v="21"/>
    <n v="28"/>
    <n v="2"/>
    <n v="0"/>
    <n v="3101277"/>
    <n v="7.9249999999999998"/>
    <m/>
    <s v="S"/>
  </r>
  <r>
    <n v="380"/>
    <x v="1"/>
    <x v="2"/>
    <s v="Gustafsson, Mr. Karl Gideon"/>
    <x v="1"/>
    <x v="19"/>
    <n v="19"/>
    <n v="0"/>
    <n v="0"/>
    <n v="347069"/>
    <n v="7.7750000000000004"/>
    <m/>
    <s v="S"/>
  </r>
  <r>
    <n v="294"/>
    <x v="1"/>
    <x v="2"/>
    <s v="Haas, Miss. Aloisia"/>
    <x v="0"/>
    <x v="10"/>
    <n v="24"/>
    <n v="0"/>
    <n v="0"/>
    <n v="349236"/>
    <n v="8.85"/>
    <m/>
    <s v="S"/>
  </r>
  <r>
    <n v="452"/>
    <x v="1"/>
    <x v="2"/>
    <s v="Hagland, Mr. Ingvald Olai Olsen"/>
    <x v="1"/>
    <x v="13"/>
    <n v="26.555555559999998"/>
    <n v="1"/>
    <n v="0"/>
    <n v="65303"/>
    <n v="19.966699999999999"/>
    <m/>
    <s v="S"/>
  </r>
  <r>
    <n v="491"/>
    <x v="1"/>
    <x v="2"/>
    <s v="Hagland, Mr. Konrad Mathias Reiersen"/>
    <x v="1"/>
    <x v="13"/>
    <n v="26.555555559999998"/>
    <n v="1"/>
    <n v="0"/>
    <n v="65304"/>
    <n v="19.966699999999999"/>
    <m/>
    <s v="S"/>
  </r>
  <r>
    <n v="404"/>
    <x v="1"/>
    <x v="2"/>
    <s v="Hakkarainen, Mr. Pekka Pietari"/>
    <x v="1"/>
    <x v="21"/>
    <n v="28"/>
    <n v="1"/>
    <n v="0"/>
    <s v="STON/O2. 3101279"/>
    <n v="15.85"/>
    <m/>
    <s v="S"/>
  </r>
  <r>
    <n v="143"/>
    <x v="0"/>
    <x v="2"/>
    <s v="Hakkarainen, Mrs. Pekka Pietari (Elin Matilda Dolck)"/>
    <x v="0"/>
    <x v="10"/>
    <n v="24"/>
    <n v="1"/>
    <n v="0"/>
    <s v="STON/O2. 3101279"/>
    <n v="15.85"/>
    <m/>
    <s v="S"/>
  </r>
  <r>
    <n v="442"/>
    <x v="1"/>
    <x v="2"/>
    <s v="Hampe, Mr. Leon"/>
    <x v="1"/>
    <x v="72"/>
    <n v="20"/>
    <n v="0"/>
    <n v="0"/>
    <n v="345769"/>
    <n v="9.5"/>
    <m/>
    <s v="S"/>
  </r>
  <r>
    <n v="297"/>
    <x v="1"/>
    <x v="2"/>
    <s v="Hanna, Mr. Mansour"/>
    <x v="1"/>
    <x v="77"/>
    <n v="23.5"/>
    <n v="0"/>
    <n v="0"/>
    <n v="2693"/>
    <n v="7.2291999999999996"/>
    <m/>
    <s v="C"/>
  </r>
  <r>
    <n v="861"/>
    <x v="1"/>
    <x v="2"/>
    <s v="Hansen, Mr. Claus Peter"/>
    <x v="1"/>
    <x v="27"/>
    <n v="41"/>
    <n v="2"/>
    <n v="0"/>
    <n v="350026"/>
    <n v="14.1083"/>
    <m/>
    <s v="S"/>
  </r>
  <r>
    <n v="705"/>
    <x v="1"/>
    <x v="2"/>
    <s v="Hansen, Mr. Henrik Juul"/>
    <x v="1"/>
    <x v="11"/>
    <n v="26"/>
    <n v="1"/>
    <n v="0"/>
    <n v="350025"/>
    <n v="7.8541999999999996"/>
    <m/>
    <s v="S"/>
  </r>
  <r>
    <n v="624"/>
    <x v="1"/>
    <x v="2"/>
    <s v="Hansen, Mr. Henry Damsgaard"/>
    <x v="1"/>
    <x v="48"/>
    <n v="21"/>
    <n v="0"/>
    <n v="0"/>
    <n v="350029"/>
    <n v="7.8541999999999996"/>
    <m/>
    <s v="S"/>
  </r>
  <r>
    <n v="236"/>
    <x v="1"/>
    <x v="2"/>
    <s v="Harknett, Miss. Alice Phoebe"/>
    <x v="0"/>
    <x v="13"/>
    <n v="26.555555559999998"/>
    <n v="0"/>
    <n v="0"/>
    <s v="W./C. 6609"/>
    <n v="7.55"/>
    <m/>
    <s v="S"/>
  </r>
  <r>
    <n v="786"/>
    <x v="1"/>
    <x v="2"/>
    <s v="Harmer, Mr. Abraham (David Lishin)"/>
    <x v="1"/>
    <x v="3"/>
    <n v="25"/>
    <n v="0"/>
    <n v="0"/>
    <n v="374887"/>
    <n v="7.25"/>
    <m/>
    <s v="S"/>
  </r>
  <r>
    <n v="412"/>
    <x v="1"/>
    <x v="2"/>
    <s v="Hart, Mr. Henry"/>
    <x v="1"/>
    <x v="13"/>
    <n v="26.555555559999998"/>
    <n v="0"/>
    <n v="0"/>
    <n v="394140"/>
    <n v="6.8582999999999998"/>
    <m/>
    <s v="Q"/>
  </r>
  <r>
    <n v="732"/>
    <x v="1"/>
    <x v="2"/>
    <s v="Hassan, Mr. Houssein G N"/>
    <x v="1"/>
    <x v="30"/>
    <n v="11"/>
    <n v="0"/>
    <n v="0"/>
    <n v="2699"/>
    <n v="18.787500000000001"/>
    <m/>
    <s v="C"/>
  </r>
  <r>
    <n v="275"/>
    <x v="0"/>
    <x v="2"/>
    <s v="Healy, Miss. Hanora &quot;Nora&quot;"/>
    <x v="0"/>
    <x v="13"/>
    <n v="20.646117650000001"/>
    <n v="0"/>
    <n v="0"/>
    <n v="370375"/>
    <n v="7.75"/>
    <m/>
    <s v="Q"/>
  </r>
  <r>
    <n v="805"/>
    <x v="0"/>
    <x v="2"/>
    <s v="Hedman, Mr. Oskar Arvid"/>
    <x v="1"/>
    <x v="33"/>
    <n v="27"/>
    <n v="0"/>
    <n v="0"/>
    <n v="347089"/>
    <n v="6.9749999999999996"/>
    <m/>
    <s v="S"/>
  </r>
  <r>
    <n v="655"/>
    <x v="1"/>
    <x v="2"/>
    <s v="Hegarty, Miss. Hanora &quot;Nora&quot;"/>
    <x v="0"/>
    <x v="9"/>
    <n v="18"/>
    <n v="0"/>
    <n v="0"/>
    <n v="365226"/>
    <n v="6.75"/>
    <m/>
    <s v="Q"/>
  </r>
  <r>
    <n v="3"/>
    <x v="0"/>
    <x v="2"/>
    <s v="Heikkinen, Miss. Laina"/>
    <x v="0"/>
    <x v="11"/>
    <n v="26"/>
    <n v="0"/>
    <n v="0"/>
    <s v="STON/O2. 3101282"/>
    <n v="7.9249999999999998"/>
    <m/>
    <s v="S"/>
  </r>
  <r>
    <n v="817"/>
    <x v="1"/>
    <x v="2"/>
    <s v="Heininen, Miss. Wendla Maria"/>
    <x v="0"/>
    <x v="43"/>
    <n v="23"/>
    <n v="0"/>
    <n v="0"/>
    <s v="STON/O2. 3101290"/>
    <n v="7.9249999999999998"/>
    <m/>
    <s v="S"/>
  </r>
  <r>
    <n v="314"/>
    <x v="1"/>
    <x v="2"/>
    <s v="Hendekovic, Mr. Ignjac"/>
    <x v="1"/>
    <x v="21"/>
    <n v="28"/>
    <n v="0"/>
    <n v="0"/>
    <n v="349243"/>
    <n v="7.8958000000000004"/>
    <m/>
    <s v="S"/>
  </r>
  <r>
    <n v="265"/>
    <x v="1"/>
    <x v="2"/>
    <s v="Henry, Miss. Delia"/>
    <x v="0"/>
    <x v="13"/>
    <n v="26.555555559999998"/>
    <n v="0"/>
    <n v="0"/>
    <n v="382649"/>
    <n v="7.75"/>
    <m/>
    <s v="Q"/>
  </r>
  <r>
    <n v="480"/>
    <x v="0"/>
    <x v="2"/>
    <s v="Hirvonen, Miss. Hildur E"/>
    <x v="0"/>
    <x v="2"/>
    <n v="2"/>
    <n v="0"/>
    <n v="1"/>
    <n v="3101298"/>
    <n v="12.2875"/>
    <m/>
    <s v="S"/>
  </r>
  <r>
    <n v="819"/>
    <x v="1"/>
    <x v="2"/>
    <s v="Holm, Mr. John Fredrik Alexander"/>
    <x v="1"/>
    <x v="54"/>
    <n v="43"/>
    <n v="0"/>
    <n v="0"/>
    <s v="C 7075"/>
    <n v="6.45"/>
    <m/>
    <s v="S"/>
  </r>
  <r>
    <n v="217"/>
    <x v="0"/>
    <x v="2"/>
    <s v="Honkanen, Miss. Eliina"/>
    <x v="0"/>
    <x v="33"/>
    <n v="27"/>
    <n v="0"/>
    <n v="0"/>
    <s v="STON/O2. 3101283"/>
    <n v="7.9249999999999998"/>
    <m/>
    <s v="S"/>
  </r>
  <r>
    <n v="614"/>
    <x v="1"/>
    <x v="2"/>
    <s v="Horgan, Mr. John"/>
    <x v="1"/>
    <x v="13"/>
    <n v="26.555555559999998"/>
    <n v="0"/>
    <n v="0"/>
    <n v="370377"/>
    <n v="7.75"/>
    <m/>
    <s v="Q"/>
  </r>
  <r>
    <n v="700"/>
    <x v="1"/>
    <x v="2"/>
    <s v="Humblen, Mr. Adolf Mathias Nicolai Olsen"/>
    <x v="1"/>
    <x v="18"/>
    <n v="42"/>
    <n v="0"/>
    <n v="0"/>
    <n v="348121"/>
    <n v="7.65"/>
    <s v="F G63"/>
    <s v="S"/>
  </r>
  <r>
    <n v="799"/>
    <x v="1"/>
    <x v="2"/>
    <s v="Ibrahim Shawah, Mr. Yousseff"/>
    <x v="1"/>
    <x v="34"/>
    <n v="30"/>
    <n v="0"/>
    <n v="0"/>
    <n v="2685"/>
    <n v="7.2291999999999996"/>
    <m/>
    <s v="C"/>
  </r>
  <r>
    <n v="730"/>
    <x v="1"/>
    <x v="2"/>
    <s v="Ilmakangas, Miss. Pieta Sofia"/>
    <x v="0"/>
    <x v="3"/>
    <n v="25"/>
    <n v="1"/>
    <n v="0"/>
    <s v="STON/O2. 3101271"/>
    <n v="7.9249999999999998"/>
    <m/>
    <s v="S"/>
  </r>
  <r>
    <n v="739"/>
    <x v="1"/>
    <x v="2"/>
    <s v="Ivanoff, Mr. Kanio"/>
    <x v="1"/>
    <x v="13"/>
    <n v="26.555555559999998"/>
    <n v="0"/>
    <n v="0"/>
    <n v="349201"/>
    <n v="7.8958000000000004"/>
    <m/>
    <s v="S"/>
  </r>
  <r>
    <n v="456"/>
    <x v="0"/>
    <x v="2"/>
    <s v="Jalsevac, Mr. Ivan"/>
    <x v="1"/>
    <x v="0"/>
    <n v="29"/>
    <n v="0"/>
    <n v="0"/>
    <n v="349240"/>
    <n v="7.8958000000000004"/>
    <m/>
    <s v="C"/>
  </r>
  <r>
    <n v="392"/>
    <x v="0"/>
    <x v="2"/>
    <s v="Jansson, Mr. Carl Olof"/>
    <x v="1"/>
    <x v="48"/>
    <n v="21"/>
    <n v="0"/>
    <n v="0"/>
    <n v="350034"/>
    <n v="7.7957999999999998"/>
    <m/>
    <s v="S"/>
  </r>
  <r>
    <n v="612"/>
    <x v="1"/>
    <x v="2"/>
    <s v="Jardin, Mr. Jose Neto"/>
    <x v="1"/>
    <x v="13"/>
    <n v="26.555555559999998"/>
    <n v="0"/>
    <n v="0"/>
    <s v="SOTON/O.Q. 3101305"/>
    <n v="7.05"/>
    <m/>
    <s v="S"/>
  </r>
  <r>
    <n v="641"/>
    <x v="1"/>
    <x v="2"/>
    <s v="Jensen, Mr. Hans Peder"/>
    <x v="1"/>
    <x v="72"/>
    <n v="20"/>
    <n v="0"/>
    <n v="0"/>
    <n v="350050"/>
    <n v="7.8541999999999996"/>
    <m/>
    <s v="S"/>
  </r>
  <r>
    <n v="772"/>
    <x v="1"/>
    <x v="2"/>
    <s v="Jensen, Mr. Niels Peder"/>
    <x v="1"/>
    <x v="4"/>
    <n v="48"/>
    <n v="0"/>
    <n v="0"/>
    <n v="350047"/>
    <n v="7.8541999999999996"/>
    <m/>
    <s v="S"/>
  </r>
  <r>
    <n v="722"/>
    <x v="1"/>
    <x v="2"/>
    <s v="Jensen, Mr. Svend Lauritz"/>
    <x v="1"/>
    <x v="39"/>
    <n v="17"/>
    <n v="1"/>
    <n v="0"/>
    <n v="350048"/>
    <n v="7.0541999999999998"/>
    <m/>
    <s v="S"/>
  </r>
  <r>
    <n v="369"/>
    <x v="0"/>
    <x v="2"/>
    <s v="Jermyn, Miss. Annie"/>
    <x v="0"/>
    <x v="13"/>
    <n v="20.646117650000001"/>
    <n v="0"/>
    <n v="0"/>
    <n v="14313"/>
    <n v="7.75"/>
    <m/>
    <s v="Q"/>
  </r>
  <r>
    <n v="445"/>
    <x v="0"/>
    <x v="2"/>
    <s v="Johannesen-Bratthammer, Mr. Bernt"/>
    <x v="1"/>
    <x v="13"/>
    <n v="20.646117650000001"/>
    <n v="0"/>
    <n v="0"/>
    <n v="65306"/>
    <n v="8.1125000000000007"/>
    <m/>
    <s v="S"/>
  </r>
  <r>
    <n v="203"/>
    <x v="1"/>
    <x v="2"/>
    <s v="Johanson, Mr. Jakob Alfred"/>
    <x v="1"/>
    <x v="55"/>
    <n v="34"/>
    <n v="0"/>
    <n v="0"/>
    <n v="3101264"/>
    <n v="6.4958"/>
    <m/>
    <s v="S"/>
  </r>
  <r>
    <n v="396"/>
    <x v="1"/>
    <x v="2"/>
    <s v="Johansson, Mr. Erik"/>
    <x v="1"/>
    <x v="25"/>
    <n v="22"/>
    <n v="0"/>
    <n v="0"/>
    <n v="350052"/>
    <n v="7.7957999999999998"/>
    <m/>
    <s v="S"/>
  </r>
  <r>
    <n v="104"/>
    <x v="1"/>
    <x v="2"/>
    <s v="Johansson, Mr. Gustaf Joel"/>
    <x v="1"/>
    <x v="29"/>
    <n v="33"/>
    <n v="0"/>
    <n v="0"/>
    <n v="7540"/>
    <n v="8.6541999999999994"/>
    <m/>
    <s v="S"/>
  </r>
  <r>
    <n v="806"/>
    <x v="1"/>
    <x v="2"/>
    <s v="Johansson, Mr. Karl Johan"/>
    <x v="1"/>
    <x v="38"/>
    <n v="31"/>
    <n v="0"/>
    <n v="0"/>
    <n v="347063"/>
    <n v="7.7750000000000004"/>
    <m/>
    <s v="S"/>
  </r>
  <r>
    <n v="870"/>
    <x v="0"/>
    <x v="2"/>
    <s v="Johnson, Master. Harold Theodor"/>
    <x v="1"/>
    <x v="40"/>
    <n v="4"/>
    <n v="1"/>
    <n v="1"/>
    <n v="347742"/>
    <n v="11.1333"/>
    <m/>
    <s v="S"/>
  </r>
  <r>
    <n v="173"/>
    <x v="0"/>
    <x v="2"/>
    <s v="Johnson, Miss. Eleanor Ileen"/>
    <x v="0"/>
    <x v="58"/>
    <n v="1"/>
    <n v="1"/>
    <n v="1"/>
    <n v="347742"/>
    <n v="11.1333"/>
    <m/>
    <s v="S"/>
  </r>
  <r>
    <n v="598"/>
    <x v="1"/>
    <x v="2"/>
    <s v="Johnson, Mr. Alfred"/>
    <x v="1"/>
    <x v="41"/>
    <n v="49"/>
    <n v="0"/>
    <n v="0"/>
    <s v="LINE"/>
    <n v="0"/>
    <m/>
    <s v="S"/>
  </r>
  <r>
    <n v="720"/>
    <x v="1"/>
    <x v="2"/>
    <s v="Johnson, Mr. Malkolm Joackim"/>
    <x v="1"/>
    <x v="29"/>
    <n v="33"/>
    <n v="0"/>
    <n v="0"/>
    <n v="347062"/>
    <n v="7.7750000000000004"/>
    <m/>
    <s v="S"/>
  </r>
  <r>
    <n v="303"/>
    <x v="1"/>
    <x v="2"/>
    <s v="Johnson, Mr. William Cahoone Jr"/>
    <x v="1"/>
    <x v="19"/>
    <n v="19"/>
    <n v="0"/>
    <n v="0"/>
    <s v="LINE"/>
    <n v="0"/>
    <m/>
    <s v="S"/>
  </r>
  <r>
    <n v="9"/>
    <x v="0"/>
    <x v="2"/>
    <s v="Johnson, Mrs. Oscar W (Elisabeth Vilhelmina Berg)"/>
    <x v="0"/>
    <x v="33"/>
    <n v="27"/>
    <n v="0"/>
    <n v="2"/>
    <n v="347742"/>
    <n v="11.1333"/>
    <m/>
    <s v="S"/>
  </r>
  <r>
    <n v="889"/>
    <x v="1"/>
    <x v="2"/>
    <s v="Johnston, Miss. Catherine Helen &quot;Carrie&quot;"/>
    <x v="0"/>
    <x v="13"/>
    <n v="26.555555559999998"/>
    <n v="1"/>
    <n v="2"/>
    <s v="W./C. 6607"/>
    <n v="23.45"/>
    <m/>
    <s v="S"/>
  </r>
  <r>
    <n v="784"/>
    <x v="1"/>
    <x v="2"/>
    <s v="Johnston, Mr. Andrew G"/>
    <x v="1"/>
    <x v="13"/>
    <n v="26.555555559999998"/>
    <n v="1"/>
    <n v="2"/>
    <s v="W./C. 6607"/>
    <n v="23.45"/>
    <m/>
    <s v="S"/>
  </r>
  <r>
    <n v="754"/>
    <x v="1"/>
    <x v="2"/>
    <s v="Jonkoff, Mr. Lalio"/>
    <x v="1"/>
    <x v="43"/>
    <n v="23"/>
    <n v="0"/>
    <n v="0"/>
    <n v="349204"/>
    <n v="7.8958000000000004"/>
    <m/>
    <s v="S"/>
  </r>
  <r>
    <n v="570"/>
    <x v="0"/>
    <x v="2"/>
    <s v="Jonsson, Mr. Carl"/>
    <x v="1"/>
    <x v="15"/>
    <n v="32"/>
    <n v="0"/>
    <n v="0"/>
    <n v="350417"/>
    <n v="7.8541999999999996"/>
    <m/>
    <s v="S"/>
  </r>
  <r>
    <n v="114"/>
    <x v="1"/>
    <x v="2"/>
    <s v="Jussila, Miss. Katriina"/>
    <x v="0"/>
    <x v="72"/>
    <n v="20"/>
    <n v="1"/>
    <n v="0"/>
    <n v="4136"/>
    <n v="9.8249999999999993"/>
    <m/>
    <s v="S"/>
  </r>
  <r>
    <n v="403"/>
    <x v="1"/>
    <x v="2"/>
    <s v="Jussila, Miss. Mari Aina"/>
    <x v="0"/>
    <x v="48"/>
    <n v="21"/>
    <n v="1"/>
    <n v="0"/>
    <n v="4137"/>
    <n v="9.8249999999999993"/>
    <m/>
    <s v="S"/>
  </r>
  <r>
    <n v="580"/>
    <x v="0"/>
    <x v="2"/>
    <s v="Jussila, Mr. Eiriik"/>
    <x v="1"/>
    <x v="15"/>
    <n v="32"/>
    <n v="0"/>
    <n v="0"/>
    <s v="STON/O 2. 3101286"/>
    <n v="7.9249999999999998"/>
    <m/>
    <s v="S"/>
  </r>
  <r>
    <n v="434"/>
    <x v="1"/>
    <x v="2"/>
    <s v="Kallio, Mr. Nikolai Erland"/>
    <x v="1"/>
    <x v="39"/>
    <n v="17"/>
    <n v="0"/>
    <n v="0"/>
    <s v="STON/O 2. 3101274"/>
    <n v="7.125"/>
    <m/>
    <s v="S"/>
  </r>
  <r>
    <n v="653"/>
    <x v="1"/>
    <x v="2"/>
    <s v="Kalvik, Mr. Johannes Halvorsen"/>
    <x v="1"/>
    <x v="48"/>
    <n v="21"/>
    <n v="0"/>
    <n v="0"/>
    <n v="8475"/>
    <n v="8.4332999999999991"/>
    <m/>
    <s v="S"/>
  </r>
  <r>
    <n v="607"/>
    <x v="1"/>
    <x v="2"/>
    <s v="Karaic, Mr. Milan"/>
    <x v="1"/>
    <x v="34"/>
    <n v="30"/>
    <n v="0"/>
    <n v="0"/>
    <n v="349246"/>
    <n v="7.8958000000000004"/>
    <m/>
    <s v="S"/>
  </r>
  <r>
    <n v="479"/>
    <x v="1"/>
    <x v="2"/>
    <s v="Karlsson, Mr. Nils August"/>
    <x v="1"/>
    <x v="25"/>
    <n v="22"/>
    <n v="0"/>
    <n v="0"/>
    <n v="350060"/>
    <n v="7.5208000000000004"/>
    <m/>
    <s v="S"/>
  </r>
  <r>
    <n v="692"/>
    <x v="0"/>
    <x v="2"/>
    <s v="Karun, Miss. Manca"/>
    <x v="0"/>
    <x v="40"/>
    <n v="4"/>
    <n v="0"/>
    <n v="1"/>
    <n v="349256"/>
    <n v="13.416700000000001"/>
    <m/>
    <s v="C"/>
  </r>
  <r>
    <n v="525"/>
    <x v="1"/>
    <x v="2"/>
    <s v="Kassem, Mr. Fared"/>
    <x v="1"/>
    <x v="13"/>
    <n v="26.555555559999998"/>
    <n v="0"/>
    <n v="0"/>
    <n v="2700"/>
    <n v="7.2291999999999996"/>
    <m/>
    <s v="C"/>
  </r>
  <r>
    <n v="791"/>
    <x v="1"/>
    <x v="2"/>
    <s v="Keane, Mr. Andrew &quot;Andy&quot;"/>
    <x v="1"/>
    <x v="13"/>
    <n v="26.555555559999998"/>
    <n v="0"/>
    <n v="0"/>
    <n v="12460"/>
    <n v="7.75"/>
    <m/>
    <s v="Q"/>
  </r>
  <r>
    <n v="471"/>
    <x v="1"/>
    <x v="2"/>
    <s v="Keefe, Mr. Arthur"/>
    <x v="1"/>
    <x v="13"/>
    <n v="26.555555559999998"/>
    <n v="0"/>
    <n v="0"/>
    <n v="323592"/>
    <n v="7.25"/>
    <m/>
    <s v="S"/>
  </r>
  <r>
    <n v="301"/>
    <x v="0"/>
    <x v="2"/>
    <s v="Kelly, Miss. Anna Katherine &quot;Annie Kate&quot;"/>
    <x v="0"/>
    <x v="13"/>
    <n v="20.646117650000001"/>
    <n v="0"/>
    <n v="0"/>
    <n v="9234"/>
    <n v="7.75"/>
    <m/>
    <s v="Q"/>
  </r>
  <r>
    <n v="574"/>
    <x v="0"/>
    <x v="2"/>
    <s v="Kelly, Miss. Mary"/>
    <x v="0"/>
    <x v="13"/>
    <n v="20.646117650000001"/>
    <n v="0"/>
    <n v="0"/>
    <n v="14312"/>
    <n v="7.75"/>
    <m/>
    <s v="Q"/>
  </r>
  <r>
    <n v="697"/>
    <x v="1"/>
    <x v="2"/>
    <s v="Kelly, Mr. James"/>
    <x v="1"/>
    <x v="26"/>
    <n v="44"/>
    <n v="0"/>
    <n v="0"/>
    <n v="363592"/>
    <n v="8.0500000000000007"/>
    <m/>
    <s v="S"/>
  </r>
  <r>
    <n v="215"/>
    <x v="1"/>
    <x v="2"/>
    <s v="Kiernan, Mr. Philip"/>
    <x v="1"/>
    <x v="13"/>
    <n v="26.555555559999998"/>
    <n v="1"/>
    <n v="0"/>
    <n v="367229"/>
    <n v="7.75"/>
    <m/>
    <s v="Q"/>
  </r>
  <r>
    <n v="779"/>
    <x v="1"/>
    <x v="2"/>
    <s v="Kilgannon, Mr. Thomas J"/>
    <x v="1"/>
    <x v="13"/>
    <n v="26.555555559999998"/>
    <n v="0"/>
    <n v="0"/>
    <n v="36865"/>
    <n v="7.7374999999999998"/>
    <m/>
    <s v="Q"/>
  </r>
  <r>
    <n v="70"/>
    <x v="1"/>
    <x v="2"/>
    <s v="Kink, Mr. Vincenz"/>
    <x v="1"/>
    <x v="11"/>
    <n v="26"/>
    <n v="2"/>
    <n v="0"/>
    <n v="315151"/>
    <n v="8.6624999999999996"/>
    <m/>
    <s v="S"/>
  </r>
  <r>
    <n v="185"/>
    <x v="0"/>
    <x v="2"/>
    <s v="Kink-Heilmann, Miss. Luise Gretchen"/>
    <x v="0"/>
    <x v="40"/>
    <n v="4"/>
    <n v="0"/>
    <n v="2"/>
    <n v="315153"/>
    <n v="22.024999999999999"/>
    <m/>
    <s v="S"/>
  </r>
  <r>
    <n v="176"/>
    <x v="1"/>
    <x v="2"/>
    <s v="Klasen, Mr. Klas Albin"/>
    <x v="1"/>
    <x v="9"/>
    <n v="18"/>
    <n v="1"/>
    <n v="1"/>
    <n v="350404"/>
    <n v="7.8541999999999996"/>
    <m/>
    <s v="S"/>
  </r>
  <r>
    <n v="43"/>
    <x v="1"/>
    <x v="2"/>
    <s v="Kraeff, Mr. Theodor"/>
    <x v="1"/>
    <x v="13"/>
    <n v="26.555555559999998"/>
    <n v="0"/>
    <n v="0"/>
    <n v="349253"/>
    <n v="7.8958000000000004"/>
    <m/>
    <s v="C"/>
  </r>
  <r>
    <n v="523"/>
    <x v="1"/>
    <x v="2"/>
    <s v="Lahoud, Mr. Sarkis"/>
    <x v="1"/>
    <x v="13"/>
    <n v="26.555555559999998"/>
    <n v="0"/>
    <n v="0"/>
    <n v="2624"/>
    <n v="7.2249999999999996"/>
    <m/>
    <s v="C"/>
  </r>
  <r>
    <n v="504"/>
    <x v="1"/>
    <x v="2"/>
    <s v="Laitinen, Miss. Kristina Sofia"/>
    <x v="0"/>
    <x v="16"/>
    <n v="37"/>
    <n v="0"/>
    <n v="0"/>
    <n v="4135"/>
    <n v="9.5875000000000004"/>
    <m/>
    <s v="S"/>
  </r>
  <r>
    <n v="879"/>
    <x v="1"/>
    <x v="2"/>
    <s v="Laleff, Mr. Kristo"/>
    <x v="1"/>
    <x v="13"/>
    <n v="26.555555559999998"/>
    <n v="0"/>
    <n v="0"/>
    <n v="349217"/>
    <n v="7.8958000000000004"/>
    <m/>
    <s v="S"/>
  </r>
  <r>
    <n v="693"/>
    <x v="0"/>
    <x v="2"/>
    <s v="Lam, Mr. Ali"/>
    <x v="1"/>
    <x v="13"/>
    <n v="20.646117650000001"/>
    <n v="0"/>
    <n v="0"/>
    <n v="1601"/>
    <n v="56.495800000000003"/>
    <m/>
    <s v="S"/>
  </r>
  <r>
    <n v="827"/>
    <x v="1"/>
    <x v="2"/>
    <s v="Lam, Mr. Len"/>
    <x v="1"/>
    <x v="13"/>
    <n v="26.555555559999998"/>
    <n v="0"/>
    <n v="0"/>
    <n v="1601"/>
    <n v="56.495800000000003"/>
    <m/>
    <s v="S"/>
  </r>
  <r>
    <n v="377"/>
    <x v="0"/>
    <x v="2"/>
    <s v="Landergren, Miss. Aurora Adelia"/>
    <x v="0"/>
    <x v="25"/>
    <n v="22"/>
    <n v="0"/>
    <n v="0"/>
    <s v="C 7077"/>
    <n v="7.25"/>
    <m/>
    <s v="S"/>
  </r>
  <r>
    <n v="510"/>
    <x v="0"/>
    <x v="2"/>
    <s v="Lang, Mr. Fang"/>
    <x v="1"/>
    <x v="11"/>
    <n v="26"/>
    <n v="0"/>
    <n v="0"/>
    <n v="1601"/>
    <n v="56.495800000000003"/>
    <m/>
    <s v="S"/>
  </r>
  <r>
    <n v="714"/>
    <x v="1"/>
    <x v="2"/>
    <s v="Larsson, Mr. August Viktor"/>
    <x v="1"/>
    <x v="0"/>
    <n v="29"/>
    <n v="0"/>
    <n v="0"/>
    <n v="7545"/>
    <n v="9.4832999999999998"/>
    <m/>
    <s v="S"/>
  </r>
  <r>
    <n v="232"/>
    <x v="1"/>
    <x v="2"/>
    <s v="Larsson, Mr. Bengt Edvin"/>
    <x v="1"/>
    <x v="0"/>
    <n v="29"/>
    <n v="0"/>
    <n v="0"/>
    <n v="347067"/>
    <n v="7.7750000000000004"/>
    <m/>
    <s v="S"/>
  </r>
  <r>
    <n v="554"/>
    <x v="0"/>
    <x v="2"/>
    <s v="Leeni, Mr. Fahim (&quot;Philip Zenni&quot;)"/>
    <x v="1"/>
    <x v="25"/>
    <n v="22"/>
    <n v="0"/>
    <n v="0"/>
    <n v="2620"/>
    <n v="7.2249999999999996"/>
    <m/>
    <s v="C"/>
  </r>
  <r>
    <n v="177"/>
    <x v="1"/>
    <x v="2"/>
    <s v="Lefebre, Master. Henry Forbes"/>
    <x v="1"/>
    <x v="13"/>
    <n v="26.555555559999998"/>
    <n v="3"/>
    <n v="1"/>
    <n v="4133"/>
    <n v="25.466699999999999"/>
    <m/>
    <s v="S"/>
  </r>
  <r>
    <n v="410"/>
    <x v="1"/>
    <x v="2"/>
    <s v="Lefebre, Miss. Ida"/>
    <x v="0"/>
    <x v="13"/>
    <n v="26.555555559999998"/>
    <n v="3"/>
    <n v="1"/>
    <n v="4133"/>
    <n v="25.466699999999999"/>
    <m/>
    <s v="S"/>
  </r>
  <r>
    <n v="486"/>
    <x v="1"/>
    <x v="2"/>
    <s v="Lefebre, Miss. Jeannie"/>
    <x v="0"/>
    <x v="13"/>
    <n v="26.555555559999998"/>
    <n v="3"/>
    <n v="1"/>
    <n v="4133"/>
    <n v="25.466699999999999"/>
    <m/>
    <s v="S"/>
  </r>
  <r>
    <n v="230"/>
    <x v="1"/>
    <x v="2"/>
    <s v="Lefebre, Miss. Mathilde"/>
    <x v="0"/>
    <x v="13"/>
    <n v="26.555555559999998"/>
    <n v="3"/>
    <n v="1"/>
    <n v="4133"/>
    <n v="25.466699999999999"/>
    <m/>
    <s v="S"/>
  </r>
  <r>
    <n v="637"/>
    <x v="1"/>
    <x v="2"/>
    <s v="Leinonen, Mr. Antti Gustaf"/>
    <x v="1"/>
    <x v="15"/>
    <n v="32"/>
    <n v="0"/>
    <n v="0"/>
    <s v="STON/O 2. 3101292"/>
    <n v="7.9249999999999998"/>
    <m/>
    <s v="S"/>
  </r>
  <r>
    <n v="844"/>
    <x v="1"/>
    <x v="2"/>
    <s v="Lemberopolous, Mr. Peter L"/>
    <x v="1"/>
    <x v="78"/>
    <n v="34.5"/>
    <n v="0"/>
    <n v="0"/>
    <n v="2683"/>
    <n v="6.4375"/>
    <m/>
    <s v="C"/>
  </r>
  <r>
    <n v="47"/>
    <x v="1"/>
    <x v="2"/>
    <s v="Lennon, Mr. Denis"/>
    <x v="1"/>
    <x v="13"/>
    <n v="26.555555559999998"/>
    <n v="1"/>
    <n v="0"/>
    <n v="370371"/>
    <n v="15.5"/>
    <m/>
    <s v="Q"/>
  </r>
  <r>
    <n v="180"/>
    <x v="1"/>
    <x v="2"/>
    <s v="Leonard, Mr. Lionel"/>
    <x v="1"/>
    <x v="28"/>
    <n v="36"/>
    <n v="0"/>
    <n v="0"/>
    <s v="LINE"/>
    <n v="0"/>
    <m/>
    <s v="S"/>
  </r>
  <r>
    <n v="812"/>
    <x v="1"/>
    <x v="2"/>
    <s v="Lester, Mr. James"/>
    <x v="1"/>
    <x v="6"/>
    <n v="39"/>
    <n v="0"/>
    <n v="0"/>
    <s v="A/4 48871"/>
    <n v="24.15"/>
    <m/>
    <s v="S"/>
  </r>
  <r>
    <n v="771"/>
    <x v="1"/>
    <x v="2"/>
    <s v="Lievens, Mr. Rene Aime"/>
    <x v="1"/>
    <x v="10"/>
    <n v="24"/>
    <n v="0"/>
    <n v="0"/>
    <n v="345781"/>
    <n v="9.5"/>
    <m/>
    <s v="S"/>
  </r>
  <r>
    <n v="247"/>
    <x v="1"/>
    <x v="2"/>
    <s v="Lindahl, Miss. Agda Thorilda Viktoria"/>
    <x v="0"/>
    <x v="3"/>
    <n v="25"/>
    <n v="0"/>
    <n v="0"/>
    <n v="347071"/>
    <n v="7.7750000000000004"/>
    <m/>
    <s v="S"/>
  </r>
  <r>
    <n v="277"/>
    <x v="1"/>
    <x v="2"/>
    <s v="Lindblom, Miss. Augusta Charlotta"/>
    <x v="0"/>
    <x v="22"/>
    <n v="45"/>
    <n v="0"/>
    <n v="0"/>
    <n v="347073"/>
    <n v="7.75"/>
    <m/>
    <s v="S"/>
  </r>
  <r>
    <n v="606"/>
    <x v="1"/>
    <x v="2"/>
    <s v="Lindell, Mr. Edvard Bengtsson"/>
    <x v="1"/>
    <x v="28"/>
    <n v="36"/>
    <n v="1"/>
    <n v="0"/>
    <n v="349910"/>
    <n v="15.55"/>
    <m/>
    <s v="S"/>
  </r>
  <r>
    <n v="665"/>
    <x v="0"/>
    <x v="2"/>
    <s v="Lindqvist, Mr. Eino William"/>
    <x v="1"/>
    <x v="72"/>
    <n v="20"/>
    <n v="1"/>
    <n v="0"/>
    <s v="STON/O 2. 3101285"/>
    <n v="7.9249999999999998"/>
    <m/>
    <s v="S"/>
  </r>
  <r>
    <n v="170"/>
    <x v="1"/>
    <x v="2"/>
    <s v="Ling, Mr. Lee"/>
    <x v="1"/>
    <x v="21"/>
    <n v="28"/>
    <n v="0"/>
    <n v="0"/>
    <n v="1601"/>
    <n v="56.495800000000003"/>
    <m/>
    <s v="S"/>
  </r>
  <r>
    <n v="254"/>
    <x v="1"/>
    <x v="2"/>
    <s v="Lobb, Mr. William Arthur"/>
    <x v="1"/>
    <x v="34"/>
    <n v="30"/>
    <n v="1"/>
    <n v="0"/>
    <s v="A/5. 3336"/>
    <n v="16.100000000000001"/>
    <m/>
    <s v="S"/>
  </r>
  <r>
    <n v="618"/>
    <x v="1"/>
    <x v="2"/>
    <s v="Lobb, Mrs. William Arthur (Cordelia K Stanlick)"/>
    <x v="0"/>
    <x v="11"/>
    <n v="26"/>
    <n v="1"/>
    <n v="0"/>
    <s v="A/5. 3336"/>
    <n v="16.100000000000001"/>
    <m/>
    <s v="S"/>
  </r>
  <r>
    <n v="228"/>
    <x v="1"/>
    <x v="2"/>
    <s v="Lovell, Mr. John Hall (&quot;Henry&quot;)"/>
    <x v="1"/>
    <x v="79"/>
    <n v="20.5"/>
    <n v="0"/>
    <n v="0"/>
    <s v="A/5 21173"/>
    <n v="7.25"/>
    <m/>
    <s v="S"/>
  </r>
  <r>
    <n v="822"/>
    <x v="0"/>
    <x v="2"/>
    <s v="Lulic, Mr. Nikola"/>
    <x v="1"/>
    <x v="33"/>
    <n v="27"/>
    <n v="0"/>
    <n v="0"/>
    <n v="315098"/>
    <n v="8.6624999999999996"/>
    <m/>
    <s v="S"/>
  </r>
  <r>
    <n v="632"/>
    <x v="1"/>
    <x v="2"/>
    <s v="Lundahl, Mr. Johan Svensson"/>
    <x v="1"/>
    <x v="37"/>
    <n v="51"/>
    <n v="0"/>
    <n v="0"/>
    <n v="347743"/>
    <n v="7.0541999999999998"/>
    <m/>
    <s v="S"/>
  </r>
  <r>
    <n v="199"/>
    <x v="0"/>
    <x v="2"/>
    <s v="Madigan, Miss. Margaret &quot;Maggie&quot;"/>
    <x v="0"/>
    <x v="13"/>
    <n v="20.646117650000001"/>
    <n v="0"/>
    <n v="0"/>
    <n v="370370"/>
    <n v="7.75"/>
    <m/>
    <s v="Q"/>
  </r>
  <r>
    <n v="128"/>
    <x v="0"/>
    <x v="2"/>
    <s v="Madsen, Mr. Fridtjof Arne"/>
    <x v="1"/>
    <x v="10"/>
    <n v="24"/>
    <n v="0"/>
    <n v="0"/>
    <s v="C 17369"/>
    <n v="7.1417000000000002"/>
    <m/>
    <s v="S"/>
  </r>
  <r>
    <n v="244"/>
    <x v="1"/>
    <x v="2"/>
    <s v="Maenpaa, Mr. Matti Alexanteri"/>
    <x v="1"/>
    <x v="25"/>
    <n v="22"/>
    <n v="0"/>
    <n v="0"/>
    <s v="STON/O 2. 3101275"/>
    <n v="7.125"/>
    <m/>
    <s v="S"/>
  </r>
  <r>
    <n v="465"/>
    <x v="1"/>
    <x v="2"/>
    <s v="Maisner, Mr. Simon"/>
    <x v="1"/>
    <x v="13"/>
    <n v="26.555555559999998"/>
    <n v="0"/>
    <n v="0"/>
    <s v="A/S 2816"/>
    <n v="8.0500000000000007"/>
    <m/>
    <s v="S"/>
  </r>
  <r>
    <n v="37"/>
    <x v="0"/>
    <x v="2"/>
    <s v="Mamee, Mr. Hanna"/>
    <x v="1"/>
    <x v="13"/>
    <n v="20.646117650000001"/>
    <n v="0"/>
    <n v="0"/>
    <n v="2677"/>
    <n v="7.2291999999999996"/>
    <m/>
    <s v="C"/>
  </r>
  <r>
    <n v="768"/>
    <x v="1"/>
    <x v="2"/>
    <s v="Mangan, Miss. Mary"/>
    <x v="0"/>
    <x v="80"/>
    <n v="30.5"/>
    <n v="0"/>
    <n v="0"/>
    <n v="364850"/>
    <n v="7.75"/>
    <m/>
    <s v="Q"/>
  </r>
  <r>
    <n v="728"/>
    <x v="0"/>
    <x v="2"/>
    <s v="Mannion, Miss. Margareth"/>
    <x v="0"/>
    <x v="13"/>
    <n v="20.646117650000001"/>
    <n v="0"/>
    <n v="0"/>
    <n v="36866"/>
    <n v="7.7374999999999998"/>
    <m/>
    <s v="Q"/>
  </r>
  <r>
    <n v="848"/>
    <x v="1"/>
    <x v="2"/>
    <s v="Markoff, Mr. Marin"/>
    <x v="1"/>
    <x v="20"/>
    <n v="35"/>
    <n v="0"/>
    <n v="0"/>
    <n v="349213"/>
    <n v="7.8958000000000004"/>
    <m/>
    <s v="C"/>
  </r>
  <r>
    <n v="882"/>
    <x v="1"/>
    <x v="2"/>
    <s v="Markun, Mr. Johann"/>
    <x v="1"/>
    <x v="29"/>
    <n v="33"/>
    <n v="0"/>
    <n v="0"/>
    <n v="349257"/>
    <n v="7.8958000000000004"/>
    <m/>
    <s v="S"/>
  </r>
  <r>
    <n v="20"/>
    <x v="0"/>
    <x v="2"/>
    <s v="Masselmani, Mrs. Fatima"/>
    <x v="0"/>
    <x v="13"/>
    <n v="20.646117650000001"/>
    <n v="0"/>
    <n v="0"/>
    <n v="2649"/>
    <n v="7.2249999999999996"/>
    <m/>
    <s v="C"/>
  </r>
  <r>
    <n v="829"/>
    <x v="0"/>
    <x v="2"/>
    <s v="McCormack, Mr. Thomas Joseph"/>
    <x v="1"/>
    <x v="13"/>
    <n v="20.646117650000001"/>
    <n v="0"/>
    <n v="0"/>
    <n v="367228"/>
    <n v="7.75"/>
    <m/>
    <s v="Q"/>
  </r>
  <r>
    <n v="331"/>
    <x v="0"/>
    <x v="2"/>
    <s v="McCoy, Miss. Agnes"/>
    <x v="0"/>
    <x v="13"/>
    <n v="20.646117650000001"/>
    <n v="2"/>
    <n v="0"/>
    <n v="367226"/>
    <n v="23.25"/>
    <m/>
    <s v="Q"/>
  </r>
  <r>
    <n v="302"/>
    <x v="0"/>
    <x v="2"/>
    <s v="McCoy, Mr. Bernard"/>
    <x v="1"/>
    <x v="13"/>
    <n v="20.646117650000001"/>
    <n v="2"/>
    <n v="0"/>
    <n v="367226"/>
    <n v="23.25"/>
    <m/>
    <s v="Q"/>
  </r>
  <r>
    <n v="83"/>
    <x v="0"/>
    <x v="2"/>
    <s v="McDermott, Miss. Brigdet Delia"/>
    <x v="0"/>
    <x v="13"/>
    <n v="20.646117650000001"/>
    <n v="0"/>
    <n v="0"/>
    <n v="330932"/>
    <n v="7.7874999999999996"/>
    <m/>
    <s v="Q"/>
  </r>
  <r>
    <n v="719"/>
    <x v="1"/>
    <x v="2"/>
    <s v="McEvoy, Mr. Michael"/>
    <x v="1"/>
    <x v="13"/>
    <n v="26.555555559999998"/>
    <n v="0"/>
    <n v="0"/>
    <n v="36568"/>
    <n v="15.5"/>
    <m/>
    <s v="Q"/>
  </r>
  <r>
    <n v="359"/>
    <x v="0"/>
    <x v="2"/>
    <s v="McGovern, Miss. Mary"/>
    <x v="0"/>
    <x v="13"/>
    <n v="20.646117650000001"/>
    <n v="0"/>
    <n v="0"/>
    <n v="330931"/>
    <n v="7.8792"/>
    <m/>
    <s v="Q"/>
  </r>
  <r>
    <n v="23"/>
    <x v="0"/>
    <x v="2"/>
    <s v="McGowan, Miss. Anna &quot;Annie&quot;"/>
    <x v="0"/>
    <x v="49"/>
    <n v="15"/>
    <n v="0"/>
    <n v="0"/>
    <n v="330923"/>
    <n v="8.0291999999999994"/>
    <m/>
    <s v="Q"/>
  </r>
  <r>
    <n v="127"/>
    <x v="1"/>
    <x v="2"/>
    <s v="McMahon, Mr. Martin"/>
    <x v="1"/>
    <x v="13"/>
    <n v="26.555555559999998"/>
    <n v="0"/>
    <n v="0"/>
    <n v="370372"/>
    <n v="7.75"/>
    <m/>
    <s v="Q"/>
  </r>
  <r>
    <n v="744"/>
    <x v="1"/>
    <x v="2"/>
    <s v="McNamee, Mr. Neal"/>
    <x v="1"/>
    <x v="10"/>
    <n v="24"/>
    <n v="1"/>
    <n v="0"/>
    <n v="376566"/>
    <n v="16.100000000000001"/>
    <m/>
    <s v="S"/>
  </r>
  <r>
    <n v="565"/>
    <x v="1"/>
    <x v="2"/>
    <s v="Meanwell, Miss. (Marion Ogden)"/>
    <x v="0"/>
    <x v="13"/>
    <n v="26.555555559999998"/>
    <n v="0"/>
    <n v="0"/>
    <s v="SOTON/O.Q. 392087"/>
    <n v="8.0500000000000007"/>
    <m/>
    <s v="S"/>
  </r>
  <r>
    <n v="416"/>
    <x v="1"/>
    <x v="2"/>
    <s v="Meek, Mrs. Thomas (Annie Louise Rowley)"/>
    <x v="0"/>
    <x v="13"/>
    <n v="26.555555559999998"/>
    <n v="0"/>
    <n v="0"/>
    <n v="343095"/>
    <n v="8.0500000000000007"/>
    <m/>
    <s v="S"/>
  </r>
  <r>
    <n v="153"/>
    <x v="1"/>
    <x v="2"/>
    <s v="Meo, Mr. Alfonzo"/>
    <x v="1"/>
    <x v="81"/>
    <n v="55.5"/>
    <n v="0"/>
    <n v="0"/>
    <s v="A.5. 11206"/>
    <n v="8.0500000000000007"/>
    <m/>
    <s v="S"/>
  </r>
  <r>
    <n v="197"/>
    <x v="1"/>
    <x v="2"/>
    <s v="Mernagh, Mr. Robert"/>
    <x v="1"/>
    <x v="13"/>
    <n v="26.555555559999998"/>
    <n v="0"/>
    <n v="0"/>
    <n v="368703"/>
    <n v="7.75"/>
    <m/>
    <s v="Q"/>
  </r>
  <r>
    <n v="295"/>
    <x v="1"/>
    <x v="2"/>
    <s v="Mineff, Mr. Ivan"/>
    <x v="1"/>
    <x v="10"/>
    <n v="24"/>
    <n v="0"/>
    <n v="0"/>
    <n v="349233"/>
    <n v="7.8958000000000004"/>
    <m/>
    <s v="S"/>
  </r>
  <r>
    <n v="106"/>
    <x v="1"/>
    <x v="2"/>
    <s v="Mionoff, Mr. Stoytcho"/>
    <x v="1"/>
    <x v="21"/>
    <n v="28"/>
    <n v="0"/>
    <n v="0"/>
    <n v="349207"/>
    <n v="7.8958000000000004"/>
    <m/>
    <s v="S"/>
  </r>
  <r>
    <n v="651"/>
    <x v="1"/>
    <x v="2"/>
    <s v="Mitkoff, Mr. Mito"/>
    <x v="1"/>
    <x v="13"/>
    <n v="26.555555559999998"/>
    <n v="0"/>
    <n v="0"/>
    <n v="349221"/>
    <n v="7.8958000000000004"/>
    <m/>
    <s v="S"/>
  </r>
  <r>
    <n v="360"/>
    <x v="0"/>
    <x v="2"/>
    <s v="Mockler, Miss. Helen Mary &quot;Ellie&quot;"/>
    <x v="0"/>
    <x v="13"/>
    <n v="20.646117650000001"/>
    <n v="0"/>
    <n v="0"/>
    <n v="330980"/>
    <n v="7.8792"/>
    <m/>
    <s v="Q"/>
  </r>
  <r>
    <n v="76"/>
    <x v="1"/>
    <x v="2"/>
    <s v="Moen, Mr. Sigurd Hansen"/>
    <x v="1"/>
    <x v="3"/>
    <n v="25"/>
    <n v="0"/>
    <n v="0"/>
    <n v="348123"/>
    <n v="7.65"/>
    <s v="F G73"/>
    <s v="S"/>
  </r>
  <r>
    <n v="752"/>
    <x v="0"/>
    <x v="2"/>
    <s v="Moor, Master. Meier"/>
    <x v="1"/>
    <x v="62"/>
    <n v="6"/>
    <n v="0"/>
    <n v="1"/>
    <n v="392096"/>
    <n v="12.475"/>
    <s v="E121"/>
    <s v="S"/>
  </r>
  <r>
    <n v="824"/>
    <x v="0"/>
    <x v="2"/>
    <s v="Moor, Mrs. (Beila)"/>
    <x v="0"/>
    <x v="33"/>
    <n v="27"/>
    <n v="0"/>
    <n v="1"/>
    <n v="392096"/>
    <n v="12.475"/>
    <s v="E121"/>
    <s v="S"/>
  </r>
  <r>
    <n v="122"/>
    <x v="1"/>
    <x v="2"/>
    <s v="Moore, Mr. Leonard Charles"/>
    <x v="1"/>
    <x v="13"/>
    <n v="26.555555559999998"/>
    <n v="0"/>
    <n v="0"/>
    <s v="A4. 54510"/>
    <n v="8.0500000000000007"/>
    <m/>
    <s v="S"/>
  </r>
  <r>
    <n v="110"/>
    <x v="0"/>
    <x v="2"/>
    <s v="Moran, Miss. Bertha"/>
    <x v="0"/>
    <x v="13"/>
    <n v="20.646117650000001"/>
    <n v="1"/>
    <n v="0"/>
    <n v="371110"/>
    <n v="24.15"/>
    <m/>
    <s v="Q"/>
  </r>
  <r>
    <n v="769"/>
    <x v="1"/>
    <x v="2"/>
    <s v="Moran, Mr. Daniel J"/>
    <x v="1"/>
    <x v="13"/>
    <n v="26.555555559999998"/>
    <n v="1"/>
    <n v="0"/>
    <n v="371110"/>
    <n v="24.15"/>
    <m/>
    <s v="Q"/>
  </r>
  <r>
    <n v="6"/>
    <x v="1"/>
    <x v="2"/>
    <s v="Moran, Mr. James"/>
    <x v="1"/>
    <x v="13"/>
    <n v="26.555555559999998"/>
    <n v="0"/>
    <n v="0"/>
    <n v="330877"/>
    <n v="8.4582999999999995"/>
    <m/>
    <s v="Q"/>
  </r>
  <r>
    <n v="462"/>
    <x v="1"/>
    <x v="2"/>
    <s v="Morley, Mr. William"/>
    <x v="1"/>
    <x v="55"/>
    <n v="34"/>
    <n v="0"/>
    <n v="0"/>
    <n v="364506"/>
    <n v="8.0500000000000007"/>
    <m/>
    <s v="S"/>
  </r>
  <r>
    <n v="561"/>
    <x v="1"/>
    <x v="2"/>
    <s v="Morrow, Mr. Thomas Rowan"/>
    <x v="1"/>
    <x v="13"/>
    <n v="26.555555559999998"/>
    <n v="0"/>
    <n v="0"/>
    <n v="372622"/>
    <n v="7.75"/>
    <m/>
    <s v="Q"/>
  </r>
  <r>
    <n v="108"/>
    <x v="0"/>
    <x v="2"/>
    <s v="Moss, Mr. Albert Johan"/>
    <x v="1"/>
    <x v="13"/>
    <n v="20.646117650000001"/>
    <n v="0"/>
    <n v="0"/>
    <n v="312991"/>
    <n v="7.7750000000000004"/>
    <m/>
    <s v="S"/>
  </r>
  <r>
    <n v="66"/>
    <x v="0"/>
    <x v="2"/>
    <s v="Moubarek, Master. Gerios"/>
    <x v="1"/>
    <x v="13"/>
    <n v="20.646117650000001"/>
    <n v="1"/>
    <n v="1"/>
    <n v="2661"/>
    <n v="15.245799999999999"/>
    <m/>
    <s v="C"/>
  </r>
  <r>
    <n v="710"/>
    <x v="0"/>
    <x v="2"/>
    <s v="Moubarek, Master. Halim Gonios (&quot;William George&quot;)"/>
    <x v="1"/>
    <x v="13"/>
    <n v="20.646117650000001"/>
    <n v="1"/>
    <n v="1"/>
    <n v="2661"/>
    <n v="15.245799999999999"/>
    <m/>
    <s v="C"/>
  </r>
  <r>
    <n v="368"/>
    <x v="0"/>
    <x v="2"/>
    <s v="Moussa, Mrs. (Mantoura Boulos)"/>
    <x v="0"/>
    <x v="13"/>
    <n v="20.646117650000001"/>
    <n v="0"/>
    <n v="0"/>
    <n v="2626"/>
    <n v="7.2291999999999996"/>
    <m/>
    <s v="C"/>
  </r>
  <r>
    <n v="78"/>
    <x v="1"/>
    <x v="2"/>
    <s v="Moutal, Mr. Rahamin Haim"/>
    <x v="1"/>
    <x v="13"/>
    <n v="26.555555559999998"/>
    <n v="0"/>
    <n v="0"/>
    <n v="374746"/>
    <n v="8.0500000000000007"/>
    <m/>
    <s v="S"/>
  </r>
  <r>
    <n v="698"/>
    <x v="0"/>
    <x v="2"/>
    <s v="Mullens, Miss. Katherine &quot;Katie&quot;"/>
    <x v="0"/>
    <x v="13"/>
    <n v="20.646117650000001"/>
    <n v="0"/>
    <n v="0"/>
    <n v="35852"/>
    <n v="7.7332999999999998"/>
    <m/>
    <s v="Q"/>
  </r>
  <r>
    <n v="590"/>
    <x v="1"/>
    <x v="2"/>
    <s v="Murdlin, Mr. Joseph"/>
    <x v="1"/>
    <x v="13"/>
    <n v="26.555555559999998"/>
    <n v="0"/>
    <n v="0"/>
    <s v="A./5. 3235"/>
    <n v="8.0500000000000007"/>
    <m/>
    <s v="S"/>
  </r>
  <r>
    <n v="242"/>
    <x v="0"/>
    <x v="2"/>
    <s v="Murphy, Miss. Katherine &quot;Kate&quot;"/>
    <x v="0"/>
    <x v="13"/>
    <n v="20.646117650000001"/>
    <n v="1"/>
    <n v="0"/>
    <n v="367230"/>
    <n v="15.5"/>
    <m/>
    <s v="Q"/>
  </r>
  <r>
    <n v="613"/>
    <x v="0"/>
    <x v="2"/>
    <s v="Murphy, Miss. Margaret Jane"/>
    <x v="0"/>
    <x v="13"/>
    <n v="20.646117650000001"/>
    <n v="1"/>
    <n v="0"/>
    <n v="367230"/>
    <n v="15.5"/>
    <m/>
    <s v="Q"/>
  </r>
  <r>
    <n v="776"/>
    <x v="1"/>
    <x v="2"/>
    <s v="Myhrman, Mr. Pehr Fabian Oliver Malkolm"/>
    <x v="1"/>
    <x v="9"/>
    <n v="18"/>
    <n v="0"/>
    <n v="0"/>
    <n v="347078"/>
    <n v="7.75"/>
    <m/>
    <s v="S"/>
  </r>
  <r>
    <n v="288"/>
    <x v="1"/>
    <x v="2"/>
    <s v="Naidenoff, Mr. Penko"/>
    <x v="1"/>
    <x v="25"/>
    <n v="22"/>
    <n v="0"/>
    <n v="0"/>
    <n v="349206"/>
    <n v="7.8958000000000004"/>
    <m/>
    <s v="S"/>
  </r>
  <r>
    <n v="876"/>
    <x v="0"/>
    <x v="2"/>
    <s v="Najib, Miss. Adele Kiamie &quot;Jane&quot;"/>
    <x v="0"/>
    <x v="49"/>
    <n v="15"/>
    <n v="0"/>
    <n v="0"/>
    <n v="2667"/>
    <n v="7.2249999999999996"/>
    <m/>
    <s v="C"/>
  </r>
  <r>
    <n v="382"/>
    <x v="0"/>
    <x v="2"/>
    <s v="Nakid, Miss. Maria (&quot;Mary&quot;)"/>
    <x v="0"/>
    <x v="58"/>
    <n v="1"/>
    <n v="0"/>
    <n v="2"/>
    <n v="2653"/>
    <n v="15.7417"/>
    <m/>
    <s v="C"/>
  </r>
  <r>
    <n v="623"/>
    <x v="0"/>
    <x v="2"/>
    <s v="Nakid, Mr. Sahid"/>
    <x v="1"/>
    <x v="72"/>
    <n v="20"/>
    <n v="1"/>
    <n v="1"/>
    <n v="2653"/>
    <n v="15.7417"/>
    <m/>
    <s v="C"/>
  </r>
  <r>
    <n v="740"/>
    <x v="1"/>
    <x v="2"/>
    <s v="Nankoff, Mr. Minko"/>
    <x v="1"/>
    <x v="13"/>
    <n v="26.555555559999998"/>
    <n v="0"/>
    <n v="0"/>
    <n v="349218"/>
    <n v="7.8958000000000004"/>
    <m/>
    <s v="S"/>
  </r>
  <r>
    <n v="224"/>
    <x v="1"/>
    <x v="2"/>
    <s v="Nenkoff, Mr. Christo"/>
    <x v="1"/>
    <x v="13"/>
    <n v="26.555555559999998"/>
    <n v="0"/>
    <n v="0"/>
    <n v="349234"/>
    <n v="7.8958000000000004"/>
    <m/>
    <s v="S"/>
  </r>
  <r>
    <n v="126"/>
    <x v="0"/>
    <x v="2"/>
    <s v="Nicola-Yarred, Master. Elias"/>
    <x v="1"/>
    <x v="82"/>
    <n v="12"/>
    <n v="1"/>
    <n v="0"/>
    <n v="2651"/>
    <n v="11.2417"/>
    <m/>
    <s v="C"/>
  </r>
  <r>
    <n v="40"/>
    <x v="0"/>
    <x v="2"/>
    <s v="Nicola-Yarred, Miss. Jamila"/>
    <x v="0"/>
    <x v="31"/>
    <n v="14"/>
    <n v="1"/>
    <n v="0"/>
    <n v="2651"/>
    <n v="11.2417"/>
    <m/>
    <s v="C"/>
  </r>
  <r>
    <n v="316"/>
    <x v="0"/>
    <x v="2"/>
    <s v="Nilsson, Miss. Helmina Josefina"/>
    <x v="0"/>
    <x v="11"/>
    <n v="26"/>
    <n v="0"/>
    <n v="0"/>
    <n v="347470"/>
    <n v="7.8541999999999996"/>
    <m/>
    <s v="S"/>
  </r>
  <r>
    <n v="762"/>
    <x v="1"/>
    <x v="2"/>
    <s v="Nirva, Mr. Iisakki Antino Aijo"/>
    <x v="1"/>
    <x v="27"/>
    <n v="41"/>
    <n v="0"/>
    <n v="0"/>
    <s v="SOTON/O2 3101272"/>
    <n v="7.125"/>
    <m/>
    <s v="S"/>
  </r>
  <r>
    <n v="401"/>
    <x v="0"/>
    <x v="2"/>
    <s v="Niskanen, Mr. Juha"/>
    <x v="1"/>
    <x v="6"/>
    <n v="39"/>
    <n v="0"/>
    <n v="0"/>
    <s v="STON/O 2. 3101289"/>
    <n v="7.9249999999999998"/>
    <m/>
    <s v="S"/>
  </r>
  <r>
    <n v="52"/>
    <x v="1"/>
    <x v="2"/>
    <s v="Nosworthy, Mr. Richard Cater"/>
    <x v="1"/>
    <x v="48"/>
    <n v="21"/>
    <n v="0"/>
    <n v="0"/>
    <s v="A/4. 39886"/>
    <n v="7.8"/>
    <m/>
    <s v="S"/>
  </r>
  <r>
    <n v="58"/>
    <x v="1"/>
    <x v="2"/>
    <s v="Novel, Mr. Mansouer"/>
    <x v="1"/>
    <x v="83"/>
    <n v="28.5"/>
    <n v="0"/>
    <n v="0"/>
    <n v="2697"/>
    <n v="7.2291999999999996"/>
    <m/>
    <s v="C"/>
  </r>
  <r>
    <n v="142"/>
    <x v="0"/>
    <x v="2"/>
    <s v="Nysten, Miss. Anna Sofia"/>
    <x v="0"/>
    <x v="25"/>
    <n v="22"/>
    <n v="0"/>
    <n v="0"/>
    <n v="347081"/>
    <n v="7.75"/>
    <m/>
    <s v="S"/>
  </r>
  <r>
    <n v="327"/>
    <x v="1"/>
    <x v="2"/>
    <s v="Nysveen, Mr. Johan Hansen"/>
    <x v="1"/>
    <x v="57"/>
    <n v="61"/>
    <n v="0"/>
    <n v="0"/>
    <n v="345364"/>
    <n v="6.2374999999999998"/>
    <m/>
    <s v="S"/>
  </r>
  <r>
    <n v="365"/>
    <x v="1"/>
    <x v="2"/>
    <s v="O'Brien, Mr. Thomas"/>
    <x v="1"/>
    <x v="13"/>
    <n v="26.555555559999998"/>
    <n v="1"/>
    <n v="0"/>
    <n v="370365"/>
    <n v="15.5"/>
    <m/>
    <s v="Q"/>
  </r>
  <r>
    <n v="553"/>
    <x v="1"/>
    <x v="2"/>
    <s v="O'Brien, Mr. Timothy"/>
    <x v="1"/>
    <x v="13"/>
    <n v="26.555555559999998"/>
    <n v="0"/>
    <n v="0"/>
    <n v="330979"/>
    <n v="7.8292000000000002"/>
    <m/>
    <s v="Q"/>
  </r>
  <r>
    <n v="187"/>
    <x v="0"/>
    <x v="2"/>
    <s v="O'Brien, Mrs. Thomas (Johanna &quot;Hannah&quot; Godfrey)"/>
    <x v="0"/>
    <x v="13"/>
    <n v="20.646117650000001"/>
    <n v="1"/>
    <n v="0"/>
    <n v="370365"/>
    <n v="15.5"/>
    <m/>
    <s v="Q"/>
  </r>
  <r>
    <n v="630"/>
    <x v="1"/>
    <x v="2"/>
    <s v="O'Connell, Mr. Patrick D"/>
    <x v="1"/>
    <x v="13"/>
    <n v="26.555555559999998"/>
    <n v="0"/>
    <n v="0"/>
    <n v="334912"/>
    <n v="7.7332999999999998"/>
    <m/>
    <s v="Q"/>
  </r>
  <r>
    <n v="460"/>
    <x v="1"/>
    <x v="2"/>
    <s v="O'Connor, Mr. Maurice"/>
    <x v="1"/>
    <x v="13"/>
    <n v="26.555555559999998"/>
    <n v="0"/>
    <n v="0"/>
    <n v="371060"/>
    <n v="7.75"/>
    <m/>
    <s v="Q"/>
  </r>
  <r>
    <n v="351"/>
    <x v="1"/>
    <x v="2"/>
    <s v="Odahl, Mr. Nils Martin"/>
    <x v="1"/>
    <x v="43"/>
    <n v="23"/>
    <n v="0"/>
    <n v="0"/>
    <n v="7267"/>
    <n v="9.2249999999999996"/>
    <m/>
    <s v="S"/>
  </r>
  <r>
    <n v="48"/>
    <x v="0"/>
    <x v="2"/>
    <s v="O'Driscoll, Miss. Bridget"/>
    <x v="0"/>
    <x v="13"/>
    <n v="20.646117650000001"/>
    <n v="0"/>
    <n v="0"/>
    <n v="14311"/>
    <n v="7.75"/>
    <m/>
    <s v="Q"/>
  </r>
  <r>
    <n v="29"/>
    <x v="0"/>
    <x v="2"/>
    <s v="O'Dwyer, Miss. Ellen &quot;Nellie&quot;"/>
    <x v="0"/>
    <x v="13"/>
    <n v="20.646117650000001"/>
    <n v="0"/>
    <n v="0"/>
    <n v="330959"/>
    <n v="7.8792"/>
    <m/>
    <s v="Q"/>
  </r>
  <r>
    <n v="555"/>
    <x v="0"/>
    <x v="2"/>
    <s v="Ohman, Miss. Velin"/>
    <x v="0"/>
    <x v="25"/>
    <n v="22"/>
    <n v="0"/>
    <n v="0"/>
    <n v="347085"/>
    <n v="7.7750000000000004"/>
    <m/>
    <s v="S"/>
  </r>
  <r>
    <n v="654"/>
    <x v="0"/>
    <x v="2"/>
    <s v="O'Leary, Miss. Hanora &quot;Norah&quot;"/>
    <x v="0"/>
    <x v="13"/>
    <n v="20.646117650000001"/>
    <n v="0"/>
    <n v="0"/>
    <n v="330919"/>
    <n v="7.8292000000000002"/>
    <m/>
    <s v="Q"/>
  </r>
  <r>
    <n v="509"/>
    <x v="1"/>
    <x v="2"/>
    <s v="Olsen, Mr. Henry Margido"/>
    <x v="1"/>
    <x v="21"/>
    <n v="28"/>
    <n v="0"/>
    <n v="0"/>
    <s v="C 4001"/>
    <n v="22.524999999999999"/>
    <m/>
    <s v="S"/>
  </r>
  <r>
    <n v="198"/>
    <x v="1"/>
    <x v="2"/>
    <s v="Olsen, Mr. Karl Siegwart Andreas"/>
    <x v="1"/>
    <x v="18"/>
    <n v="42"/>
    <n v="0"/>
    <n v="1"/>
    <n v="4579"/>
    <n v="8.4041999999999994"/>
    <m/>
    <s v="S"/>
  </r>
  <r>
    <n v="155"/>
    <x v="1"/>
    <x v="2"/>
    <s v="Olsen, Mr. Ole Martin"/>
    <x v="1"/>
    <x v="13"/>
    <n v="26.555555559999998"/>
    <n v="0"/>
    <n v="0"/>
    <s v="Fa 265302"/>
    <n v="7.3125"/>
    <m/>
    <s v="S"/>
  </r>
  <r>
    <n v="397"/>
    <x v="1"/>
    <x v="2"/>
    <s v="Olsson, Miss. Elina"/>
    <x v="0"/>
    <x v="38"/>
    <n v="31"/>
    <n v="0"/>
    <n v="0"/>
    <n v="350407"/>
    <n v="7.8541999999999996"/>
    <m/>
    <s v="S"/>
  </r>
  <r>
    <n v="282"/>
    <x v="1"/>
    <x v="2"/>
    <s v="Olsson, Mr. Nils Johan Goransson"/>
    <x v="1"/>
    <x v="21"/>
    <n v="28"/>
    <n v="0"/>
    <n v="0"/>
    <n v="347464"/>
    <n v="7.8541999999999996"/>
    <m/>
    <s v="S"/>
  </r>
  <r>
    <n v="683"/>
    <x v="1"/>
    <x v="2"/>
    <s v="Olsvigen, Mr. Thor Anderson"/>
    <x v="1"/>
    <x v="72"/>
    <n v="20"/>
    <n v="0"/>
    <n v="0"/>
    <n v="6563"/>
    <n v="9.2249999999999996"/>
    <m/>
    <s v="S"/>
  </r>
  <r>
    <n v="405"/>
    <x v="1"/>
    <x v="2"/>
    <s v="Oreskovic, Miss. Marija"/>
    <x v="0"/>
    <x v="72"/>
    <n v="20"/>
    <n v="0"/>
    <n v="0"/>
    <n v="315096"/>
    <n v="8.6624999999999996"/>
    <m/>
    <s v="S"/>
  </r>
  <r>
    <n v="726"/>
    <x v="1"/>
    <x v="2"/>
    <s v="Oreskovic, Mr. Luka"/>
    <x v="1"/>
    <x v="72"/>
    <n v="20"/>
    <n v="0"/>
    <n v="0"/>
    <n v="315094"/>
    <n v="8.6624999999999996"/>
    <m/>
    <s v="S"/>
  </r>
  <r>
    <n v="139"/>
    <x v="1"/>
    <x v="2"/>
    <s v="Osen, Mr. Olaf Elon"/>
    <x v="1"/>
    <x v="47"/>
    <n v="16"/>
    <n v="0"/>
    <n v="0"/>
    <n v="7534"/>
    <n v="9.2166999999999994"/>
    <m/>
    <s v="S"/>
  </r>
  <r>
    <n v="798"/>
    <x v="0"/>
    <x v="2"/>
    <s v="Osman, Mrs. Mara"/>
    <x v="0"/>
    <x v="38"/>
    <n v="31"/>
    <n v="0"/>
    <n v="0"/>
    <n v="349244"/>
    <n v="8.6832999999999991"/>
    <m/>
    <s v="S"/>
  </r>
  <r>
    <n v="503"/>
    <x v="1"/>
    <x v="2"/>
    <s v="O'Sullivan, Miss. Bridget Mary"/>
    <x v="0"/>
    <x v="13"/>
    <n v="26.555555559999998"/>
    <n v="0"/>
    <n v="0"/>
    <n v="330909"/>
    <n v="7.6292"/>
    <m/>
    <s v="Q"/>
  </r>
  <r>
    <n v="8"/>
    <x v="1"/>
    <x v="2"/>
    <s v="Palsson, Master. Gosta Leonard"/>
    <x v="1"/>
    <x v="2"/>
    <n v="2"/>
    <n v="3"/>
    <n v="1"/>
    <n v="349909"/>
    <n v="21.074999999999999"/>
    <m/>
    <s v="S"/>
  </r>
  <r>
    <n v="375"/>
    <x v="1"/>
    <x v="2"/>
    <s v="Palsson, Miss. Stina Viola"/>
    <x v="0"/>
    <x v="65"/>
    <n v="3"/>
    <n v="3"/>
    <n v="1"/>
    <n v="349909"/>
    <n v="21.074999999999999"/>
    <m/>
    <s v="S"/>
  </r>
  <r>
    <n v="25"/>
    <x v="1"/>
    <x v="2"/>
    <s v="Palsson, Miss. Torborg Danira"/>
    <x v="0"/>
    <x v="60"/>
    <n v="8"/>
    <n v="3"/>
    <n v="1"/>
    <n v="349909"/>
    <n v="21.074999999999999"/>
    <m/>
    <s v="S"/>
  </r>
  <r>
    <n v="568"/>
    <x v="1"/>
    <x v="2"/>
    <s v="Palsson, Mrs. Nils (Alma Cornelia Berglund)"/>
    <x v="0"/>
    <x v="0"/>
    <n v="29"/>
    <n v="0"/>
    <n v="4"/>
    <n v="349909"/>
    <n v="21.074999999999999"/>
    <m/>
    <s v="S"/>
  </r>
  <r>
    <n v="165"/>
    <x v="1"/>
    <x v="2"/>
    <s v="Panula, Master. Eino Viljami"/>
    <x v="1"/>
    <x v="58"/>
    <n v="1"/>
    <n v="4"/>
    <n v="1"/>
    <n v="3101295"/>
    <n v="39.6875"/>
    <m/>
    <s v="S"/>
  </r>
  <r>
    <n v="51"/>
    <x v="1"/>
    <x v="2"/>
    <s v="Panula, Master. Juha Niilo"/>
    <x v="1"/>
    <x v="63"/>
    <n v="7"/>
    <n v="4"/>
    <n v="1"/>
    <n v="3101295"/>
    <n v="39.6875"/>
    <m/>
    <s v="S"/>
  </r>
  <r>
    <n v="825"/>
    <x v="1"/>
    <x v="2"/>
    <s v="Panula, Master. Urho Abraham"/>
    <x v="1"/>
    <x v="2"/>
    <n v="2"/>
    <n v="4"/>
    <n v="1"/>
    <n v="3101295"/>
    <n v="39.6875"/>
    <m/>
    <s v="S"/>
  </r>
  <r>
    <n v="267"/>
    <x v="1"/>
    <x v="2"/>
    <s v="Panula, Mr. Ernesti Arvid"/>
    <x v="1"/>
    <x v="47"/>
    <n v="16"/>
    <n v="4"/>
    <n v="1"/>
    <n v="3101295"/>
    <n v="39.6875"/>
    <m/>
    <s v="S"/>
  </r>
  <r>
    <n v="687"/>
    <x v="1"/>
    <x v="2"/>
    <s v="Panula, Mr. Jaako Arnold"/>
    <x v="1"/>
    <x v="31"/>
    <n v="14"/>
    <n v="4"/>
    <n v="1"/>
    <n v="3101295"/>
    <n v="39.6875"/>
    <m/>
    <s v="S"/>
  </r>
  <r>
    <n v="639"/>
    <x v="1"/>
    <x v="2"/>
    <s v="Panula, Mrs. Juha (Maria Emilia Ojala)"/>
    <x v="0"/>
    <x v="27"/>
    <n v="41"/>
    <n v="0"/>
    <n v="5"/>
    <n v="3101295"/>
    <n v="39.6875"/>
    <m/>
    <s v="S"/>
  </r>
  <r>
    <n v="837"/>
    <x v="1"/>
    <x v="2"/>
    <s v="Pasic, Mr. Jakob"/>
    <x v="1"/>
    <x v="48"/>
    <n v="21"/>
    <n v="0"/>
    <n v="0"/>
    <n v="315097"/>
    <n v="8.6624999999999996"/>
    <m/>
    <s v="S"/>
  </r>
  <r>
    <n v="576"/>
    <x v="1"/>
    <x v="2"/>
    <s v="Patchett, Mr. George"/>
    <x v="1"/>
    <x v="19"/>
    <n v="19"/>
    <n v="0"/>
    <n v="0"/>
    <n v="358585"/>
    <n v="14.5"/>
    <m/>
    <s v="S"/>
  </r>
  <r>
    <n v="585"/>
    <x v="1"/>
    <x v="2"/>
    <s v="Paulner, Mr. Uscher"/>
    <x v="1"/>
    <x v="13"/>
    <n v="26.555555559999998"/>
    <n v="0"/>
    <n v="0"/>
    <n v="3411"/>
    <n v="8.7125000000000004"/>
    <m/>
    <s v="C"/>
  </r>
  <r>
    <n v="520"/>
    <x v="1"/>
    <x v="2"/>
    <s v="Pavlovic, Mr. Stefo"/>
    <x v="1"/>
    <x v="15"/>
    <n v="32"/>
    <n v="0"/>
    <n v="0"/>
    <n v="349242"/>
    <n v="7.8958000000000004"/>
    <m/>
    <s v="S"/>
  </r>
  <r>
    <n v="455"/>
    <x v="1"/>
    <x v="2"/>
    <s v="Peduzzi, Mr. Joseph"/>
    <x v="1"/>
    <x v="13"/>
    <n v="26.555555559999998"/>
    <n v="0"/>
    <n v="0"/>
    <s v="A/5 2817"/>
    <n v="8.0500000000000007"/>
    <m/>
    <s v="S"/>
  </r>
  <r>
    <n v="116"/>
    <x v="1"/>
    <x v="2"/>
    <s v="Pekoniemi, Mr. Edvard"/>
    <x v="1"/>
    <x v="48"/>
    <n v="21"/>
    <n v="0"/>
    <n v="0"/>
    <s v="STON/O 2. 3101294"/>
    <n v="7.9249999999999998"/>
    <m/>
    <s v="S"/>
  </r>
  <r>
    <n v="213"/>
    <x v="1"/>
    <x v="2"/>
    <s v="Perkin, Mr. John Henry"/>
    <x v="1"/>
    <x v="25"/>
    <n v="22"/>
    <n v="0"/>
    <n v="0"/>
    <s v="A/5 21174"/>
    <n v="7.25"/>
    <m/>
    <s v="S"/>
  </r>
  <r>
    <n v="268"/>
    <x v="0"/>
    <x v="2"/>
    <s v="Persson, Mr. Ernst Ulrik"/>
    <x v="1"/>
    <x v="3"/>
    <n v="25"/>
    <n v="1"/>
    <n v="0"/>
    <n v="347083"/>
    <n v="7.7750000000000004"/>
    <m/>
    <s v="S"/>
  </r>
  <r>
    <n v="129"/>
    <x v="0"/>
    <x v="2"/>
    <s v="Peter, Miss. Anna"/>
    <x v="0"/>
    <x v="13"/>
    <n v="20.646117650000001"/>
    <n v="1"/>
    <n v="1"/>
    <n v="2668"/>
    <n v="22.3583"/>
    <s v="F E69"/>
    <s v="C"/>
  </r>
  <r>
    <n v="534"/>
    <x v="0"/>
    <x v="2"/>
    <s v="Peter, Mrs. Catherine (Catherine Rizk)"/>
    <x v="0"/>
    <x v="13"/>
    <n v="20.646117650000001"/>
    <n v="0"/>
    <n v="2"/>
    <n v="2668"/>
    <n v="22.3583"/>
    <m/>
    <s v="C"/>
  </r>
  <r>
    <n v="681"/>
    <x v="1"/>
    <x v="2"/>
    <s v="Peters, Miss. Katie"/>
    <x v="0"/>
    <x v="13"/>
    <n v="26.555555559999998"/>
    <n v="0"/>
    <n v="0"/>
    <n v="330935"/>
    <n v="8.1374999999999993"/>
    <m/>
    <s v="Q"/>
  </r>
  <r>
    <n v="101"/>
    <x v="1"/>
    <x v="2"/>
    <s v="Petranec, Miss. Matilda"/>
    <x v="0"/>
    <x v="21"/>
    <n v="28"/>
    <n v="0"/>
    <n v="0"/>
    <n v="349245"/>
    <n v="7.8958000000000004"/>
    <m/>
    <s v="S"/>
  </r>
  <r>
    <n v="878"/>
    <x v="1"/>
    <x v="2"/>
    <s v="Petroff, Mr. Nedelio"/>
    <x v="1"/>
    <x v="19"/>
    <n v="19"/>
    <n v="0"/>
    <n v="0"/>
    <n v="349212"/>
    <n v="7.8958000000000004"/>
    <m/>
    <s v="S"/>
  </r>
  <r>
    <n v="102"/>
    <x v="1"/>
    <x v="2"/>
    <s v="Petroff, Mr. Pastcho (&quot;Pentcho&quot;)"/>
    <x v="1"/>
    <x v="13"/>
    <n v="26.555555559999998"/>
    <n v="0"/>
    <n v="0"/>
    <n v="349215"/>
    <n v="7.8958000000000004"/>
    <m/>
    <s v="S"/>
  </r>
  <r>
    <n v="443"/>
    <x v="1"/>
    <x v="2"/>
    <s v="Petterson, Mr. Johan Emil"/>
    <x v="1"/>
    <x v="3"/>
    <n v="25"/>
    <n v="1"/>
    <n v="0"/>
    <n v="347076"/>
    <n v="7.7750000000000004"/>
    <m/>
    <s v="S"/>
  </r>
  <r>
    <n v="808"/>
    <x v="1"/>
    <x v="2"/>
    <s v="Pettersson, Miss. Ellen Natalia"/>
    <x v="0"/>
    <x v="9"/>
    <n v="18"/>
    <n v="0"/>
    <n v="0"/>
    <n v="347087"/>
    <n v="7.7750000000000004"/>
    <m/>
    <s v="S"/>
  </r>
  <r>
    <n v="430"/>
    <x v="0"/>
    <x v="2"/>
    <s v="Pickard, Mr. Berk (Berk Trembisky)"/>
    <x v="1"/>
    <x v="15"/>
    <n v="32"/>
    <n v="0"/>
    <n v="0"/>
    <s v="SOTON/O.Q. 392078"/>
    <n v="8.0500000000000007"/>
    <s v="E10"/>
    <s v="S"/>
  </r>
  <r>
    <n v="385"/>
    <x v="1"/>
    <x v="2"/>
    <s v="Plotcharsky, Mr. Vasil"/>
    <x v="1"/>
    <x v="13"/>
    <n v="26.555555559999998"/>
    <n v="0"/>
    <n v="0"/>
    <n v="349227"/>
    <n v="7.8958000000000004"/>
    <m/>
    <s v="S"/>
  </r>
  <r>
    <n v="657"/>
    <x v="1"/>
    <x v="2"/>
    <s v="Radeff, Mr. Alexander"/>
    <x v="1"/>
    <x v="13"/>
    <n v="26.555555559999998"/>
    <n v="0"/>
    <n v="0"/>
    <n v="349223"/>
    <n v="7.8958000000000004"/>
    <m/>
    <s v="S"/>
  </r>
  <r>
    <n v="860"/>
    <x v="1"/>
    <x v="2"/>
    <s v="Razi, Mr. Raihed"/>
    <x v="1"/>
    <x v="13"/>
    <n v="26.555555559999998"/>
    <n v="0"/>
    <n v="0"/>
    <n v="2629"/>
    <n v="7.2291999999999996"/>
    <m/>
    <s v="C"/>
  </r>
  <r>
    <n v="251"/>
    <x v="1"/>
    <x v="2"/>
    <s v="Reed, Mr. James George"/>
    <x v="1"/>
    <x v="13"/>
    <n v="26.555555559999998"/>
    <n v="0"/>
    <n v="0"/>
    <n v="362316"/>
    <n v="7.25"/>
    <m/>
    <s v="S"/>
  </r>
  <r>
    <n v="109"/>
    <x v="1"/>
    <x v="2"/>
    <s v="Rekic, Mr. Tido"/>
    <x v="1"/>
    <x v="36"/>
    <n v="38"/>
    <n v="0"/>
    <n v="0"/>
    <n v="349249"/>
    <n v="7.8958000000000004"/>
    <m/>
    <s v="S"/>
  </r>
  <r>
    <n v="172"/>
    <x v="1"/>
    <x v="2"/>
    <s v="Rice, Master. Arthur"/>
    <x v="1"/>
    <x v="40"/>
    <n v="4"/>
    <n v="4"/>
    <n v="1"/>
    <n v="382652"/>
    <n v="29.125"/>
    <m/>
    <s v="Q"/>
  </r>
  <r>
    <n v="279"/>
    <x v="1"/>
    <x v="2"/>
    <s v="Rice, Master. Eric"/>
    <x v="1"/>
    <x v="63"/>
    <n v="7"/>
    <n v="4"/>
    <n v="1"/>
    <n v="382652"/>
    <n v="29.125"/>
    <m/>
    <s v="Q"/>
  </r>
  <r>
    <n v="17"/>
    <x v="1"/>
    <x v="2"/>
    <s v="Rice, Master. Eugene"/>
    <x v="1"/>
    <x v="2"/>
    <n v="2"/>
    <n v="4"/>
    <n v="1"/>
    <n v="382652"/>
    <n v="29.125"/>
    <m/>
    <s v="Q"/>
  </r>
  <r>
    <n v="788"/>
    <x v="1"/>
    <x v="2"/>
    <s v="Rice, Master. George Hugh"/>
    <x v="1"/>
    <x v="60"/>
    <n v="8"/>
    <n v="4"/>
    <n v="1"/>
    <n v="382652"/>
    <n v="29.125"/>
    <m/>
    <s v="Q"/>
  </r>
  <r>
    <n v="886"/>
    <x v="1"/>
    <x v="2"/>
    <s v="Rice, Mrs. William (Margaret Norton)"/>
    <x v="0"/>
    <x v="6"/>
    <n v="39"/>
    <n v="0"/>
    <n v="5"/>
    <n v="382652"/>
    <n v="29.125"/>
    <m/>
    <s v="Q"/>
  </r>
  <r>
    <n v="591"/>
    <x v="1"/>
    <x v="2"/>
    <s v="Rintamaki, Mr. Matti"/>
    <x v="1"/>
    <x v="20"/>
    <n v="35"/>
    <n v="0"/>
    <n v="0"/>
    <s v="STON/O 2. 3101273"/>
    <n v="7.125"/>
    <m/>
    <s v="S"/>
  </r>
  <r>
    <n v="539"/>
    <x v="1"/>
    <x v="2"/>
    <s v="Risien, Mr. Samuel Beard"/>
    <x v="1"/>
    <x v="13"/>
    <n v="26.555555559999998"/>
    <n v="0"/>
    <n v="0"/>
    <n v="364498"/>
    <n v="14.5"/>
    <m/>
    <s v="S"/>
  </r>
  <r>
    <n v="133"/>
    <x v="1"/>
    <x v="2"/>
    <s v="Robins, Mrs. Alexander A (Grace Charity Laury)"/>
    <x v="0"/>
    <x v="17"/>
    <n v="47"/>
    <n v="1"/>
    <n v="0"/>
    <s v="A/5. 3337"/>
    <n v="14.5"/>
    <m/>
    <s v="S"/>
  </r>
  <r>
    <n v="46"/>
    <x v="1"/>
    <x v="2"/>
    <s v="Rogers, Mr. William John"/>
    <x v="1"/>
    <x v="13"/>
    <n v="26.555555559999998"/>
    <n v="0"/>
    <n v="0"/>
    <s v="S.C./A.4. 23567"/>
    <n v="8.0500000000000007"/>
    <m/>
    <s v="S"/>
  </r>
  <r>
    <n v="668"/>
    <x v="1"/>
    <x v="2"/>
    <s v="Rommetvedt, Mr. Knud Paust"/>
    <x v="1"/>
    <x v="13"/>
    <n v="26.555555559999998"/>
    <n v="0"/>
    <n v="0"/>
    <n v="312993"/>
    <n v="7.7750000000000004"/>
    <m/>
    <s v="S"/>
  </r>
  <r>
    <n v="425"/>
    <x v="1"/>
    <x v="2"/>
    <s v="Rosblom, Mr. Viktor Richard"/>
    <x v="1"/>
    <x v="9"/>
    <n v="18"/>
    <n v="1"/>
    <n v="1"/>
    <n v="370129"/>
    <n v="20.212499999999999"/>
    <m/>
    <s v="S"/>
  </r>
  <r>
    <n v="255"/>
    <x v="1"/>
    <x v="2"/>
    <s v="Rosblom, Mrs. Viktor (Helena Wilhelmina)"/>
    <x v="0"/>
    <x v="27"/>
    <n v="41"/>
    <n v="0"/>
    <n v="2"/>
    <n v="370129"/>
    <n v="20.212499999999999"/>
    <m/>
    <s v="S"/>
  </r>
  <r>
    <n v="483"/>
    <x v="1"/>
    <x v="2"/>
    <s v="Rouse, Mr. Richard Henry"/>
    <x v="1"/>
    <x v="14"/>
    <n v="50"/>
    <n v="0"/>
    <n v="0"/>
    <s v="A/5 3594"/>
    <n v="8.0500000000000007"/>
    <m/>
    <s v="S"/>
  </r>
  <r>
    <n v="575"/>
    <x v="1"/>
    <x v="2"/>
    <s v="Rush, Mr. Alfred George John"/>
    <x v="1"/>
    <x v="47"/>
    <n v="16"/>
    <n v="0"/>
    <n v="0"/>
    <s v="A/4. 20589"/>
    <n v="8.0500000000000007"/>
    <m/>
    <s v="S"/>
  </r>
  <r>
    <n v="518"/>
    <x v="1"/>
    <x v="2"/>
    <s v="Ryan, Mr. Patrick"/>
    <x v="1"/>
    <x v="13"/>
    <n v="26.555555559999998"/>
    <n v="0"/>
    <n v="0"/>
    <n v="371110"/>
    <n v="24.15"/>
    <m/>
    <s v="Q"/>
  </r>
  <r>
    <n v="833"/>
    <x v="1"/>
    <x v="2"/>
    <s v="Saad, Mr. Amin"/>
    <x v="1"/>
    <x v="13"/>
    <n v="26.555555559999998"/>
    <n v="0"/>
    <n v="0"/>
    <n v="2671"/>
    <n v="7.2291999999999996"/>
    <m/>
    <s v="C"/>
  </r>
  <r>
    <n v="694"/>
    <x v="1"/>
    <x v="2"/>
    <s v="Saad, Mr. Khalil"/>
    <x v="1"/>
    <x v="3"/>
    <n v="25"/>
    <n v="0"/>
    <n v="0"/>
    <n v="2672"/>
    <n v="7.2249999999999996"/>
    <m/>
    <s v="C"/>
  </r>
  <r>
    <n v="389"/>
    <x v="1"/>
    <x v="2"/>
    <s v="Sadlier, Mr. Matthew"/>
    <x v="1"/>
    <x v="13"/>
    <n v="26.555555559999998"/>
    <n v="0"/>
    <n v="0"/>
    <n v="367655"/>
    <n v="7.7291999999999996"/>
    <m/>
    <s v="Q"/>
  </r>
  <r>
    <n v="160"/>
    <x v="1"/>
    <x v="2"/>
    <s v="Sage, Master. Thomas Henry"/>
    <x v="1"/>
    <x v="13"/>
    <n v="26.555555559999998"/>
    <n v="8"/>
    <n v="2"/>
    <s v="CA. 2343"/>
    <n v="69.55"/>
    <m/>
    <s v="S"/>
  </r>
  <r>
    <n v="181"/>
    <x v="1"/>
    <x v="2"/>
    <s v="Sage, Miss. Constance Gladys"/>
    <x v="0"/>
    <x v="13"/>
    <n v="26.555555559999998"/>
    <n v="8"/>
    <n v="2"/>
    <s v="CA. 2343"/>
    <n v="69.55"/>
    <m/>
    <s v="S"/>
  </r>
  <r>
    <n v="864"/>
    <x v="1"/>
    <x v="2"/>
    <s v="Sage, Miss. Dorothy Edith &quot;Dolly&quot;"/>
    <x v="0"/>
    <x v="13"/>
    <n v="26.555555559999998"/>
    <n v="8"/>
    <n v="2"/>
    <s v="CA. 2343"/>
    <n v="69.55"/>
    <m/>
    <s v="S"/>
  </r>
  <r>
    <n v="793"/>
    <x v="1"/>
    <x v="2"/>
    <s v="Sage, Miss. Stella Anna"/>
    <x v="0"/>
    <x v="13"/>
    <n v="26.555555559999998"/>
    <n v="8"/>
    <n v="2"/>
    <s v="CA. 2343"/>
    <n v="69.55"/>
    <m/>
    <s v="S"/>
  </r>
  <r>
    <n v="847"/>
    <x v="1"/>
    <x v="2"/>
    <s v="Sage, Mr. Douglas Bullen"/>
    <x v="1"/>
    <x v="13"/>
    <n v="26.555555559999998"/>
    <n v="8"/>
    <n v="2"/>
    <s v="CA. 2343"/>
    <n v="69.55"/>
    <m/>
    <s v="S"/>
  </r>
  <r>
    <n v="202"/>
    <x v="1"/>
    <x v="2"/>
    <s v="Sage, Mr. Frederick"/>
    <x v="1"/>
    <x v="13"/>
    <n v="26.555555559999998"/>
    <n v="8"/>
    <n v="2"/>
    <s v="CA. 2343"/>
    <n v="69.55"/>
    <m/>
    <s v="S"/>
  </r>
  <r>
    <n v="325"/>
    <x v="1"/>
    <x v="2"/>
    <s v="Sage, Mr. George John Jr"/>
    <x v="1"/>
    <x v="13"/>
    <n v="26.555555559999998"/>
    <n v="8"/>
    <n v="2"/>
    <s v="CA. 2343"/>
    <n v="69.55"/>
    <m/>
    <s v="S"/>
  </r>
  <r>
    <n v="107"/>
    <x v="0"/>
    <x v="2"/>
    <s v="Salkjelsvik, Miss. Anna Kristine"/>
    <x v="0"/>
    <x v="48"/>
    <n v="21"/>
    <n v="0"/>
    <n v="0"/>
    <n v="343120"/>
    <n v="7.65"/>
    <m/>
    <s v="S"/>
  </r>
  <r>
    <n v="529"/>
    <x v="1"/>
    <x v="2"/>
    <s v="Salonen, Mr. Johan Werner"/>
    <x v="1"/>
    <x v="6"/>
    <n v="39"/>
    <n v="0"/>
    <n v="0"/>
    <n v="3101296"/>
    <n v="7.9249999999999998"/>
    <m/>
    <s v="S"/>
  </r>
  <r>
    <n v="49"/>
    <x v="1"/>
    <x v="2"/>
    <s v="Samaan, Mr. Youssef"/>
    <x v="1"/>
    <x v="13"/>
    <n v="26.555555559999998"/>
    <n v="2"/>
    <n v="0"/>
    <n v="2662"/>
    <n v="21.679200000000002"/>
    <m/>
    <s v="C"/>
  </r>
  <r>
    <n v="11"/>
    <x v="0"/>
    <x v="2"/>
    <s v="Sandstrom, Miss. Marguerite Rut"/>
    <x v="0"/>
    <x v="40"/>
    <n v="4"/>
    <n v="1"/>
    <n v="1"/>
    <s v="PP 9549"/>
    <n v="16.7"/>
    <s v="G6"/>
    <s v="S"/>
  </r>
  <r>
    <n v="395"/>
    <x v="0"/>
    <x v="2"/>
    <s v="Sandstrom, Mrs. Hjalmar (Agnes Charlotta Bengtsson)"/>
    <x v="0"/>
    <x v="10"/>
    <n v="24"/>
    <n v="0"/>
    <n v="2"/>
    <s v="PP 9549"/>
    <n v="16.7"/>
    <s v="G6"/>
    <s v="S"/>
  </r>
  <r>
    <n v="13"/>
    <x v="1"/>
    <x v="2"/>
    <s v="Saundercock, Mr. William Henry"/>
    <x v="1"/>
    <x v="72"/>
    <n v="20"/>
    <n v="0"/>
    <n v="0"/>
    <s v="A/5. 2151"/>
    <n v="8.0500000000000007"/>
    <m/>
    <s v="S"/>
  </r>
  <r>
    <n v="677"/>
    <x v="1"/>
    <x v="2"/>
    <s v="Sawyer, Mr. Frederick Charles"/>
    <x v="1"/>
    <x v="84"/>
    <n v="24.5"/>
    <n v="0"/>
    <n v="0"/>
    <n v="342826"/>
    <n v="8.0500000000000007"/>
    <m/>
    <s v="S"/>
  </r>
  <r>
    <n v="469"/>
    <x v="1"/>
    <x v="2"/>
    <s v="Scanlan, Mr. James"/>
    <x v="1"/>
    <x v="13"/>
    <n v="26.555555559999998"/>
    <n v="0"/>
    <n v="0"/>
    <n v="36209"/>
    <n v="7.7249999999999996"/>
    <m/>
    <s v="Q"/>
  </r>
  <r>
    <n v="411"/>
    <x v="1"/>
    <x v="2"/>
    <s v="Sdycoff, Mr. Todor"/>
    <x v="1"/>
    <x v="13"/>
    <n v="26.555555559999998"/>
    <n v="0"/>
    <n v="0"/>
    <n v="349222"/>
    <n v="7.8958000000000004"/>
    <m/>
    <s v="S"/>
  </r>
  <r>
    <n v="82"/>
    <x v="0"/>
    <x v="2"/>
    <s v="Sheerlinck, Mr. Jan Baptist"/>
    <x v="1"/>
    <x v="0"/>
    <n v="29"/>
    <n v="0"/>
    <n v="0"/>
    <n v="345779"/>
    <n v="9.5"/>
    <m/>
    <s v="S"/>
  </r>
  <r>
    <n v="498"/>
    <x v="1"/>
    <x v="2"/>
    <s v="Shellard, Mr. Frederick William"/>
    <x v="1"/>
    <x v="13"/>
    <n v="26.555555559999998"/>
    <n v="0"/>
    <n v="0"/>
    <s v="C.A. 6212"/>
    <n v="15.1"/>
    <m/>
    <s v="S"/>
  </r>
  <r>
    <n v="96"/>
    <x v="1"/>
    <x v="2"/>
    <s v="Shorney, Mr. Charles Joseph"/>
    <x v="1"/>
    <x v="13"/>
    <n v="26.555555559999998"/>
    <n v="0"/>
    <n v="0"/>
    <n v="374910"/>
    <n v="8.0500000000000007"/>
    <m/>
    <s v="S"/>
  </r>
  <r>
    <n v="564"/>
    <x v="1"/>
    <x v="2"/>
    <s v="Simmons, Mr. John"/>
    <x v="1"/>
    <x v="13"/>
    <n v="26.555555559999998"/>
    <n v="0"/>
    <n v="0"/>
    <s v="SOTON/OQ 392082"/>
    <n v="8.0500000000000007"/>
    <m/>
    <s v="S"/>
  </r>
  <r>
    <n v="61"/>
    <x v="1"/>
    <x v="2"/>
    <s v="Sirayanian, Mr. Orsen"/>
    <x v="1"/>
    <x v="25"/>
    <n v="22"/>
    <n v="0"/>
    <n v="0"/>
    <n v="2669"/>
    <n v="7.2291999999999996"/>
    <m/>
    <s v="C"/>
  </r>
  <r>
    <n v="838"/>
    <x v="1"/>
    <x v="2"/>
    <s v="Sirota, Mr. Maurice"/>
    <x v="1"/>
    <x v="13"/>
    <n v="26.555555559999998"/>
    <n v="0"/>
    <n v="0"/>
    <n v="392092"/>
    <n v="8.0500000000000007"/>
    <m/>
    <s v="S"/>
  </r>
  <r>
    <n v="562"/>
    <x v="1"/>
    <x v="2"/>
    <s v="Sivic, Mr. Husein"/>
    <x v="1"/>
    <x v="23"/>
    <n v="40"/>
    <n v="0"/>
    <n v="0"/>
    <n v="349251"/>
    <n v="7.8958000000000004"/>
    <m/>
    <s v="S"/>
  </r>
  <r>
    <n v="174"/>
    <x v="1"/>
    <x v="2"/>
    <s v="Sivola, Mr. Antti Wilhelm"/>
    <x v="1"/>
    <x v="48"/>
    <n v="21"/>
    <n v="0"/>
    <n v="0"/>
    <s v="STON/O 2. 3101280"/>
    <n v="7.9249999999999998"/>
    <m/>
    <s v="S"/>
  </r>
  <r>
    <n v="787"/>
    <x v="0"/>
    <x v="2"/>
    <s v="Sjoblom, Miss. Anna Sofia"/>
    <x v="0"/>
    <x v="9"/>
    <n v="18"/>
    <n v="0"/>
    <n v="0"/>
    <n v="3101265"/>
    <n v="7.4958"/>
    <m/>
    <s v="S"/>
  </r>
  <r>
    <n v="64"/>
    <x v="1"/>
    <x v="2"/>
    <s v="Skoog, Master. Harald"/>
    <x v="1"/>
    <x v="40"/>
    <n v="4"/>
    <n v="3"/>
    <n v="2"/>
    <n v="347088"/>
    <n v="27.9"/>
    <m/>
    <s v="S"/>
  </r>
  <r>
    <n v="820"/>
    <x v="1"/>
    <x v="2"/>
    <s v="Skoog, Master. Karl Thorsten"/>
    <x v="1"/>
    <x v="85"/>
    <n v="10"/>
    <n v="3"/>
    <n v="2"/>
    <n v="347088"/>
    <n v="27.9"/>
    <m/>
    <s v="S"/>
  </r>
  <r>
    <n v="635"/>
    <x v="1"/>
    <x v="2"/>
    <s v="Skoog, Miss. Mabel"/>
    <x v="0"/>
    <x v="73"/>
    <n v="9"/>
    <n v="3"/>
    <n v="2"/>
    <n v="347088"/>
    <n v="27.9"/>
    <m/>
    <s v="S"/>
  </r>
  <r>
    <n v="643"/>
    <x v="1"/>
    <x v="2"/>
    <s v="Skoog, Miss. Margit Elizabeth"/>
    <x v="0"/>
    <x v="2"/>
    <n v="2"/>
    <n v="3"/>
    <n v="2"/>
    <n v="347088"/>
    <n v="27.9"/>
    <m/>
    <s v="S"/>
  </r>
  <r>
    <n v="361"/>
    <x v="1"/>
    <x v="2"/>
    <s v="Skoog, Mr. Wilhelm"/>
    <x v="1"/>
    <x v="23"/>
    <n v="40"/>
    <n v="1"/>
    <n v="4"/>
    <n v="347088"/>
    <n v="27.9"/>
    <m/>
    <s v="S"/>
  </r>
  <r>
    <n v="168"/>
    <x v="1"/>
    <x v="2"/>
    <s v="Skoog, Mrs. William (Anna Bernhardina Karlsson)"/>
    <x v="0"/>
    <x v="22"/>
    <n v="45"/>
    <n v="1"/>
    <n v="4"/>
    <n v="347088"/>
    <n v="27.9"/>
    <m/>
    <s v="S"/>
  </r>
  <r>
    <n v="602"/>
    <x v="1"/>
    <x v="2"/>
    <s v="Slabenoff, Mr. Petco"/>
    <x v="1"/>
    <x v="13"/>
    <n v="26.555555559999998"/>
    <n v="0"/>
    <n v="0"/>
    <n v="349214"/>
    <n v="7.8958000000000004"/>
    <m/>
    <s v="S"/>
  </r>
  <r>
    <n v="88"/>
    <x v="1"/>
    <x v="2"/>
    <s v="Slocovski, Mr. Selman Francis"/>
    <x v="1"/>
    <x v="13"/>
    <n v="26.555555559999998"/>
    <n v="0"/>
    <n v="0"/>
    <s v="SOTON/OQ 392086"/>
    <n v="8.0500000000000007"/>
    <m/>
    <s v="S"/>
  </r>
  <r>
    <n v="159"/>
    <x v="1"/>
    <x v="2"/>
    <s v="Smiljanic, Mr. Mile"/>
    <x v="1"/>
    <x v="13"/>
    <n v="26.555555559999998"/>
    <n v="0"/>
    <n v="0"/>
    <n v="315037"/>
    <n v="8.6624999999999996"/>
    <m/>
    <s v="S"/>
  </r>
  <r>
    <n v="261"/>
    <x v="1"/>
    <x v="2"/>
    <s v="Smith, Mr. Thomas"/>
    <x v="1"/>
    <x v="13"/>
    <n v="26.555555559999998"/>
    <n v="0"/>
    <n v="0"/>
    <n v="384461"/>
    <n v="7.75"/>
    <m/>
    <s v="Q"/>
  </r>
  <r>
    <n v="716"/>
    <x v="1"/>
    <x v="2"/>
    <s v="Soholt, Mr. Peter Andreas Lauritz Andersen"/>
    <x v="1"/>
    <x v="19"/>
    <n v="19"/>
    <n v="0"/>
    <n v="0"/>
    <n v="348124"/>
    <n v="7.65"/>
    <s v="F G73"/>
    <s v="S"/>
  </r>
  <r>
    <n v="489"/>
    <x v="1"/>
    <x v="2"/>
    <s v="Somerton, Mr. Francis William"/>
    <x v="1"/>
    <x v="34"/>
    <n v="30"/>
    <n v="0"/>
    <n v="0"/>
    <s v="A.5. 18509"/>
    <n v="8.0500000000000007"/>
    <m/>
    <s v="S"/>
  </r>
  <r>
    <n v="77"/>
    <x v="1"/>
    <x v="2"/>
    <s v="Staneff, Mr. Ivan"/>
    <x v="1"/>
    <x v="13"/>
    <n v="26.555555559999998"/>
    <n v="0"/>
    <n v="0"/>
    <n v="349208"/>
    <n v="7.8958000000000004"/>
    <m/>
    <s v="S"/>
  </r>
  <r>
    <n v="286"/>
    <x v="1"/>
    <x v="2"/>
    <s v="Stankovic, Mr. Ivan"/>
    <x v="1"/>
    <x v="29"/>
    <n v="33"/>
    <n v="0"/>
    <n v="0"/>
    <n v="349239"/>
    <n v="8.6624999999999996"/>
    <m/>
    <s v="C"/>
  </r>
  <r>
    <n v="650"/>
    <x v="0"/>
    <x v="2"/>
    <s v="Stanley, Miss. Amy Zillah Elsie"/>
    <x v="0"/>
    <x v="43"/>
    <n v="23"/>
    <n v="0"/>
    <n v="0"/>
    <s v="CA. 2314"/>
    <n v="7.55"/>
    <m/>
    <s v="S"/>
  </r>
  <r>
    <n v="495"/>
    <x v="1"/>
    <x v="2"/>
    <s v="Stanley, Mr. Edward Roland"/>
    <x v="1"/>
    <x v="48"/>
    <n v="21"/>
    <n v="0"/>
    <n v="0"/>
    <s v="A/4 45380"/>
    <n v="8.0500000000000007"/>
    <m/>
    <s v="S"/>
  </r>
  <r>
    <n v="567"/>
    <x v="1"/>
    <x v="2"/>
    <s v="Stoytcheff, Mr. Ilia"/>
    <x v="1"/>
    <x v="19"/>
    <n v="19"/>
    <n v="0"/>
    <n v="0"/>
    <n v="349205"/>
    <n v="7.8958000000000004"/>
    <m/>
    <s v="S"/>
  </r>
  <r>
    <n v="475"/>
    <x v="1"/>
    <x v="2"/>
    <s v="Strandberg, Miss. Ida Sofia"/>
    <x v="0"/>
    <x v="25"/>
    <n v="22"/>
    <n v="0"/>
    <n v="0"/>
    <n v="7553"/>
    <n v="9.8375000000000004"/>
    <m/>
    <s v="S"/>
  </r>
  <r>
    <n v="745"/>
    <x v="0"/>
    <x v="2"/>
    <s v="Stranden, Mr. Juho"/>
    <x v="1"/>
    <x v="38"/>
    <n v="31"/>
    <n v="0"/>
    <n v="0"/>
    <s v="STON/O 2. 3101288"/>
    <n v="7.9249999999999998"/>
    <m/>
    <s v="S"/>
  </r>
  <r>
    <n v="206"/>
    <x v="1"/>
    <x v="2"/>
    <s v="Strom, Miss. Telma Matilda"/>
    <x v="0"/>
    <x v="2"/>
    <n v="2"/>
    <n v="0"/>
    <n v="1"/>
    <n v="347054"/>
    <n v="10.4625"/>
    <s v="G6"/>
    <s v="S"/>
  </r>
  <r>
    <n v="252"/>
    <x v="1"/>
    <x v="2"/>
    <s v="Strom, Mrs. Wilhelm (Elna Matilda Persson)"/>
    <x v="0"/>
    <x v="0"/>
    <n v="29"/>
    <n v="1"/>
    <n v="1"/>
    <n v="347054"/>
    <n v="10.4625"/>
    <s v="G6"/>
    <s v="S"/>
  </r>
  <r>
    <n v="221"/>
    <x v="0"/>
    <x v="2"/>
    <s v="Sunderland, Mr. Victor Francis"/>
    <x v="1"/>
    <x v="47"/>
    <n v="16"/>
    <n v="0"/>
    <n v="0"/>
    <s v="SOTON/OQ 392089"/>
    <n v="8.0500000000000007"/>
    <m/>
    <s v="S"/>
  </r>
  <r>
    <n v="415"/>
    <x v="0"/>
    <x v="2"/>
    <s v="Sundman, Mr. Johan Julian"/>
    <x v="1"/>
    <x v="26"/>
    <n v="44"/>
    <n v="0"/>
    <n v="0"/>
    <s v="STON/O 2. 3101269"/>
    <n v="7.9249999999999998"/>
    <m/>
    <s v="S"/>
  </r>
  <r>
    <n v="885"/>
    <x v="1"/>
    <x v="2"/>
    <s v="Sutehall, Mr. Henry Jr"/>
    <x v="1"/>
    <x v="3"/>
    <n v="25"/>
    <n v="0"/>
    <n v="0"/>
    <s v="SOTON/OQ 392076"/>
    <n v="7.05"/>
    <m/>
    <s v="S"/>
  </r>
  <r>
    <n v="852"/>
    <x v="1"/>
    <x v="2"/>
    <s v="Svensson, Mr. Johan"/>
    <x v="1"/>
    <x v="86"/>
    <n v="74"/>
    <n v="0"/>
    <n v="0"/>
    <n v="347060"/>
    <n v="7.7750000000000004"/>
    <m/>
    <s v="S"/>
  </r>
  <r>
    <n v="500"/>
    <x v="1"/>
    <x v="2"/>
    <s v="Svensson, Mr. Olof"/>
    <x v="1"/>
    <x v="10"/>
    <n v="24"/>
    <n v="0"/>
    <n v="0"/>
    <n v="350035"/>
    <n v="7.7957999999999998"/>
    <m/>
    <s v="S"/>
  </r>
  <r>
    <n v="759"/>
    <x v="1"/>
    <x v="2"/>
    <s v="Theobald, Mr. Thomas Leonard"/>
    <x v="1"/>
    <x v="55"/>
    <n v="34"/>
    <n v="0"/>
    <n v="0"/>
    <n v="363294"/>
    <n v="8.0500000000000007"/>
    <m/>
    <s v="S"/>
  </r>
  <r>
    <n v="804"/>
    <x v="0"/>
    <x v="2"/>
    <s v="Thomas, Master. Assad Alexander"/>
    <x v="1"/>
    <x v="87"/>
    <n v="0.42"/>
    <n v="0"/>
    <n v="1"/>
    <n v="2625"/>
    <n v="8.5167000000000002"/>
    <m/>
    <s v="C"/>
  </r>
  <r>
    <n v="640"/>
    <x v="1"/>
    <x v="2"/>
    <s v="Thorneycroft, Mr. Percival"/>
    <x v="1"/>
    <x v="13"/>
    <n v="26.555555559999998"/>
    <n v="1"/>
    <n v="0"/>
    <n v="376564"/>
    <n v="16.100000000000001"/>
    <m/>
    <s v="S"/>
  </r>
  <r>
    <n v="432"/>
    <x v="0"/>
    <x v="2"/>
    <s v="Thorneycroft, Mrs. Percival (Florence Kate White)"/>
    <x v="0"/>
    <x v="13"/>
    <n v="20.646117650000001"/>
    <n v="1"/>
    <n v="0"/>
    <n v="376564"/>
    <n v="16.100000000000001"/>
    <m/>
    <s v="S"/>
  </r>
  <r>
    <n v="383"/>
    <x v="1"/>
    <x v="2"/>
    <s v="Tikkanen, Mr. Juho"/>
    <x v="1"/>
    <x v="15"/>
    <n v="32"/>
    <n v="0"/>
    <n v="0"/>
    <s v="STON/O 2. 3101293"/>
    <n v="7.9249999999999998"/>
    <m/>
    <s v="S"/>
  </r>
  <r>
    <n v="777"/>
    <x v="1"/>
    <x v="2"/>
    <s v="Tobin, Mr. Roger"/>
    <x v="1"/>
    <x v="13"/>
    <n v="26.555555559999998"/>
    <n v="0"/>
    <n v="0"/>
    <n v="383121"/>
    <n v="7.75"/>
    <s v="F38"/>
    <s v="Q"/>
  </r>
  <r>
    <n v="30"/>
    <x v="1"/>
    <x v="2"/>
    <s v="Todoroff, Mr. Lalio"/>
    <x v="1"/>
    <x v="13"/>
    <n v="26.555555559999998"/>
    <n v="0"/>
    <n v="0"/>
    <n v="349216"/>
    <n v="7.8958000000000004"/>
    <m/>
    <s v="S"/>
  </r>
  <r>
    <n v="815"/>
    <x v="1"/>
    <x v="2"/>
    <s v="Tomlin, Mr. Ernest Portage"/>
    <x v="1"/>
    <x v="80"/>
    <n v="30.5"/>
    <n v="0"/>
    <n v="0"/>
    <n v="364499"/>
    <n v="8.0500000000000007"/>
    <m/>
    <s v="S"/>
  </r>
  <r>
    <n v="604"/>
    <x v="1"/>
    <x v="2"/>
    <s v="Torber, Mr. Ernst William"/>
    <x v="1"/>
    <x v="26"/>
    <n v="44"/>
    <n v="0"/>
    <n v="0"/>
    <n v="364511"/>
    <n v="8.0500000000000007"/>
    <m/>
    <s v="S"/>
  </r>
  <r>
    <n v="272"/>
    <x v="0"/>
    <x v="2"/>
    <s v="Tornquist, Mr. William Henry"/>
    <x v="1"/>
    <x v="3"/>
    <n v="25"/>
    <n v="0"/>
    <n v="0"/>
    <s v="LINE"/>
    <n v="0"/>
    <m/>
    <s v="S"/>
  </r>
  <r>
    <n v="532"/>
    <x v="1"/>
    <x v="2"/>
    <s v="Toufik, Mr. Nakli"/>
    <x v="1"/>
    <x v="13"/>
    <n v="26.555555559999998"/>
    <n v="0"/>
    <n v="0"/>
    <n v="2641"/>
    <n v="7.2291999999999996"/>
    <m/>
    <s v="C"/>
  </r>
  <r>
    <n v="256"/>
    <x v="0"/>
    <x v="2"/>
    <s v="Touma, Mrs. Darwis (Hanne Youssef Razi)"/>
    <x v="0"/>
    <x v="0"/>
    <n v="29"/>
    <n v="0"/>
    <n v="2"/>
    <n v="2650"/>
    <n v="15.245799999999999"/>
    <m/>
    <s v="C"/>
  </r>
  <r>
    <n v="190"/>
    <x v="1"/>
    <x v="2"/>
    <s v="Turcin, Mr. Stjepan"/>
    <x v="1"/>
    <x v="28"/>
    <n v="36"/>
    <n v="0"/>
    <n v="0"/>
    <n v="349247"/>
    <n v="7.8958000000000004"/>
    <m/>
    <s v="S"/>
  </r>
  <r>
    <n v="678"/>
    <x v="0"/>
    <x v="2"/>
    <s v="Turja, Miss. Anna Sofia"/>
    <x v="0"/>
    <x v="9"/>
    <n v="18"/>
    <n v="0"/>
    <n v="0"/>
    <n v="4138"/>
    <n v="9.8416999999999994"/>
    <m/>
    <s v="S"/>
  </r>
  <r>
    <n v="484"/>
    <x v="0"/>
    <x v="2"/>
    <s v="Turkula, Mrs. (Hedwig)"/>
    <x v="0"/>
    <x v="5"/>
    <n v="63"/>
    <n v="0"/>
    <n v="0"/>
    <n v="4134"/>
    <n v="9.5875000000000004"/>
    <m/>
    <s v="S"/>
  </r>
  <r>
    <n v="154"/>
    <x v="1"/>
    <x v="2"/>
    <s v="van Billiard, Mr. Austin Blyler"/>
    <x v="1"/>
    <x v="76"/>
    <n v="40.5"/>
    <n v="0"/>
    <n v="2"/>
    <s v="A/5. 851"/>
    <n v="14.5"/>
    <m/>
    <s v="S"/>
  </r>
  <r>
    <n v="420"/>
    <x v="1"/>
    <x v="2"/>
    <s v="Van Impe, Miss. Catharina"/>
    <x v="0"/>
    <x v="85"/>
    <n v="10"/>
    <n v="0"/>
    <n v="2"/>
    <n v="345773"/>
    <n v="24.15"/>
    <m/>
    <s v="S"/>
  </r>
  <r>
    <n v="596"/>
    <x v="1"/>
    <x v="2"/>
    <s v="Van Impe, Mr. Jean Baptiste"/>
    <x v="1"/>
    <x v="28"/>
    <n v="36"/>
    <n v="1"/>
    <n v="1"/>
    <n v="345773"/>
    <n v="24.15"/>
    <m/>
    <s v="S"/>
  </r>
  <r>
    <n v="800"/>
    <x v="1"/>
    <x v="2"/>
    <s v="Van Impe, Mrs. Jean Baptiste (Rosalie Paula Govaert)"/>
    <x v="0"/>
    <x v="34"/>
    <n v="30"/>
    <n v="1"/>
    <n v="1"/>
    <n v="345773"/>
    <n v="24.15"/>
    <m/>
    <s v="S"/>
  </r>
  <r>
    <n v="869"/>
    <x v="1"/>
    <x v="2"/>
    <s v="van Melkebeke, Mr. Philemon"/>
    <x v="1"/>
    <x v="13"/>
    <n v="26.555555559999998"/>
    <n v="0"/>
    <n v="0"/>
    <n v="345777"/>
    <n v="9.5"/>
    <m/>
    <s v="S"/>
  </r>
  <r>
    <n v="753"/>
    <x v="1"/>
    <x v="2"/>
    <s v="Vande Velde, Mr. Johannes Joseph"/>
    <x v="1"/>
    <x v="29"/>
    <n v="33"/>
    <n v="0"/>
    <n v="0"/>
    <n v="345780"/>
    <n v="9.5"/>
    <m/>
    <s v="S"/>
  </r>
  <r>
    <n v="201"/>
    <x v="1"/>
    <x v="2"/>
    <s v="Vande Walle, Mr. Nestor Cyriel"/>
    <x v="1"/>
    <x v="21"/>
    <n v="28"/>
    <n v="0"/>
    <n v="0"/>
    <n v="345770"/>
    <n v="9.5"/>
    <m/>
    <s v="S"/>
  </r>
  <r>
    <n v="356"/>
    <x v="1"/>
    <x v="2"/>
    <s v="Vanden Steen, Mr. Leo Peter"/>
    <x v="1"/>
    <x v="21"/>
    <n v="28"/>
    <n v="0"/>
    <n v="0"/>
    <n v="345783"/>
    <n v="9.5"/>
    <m/>
    <s v="S"/>
  </r>
  <r>
    <n v="874"/>
    <x v="1"/>
    <x v="2"/>
    <s v="Vander Cruyssen, Mr. Victor"/>
    <x v="1"/>
    <x v="17"/>
    <n v="47"/>
    <n v="0"/>
    <n v="0"/>
    <n v="345765"/>
    <n v="9"/>
    <m/>
    <s v="S"/>
  </r>
  <r>
    <n v="39"/>
    <x v="1"/>
    <x v="2"/>
    <s v="Vander Planke, Miss. Augusta Maria"/>
    <x v="0"/>
    <x v="9"/>
    <n v="18"/>
    <n v="2"/>
    <n v="0"/>
    <n v="345764"/>
    <n v="18"/>
    <m/>
    <s v="S"/>
  </r>
  <r>
    <n v="334"/>
    <x v="1"/>
    <x v="2"/>
    <s v="Vander Planke, Mr. Leo Edmondus"/>
    <x v="1"/>
    <x v="47"/>
    <n v="16"/>
    <n v="2"/>
    <n v="0"/>
    <n v="345764"/>
    <n v="18"/>
    <m/>
    <s v="S"/>
  </r>
  <r>
    <n v="19"/>
    <x v="1"/>
    <x v="2"/>
    <s v="Vander Planke, Mrs. Julius (Emelia Maria Vandemoortele)"/>
    <x v="0"/>
    <x v="38"/>
    <n v="31"/>
    <n v="1"/>
    <n v="0"/>
    <n v="345763"/>
    <n v="18"/>
    <m/>
    <s v="S"/>
  </r>
  <r>
    <n v="15"/>
    <x v="1"/>
    <x v="2"/>
    <s v="Vestrom, Miss. Hulda Amanda Adolfina"/>
    <x v="0"/>
    <x v="31"/>
    <n v="14"/>
    <n v="0"/>
    <n v="0"/>
    <n v="350406"/>
    <n v="7.8541999999999996"/>
    <m/>
    <s v="S"/>
  </r>
  <r>
    <n v="522"/>
    <x v="1"/>
    <x v="2"/>
    <s v="Vovk, Mr. Janko"/>
    <x v="1"/>
    <x v="25"/>
    <n v="22"/>
    <n v="0"/>
    <n v="0"/>
    <n v="349252"/>
    <n v="7.8958000000000004"/>
    <m/>
    <s v="S"/>
  </r>
  <r>
    <n v="81"/>
    <x v="1"/>
    <x v="2"/>
    <s v="Waelens, Mr. Achille"/>
    <x v="1"/>
    <x v="25"/>
    <n v="22"/>
    <n v="0"/>
    <n v="0"/>
    <n v="345767"/>
    <n v="9"/>
    <m/>
    <s v="S"/>
  </r>
  <r>
    <n v="512"/>
    <x v="1"/>
    <x v="2"/>
    <s v="Webber, Mr. James"/>
    <x v="1"/>
    <x v="13"/>
    <n v="26.555555559999998"/>
    <n v="0"/>
    <n v="0"/>
    <s v="SOTON/OQ 3101316"/>
    <n v="8.0500000000000007"/>
    <m/>
    <s v="S"/>
  </r>
  <r>
    <n v="407"/>
    <x v="1"/>
    <x v="2"/>
    <s v="Widegren, Mr. Carl/Charles Peter"/>
    <x v="1"/>
    <x v="37"/>
    <n v="51"/>
    <n v="0"/>
    <n v="0"/>
    <n v="347064"/>
    <n v="7.75"/>
    <m/>
    <s v="S"/>
  </r>
  <r>
    <n v="372"/>
    <x v="1"/>
    <x v="2"/>
    <s v="Wiklund, Mr. Jakob Alfred"/>
    <x v="1"/>
    <x v="9"/>
    <n v="18"/>
    <n v="1"/>
    <n v="0"/>
    <n v="3101267"/>
    <n v="6.4958"/>
    <m/>
    <s v="S"/>
  </r>
  <r>
    <n v="649"/>
    <x v="1"/>
    <x v="2"/>
    <s v="Willey, Mr. Edward"/>
    <x v="1"/>
    <x v="13"/>
    <n v="26.555555559999998"/>
    <n v="0"/>
    <n v="0"/>
    <s v="S.O./P.P. 751"/>
    <n v="7.55"/>
    <m/>
    <s v="S"/>
  </r>
  <r>
    <n v="305"/>
    <x v="1"/>
    <x v="2"/>
    <s v="Williams, Mr. Howard Hugh &quot;Harry&quot;"/>
    <x v="1"/>
    <x v="13"/>
    <n v="26.555555559999998"/>
    <n v="0"/>
    <n v="0"/>
    <s v="A/5 2466"/>
    <n v="8.0500000000000007"/>
    <m/>
    <s v="S"/>
  </r>
  <r>
    <n v="736"/>
    <x v="1"/>
    <x v="2"/>
    <s v="Williams, Mr. Leslie"/>
    <x v="1"/>
    <x v="83"/>
    <n v="28.5"/>
    <n v="0"/>
    <n v="0"/>
    <n v="54636"/>
    <n v="16.100000000000001"/>
    <m/>
    <s v="S"/>
  </r>
  <r>
    <n v="492"/>
    <x v="1"/>
    <x v="2"/>
    <s v="Windelov, Mr. Einar"/>
    <x v="1"/>
    <x v="48"/>
    <n v="21"/>
    <n v="0"/>
    <n v="0"/>
    <s v="SOTON/OQ 3101317"/>
    <n v="7.25"/>
    <m/>
    <s v="S"/>
  </r>
  <r>
    <n v="426"/>
    <x v="1"/>
    <x v="2"/>
    <s v="Wiseman, Mr. Phillippe"/>
    <x v="1"/>
    <x v="13"/>
    <n v="26.555555559999998"/>
    <n v="0"/>
    <n v="0"/>
    <s v="A/4. 34244"/>
    <n v="7.25"/>
    <m/>
    <s v="S"/>
  </r>
  <r>
    <n v="621"/>
    <x v="1"/>
    <x v="2"/>
    <s v="Yasbeck, Mr. Antoni"/>
    <x v="1"/>
    <x v="33"/>
    <n v="27"/>
    <n v="1"/>
    <n v="0"/>
    <n v="2659"/>
    <n v="14.4542"/>
    <m/>
    <s v="C"/>
  </r>
  <r>
    <n v="831"/>
    <x v="0"/>
    <x v="2"/>
    <s v="Yasbeck, Mrs. Antoni (Selini Alexander)"/>
    <x v="0"/>
    <x v="49"/>
    <n v="15"/>
    <n v="1"/>
    <n v="0"/>
    <n v="2659"/>
    <n v="14.4542"/>
    <m/>
    <s v="C"/>
  </r>
  <r>
    <n v="204"/>
    <x v="1"/>
    <x v="2"/>
    <s v="Youseff, Mr. Gerious"/>
    <x v="1"/>
    <x v="52"/>
    <n v="45.5"/>
    <n v="0"/>
    <n v="0"/>
    <n v="2628"/>
    <n v="7.2249999999999996"/>
    <m/>
    <s v="C"/>
  </r>
  <r>
    <n v="355"/>
    <x v="1"/>
    <x v="2"/>
    <s v="Yousif, Mr. Wazli"/>
    <x v="1"/>
    <x v="13"/>
    <n v="26.555555559999998"/>
    <n v="0"/>
    <n v="0"/>
    <n v="2647"/>
    <n v="7.2249999999999996"/>
    <m/>
    <s v="C"/>
  </r>
  <r>
    <n v="496"/>
    <x v="1"/>
    <x v="2"/>
    <s v="Yousseff, Mr. Gerious"/>
    <x v="1"/>
    <x v="13"/>
    <n v="26.555555559999998"/>
    <n v="0"/>
    <n v="0"/>
    <n v="2627"/>
    <n v="14.458299999999999"/>
    <m/>
    <s v="C"/>
  </r>
  <r>
    <n v="112"/>
    <x v="1"/>
    <x v="2"/>
    <s v="Zabour, Miss. Hileni"/>
    <x v="0"/>
    <x v="88"/>
    <n v="14.5"/>
    <n v="1"/>
    <n v="0"/>
    <n v="2665"/>
    <n v="14.4542"/>
    <m/>
    <s v="C"/>
  </r>
  <r>
    <n v="241"/>
    <x v="1"/>
    <x v="2"/>
    <s v="Zabour, Miss. Thamine"/>
    <x v="0"/>
    <x v="13"/>
    <n v="26.555555559999998"/>
    <n v="1"/>
    <n v="0"/>
    <n v="2665"/>
    <n v="14.4542"/>
    <m/>
    <s v="C"/>
  </r>
  <r>
    <n v="423"/>
    <x v="1"/>
    <x v="2"/>
    <s v="Zimmerman, Mr. Leo"/>
    <x v="1"/>
    <x v="0"/>
    <n v="29"/>
    <n v="0"/>
    <n v="0"/>
    <n v="315082"/>
    <n v="7.875"/>
    <m/>
    <s v="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C3:I17" firstHeaderRow="1" firstDataRow="2" firstDataCol="3"/>
  <pivotFields count="13">
    <pivotField compact="0" outline="0" showAll="0" defaultSubtotal="0"/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dataField="1" compact="0" outline="0" multipleItemSelectionAllowed="1" showAll="0" defaultSubtotal="0">
      <items count="89">
        <item x="87"/>
        <item x="61"/>
        <item x="74"/>
        <item x="59"/>
        <item x="1"/>
        <item x="58"/>
        <item x="2"/>
        <item x="65"/>
        <item x="40"/>
        <item x="70"/>
        <item x="62"/>
        <item x="63"/>
        <item x="60"/>
        <item x="73"/>
        <item x="85"/>
        <item x="30"/>
        <item x="82"/>
        <item x="66"/>
        <item x="31"/>
        <item x="88"/>
        <item x="49"/>
        <item x="47"/>
        <item x="39"/>
        <item x="9"/>
        <item x="19"/>
        <item x="72"/>
        <item x="79"/>
        <item x="48"/>
        <item x="25"/>
        <item x="43"/>
        <item x="77"/>
        <item x="10"/>
        <item x="84"/>
        <item x="3"/>
        <item x="11"/>
        <item x="33"/>
        <item x="21"/>
        <item x="83"/>
        <item x="0"/>
        <item x="34"/>
        <item x="80"/>
        <item x="38"/>
        <item x="15"/>
        <item x="67"/>
        <item x="29"/>
        <item x="55"/>
        <item x="78"/>
        <item x="20"/>
        <item x="28"/>
        <item x="68"/>
        <item x="16"/>
        <item x="36"/>
        <item x="6"/>
        <item x="23"/>
        <item x="76"/>
        <item x="27"/>
        <item x="18"/>
        <item x="54"/>
        <item x="26"/>
        <item x="22"/>
        <item x="52"/>
        <item x="32"/>
        <item x="17"/>
        <item x="4"/>
        <item x="41"/>
        <item x="14"/>
        <item x="37"/>
        <item x="46"/>
        <item x="7"/>
        <item x="42"/>
        <item x="51"/>
        <item x="81"/>
        <item x="53"/>
        <item x="64"/>
        <item x="24"/>
        <item x="69"/>
        <item x="45"/>
        <item x="57"/>
        <item x="56"/>
        <item x="5"/>
        <item x="44"/>
        <item x="50"/>
        <item x="71"/>
        <item x="35"/>
        <item x="75"/>
        <item x="8"/>
        <item x="86"/>
        <item x="12"/>
        <item h="1"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1"/>
    <field x="2"/>
    <field x="4"/>
  </rowFields>
  <rowItems count="13">
    <i>
      <x/>
      <x/>
      <x/>
    </i>
    <i r="2">
      <x v="1"/>
    </i>
    <i r="1">
      <x v="1"/>
      <x/>
    </i>
    <i r="2">
      <x v="1"/>
    </i>
    <i r="1">
      <x v="2"/>
      <x/>
    </i>
    <i r="2">
      <x v="1"/>
    </i>
    <i>
      <x v="1"/>
      <x/>
      <x/>
    </i>
    <i r="2">
      <x v="1"/>
    </i>
    <i r="1">
      <x v="1"/>
      <x/>
    </i>
    <i r="2">
      <x v="1"/>
    </i>
    <i r="1">
      <x v="2"/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ín. de Age" fld="5" subtotal="min" baseField="4" baseItem="0" numFmtId="4"/>
    <dataField name="Promedio de Age" fld="5" subtotal="average" baseField="4" baseItem="0" numFmtId="4"/>
    <dataField name="Máx. de Age" fld="5" subtotal="max" baseField="4" baseItem="0" numFmtId="4"/>
    <dataField name="Desvest de Age" fld="5" subtotal="stdDev" baseField="4" baseItem="1" numFmtId="4"/>
  </dataFields>
  <formats count="64">
    <format dxfId="63">
      <pivotArea outline="0" collapsedLevelsAreSubtotals="1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format>
    <format dxfId="62">
      <pivotArea dataOnly="0" labelOnly="1" outline="0" offset="IV5" fieldPosition="0">
        <references count="1">
          <reference field="1" count="1">
            <x v="0"/>
          </reference>
        </references>
      </pivotArea>
    </format>
    <format dxfId="61">
      <pivotArea dataOnly="0" labelOnly="1" outline="0" offset="IV1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60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4" count="1">
            <x v="0"/>
          </reference>
        </references>
      </pivotArea>
    </format>
    <format dxfId="59">
      <pivotArea outline="0" collapsedLevelsAreSubtotals="1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4" count="1" selected="0">
            <x v="0"/>
          </reference>
        </references>
      </pivotArea>
    </format>
    <format dxfId="58">
      <pivotArea dataOnly="0" labelOnly="1" outline="0" offset="IV5" fieldPosition="0">
        <references count="1">
          <reference field="1" count="1">
            <x v="1"/>
          </reference>
        </references>
      </pivotArea>
    </format>
    <format dxfId="57">
      <pivotArea dataOnly="0" labelOnly="1" outline="0" offset="IV1" fieldPosition="0">
        <references count="2">
          <reference field="1" count="1" selected="0">
            <x v="1"/>
          </reference>
          <reference field="2" count="1">
            <x v="2"/>
          </reference>
        </references>
      </pivotArea>
    </format>
    <format dxfId="56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4" count="1">
            <x v="0"/>
          </reference>
        </references>
      </pivotArea>
    </format>
    <format dxfId="55">
      <pivotArea outline="0" collapsedLevelsAreSubtotals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format>
    <format dxfId="54">
      <pivotArea dataOnly="0" labelOnly="1" outline="0" offset="IV1" fieldPosition="0">
        <references count="1">
          <reference field="1" count="1">
            <x v="0"/>
          </reference>
        </references>
      </pivotArea>
    </format>
    <format dxfId="53">
      <pivotArea dataOnly="0" labelOnly="1" outline="0" offset="IV1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52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4" count="1">
            <x v="0"/>
          </reference>
        </references>
      </pivotArea>
    </format>
    <format dxfId="51">
      <pivotArea outline="0" collapsedLevelsAreSubtotals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4" count="1" selected="0">
            <x v="0"/>
          </reference>
        </references>
      </pivotArea>
    </format>
    <format dxfId="50">
      <pivotArea dataOnly="0" labelOnly="1" outline="0" offset="IV1" fieldPosition="0">
        <references count="1">
          <reference field="1" count="1">
            <x v="1"/>
          </reference>
        </references>
      </pivotArea>
    </format>
    <format dxfId="49">
      <pivotArea dataOnly="0" labelOnly="1" outline="0" offset="IV1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4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4" count="1">
            <x v="0"/>
          </reference>
        </references>
      </pivotArea>
    </format>
    <format dxfId="47">
      <pivotArea outline="0" collapsedLevelsAreSubtotals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46">
      <pivotArea dataOnly="0" labelOnly="1" outline="0" offset="IV3" fieldPosition="0">
        <references count="1">
          <reference field="1" count="1">
            <x v="0"/>
          </reference>
        </references>
      </pivotArea>
    </format>
    <format dxfId="45">
      <pivotArea dataOnly="0" labelOnly="1" outline="0" offset="IV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44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4" count="1">
            <x v="0"/>
          </reference>
        </references>
      </pivotArea>
    </format>
    <format dxfId="43">
      <pivotArea outline="0" collapsedLevelsAreSubtotals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42">
      <pivotArea dataOnly="0" labelOnly="1" outline="0" offset="IV3" fieldPosition="0">
        <references count="1">
          <reference field="1" count="1">
            <x v="1"/>
          </reference>
        </references>
      </pivotArea>
    </format>
    <format dxfId="41">
      <pivotArea dataOnly="0" labelOnly="1" outline="0" offset="IV1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40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4" count="1">
            <x v="0"/>
          </reference>
        </references>
      </pivotArea>
    </format>
    <format dxfId="39">
      <pivotArea outline="0" collapsedLevelsAreSubtotals="1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format>
    <format dxfId="38">
      <pivotArea dataOnly="0" labelOnly="1" outline="0" offset="IV5" fieldPosition="0">
        <references count="1">
          <reference field="1" count="1">
            <x v="0"/>
          </reference>
        </references>
      </pivotArea>
    </format>
    <format dxfId="37">
      <pivotArea dataOnly="0" labelOnly="1" outline="0" offset="IV1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36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4" count="1">
            <x v="0"/>
          </reference>
        </references>
      </pivotArea>
    </format>
    <format dxfId="35">
      <pivotArea outline="0" collapsedLevelsAreSubtotals="1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4" count="1" selected="0">
            <x v="0"/>
          </reference>
        </references>
      </pivotArea>
    </format>
    <format dxfId="34">
      <pivotArea dataOnly="0" labelOnly="1" outline="0" offset="IV5" fieldPosition="0">
        <references count="1">
          <reference field="1" count="1">
            <x v="1"/>
          </reference>
        </references>
      </pivotArea>
    </format>
    <format dxfId="33">
      <pivotArea dataOnly="0" labelOnly="1" outline="0" offset="IV1" fieldPosition="0">
        <references count="2">
          <reference field="1" count="1" selected="0">
            <x v="1"/>
          </reference>
          <reference field="2" count="1">
            <x v="2"/>
          </reference>
        </references>
      </pivotArea>
    </format>
    <format dxfId="32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4" count="1">
            <x v="0"/>
          </reference>
        </references>
      </pivotArea>
    </format>
    <format dxfId="31">
      <pivotArea outline="0" collapsedLevelsAreSubtotals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format>
    <format dxfId="30">
      <pivotArea dataOnly="0" labelOnly="1" outline="0" offset="IV2" fieldPosition="0">
        <references count="1">
          <reference field="1" count="1">
            <x v="0"/>
          </reference>
        </references>
      </pivotArea>
    </format>
    <format dxfId="29">
      <pivotArea dataOnly="0" labelOnly="1" outline="0" offset="IV256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28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4" count="1">
            <x v="1"/>
          </reference>
        </references>
      </pivotArea>
    </format>
    <format dxfId="27">
      <pivotArea outline="0" collapsedLevelsAreSubtotals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</references>
      </pivotArea>
    </format>
    <format dxfId="26">
      <pivotArea dataOnly="0" labelOnly="1" outline="0" offset="IV2" fieldPosition="0">
        <references count="1">
          <reference field="1" count="1">
            <x v="1"/>
          </reference>
        </references>
      </pivotArea>
    </format>
    <format dxfId="25">
      <pivotArea dataOnly="0" labelOnly="1" outline="0" offset="IV256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2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4" count="1">
            <x v="1"/>
          </reference>
        </references>
      </pivotArea>
    </format>
    <format dxfId="23">
      <pivotArea outline="0" collapsedLevelsAreSubtotals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format>
    <format dxfId="22">
      <pivotArea dataOnly="0" labelOnly="1" outline="0" offset="IV4" fieldPosition="0">
        <references count="1">
          <reference field="1" count="1">
            <x v="0"/>
          </reference>
        </references>
      </pivotArea>
    </format>
    <format dxfId="21">
      <pivotArea dataOnly="0" labelOnly="1" outline="0" offset="IV256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20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4" count="1">
            <x v="1"/>
          </reference>
        </references>
      </pivotArea>
    </format>
    <format dxfId="19">
      <pivotArea outline="0" collapsedLevelsAreSubtotals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4" count="1" selected="0">
            <x v="1"/>
          </reference>
        </references>
      </pivotArea>
    </format>
    <format dxfId="18">
      <pivotArea dataOnly="0" labelOnly="1" outline="0" offset="IV4" fieldPosition="0">
        <references count="1">
          <reference field="1" count="1">
            <x v="1"/>
          </reference>
        </references>
      </pivotArea>
    </format>
    <format dxfId="17">
      <pivotArea dataOnly="0" labelOnly="1" outline="0" offset="IV256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16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4" count="1">
            <x v="1"/>
          </reference>
        </references>
      </pivotArea>
    </format>
    <format dxfId="15">
      <pivotArea outline="0" collapsedLevelsAreSubtotals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format>
    <format dxfId="14">
      <pivotArea dataOnly="0" labelOnly="1" outline="0" offset="IV4" fieldPosition="0">
        <references count="1">
          <reference field="1" count="1">
            <x v="0"/>
          </reference>
        </references>
      </pivotArea>
    </format>
    <format dxfId="13">
      <pivotArea dataOnly="0" labelOnly="1" outline="0" offset="IV256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12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4" count="1">
            <x v="1"/>
          </reference>
        </references>
      </pivotArea>
    </format>
    <format dxfId="11">
      <pivotArea outline="0" collapsedLevelsAreSubtotals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4" count="1" selected="0">
            <x v="1"/>
          </reference>
        </references>
      </pivotArea>
    </format>
    <format dxfId="10">
      <pivotArea dataOnly="0" labelOnly="1" outline="0" offset="IV4" fieldPosition="0">
        <references count="1">
          <reference field="1" count="1">
            <x v="1"/>
          </reference>
        </references>
      </pivotArea>
    </format>
    <format dxfId="9">
      <pivotArea dataOnly="0" labelOnly="1" outline="0" offset="IV256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4" count="1">
            <x v="1"/>
          </reference>
        </references>
      </pivotArea>
    </format>
    <format dxfId="7">
      <pivotArea outline="0" collapsedLevelsAreSubtotals="1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format>
    <format dxfId="6">
      <pivotArea dataOnly="0" labelOnly="1" outline="0" offset="IV256" fieldPosition="0">
        <references count="1">
          <reference field="1" count="1">
            <x v="0"/>
          </reference>
        </references>
      </pivotArea>
    </format>
    <format dxfId="5">
      <pivotArea dataOnly="0" labelOnly="1" outline="0" offset="IV256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4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4" count="1">
            <x v="1"/>
          </reference>
        </references>
      </pivotArea>
    </format>
    <format dxfId="3">
      <pivotArea outline="0" collapsedLevelsAreSubtotals="1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4" count="1" selected="0">
            <x v="1"/>
          </reference>
        </references>
      </pivotArea>
    </format>
    <format dxfId="2">
      <pivotArea dataOnly="0" labelOnly="1" outline="0" offset="IV256" fieldPosition="0">
        <references count="1">
          <reference field="1" count="1">
            <x v="1"/>
          </reference>
        </references>
      </pivotArea>
    </format>
    <format dxfId="1">
      <pivotArea dataOnly="0" labelOnly="1" outline="0" offset="IV256" fieldPosition="0">
        <references count="2">
          <reference field="1" count="1" selected="0">
            <x v="1"/>
          </reference>
          <reference field="2" count="1">
            <x v="2"/>
          </reference>
        </references>
      </pivotArea>
    </format>
    <format dxfId="0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3">
  <location ref="A3:H15" firstHeaderRow="1" firstDataRow="3" firstDataCol="2"/>
  <pivotFields count="13">
    <pivotField compact="0" outline="0" subtotalTop="0" showAll="0"/>
    <pivotField axis="axisCol" dataField="1" compact="0" outline="0" subtotalTop="0" showAll="0" sortType="ascending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/>
    <pivotField axis="axisRow" compact="0" outline="0" subtotalTop="0" showAll="0" sortType="ascending">
      <items count="3">
        <item x="0"/>
        <item x="1"/>
        <item t="default"/>
      </items>
    </pivotField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2">
    <field x="2"/>
    <field x="4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uenta de Survived" fld="1" subtotal="count" baseField="4" baseItem="0"/>
    <dataField name="Promedio de Age" fld="5" subtotal="average" baseField="4" baseItem="0" numFmtId="4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4">
  <location ref="A3:H14" firstHeaderRow="1" firstDataRow="3" firstDataCol="2"/>
  <pivotFields count="13">
    <pivotField compact="0" outline="0" subtotalTop="0" showAll="0"/>
    <pivotField axis="axisCol" dataField="1" compact="0" outline="0" subtotalTop="0" showAll="0" sortType="ascending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/>
    <pivotField axis="axisRow" compact="0" outline="0" subtotalTop="0" showAll="0" sortType="ascending">
      <items count="3">
        <item x="0"/>
        <item x="1"/>
        <item t="default"/>
      </items>
    </pivotField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2">
    <field x="4"/>
    <field x="2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uenta de Survived" fld="1" subtotal="count" showDataAs="percentOfRow" baseField="4" baseItem="0" numFmtId="10"/>
    <dataField name="Promedio de Age" fld="5" subtotal="average" baseField="4" baseItem="0" numFmtId="4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3"/>
  <sheetViews>
    <sheetView workbookViewId="0">
      <selection activeCell="B21" sqref="B21"/>
    </sheetView>
  </sheetViews>
  <sheetFormatPr baseColWidth="10" defaultRowHeight="15" x14ac:dyDescent="0.25"/>
  <cols>
    <col min="3" max="3" width="17.5703125" bestFit="1" customWidth="1"/>
    <col min="4" max="4" width="16.42578125" bestFit="1" customWidth="1"/>
    <col min="5" max="5" width="7.28515625" customWidth="1"/>
    <col min="6" max="6" width="11.7109375" bestFit="1" customWidth="1"/>
    <col min="7" max="7" width="16.42578125" bestFit="1" customWidth="1"/>
    <col min="8" max="8" width="12" bestFit="1" customWidth="1"/>
    <col min="9" max="9" width="14.5703125" bestFit="1" customWidth="1"/>
  </cols>
  <sheetData>
    <row r="3" spans="2:9" x14ac:dyDescent="0.25">
      <c r="F3" s="1" t="s">
        <v>1229</v>
      </c>
    </row>
    <row r="4" spans="2:9" x14ac:dyDescent="0.25">
      <c r="B4" t="s">
        <v>1227</v>
      </c>
      <c r="C4" s="1" t="s">
        <v>1</v>
      </c>
      <c r="D4" s="1" t="s">
        <v>2</v>
      </c>
      <c r="E4" s="1" t="s">
        <v>4</v>
      </c>
      <c r="F4" t="s">
        <v>1230</v>
      </c>
      <c r="G4" t="s">
        <v>1223</v>
      </c>
      <c r="H4" t="s">
        <v>1231</v>
      </c>
      <c r="I4" t="s">
        <v>1232</v>
      </c>
    </row>
    <row r="5" spans="2:9" x14ac:dyDescent="0.25">
      <c r="B5" t="str">
        <f>+C5&amp;D5&amp;E5</f>
        <v>01female</v>
      </c>
      <c r="C5" s="6">
        <v>0</v>
      </c>
      <c r="D5" s="6">
        <v>1</v>
      </c>
      <c r="E5" s="6" t="s">
        <v>17</v>
      </c>
      <c r="F5" s="7">
        <v>2</v>
      </c>
      <c r="G5" s="7">
        <v>25.666666666666668</v>
      </c>
      <c r="H5" s="7">
        <v>50</v>
      </c>
      <c r="I5" s="7">
        <v>24.00694344004112</v>
      </c>
    </row>
    <row r="6" spans="2:9" x14ac:dyDescent="0.25">
      <c r="B6" t="str">
        <f t="shared" ref="B6:B17" si="0">+C6&amp;D6&amp;E6</f>
        <v>01male</v>
      </c>
      <c r="C6" s="12">
        <v>0</v>
      </c>
      <c r="D6" s="12">
        <v>1</v>
      </c>
      <c r="E6" s="12" t="s">
        <v>13</v>
      </c>
      <c r="F6" s="13">
        <v>18</v>
      </c>
      <c r="G6" s="13">
        <v>44.581967213114751</v>
      </c>
      <c r="H6" s="13">
        <v>71</v>
      </c>
      <c r="I6" s="13">
        <v>14.457748881905522</v>
      </c>
    </row>
    <row r="7" spans="2:9" x14ac:dyDescent="0.25">
      <c r="B7" t="str">
        <f t="shared" si="0"/>
        <v>02female</v>
      </c>
      <c r="C7" s="8">
        <v>0</v>
      </c>
      <c r="D7" s="8">
        <v>2</v>
      </c>
      <c r="E7" s="8" t="s">
        <v>17</v>
      </c>
      <c r="F7" s="9">
        <v>24</v>
      </c>
      <c r="G7" s="9">
        <v>36</v>
      </c>
      <c r="H7" s="9">
        <v>57</v>
      </c>
      <c r="I7" s="9">
        <v>12.915107432770352</v>
      </c>
    </row>
    <row r="8" spans="2:9" x14ac:dyDescent="0.25">
      <c r="B8" t="str">
        <f t="shared" si="0"/>
        <v>02male</v>
      </c>
      <c r="C8" s="14">
        <v>0</v>
      </c>
      <c r="D8" s="14">
        <v>2</v>
      </c>
      <c r="E8" s="14" t="s">
        <v>13</v>
      </c>
      <c r="F8" s="15">
        <v>16</v>
      </c>
      <c r="G8" s="15">
        <v>33.36904761904762</v>
      </c>
      <c r="H8" s="15">
        <v>70</v>
      </c>
      <c r="I8" s="15">
        <v>12.158124619478343</v>
      </c>
    </row>
    <row r="9" spans="2:9" x14ac:dyDescent="0.25">
      <c r="B9" t="str">
        <f t="shared" si="0"/>
        <v>03female</v>
      </c>
      <c r="C9" s="10">
        <v>0</v>
      </c>
      <c r="D9" s="10">
        <v>3</v>
      </c>
      <c r="E9" s="10" t="s">
        <v>17</v>
      </c>
      <c r="F9" s="11">
        <v>2</v>
      </c>
      <c r="G9" s="11">
        <v>23.818181818181817</v>
      </c>
      <c r="H9" s="11">
        <v>48</v>
      </c>
      <c r="I9" s="11">
        <v>12.833464514612237</v>
      </c>
    </row>
    <row r="10" spans="2:9" x14ac:dyDescent="0.25">
      <c r="B10" t="str">
        <f t="shared" si="0"/>
        <v>03male</v>
      </c>
      <c r="C10" s="16">
        <v>0</v>
      </c>
      <c r="D10" s="16">
        <v>3</v>
      </c>
      <c r="E10" s="16" t="s">
        <v>13</v>
      </c>
      <c r="F10" s="17">
        <v>1</v>
      </c>
      <c r="G10" s="17">
        <v>27.255813953488371</v>
      </c>
      <c r="H10" s="17">
        <v>74</v>
      </c>
      <c r="I10" s="17">
        <v>12.135706609773324</v>
      </c>
    </row>
    <row r="11" spans="2:9" x14ac:dyDescent="0.25">
      <c r="B11" t="str">
        <f t="shared" si="0"/>
        <v>11female</v>
      </c>
      <c r="C11" s="6">
        <v>1</v>
      </c>
      <c r="D11" s="6">
        <v>1</v>
      </c>
      <c r="E11" s="6" t="s">
        <v>17</v>
      </c>
      <c r="F11" s="7">
        <v>14</v>
      </c>
      <c r="G11" s="7">
        <v>34.939024390243901</v>
      </c>
      <c r="H11" s="7">
        <v>63</v>
      </c>
      <c r="I11" s="7">
        <v>13.223013572001044</v>
      </c>
    </row>
    <row r="12" spans="2:9" x14ac:dyDescent="0.25">
      <c r="B12" t="str">
        <f t="shared" si="0"/>
        <v>11male</v>
      </c>
      <c r="C12" s="12">
        <v>1</v>
      </c>
      <c r="D12" s="12">
        <v>1</v>
      </c>
      <c r="E12" s="12" t="s">
        <v>13</v>
      </c>
      <c r="F12" s="13">
        <v>0.92</v>
      </c>
      <c r="G12" s="13">
        <v>36.248000000000005</v>
      </c>
      <c r="H12" s="13">
        <v>80</v>
      </c>
      <c r="I12" s="13">
        <v>14.936743749765332</v>
      </c>
    </row>
    <row r="13" spans="2:9" x14ac:dyDescent="0.25">
      <c r="B13" t="str">
        <f t="shared" si="0"/>
        <v>12female</v>
      </c>
      <c r="C13" s="8">
        <v>1</v>
      </c>
      <c r="D13" s="8">
        <v>2</v>
      </c>
      <c r="E13" s="8" t="s">
        <v>17</v>
      </c>
      <c r="F13" s="9">
        <v>2</v>
      </c>
      <c r="G13" s="9">
        <v>28.080882352941178</v>
      </c>
      <c r="H13" s="9">
        <v>55</v>
      </c>
      <c r="I13" s="9">
        <v>12.764693112433582</v>
      </c>
    </row>
    <row r="14" spans="2:9" x14ac:dyDescent="0.25">
      <c r="B14" t="str">
        <f t="shared" si="0"/>
        <v>12male</v>
      </c>
      <c r="C14" s="14">
        <v>1</v>
      </c>
      <c r="D14" s="14">
        <v>2</v>
      </c>
      <c r="E14" s="14" t="s">
        <v>13</v>
      </c>
      <c r="F14" s="15">
        <v>0.67</v>
      </c>
      <c r="G14" s="15">
        <v>16.022000000000002</v>
      </c>
      <c r="H14" s="15">
        <v>62</v>
      </c>
      <c r="I14" s="15">
        <v>19.547121527222362</v>
      </c>
    </row>
    <row r="15" spans="2:9" x14ac:dyDescent="0.25">
      <c r="B15" t="str">
        <f t="shared" si="0"/>
        <v>13female</v>
      </c>
      <c r="C15" s="10">
        <v>1</v>
      </c>
      <c r="D15" s="10">
        <v>3</v>
      </c>
      <c r="E15" s="10" t="s">
        <v>17</v>
      </c>
      <c r="F15" s="11">
        <v>0.75</v>
      </c>
      <c r="G15" s="11">
        <v>19.329787234042552</v>
      </c>
      <c r="H15" s="11">
        <v>63</v>
      </c>
      <c r="I15" s="11">
        <v>12.303245681590393</v>
      </c>
    </row>
    <row r="16" spans="2:9" x14ac:dyDescent="0.25">
      <c r="B16" t="str">
        <f t="shared" si="0"/>
        <v>13male</v>
      </c>
      <c r="C16" s="16">
        <v>1</v>
      </c>
      <c r="D16" s="16">
        <v>3</v>
      </c>
      <c r="E16" s="16" t="s">
        <v>13</v>
      </c>
      <c r="F16" s="17">
        <v>0.42</v>
      </c>
      <c r="G16" s="17">
        <v>22.274210526315787</v>
      </c>
      <c r="H16" s="17">
        <v>45</v>
      </c>
      <c r="I16" s="17">
        <v>11.555786109267061</v>
      </c>
    </row>
    <row r="17" spans="2:9" x14ac:dyDescent="0.25">
      <c r="C17" t="s">
        <v>1222</v>
      </c>
      <c r="F17" s="3">
        <v>0.42</v>
      </c>
      <c r="G17" s="3">
        <v>29.69911764705882</v>
      </c>
      <c r="H17" s="3">
        <v>80</v>
      </c>
      <c r="I17" s="3">
        <v>14.526497332334039</v>
      </c>
    </row>
    <row r="21" spans="2:9" x14ac:dyDescent="0.25">
      <c r="B21" t="s">
        <v>1242</v>
      </c>
      <c r="D21" s="19"/>
    </row>
    <row r="23" spans="2:9" x14ac:dyDescent="0.25">
      <c r="B23">
        <f>+MATCH(B21,B5:B16)</f>
        <v>12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workbookViewId="0">
      <selection activeCell="G6" sqref="G6"/>
    </sheetView>
  </sheetViews>
  <sheetFormatPr baseColWidth="10" defaultRowHeight="15" x14ac:dyDescent="0.25"/>
  <cols>
    <col min="1" max="1" width="18.28515625" customWidth="1"/>
    <col min="2" max="2" width="7.28515625" bestFit="1" customWidth="1"/>
    <col min="3" max="6" width="18.28515625" bestFit="1" customWidth="1"/>
    <col min="7" max="7" width="23.28515625" bestFit="1" customWidth="1"/>
    <col min="8" max="8" width="21.42578125" bestFit="1" customWidth="1"/>
  </cols>
  <sheetData>
    <row r="3" spans="1:8" x14ac:dyDescent="0.25">
      <c r="C3" s="1" t="s">
        <v>1</v>
      </c>
      <c r="D3" s="1" t="s">
        <v>1229</v>
      </c>
    </row>
    <row r="4" spans="1:8" x14ac:dyDescent="0.25">
      <c r="C4">
        <v>0</v>
      </c>
      <c r="D4">
        <v>0</v>
      </c>
      <c r="E4">
        <v>1</v>
      </c>
      <c r="F4">
        <v>1</v>
      </c>
      <c r="G4" t="s">
        <v>1235</v>
      </c>
      <c r="H4" t="s">
        <v>1236</v>
      </c>
    </row>
    <row r="5" spans="1:8" x14ac:dyDescent="0.25">
      <c r="A5" s="1" t="s">
        <v>2</v>
      </c>
      <c r="B5" s="1" t="s">
        <v>4</v>
      </c>
      <c r="C5" t="s">
        <v>1228</v>
      </c>
      <c r="D5" t="s">
        <v>1223</v>
      </c>
      <c r="E5" t="s">
        <v>1228</v>
      </c>
      <c r="F5" t="s">
        <v>1223</v>
      </c>
    </row>
    <row r="6" spans="1:8" x14ac:dyDescent="0.25">
      <c r="A6">
        <v>1</v>
      </c>
      <c r="B6" t="s">
        <v>17</v>
      </c>
      <c r="C6" s="2">
        <v>3</v>
      </c>
      <c r="D6" s="3">
        <v>25.666666666666668</v>
      </c>
      <c r="E6" s="2">
        <v>91</v>
      </c>
      <c r="F6" s="3">
        <v>34.939024390243901</v>
      </c>
      <c r="G6" s="2">
        <v>94</v>
      </c>
      <c r="H6" s="3">
        <v>34.611764705882351</v>
      </c>
    </row>
    <row r="7" spans="1:8" x14ac:dyDescent="0.25">
      <c r="A7">
        <v>1</v>
      </c>
      <c r="B7" t="s">
        <v>13</v>
      </c>
      <c r="C7" s="2">
        <v>77</v>
      </c>
      <c r="D7" s="3">
        <v>44.581967213114751</v>
      </c>
      <c r="E7" s="2">
        <v>45</v>
      </c>
      <c r="F7" s="3">
        <v>36.248000000000005</v>
      </c>
      <c r="G7" s="2">
        <v>122</v>
      </c>
      <c r="H7" s="3">
        <v>41.281386138613861</v>
      </c>
    </row>
    <row r="8" spans="1:8" x14ac:dyDescent="0.25">
      <c r="A8" t="s">
        <v>1224</v>
      </c>
      <c r="C8" s="2">
        <v>80</v>
      </c>
      <c r="D8" s="3">
        <v>43.6953125</v>
      </c>
      <c r="E8" s="2">
        <v>136</v>
      </c>
      <c r="F8" s="3">
        <v>35.368196721311477</v>
      </c>
      <c r="G8" s="2">
        <v>216</v>
      </c>
      <c r="H8" s="3">
        <v>38.233440860215055</v>
      </c>
    </row>
    <row r="9" spans="1:8" x14ac:dyDescent="0.25">
      <c r="A9">
        <v>2</v>
      </c>
      <c r="B9" t="s">
        <v>17</v>
      </c>
      <c r="C9" s="2">
        <v>6</v>
      </c>
      <c r="D9" s="3">
        <v>36</v>
      </c>
      <c r="E9" s="2">
        <v>70</v>
      </c>
      <c r="F9" s="3">
        <v>28.080882352941178</v>
      </c>
      <c r="G9" s="2">
        <v>76</v>
      </c>
      <c r="H9" s="3">
        <v>28.722972972972972</v>
      </c>
    </row>
    <row r="10" spans="1:8" x14ac:dyDescent="0.25">
      <c r="A10">
        <v>2</v>
      </c>
      <c r="B10" t="s">
        <v>13</v>
      </c>
      <c r="C10" s="2">
        <v>91</v>
      </c>
      <c r="D10" s="3">
        <v>33.36904761904762</v>
      </c>
      <c r="E10" s="2">
        <v>17</v>
      </c>
      <c r="F10" s="3">
        <v>16.022000000000002</v>
      </c>
      <c r="G10" s="2">
        <v>108</v>
      </c>
      <c r="H10" s="3">
        <v>30.740707070707071</v>
      </c>
    </row>
    <row r="11" spans="1:8" x14ac:dyDescent="0.25">
      <c r="A11" t="s">
        <v>1225</v>
      </c>
      <c r="C11" s="2">
        <v>97</v>
      </c>
      <c r="D11" s="3">
        <v>33.544444444444444</v>
      </c>
      <c r="E11" s="2">
        <v>87</v>
      </c>
      <c r="F11" s="3">
        <v>25.901566265060239</v>
      </c>
      <c r="G11" s="2">
        <v>184</v>
      </c>
      <c r="H11" s="3">
        <v>29.877630057803469</v>
      </c>
    </row>
    <row r="12" spans="1:8" x14ac:dyDescent="0.25">
      <c r="A12">
        <v>3</v>
      </c>
      <c r="B12" t="s">
        <v>17</v>
      </c>
      <c r="C12" s="2">
        <v>72</v>
      </c>
      <c r="D12" s="3">
        <v>23.818181818181817</v>
      </c>
      <c r="E12" s="2">
        <v>72</v>
      </c>
      <c r="F12" s="3">
        <v>19.329787234042552</v>
      </c>
      <c r="G12" s="2">
        <v>144</v>
      </c>
      <c r="H12" s="3">
        <v>21.75</v>
      </c>
    </row>
    <row r="13" spans="1:8" x14ac:dyDescent="0.25">
      <c r="A13">
        <v>3</v>
      </c>
      <c r="B13" t="s">
        <v>13</v>
      </c>
      <c r="C13" s="2">
        <v>300</v>
      </c>
      <c r="D13" s="3">
        <v>27.255813953488371</v>
      </c>
      <c r="E13" s="2">
        <v>47</v>
      </c>
      <c r="F13" s="3">
        <v>22.274210526315787</v>
      </c>
      <c r="G13" s="2">
        <v>347</v>
      </c>
      <c r="H13" s="3">
        <v>26.507588932806325</v>
      </c>
    </row>
    <row r="14" spans="1:8" x14ac:dyDescent="0.25">
      <c r="A14" t="s">
        <v>1226</v>
      </c>
      <c r="C14" s="2">
        <v>372</v>
      </c>
      <c r="D14" s="3">
        <v>26.555555555555557</v>
      </c>
      <c r="E14" s="2">
        <v>119</v>
      </c>
      <c r="F14" s="3">
        <v>20.646117647058823</v>
      </c>
      <c r="G14" s="2">
        <v>491</v>
      </c>
      <c r="H14" s="3">
        <v>25.140619718309861</v>
      </c>
    </row>
    <row r="15" spans="1:8" x14ac:dyDescent="0.25">
      <c r="A15" t="s">
        <v>1222</v>
      </c>
      <c r="C15" s="2">
        <v>549</v>
      </c>
      <c r="D15" s="3">
        <v>30.626179245283019</v>
      </c>
      <c r="E15" s="2">
        <v>342</v>
      </c>
      <c r="F15" s="3">
        <v>28.343689655172415</v>
      </c>
      <c r="G15" s="2">
        <v>891</v>
      </c>
      <c r="H15" s="3">
        <v>29.69911764705882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"/>
  <sheetViews>
    <sheetView workbookViewId="0">
      <selection activeCell="D44" sqref="D44"/>
    </sheetView>
  </sheetViews>
  <sheetFormatPr baseColWidth="10" defaultRowHeight="15" x14ac:dyDescent="0.25"/>
  <cols>
    <col min="1" max="1" width="12.5703125" customWidth="1"/>
    <col min="2" max="2" width="8.5703125" bestFit="1" customWidth="1"/>
    <col min="3" max="6" width="18.28515625" bestFit="1" customWidth="1"/>
    <col min="7" max="7" width="23.28515625" bestFit="1" customWidth="1"/>
    <col min="8" max="8" width="21.42578125" bestFit="1" customWidth="1"/>
  </cols>
  <sheetData>
    <row r="3" spans="1:8" x14ac:dyDescent="0.25">
      <c r="C3" s="1" t="s">
        <v>1</v>
      </c>
      <c r="D3" s="1" t="s">
        <v>1229</v>
      </c>
    </row>
    <row r="4" spans="1:8" x14ac:dyDescent="0.25">
      <c r="C4">
        <v>0</v>
      </c>
      <c r="D4">
        <v>0</v>
      </c>
      <c r="E4">
        <v>1</v>
      </c>
      <c r="F4">
        <v>1</v>
      </c>
      <c r="G4" t="s">
        <v>1235</v>
      </c>
      <c r="H4" t="s">
        <v>1236</v>
      </c>
    </row>
    <row r="5" spans="1:8" x14ac:dyDescent="0.25">
      <c r="A5" s="1" t="s">
        <v>4</v>
      </c>
      <c r="B5" s="1" t="s">
        <v>2</v>
      </c>
      <c r="C5" t="s">
        <v>1228</v>
      </c>
      <c r="D5" t="s">
        <v>1223</v>
      </c>
      <c r="E5" t="s">
        <v>1228</v>
      </c>
      <c r="F5" t="s">
        <v>1223</v>
      </c>
    </row>
    <row r="6" spans="1:8" x14ac:dyDescent="0.25">
      <c r="A6" t="s">
        <v>17</v>
      </c>
      <c r="B6">
        <v>1</v>
      </c>
      <c r="C6" s="5">
        <v>3.1914893617021274E-2</v>
      </c>
      <c r="D6" s="3">
        <v>25.666666666666668</v>
      </c>
      <c r="E6" s="5">
        <v>0.96808510638297873</v>
      </c>
      <c r="F6" s="3">
        <v>34.939024390243901</v>
      </c>
      <c r="G6" s="5">
        <v>1</v>
      </c>
      <c r="H6" s="3">
        <v>34.611764705882351</v>
      </c>
    </row>
    <row r="7" spans="1:8" x14ac:dyDescent="0.25">
      <c r="B7">
        <v>2</v>
      </c>
      <c r="C7" s="5">
        <v>7.8947368421052627E-2</v>
      </c>
      <c r="D7" s="3">
        <v>36</v>
      </c>
      <c r="E7" s="5">
        <v>0.92105263157894735</v>
      </c>
      <c r="F7" s="3">
        <v>28.080882352941178</v>
      </c>
      <c r="G7" s="5">
        <v>1</v>
      </c>
      <c r="H7" s="3">
        <v>28.722972972972972</v>
      </c>
    </row>
    <row r="8" spans="1:8" x14ac:dyDescent="0.25">
      <c r="B8">
        <v>3</v>
      </c>
      <c r="C8" s="5">
        <v>0.5</v>
      </c>
      <c r="D8" s="3">
        <v>23.818181818181817</v>
      </c>
      <c r="E8" s="5">
        <v>0.5</v>
      </c>
      <c r="F8" s="3">
        <v>19.329787234042552</v>
      </c>
      <c r="G8" s="5">
        <v>1</v>
      </c>
      <c r="H8" s="3">
        <v>21.75</v>
      </c>
    </row>
    <row r="9" spans="1:8" x14ac:dyDescent="0.25">
      <c r="A9" t="s">
        <v>1240</v>
      </c>
      <c r="C9" s="5">
        <v>0.25796178343949044</v>
      </c>
      <c r="D9" s="3">
        <v>25.046875</v>
      </c>
      <c r="E9" s="5">
        <v>0.7420382165605095</v>
      </c>
      <c r="F9" s="3">
        <v>28.847715736040609</v>
      </c>
      <c r="G9" s="5">
        <v>1</v>
      </c>
      <c r="H9" s="3">
        <v>27.915708812260537</v>
      </c>
    </row>
    <row r="10" spans="1:8" x14ac:dyDescent="0.25">
      <c r="A10" t="s">
        <v>13</v>
      </c>
      <c r="B10">
        <v>1</v>
      </c>
      <c r="C10" s="5">
        <v>0.63114754098360659</v>
      </c>
      <c r="D10" s="3">
        <v>44.581967213114751</v>
      </c>
      <c r="E10" s="5">
        <v>0.36885245901639346</v>
      </c>
      <c r="F10" s="3">
        <v>36.248000000000005</v>
      </c>
      <c r="G10" s="5">
        <v>1</v>
      </c>
      <c r="H10" s="3">
        <v>41.281386138613861</v>
      </c>
    </row>
    <row r="11" spans="1:8" x14ac:dyDescent="0.25">
      <c r="B11">
        <v>2</v>
      </c>
      <c r="C11" s="5">
        <v>0.84259259259259256</v>
      </c>
      <c r="D11" s="3">
        <v>33.36904761904762</v>
      </c>
      <c r="E11" s="5">
        <v>0.15740740740740741</v>
      </c>
      <c r="F11" s="3">
        <v>16.022000000000002</v>
      </c>
      <c r="G11" s="5">
        <v>1</v>
      </c>
      <c r="H11" s="3">
        <v>30.740707070707071</v>
      </c>
    </row>
    <row r="12" spans="1:8" x14ac:dyDescent="0.25">
      <c r="B12">
        <v>3</v>
      </c>
      <c r="C12" s="5">
        <v>0.86455331412103742</v>
      </c>
      <c r="D12" s="3">
        <v>27.255813953488371</v>
      </c>
      <c r="E12" s="5">
        <v>0.13544668587896252</v>
      </c>
      <c r="F12" s="3">
        <v>22.274210526315787</v>
      </c>
      <c r="G12" s="5">
        <v>1</v>
      </c>
      <c r="H12" s="3">
        <v>26.507588932806325</v>
      </c>
    </row>
    <row r="13" spans="1:8" x14ac:dyDescent="0.25">
      <c r="A13" t="s">
        <v>1241</v>
      </c>
      <c r="C13" s="5">
        <v>0.81109185441941078</v>
      </c>
      <c r="D13" s="3">
        <v>31.618055555555557</v>
      </c>
      <c r="E13" s="5">
        <v>0.18890814558058924</v>
      </c>
      <c r="F13" s="3">
        <v>27.276021505376345</v>
      </c>
      <c r="G13" s="5">
        <v>1</v>
      </c>
      <c r="H13" s="3">
        <v>30.726644591611478</v>
      </c>
    </row>
    <row r="14" spans="1:8" x14ac:dyDescent="0.25">
      <c r="A14" t="s">
        <v>1222</v>
      </c>
      <c r="C14" s="5">
        <v>0.61616161616161613</v>
      </c>
      <c r="D14" s="3">
        <v>30.626179245283019</v>
      </c>
      <c r="E14" s="5">
        <v>0.38383838383838381</v>
      </c>
      <c r="F14" s="3">
        <v>28.343689655172415</v>
      </c>
      <c r="G14" s="5">
        <v>1</v>
      </c>
      <c r="H14" s="3">
        <v>29.69911764705882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3"/>
  <sheetViews>
    <sheetView tabSelected="1" workbookViewId="0">
      <pane xSplit="1" ySplit="2" topLeftCell="B342" activePane="bottomRight" state="frozen"/>
      <selection pane="topRight" activeCell="B1" sqref="B1"/>
      <selection pane="bottomLeft" activeCell="A2" sqref="A2"/>
      <selection pane="bottomRight" activeCell="A342" sqref="A342"/>
    </sheetView>
  </sheetViews>
  <sheetFormatPr baseColWidth="10" defaultRowHeight="15" x14ac:dyDescent="0.25"/>
  <cols>
    <col min="4" max="4" width="47.140625" customWidth="1"/>
    <col min="8" max="8" width="11.42578125" style="4"/>
    <col min="11" max="11" width="12.5703125" customWidth="1"/>
    <col min="14" max="15" width="17.140625" customWidth="1"/>
  </cols>
  <sheetData>
    <row r="1" spans="1:16" x14ac:dyDescent="0.25">
      <c r="A1" s="18">
        <v>1</v>
      </c>
      <c r="B1" s="18">
        <v>2</v>
      </c>
      <c r="C1" s="18">
        <v>3</v>
      </c>
      <c r="D1" s="18">
        <v>4</v>
      </c>
      <c r="E1" s="18">
        <v>5</v>
      </c>
      <c r="F1" s="18">
        <v>6</v>
      </c>
      <c r="G1" s="18">
        <v>7</v>
      </c>
      <c r="H1" s="18">
        <v>8</v>
      </c>
      <c r="I1" s="18">
        <v>9</v>
      </c>
      <c r="J1" s="18">
        <v>10</v>
      </c>
      <c r="K1" s="18">
        <v>11</v>
      </c>
      <c r="L1" s="18">
        <v>12</v>
      </c>
      <c r="M1" s="18">
        <v>13</v>
      </c>
      <c r="N1" s="18">
        <v>14</v>
      </c>
      <c r="O1" s="18">
        <v>15</v>
      </c>
      <c r="P1" s="18">
        <v>16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1233</v>
      </c>
      <c r="F2" t="s">
        <v>1234</v>
      </c>
      <c r="G2" t="s">
        <v>5</v>
      </c>
      <c r="H2" s="4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1238</v>
      </c>
      <c r="O2" t="s">
        <v>1239</v>
      </c>
      <c r="P2" t="s">
        <v>1237</v>
      </c>
    </row>
    <row r="3" spans="1:16" x14ac:dyDescent="0.25">
      <c r="A3">
        <v>731</v>
      </c>
      <c r="B3">
        <v>1</v>
      </c>
      <c r="C3">
        <v>1</v>
      </c>
      <c r="D3" t="s">
        <v>1021</v>
      </c>
      <c r="E3" t="s">
        <v>17</v>
      </c>
      <c r="F3">
        <f>+IF(E3="male",1,2)</f>
        <v>2</v>
      </c>
      <c r="G3">
        <v>29</v>
      </c>
      <c r="H3" s="4">
        <f>+IF(G3="",VLOOKUP(B3&amp;C3&amp;E3,AvgAge!$B$5:$AA$16,6,0),G3)</f>
        <v>29</v>
      </c>
      <c r="I3">
        <v>0</v>
      </c>
      <c r="J3">
        <v>0</v>
      </c>
      <c r="K3">
        <v>24160</v>
      </c>
      <c r="L3">
        <v>211.33750000000001</v>
      </c>
      <c r="M3" t="s">
        <v>969</v>
      </c>
      <c r="N3" t="s">
        <v>15</v>
      </c>
      <c r="O3">
        <f>+IF(N3="S",1,IF(N3="Q",2,3))</f>
        <v>1</v>
      </c>
      <c r="P3">
        <f>+MATCH(B3&amp;C3&amp;E3,AvgAge!$B$5:$B$16)</f>
        <v>7</v>
      </c>
    </row>
    <row r="4" spans="1:16" x14ac:dyDescent="0.25">
      <c r="A4">
        <v>306</v>
      </c>
      <c r="B4">
        <v>1</v>
      </c>
      <c r="C4">
        <v>1</v>
      </c>
      <c r="D4" t="s">
        <v>459</v>
      </c>
      <c r="E4" t="s">
        <v>13</v>
      </c>
      <c r="F4">
        <f t="shared" ref="F4:F67" si="0">+IF(E4="male",1,2)</f>
        <v>1</v>
      </c>
      <c r="G4">
        <v>0.92</v>
      </c>
      <c r="H4" s="4">
        <f>+IF(G4="",VLOOKUP(B4&amp;C4&amp;E4,AvgAge!$B$5:$AA$16,6,0),G4)</f>
        <v>0.92</v>
      </c>
      <c r="I4">
        <v>1</v>
      </c>
      <c r="J4">
        <v>2</v>
      </c>
      <c r="K4">
        <v>113781</v>
      </c>
      <c r="L4">
        <v>151.55000000000001</v>
      </c>
      <c r="M4" t="s">
        <v>449</v>
      </c>
      <c r="N4" t="s">
        <v>15</v>
      </c>
      <c r="O4">
        <f t="shared" ref="O4:O67" si="1">+IF(N4="S",1,IF(N4="Q",2,3))</f>
        <v>1</v>
      </c>
      <c r="P4">
        <f>+MATCH(B4&amp;C4&amp;E4,AvgAge!$B$5:$B$16)</f>
        <v>8</v>
      </c>
    </row>
    <row r="5" spans="1:16" x14ac:dyDescent="0.25">
      <c r="A5">
        <v>298</v>
      </c>
      <c r="B5">
        <v>0</v>
      </c>
      <c r="C5">
        <v>1</v>
      </c>
      <c r="D5" t="s">
        <v>448</v>
      </c>
      <c r="E5" t="s">
        <v>17</v>
      </c>
      <c r="F5">
        <f t="shared" si="0"/>
        <v>2</v>
      </c>
      <c r="G5">
        <v>2</v>
      </c>
      <c r="H5" s="4">
        <f>+IF(G5="",VLOOKUP(B5&amp;C5&amp;E5,AvgAge!$B$5:$AA$16,6,0),G5)</f>
        <v>2</v>
      </c>
      <c r="I5">
        <v>1</v>
      </c>
      <c r="J5">
        <v>2</v>
      </c>
      <c r="K5">
        <v>113781</v>
      </c>
      <c r="L5">
        <v>151.55000000000001</v>
      </c>
      <c r="M5" t="s">
        <v>449</v>
      </c>
      <c r="N5" t="s">
        <v>15</v>
      </c>
      <c r="O5">
        <f t="shared" si="1"/>
        <v>1</v>
      </c>
      <c r="P5">
        <f>+MATCH(B5&amp;C5&amp;E5,AvgAge!$B$5:$B$16)</f>
        <v>1</v>
      </c>
    </row>
    <row r="6" spans="1:16" x14ac:dyDescent="0.25">
      <c r="A6">
        <v>499</v>
      </c>
      <c r="B6">
        <v>0</v>
      </c>
      <c r="C6">
        <v>1</v>
      </c>
      <c r="D6" t="s">
        <v>719</v>
      </c>
      <c r="E6" t="s">
        <v>17</v>
      </c>
      <c r="F6">
        <f t="shared" si="0"/>
        <v>2</v>
      </c>
      <c r="G6">
        <v>25</v>
      </c>
      <c r="H6" s="4">
        <f>+IF(G6="",VLOOKUP(B6&amp;C6&amp;E6,AvgAge!$B$5:$AA$16,6,0),G6)</f>
        <v>25</v>
      </c>
      <c r="I6">
        <v>1</v>
      </c>
      <c r="J6">
        <v>2</v>
      </c>
      <c r="K6">
        <v>113781</v>
      </c>
      <c r="L6">
        <v>151.55000000000001</v>
      </c>
      <c r="M6" t="s">
        <v>449</v>
      </c>
      <c r="N6" t="s">
        <v>15</v>
      </c>
      <c r="O6">
        <f t="shared" si="1"/>
        <v>1</v>
      </c>
      <c r="P6">
        <f>+MATCH(B6&amp;C6&amp;E6,AvgAge!$B$5:$B$16)</f>
        <v>1</v>
      </c>
    </row>
    <row r="7" spans="1:16" x14ac:dyDescent="0.25">
      <c r="A7">
        <v>461</v>
      </c>
      <c r="B7">
        <v>1</v>
      </c>
      <c r="C7">
        <v>1</v>
      </c>
      <c r="D7" t="s">
        <v>666</v>
      </c>
      <c r="E7" t="s">
        <v>13</v>
      </c>
      <c r="F7">
        <f t="shared" si="0"/>
        <v>1</v>
      </c>
      <c r="G7">
        <v>48</v>
      </c>
      <c r="H7" s="4">
        <f>+IF(G7="",VLOOKUP(B7&amp;C7&amp;E7,AvgAge!$B$5:$AA$16,6,0),G7)</f>
        <v>48</v>
      </c>
      <c r="I7">
        <v>0</v>
      </c>
      <c r="J7">
        <v>0</v>
      </c>
      <c r="K7">
        <v>19952</v>
      </c>
      <c r="L7">
        <v>26.55</v>
      </c>
      <c r="M7" t="s">
        <v>667</v>
      </c>
      <c r="N7" t="s">
        <v>15</v>
      </c>
      <c r="O7">
        <f t="shared" si="1"/>
        <v>1</v>
      </c>
      <c r="P7">
        <f>+MATCH(B7&amp;C7&amp;E7,AvgAge!$B$5:$B$16)</f>
        <v>8</v>
      </c>
    </row>
    <row r="8" spans="1:16" x14ac:dyDescent="0.25">
      <c r="A8">
        <v>276</v>
      </c>
      <c r="B8">
        <v>1</v>
      </c>
      <c r="C8">
        <v>1</v>
      </c>
      <c r="D8" t="s">
        <v>418</v>
      </c>
      <c r="E8" t="s">
        <v>17</v>
      </c>
      <c r="F8">
        <f t="shared" si="0"/>
        <v>2</v>
      </c>
      <c r="G8">
        <v>63</v>
      </c>
      <c r="H8" s="4">
        <f>+IF(G8="",VLOOKUP(B8&amp;C8&amp;E8,AvgAge!$B$5:$AA$16,6,0),G8)</f>
        <v>63</v>
      </c>
      <c r="I8">
        <v>1</v>
      </c>
      <c r="J8">
        <v>0</v>
      </c>
      <c r="K8">
        <v>13502</v>
      </c>
      <c r="L8">
        <v>77.958299999999994</v>
      </c>
      <c r="M8" t="s">
        <v>419</v>
      </c>
      <c r="N8" t="s">
        <v>15</v>
      </c>
      <c r="O8">
        <f t="shared" si="1"/>
        <v>1</v>
      </c>
      <c r="P8">
        <f>+MATCH(B8&amp;C8&amp;E8,AvgAge!$B$5:$B$16)</f>
        <v>7</v>
      </c>
    </row>
    <row r="9" spans="1:16" x14ac:dyDescent="0.25">
      <c r="A9">
        <v>807</v>
      </c>
      <c r="B9">
        <v>0</v>
      </c>
      <c r="C9">
        <v>1</v>
      </c>
      <c r="D9" t="s">
        <v>1115</v>
      </c>
      <c r="E9" t="s">
        <v>13</v>
      </c>
      <c r="F9">
        <f t="shared" si="0"/>
        <v>1</v>
      </c>
      <c r="G9">
        <v>39</v>
      </c>
      <c r="H9" s="4">
        <f>+IF(G9="",VLOOKUP(B9&amp;C9&amp;E9,AvgAge!$B$5:$AA$16,6,0),G9)</f>
        <v>39</v>
      </c>
      <c r="I9">
        <v>0</v>
      </c>
      <c r="J9">
        <v>0</v>
      </c>
      <c r="K9">
        <v>112050</v>
      </c>
      <c r="L9">
        <v>0</v>
      </c>
      <c r="M9" t="s">
        <v>1116</v>
      </c>
      <c r="N9" t="s">
        <v>15</v>
      </c>
      <c r="O9">
        <f t="shared" si="1"/>
        <v>1</v>
      </c>
      <c r="P9">
        <f>+MATCH(B9&amp;C9&amp;E9,AvgAge!$B$5:$B$16)</f>
        <v>2</v>
      </c>
    </row>
    <row r="10" spans="1:16" x14ac:dyDescent="0.25">
      <c r="A10">
        <v>572</v>
      </c>
      <c r="B10">
        <v>1</v>
      </c>
      <c r="C10">
        <v>1</v>
      </c>
      <c r="D10" t="s">
        <v>817</v>
      </c>
      <c r="E10" t="s">
        <v>17</v>
      </c>
      <c r="F10">
        <f t="shared" si="0"/>
        <v>2</v>
      </c>
      <c r="G10">
        <v>53</v>
      </c>
      <c r="H10" s="4">
        <f>+IF(G10="",VLOOKUP(B10&amp;C10&amp;E10,AvgAge!$B$5:$AA$16,6,0),G10)</f>
        <v>53</v>
      </c>
      <c r="I10">
        <v>2</v>
      </c>
      <c r="J10">
        <v>0</v>
      </c>
      <c r="K10">
        <v>11769</v>
      </c>
      <c r="L10">
        <v>51.479199999999999</v>
      </c>
      <c r="M10" t="s">
        <v>818</v>
      </c>
      <c r="N10" t="s">
        <v>15</v>
      </c>
      <c r="O10">
        <f t="shared" si="1"/>
        <v>1</v>
      </c>
      <c r="P10">
        <f>+MATCH(B10&amp;C10&amp;E10,AvgAge!$B$5:$B$16)</f>
        <v>7</v>
      </c>
    </row>
    <row r="11" spans="1:16" x14ac:dyDescent="0.25">
      <c r="A11">
        <v>494</v>
      </c>
      <c r="B11">
        <v>0</v>
      </c>
      <c r="C11">
        <v>1</v>
      </c>
      <c r="D11" t="s">
        <v>710</v>
      </c>
      <c r="E11" t="s">
        <v>13</v>
      </c>
      <c r="F11">
        <f t="shared" si="0"/>
        <v>1</v>
      </c>
      <c r="G11">
        <v>71</v>
      </c>
      <c r="H11" s="4">
        <f>+IF(G11="",VLOOKUP(B11&amp;C11&amp;E11,AvgAge!$B$5:$AA$16,6,0),G11)</f>
        <v>71</v>
      </c>
      <c r="I11">
        <v>0</v>
      </c>
      <c r="J11">
        <v>0</v>
      </c>
      <c r="K11" t="s">
        <v>711</v>
      </c>
      <c r="L11">
        <v>49.504199999999997</v>
      </c>
      <c r="N11" t="s">
        <v>20</v>
      </c>
      <c r="O11">
        <f t="shared" si="1"/>
        <v>3</v>
      </c>
      <c r="P11">
        <f>+MATCH(B11&amp;C11&amp;E11,AvgAge!$B$5:$B$16)</f>
        <v>2</v>
      </c>
    </row>
    <row r="12" spans="1:16" x14ac:dyDescent="0.25">
      <c r="A12">
        <v>701</v>
      </c>
      <c r="B12">
        <v>1</v>
      </c>
      <c r="C12">
        <v>1</v>
      </c>
      <c r="D12" t="s">
        <v>982</v>
      </c>
      <c r="E12" t="s">
        <v>17</v>
      </c>
      <c r="F12">
        <f t="shared" si="0"/>
        <v>2</v>
      </c>
      <c r="G12">
        <v>18</v>
      </c>
      <c r="H12" s="4">
        <f>+IF(G12="",VLOOKUP(B12&amp;C12&amp;E12,AvgAge!$B$5:$AA$16,6,0),G12)</f>
        <v>18</v>
      </c>
      <c r="I12">
        <v>1</v>
      </c>
      <c r="J12">
        <v>0</v>
      </c>
      <c r="K12" t="s">
        <v>565</v>
      </c>
      <c r="L12">
        <v>227.52500000000001</v>
      </c>
      <c r="M12" t="s">
        <v>983</v>
      </c>
      <c r="N12" t="s">
        <v>20</v>
      </c>
      <c r="O12">
        <f t="shared" si="1"/>
        <v>3</v>
      </c>
      <c r="P12">
        <f>+MATCH(B12&amp;C12&amp;E12,AvgAge!$B$5:$B$16)</f>
        <v>7</v>
      </c>
    </row>
    <row r="13" spans="1:16" x14ac:dyDescent="0.25">
      <c r="A13">
        <v>370</v>
      </c>
      <c r="B13">
        <v>1</v>
      </c>
      <c r="C13">
        <v>1</v>
      </c>
      <c r="D13" t="s">
        <v>548</v>
      </c>
      <c r="E13" t="s">
        <v>17</v>
      </c>
      <c r="F13">
        <f t="shared" si="0"/>
        <v>2</v>
      </c>
      <c r="G13">
        <v>24</v>
      </c>
      <c r="H13" s="4">
        <f>+IF(G13="",VLOOKUP(B13&amp;C13&amp;E13,AvgAge!$B$5:$AA$16,6,0),G13)</f>
        <v>24</v>
      </c>
      <c r="I13">
        <v>0</v>
      </c>
      <c r="J13">
        <v>0</v>
      </c>
      <c r="K13" t="s">
        <v>549</v>
      </c>
      <c r="L13">
        <v>69.3</v>
      </c>
      <c r="M13" t="s">
        <v>550</v>
      </c>
      <c r="N13" t="s">
        <v>20</v>
      </c>
      <c r="O13">
        <f t="shared" si="1"/>
        <v>3</v>
      </c>
      <c r="P13">
        <f>+MATCH(B13&amp;C13&amp;E13,AvgAge!$B$5:$B$16)</f>
        <v>7</v>
      </c>
    </row>
    <row r="14" spans="1:16" x14ac:dyDescent="0.25">
      <c r="A14">
        <v>291</v>
      </c>
      <c r="B14">
        <v>1</v>
      </c>
      <c r="C14">
        <v>1</v>
      </c>
      <c r="D14" t="s">
        <v>437</v>
      </c>
      <c r="E14" t="s">
        <v>17</v>
      </c>
      <c r="F14">
        <f t="shared" si="0"/>
        <v>2</v>
      </c>
      <c r="G14">
        <v>26</v>
      </c>
      <c r="H14" s="4">
        <f>+IF(G14="",VLOOKUP(B14&amp;C14&amp;E14,AvgAge!$B$5:$AA$16,6,0),G14)</f>
        <v>26</v>
      </c>
      <c r="I14">
        <v>0</v>
      </c>
      <c r="J14">
        <v>0</v>
      </c>
      <c r="K14">
        <v>19877</v>
      </c>
      <c r="L14">
        <v>78.849999999999994</v>
      </c>
      <c r="N14" t="s">
        <v>15</v>
      </c>
      <c r="O14">
        <f t="shared" si="1"/>
        <v>1</v>
      </c>
      <c r="P14">
        <f>+MATCH(B14&amp;C14&amp;E14,AvgAge!$B$5:$B$16)</f>
        <v>7</v>
      </c>
    </row>
    <row r="15" spans="1:16" x14ac:dyDescent="0.25">
      <c r="A15">
        <v>631</v>
      </c>
      <c r="B15">
        <v>1</v>
      </c>
      <c r="C15">
        <v>1</v>
      </c>
      <c r="D15" t="s">
        <v>893</v>
      </c>
      <c r="E15" t="s">
        <v>13</v>
      </c>
      <c r="F15">
        <f t="shared" si="0"/>
        <v>1</v>
      </c>
      <c r="G15">
        <v>80</v>
      </c>
      <c r="H15" s="4">
        <f>+IF(G15="",VLOOKUP(B15&amp;C15&amp;E15,AvgAge!$B$5:$AA$16,6,0),G15)</f>
        <v>80</v>
      </c>
      <c r="I15">
        <v>0</v>
      </c>
      <c r="J15">
        <v>0</v>
      </c>
      <c r="K15">
        <v>27042</v>
      </c>
      <c r="L15">
        <v>30</v>
      </c>
      <c r="M15" t="s">
        <v>894</v>
      </c>
      <c r="N15" t="s">
        <v>15</v>
      </c>
      <c r="O15">
        <f t="shared" si="1"/>
        <v>1</v>
      </c>
      <c r="P15">
        <f>+MATCH(B15&amp;C15&amp;E15,AvgAge!$B$5:$B$16)</f>
        <v>8</v>
      </c>
    </row>
    <row r="16" spans="1:16" x14ac:dyDescent="0.25">
      <c r="A16">
        <v>169</v>
      </c>
      <c r="B16">
        <v>0</v>
      </c>
      <c r="C16">
        <v>1</v>
      </c>
      <c r="D16" t="s">
        <v>262</v>
      </c>
      <c r="E16" t="s">
        <v>13</v>
      </c>
      <c r="F16">
        <f t="shared" si="0"/>
        <v>1</v>
      </c>
      <c r="H16" s="4">
        <f>+IF(G16="",VLOOKUP(B16&amp;C16&amp;E16,AvgAge!$B$5:$AA$16,6,0),G16)</f>
        <v>44.581967213114751</v>
      </c>
      <c r="I16">
        <v>0</v>
      </c>
      <c r="J16">
        <v>0</v>
      </c>
      <c r="K16" t="s">
        <v>263</v>
      </c>
      <c r="L16">
        <v>25.925000000000001</v>
      </c>
      <c r="N16" t="s">
        <v>15</v>
      </c>
      <c r="O16">
        <f t="shared" si="1"/>
        <v>1</v>
      </c>
      <c r="P16">
        <f>+MATCH(B16&amp;C16&amp;E16,AvgAge!$B$5:$B$16)</f>
        <v>2</v>
      </c>
    </row>
    <row r="17" spans="1:16" x14ac:dyDescent="0.25">
      <c r="A17">
        <v>119</v>
      </c>
      <c r="B17">
        <v>0</v>
      </c>
      <c r="C17">
        <v>1</v>
      </c>
      <c r="D17" t="s">
        <v>186</v>
      </c>
      <c r="E17" t="s">
        <v>13</v>
      </c>
      <c r="F17">
        <f t="shared" si="0"/>
        <v>1</v>
      </c>
      <c r="G17">
        <v>24</v>
      </c>
      <c r="H17" s="4">
        <f>+IF(G17="",VLOOKUP(B17&amp;C17&amp;E17,AvgAge!$B$5:$AA$16,6,0),G17)</f>
        <v>24</v>
      </c>
      <c r="I17">
        <v>0</v>
      </c>
      <c r="J17">
        <v>1</v>
      </c>
      <c r="K17" t="s">
        <v>187</v>
      </c>
      <c r="L17">
        <v>247.52080000000001</v>
      </c>
      <c r="M17" t="s">
        <v>188</v>
      </c>
      <c r="N17" t="s">
        <v>20</v>
      </c>
      <c r="O17">
        <f t="shared" si="1"/>
        <v>3</v>
      </c>
      <c r="P17">
        <f>+MATCH(B17&amp;C17&amp;E17,AvgAge!$B$5:$B$16)</f>
        <v>2</v>
      </c>
    </row>
    <row r="18" spans="1:16" x14ac:dyDescent="0.25">
      <c r="A18">
        <v>300</v>
      </c>
      <c r="B18">
        <v>1</v>
      </c>
      <c r="C18">
        <v>1</v>
      </c>
      <c r="D18" t="s">
        <v>452</v>
      </c>
      <c r="E18" t="s">
        <v>17</v>
      </c>
      <c r="F18">
        <f t="shared" si="0"/>
        <v>2</v>
      </c>
      <c r="G18">
        <v>50</v>
      </c>
      <c r="H18" s="4">
        <f>+IF(G18="",VLOOKUP(B18&amp;C18&amp;E18,AvgAge!$B$5:$AA$16,6,0),G18)</f>
        <v>50</v>
      </c>
      <c r="I18">
        <v>0</v>
      </c>
      <c r="J18">
        <v>1</v>
      </c>
      <c r="K18" t="s">
        <v>187</v>
      </c>
      <c r="L18">
        <v>247.52080000000001</v>
      </c>
      <c r="M18" t="s">
        <v>188</v>
      </c>
      <c r="N18" t="s">
        <v>20</v>
      </c>
      <c r="O18">
        <f t="shared" si="1"/>
        <v>3</v>
      </c>
      <c r="P18">
        <f>+MATCH(B18&amp;C18&amp;E18,AvgAge!$B$5:$B$16)</f>
        <v>7</v>
      </c>
    </row>
    <row r="19" spans="1:16" x14ac:dyDescent="0.25">
      <c r="A19">
        <v>219</v>
      </c>
      <c r="B19">
        <v>1</v>
      </c>
      <c r="C19">
        <v>1</v>
      </c>
      <c r="D19" t="s">
        <v>332</v>
      </c>
      <c r="E19" t="s">
        <v>17</v>
      </c>
      <c r="F19">
        <f t="shared" si="0"/>
        <v>2</v>
      </c>
      <c r="G19">
        <v>32</v>
      </c>
      <c r="H19" s="4">
        <f>+IF(G19="",VLOOKUP(B19&amp;C19&amp;E19,AvgAge!$B$5:$AA$16,6,0),G19)</f>
        <v>32</v>
      </c>
      <c r="I19">
        <v>0</v>
      </c>
      <c r="J19">
        <v>0</v>
      </c>
      <c r="K19">
        <v>11813</v>
      </c>
      <c r="L19">
        <v>76.291700000000006</v>
      </c>
      <c r="M19" t="s">
        <v>333</v>
      </c>
      <c r="N19" t="s">
        <v>20</v>
      </c>
      <c r="O19">
        <f t="shared" si="1"/>
        <v>3</v>
      </c>
      <c r="P19">
        <f>+MATCH(B19&amp;C19&amp;E19,AvgAge!$B$5:$B$16)</f>
        <v>7</v>
      </c>
    </row>
    <row r="20" spans="1:16" x14ac:dyDescent="0.25">
      <c r="A20">
        <v>249</v>
      </c>
      <c r="B20">
        <v>1</v>
      </c>
      <c r="C20">
        <v>1</v>
      </c>
      <c r="D20" t="s">
        <v>376</v>
      </c>
      <c r="E20" t="s">
        <v>13</v>
      </c>
      <c r="F20">
        <f t="shared" si="0"/>
        <v>1</v>
      </c>
      <c r="G20">
        <v>37</v>
      </c>
      <c r="H20" s="4">
        <f>+IF(G20="",VLOOKUP(B20&amp;C20&amp;E20,AvgAge!$B$5:$AA$16,6,0),G20)</f>
        <v>37</v>
      </c>
      <c r="I20">
        <v>1</v>
      </c>
      <c r="J20">
        <v>1</v>
      </c>
      <c r="K20">
        <v>11751</v>
      </c>
      <c r="L20">
        <v>52.554200000000002</v>
      </c>
      <c r="M20" t="s">
        <v>377</v>
      </c>
      <c r="N20" t="s">
        <v>15</v>
      </c>
      <c r="O20">
        <f t="shared" si="1"/>
        <v>1</v>
      </c>
      <c r="P20">
        <f>+MATCH(B20&amp;C20&amp;E20,AvgAge!$B$5:$B$16)</f>
        <v>8</v>
      </c>
    </row>
    <row r="21" spans="1:16" x14ac:dyDescent="0.25">
      <c r="A21">
        <v>872</v>
      </c>
      <c r="B21">
        <v>1</v>
      </c>
      <c r="C21">
        <v>1</v>
      </c>
      <c r="D21" t="s">
        <v>1197</v>
      </c>
      <c r="E21" t="s">
        <v>17</v>
      </c>
      <c r="F21">
        <f t="shared" si="0"/>
        <v>2</v>
      </c>
      <c r="G21">
        <v>47</v>
      </c>
      <c r="H21" s="4">
        <f>+IF(G21="",VLOOKUP(B21&amp;C21&amp;E21,AvgAge!$B$5:$AA$16,6,0),G21)</f>
        <v>47</v>
      </c>
      <c r="I21">
        <v>1</v>
      </c>
      <c r="J21">
        <v>1</v>
      </c>
      <c r="K21">
        <v>11751</v>
      </c>
      <c r="L21">
        <v>52.554200000000002</v>
      </c>
      <c r="M21" t="s">
        <v>377</v>
      </c>
      <c r="N21" t="s">
        <v>15</v>
      </c>
      <c r="O21">
        <f t="shared" si="1"/>
        <v>1</v>
      </c>
      <c r="P21">
        <f>+MATCH(B21&amp;C21&amp;E21,AvgAge!$B$5:$B$16)</f>
        <v>7</v>
      </c>
    </row>
    <row r="22" spans="1:16" x14ac:dyDescent="0.25">
      <c r="A22">
        <v>890</v>
      </c>
      <c r="B22">
        <v>1</v>
      </c>
      <c r="C22">
        <v>1</v>
      </c>
      <c r="D22" t="s">
        <v>1219</v>
      </c>
      <c r="E22" t="s">
        <v>13</v>
      </c>
      <c r="F22">
        <f t="shared" si="0"/>
        <v>1</v>
      </c>
      <c r="G22">
        <v>26</v>
      </c>
      <c r="H22" s="4">
        <f>+IF(G22="",VLOOKUP(B22&amp;C22&amp;E22,AvgAge!$B$5:$AA$16,6,0),G22)</f>
        <v>26</v>
      </c>
      <c r="I22">
        <v>0</v>
      </c>
      <c r="J22">
        <v>0</v>
      </c>
      <c r="K22">
        <v>111369</v>
      </c>
      <c r="L22">
        <v>30</v>
      </c>
      <c r="M22" t="s">
        <v>1220</v>
      </c>
      <c r="N22" t="s">
        <v>20</v>
      </c>
      <c r="O22">
        <f t="shared" si="1"/>
        <v>3</v>
      </c>
      <c r="P22">
        <f>+MATCH(B22&amp;C22&amp;E22,AvgAge!$B$5:$B$16)</f>
        <v>8</v>
      </c>
    </row>
    <row r="23" spans="1:16" x14ac:dyDescent="0.25">
      <c r="A23">
        <v>381</v>
      </c>
      <c r="B23">
        <v>1</v>
      </c>
      <c r="C23">
        <v>1</v>
      </c>
      <c r="D23" t="s">
        <v>564</v>
      </c>
      <c r="E23" t="s">
        <v>17</v>
      </c>
      <c r="F23">
        <f t="shared" si="0"/>
        <v>2</v>
      </c>
      <c r="G23">
        <v>42</v>
      </c>
      <c r="H23" s="4">
        <f>+IF(G23="",VLOOKUP(B23&amp;C23&amp;E23,AvgAge!$B$5:$AA$16,6,0),G23)</f>
        <v>42</v>
      </c>
      <c r="I23">
        <v>0</v>
      </c>
      <c r="J23">
        <v>0</v>
      </c>
      <c r="K23" t="s">
        <v>565</v>
      </c>
      <c r="L23">
        <v>227.52500000000001</v>
      </c>
      <c r="N23" t="s">
        <v>20</v>
      </c>
      <c r="O23">
        <f t="shared" si="1"/>
        <v>3</v>
      </c>
      <c r="P23">
        <f>+MATCH(B23&amp;C23&amp;E23,AvgAge!$B$5:$B$16)</f>
        <v>7</v>
      </c>
    </row>
    <row r="24" spans="1:16" x14ac:dyDescent="0.25">
      <c r="A24">
        <v>485</v>
      </c>
      <c r="B24">
        <v>1</v>
      </c>
      <c r="C24">
        <v>1</v>
      </c>
      <c r="D24" t="s">
        <v>697</v>
      </c>
      <c r="E24" t="s">
        <v>13</v>
      </c>
      <c r="F24">
        <f t="shared" si="0"/>
        <v>1</v>
      </c>
      <c r="G24">
        <v>25</v>
      </c>
      <c r="H24" s="4">
        <f>+IF(G24="",VLOOKUP(B24&amp;C24&amp;E24,AvgAge!$B$5:$AA$16,6,0),G24)</f>
        <v>25</v>
      </c>
      <c r="I24">
        <v>1</v>
      </c>
      <c r="J24">
        <v>0</v>
      </c>
      <c r="K24">
        <v>11967</v>
      </c>
      <c r="L24">
        <v>91.0792</v>
      </c>
      <c r="M24" t="s">
        <v>439</v>
      </c>
      <c r="N24" t="s">
        <v>20</v>
      </c>
      <c r="O24">
        <f t="shared" si="1"/>
        <v>3</v>
      </c>
      <c r="P24">
        <f>+MATCH(B24&amp;C24&amp;E24,AvgAge!$B$5:$B$16)</f>
        <v>8</v>
      </c>
    </row>
    <row r="25" spans="1:16" x14ac:dyDescent="0.25">
      <c r="A25">
        <v>292</v>
      </c>
      <c r="B25">
        <v>1</v>
      </c>
      <c r="C25">
        <v>1</v>
      </c>
      <c r="D25" t="s">
        <v>438</v>
      </c>
      <c r="E25" t="s">
        <v>17</v>
      </c>
      <c r="F25">
        <f t="shared" si="0"/>
        <v>2</v>
      </c>
      <c r="G25">
        <v>19</v>
      </c>
      <c r="H25" s="4">
        <f>+IF(G25="",VLOOKUP(B25&amp;C25&amp;E25,AvgAge!$B$5:$AA$16,6,0),G25)</f>
        <v>19</v>
      </c>
      <c r="I25">
        <v>1</v>
      </c>
      <c r="J25">
        <v>0</v>
      </c>
      <c r="K25">
        <v>11967</v>
      </c>
      <c r="L25">
        <v>91.0792</v>
      </c>
      <c r="M25" t="s">
        <v>439</v>
      </c>
      <c r="N25" t="s">
        <v>20</v>
      </c>
      <c r="O25">
        <f t="shared" si="1"/>
        <v>3</v>
      </c>
      <c r="P25">
        <f>+MATCH(B25&amp;C25&amp;E25,AvgAge!$B$5:$B$16)</f>
        <v>7</v>
      </c>
    </row>
    <row r="26" spans="1:16" x14ac:dyDescent="0.25">
      <c r="A26">
        <v>270</v>
      </c>
      <c r="B26">
        <v>1</v>
      </c>
      <c r="C26">
        <v>1</v>
      </c>
      <c r="D26" t="s">
        <v>408</v>
      </c>
      <c r="E26" t="s">
        <v>17</v>
      </c>
      <c r="F26">
        <f t="shared" si="0"/>
        <v>2</v>
      </c>
      <c r="G26">
        <v>35</v>
      </c>
      <c r="H26" s="4">
        <f>+IF(G26="",VLOOKUP(B26&amp;C26&amp;E26,AvgAge!$B$5:$AA$16,6,0),G26)</f>
        <v>35</v>
      </c>
      <c r="I26">
        <v>0</v>
      </c>
      <c r="J26">
        <v>0</v>
      </c>
      <c r="K26" t="s">
        <v>409</v>
      </c>
      <c r="L26">
        <v>135.63329999999999</v>
      </c>
      <c r="M26" t="s">
        <v>410</v>
      </c>
      <c r="N26" t="s">
        <v>15</v>
      </c>
      <c r="O26">
        <f t="shared" si="1"/>
        <v>1</v>
      </c>
      <c r="P26">
        <f>+MATCH(B26&amp;C26&amp;E26,AvgAge!$B$5:$B$16)</f>
        <v>7</v>
      </c>
    </row>
    <row r="27" spans="1:16" x14ac:dyDescent="0.25">
      <c r="A27">
        <v>431</v>
      </c>
      <c r="B27">
        <v>1</v>
      </c>
      <c r="C27">
        <v>1</v>
      </c>
      <c r="D27" t="s">
        <v>624</v>
      </c>
      <c r="E27" t="s">
        <v>13</v>
      </c>
      <c r="F27">
        <f t="shared" si="0"/>
        <v>1</v>
      </c>
      <c r="G27">
        <v>28</v>
      </c>
      <c r="H27" s="4">
        <f>+IF(G27="",VLOOKUP(B27&amp;C27&amp;E27,AvgAge!$B$5:$AA$16,6,0),G27)</f>
        <v>28</v>
      </c>
      <c r="I27">
        <v>0</v>
      </c>
      <c r="J27">
        <v>0</v>
      </c>
      <c r="K27">
        <v>110564</v>
      </c>
      <c r="L27">
        <v>26.55</v>
      </c>
      <c r="M27" t="s">
        <v>98</v>
      </c>
      <c r="N27" t="s">
        <v>15</v>
      </c>
      <c r="O27">
        <f t="shared" si="1"/>
        <v>1</v>
      </c>
      <c r="P27">
        <f>+MATCH(B27&amp;C27&amp;E27,AvgAge!$B$5:$B$16)</f>
        <v>8</v>
      </c>
    </row>
    <row r="28" spans="1:16" x14ac:dyDescent="0.25">
      <c r="A28">
        <v>340</v>
      </c>
      <c r="B28">
        <v>0</v>
      </c>
      <c r="C28">
        <v>1</v>
      </c>
      <c r="D28" t="s">
        <v>511</v>
      </c>
      <c r="E28" t="s">
        <v>13</v>
      </c>
      <c r="F28">
        <f t="shared" si="0"/>
        <v>1</v>
      </c>
      <c r="G28">
        <v>45</v>
      </c>
      <c r="H28" s="4">
        <f>+IF(G28="",VLOOKUP(B28&amp;C28&amp;E28,AvgAge!$B$5:$AA$16,6,0),G28)</f>
        <v>45</v>
      </c>
      <c r="I28">
        <v>0</v>
      </c>
      <c r="J28">
        <v>0</v>
      </c>
      <c r="K28">
        <v>113784</v>
      </c>
      <c r="L28">
        <v>35.5</v>
      </c>
      <c r="M28" t="s">
        <v>512</v>
      </c>
      <c r="N28" t="s">
        <v>15</v>
      </c>
      <c r="O28">
        <f t="shared" si="1"/>
        <v>1</v>
      </c>
      <c r="P28">
        <f>+MATCH(B28&amp;C28&amp;E28,AvgAge!$B$5:$B$16)</f>
        <v>2</v>
      </c>
    </row>
    <row r="29" spans="1:16" x14ac:dyDescent="0.25">
      <c r="A29">
        <v>210</v>
      </c>
      <c r="B29">
        <v>1</v>
      </c>
      <c r="C29">
        <v>1</v>
      </c>
      <c r="D29" t="s">
        <v>317</v>
      </c>
      <c r="E29" t="s">
        <v>13</v>
      </c>
      <c r="F29">
        <f t="shared" si="0"/>
        <v>1</v>
      </c>
      <c r="G29">
        <v>40</v>
      </c>
      <c r="H29" s="4">
        <f>+IF(G29="",VLOOKUP(B29&amp;C29&amp;E29,AvgAge!$B$5:$AA$16,6,0),G29)</f>
        <v>40</v>
      </c>
      <c r="I29">
        <v>0</v>
      </c>
      <c r="J29">
        <v>0</v>
      </c>
      <c r="K29">
        <v>112277</v>
      </c>
      <c r="L29">
        <v>31</v>
      </c>
      <c r="M29" t="s">
        <v>318</v>
      </c>
      <c r="N29" t="s">
        <v>20</v>
      </c>
      <c r="O29">
        <f t="shared" si="1"/>
        <v>3</v>
      </c>
      <c r="P29">
        <f>+MATCH(B29&amp;C29&amp;E29,AvgAge!$B$5:$B$16)</f>
        <v>8</v>
      </c>
    </row>
    <row r="30" spans="1:16" x14ac:dyDescent="0.25">
      <c r="A30">
        <v>12</v>
      </c>
      <c r="B30">
        <v>1</v>
      </c>
      <c r="C30">
        <v>1</v>
      </c>
      <c r="D30" t="s">
        <v>36</v>
      </c>
      <c r="E30" t="s">
        <v>17</v>
      </c>
      <c r="F30">
        <f t="shared" si="0"/>
        <v>2</v>
      </c>
      <c r="G30">
        <v>58</v>
      </c>
      <c r="H30" s="4">
        <f>+IF(G30="",VLOOKUP(B30&amp;C30&amp;E30,AvgAge!$B$5:$AA$16,6,0),G30)</f>
        <v>58</v>
      </c>
      <c r="I30">
        <v>0</v>
      </c>
      <c r="J30">
        <v>0</v>
      </c>
      <c r="K30">
        <v>113783</v>
      </c>
      <c r="L30">
        <v>26.55</v>
      </c>
      <c r="M30" t="s">
        <v>37</v>
      </c>
      <c r="N30" t="s">
        <v>15</v>
      </c>
      <c r="O30">
        <f t="shared" si="1"/>
        <v>1</v>
      </c>
      <c r="P30">
        <f>+MATCH(B30&amp;C30&amp;E30,AvgAge!$B$5:$B$16)</f>
        <v>7</v>
      </c>
    </row>
    <row r="31" spans="1:16" x14ac:dyDescent="0.25">
      <c r="A31">
        <v>357</v>
      </c>
      <c r="B31">
        <v>1</v>
      </c>
      <c r="C31">
        <v>1</v>
      </c>
      <c r="D31" t="s">
        <v>531</v>
      </c>
      <c r="E31" t="s">
        <v>17</v>
      </c>
      <c r="F31">
        <f t="shared" si="0"/>
        <v>2</v>
      </c>
      <c r="G31">
        <v>22</v>
      </c>
      <c r="H31" s="4">
        <f>+IF(G31="",VLOOKUP(B31&amp;C31&amp;E31,AvgAge!$B$5:$AA$16,6,0),G31)</f>
        <v>22</v>
      </c>
      <c r="I31">
        <v>0</v>
      </c>
      <c r="J31">
        <v>1</v>
      </c>
      <c r="K31">
        <v>113505</v>
      </c>
      <c r="L31">
        <v>55</v>
      </c>
      <c r="M31" t="s">
        <v>260</v>
      </c>
      <c r="N31" t="s">
        <v>15</v>
      </c>
      <c r="O31">
        <f t="shared" si="1"/>
        <v>1</v>
      </c>
      <c r="P31">
        <f>+MATCH(B31&amp;C31&amp;E31,AvgAge!$B$5:$B$16)</f>
        <v>7</v>
      </c>
    </row>
    <row r="32" spans="1:16" x14ac:dyDescent="0.25">
      <c r="A32">
        <v>508</v>
      </c>
      <c r="B32">
        <v>1</v>
      </c>
      <c r="C32">
        <v>1</v>
      </c>
      <c r="D32" t="s">
        <v>729</v>
      </c>
      <c r="E32" t="s">
        <v>13</v>
      </c>
      <c r="F32">
        <f t="shared" si="0"/>
        <v>1</v>
      </c>
      <c r="H32" s="4">
        <f>+IF(G32="",VLOOKUP(B32&amp;C32&amp;E32,AvgAge!$B$5:$AA$16,6,0),G32)</f>
        <v>36.248000000000005</v>
      </c>
      <c r="I32">
        <v>0</v>
      </c>
      <c r="J32">
        <v>0</v>
      </c>
      <c r="K32">
        <v>111427</v>
      </c>
      <c r="L32">
        <v>26.55</v>
      </c>
      <c r="N32" t="s">
        <v>15</v>
      </c>
      <c r="O32">
        <f t="shared" si="1"/>
        <v>1</v>
      </c>
      <c r="P32">
        <f>+MATCH(B32&amp;C32&amp;E32,AvgAge!$B$5:$B$16)</f>
        <v>8</v>
      </c>
    </row>
    <row r="33" spans="1:16" x14ac:dyDescent="0.25">
      <c r="A33">
        <v>767</v>
      </c>
      <c r="B33">
        <v>0</v>
      </c>
      <c r="C33">
        <v>1</v>
      </c>
      <c r="D33" t="s">
        <v>1065</v>
      </c>
      <c r="E33" t="s">
        <v>13</v>
      </c>
      <c r="F33">
        <f t="shared" si="0"/>
        <v>1</v>
      </c>
      <c r="H33" s="4">
        <f>+IF(G33="",VLOOKUP(B33&amp;C33&amp;E33,AvgAge!$B$5:$AA$16,6,0),G33)</f>
        <v>44.581967213114751</v>
      </c>
      <c r="I33">
        <v>0</v>
      </c>
      <c r="J33">
        <v>0</v>
      </c>
      <c r="K33">
        <v>112379</v>
      </c>
      <c r="L33">
        <v>39.6</v>
      </c>
      <c r="N33" t="s">
        <v>20</v>
      </c>
      <c r="O33">
        <f t="shared" si="1"/>
        <v>3</v>
      </c>
      <c r="P33">
        <f>+MATCH(B33&amp;C33&amp;E33,AvgAge!$B$5:$B$16)</f>
        <v>2</v>
      </c>
    </row>
    <row r="34" spans="1:16" x14ac:dyDescent="0.25">
      <c r="A34">
        <v>195</v>
      </c>
      <c r="B34">
        <v>1</v>
      </c>
      <c r="C34">
        <v>1</v>
      </c>
      <c r="D34" t="s">
        <v>298</v>
      </c>
      <c r="E34" t="s">
        <v>17</v>
      </c>
      <c r="F34">
        <f t="shared" si="0"/>
        <v>2</v>
      </c>
      <c r="G34">
        <v>44</v>
      </c>
      <c r="H34" s="4">
        <f>+IF(G34="",VLOOKUP(B34&amp;C34&amp;E34,AvgAge!$B$5:$AA$16,6,0),G34)</f>
        <v>44</v>
      </c>
      <c r="I34">
        <v>0</v>
      </c>
      <c r="J34">
        <v>0</v>
      </c>
      <c r="K34" t="s">
        <v>299</v>
      </c>
      <c r="L34">
        <v>27.720800000000001</v>
      </c>
      <c r="M34" t="s">
        <v>300</v>
      </c>
      <c r="N34" t="s">
        <v>20</v>
      </c>
      <c r="O34">
        <f t="shared" si="1"/>
        <v>3</v>
      </c>
      <c r="P34">
        <f>+MATCH(B34&amp;C34&amp;E34,AvgAge!$B$5:$B$16)</f>
        <v>7</v>
      </c>
    </row>
    <row r="35" spans="1:16" x14ac:dyDescent="0.25">
      <c r="A35">
        <v>338</v>
      </c>
      <c r="B35">
        <v>1</v>
      </c>
      <c r="C35">
        <v>1</v>
      </c>
      <c r="D35" t="s">
        <v>508</v>
      </c>
      <c r="E35" t="s">
        <v>17</v>
      </c>
      <c r="F35">
        <f t="shared" si="0"/>
        <v>2</v>
      </c>
      <c r="G35">
        <v>41</v>
      </c>
      <c r="H35" s="4">
        <f>+IF(G35="",VLOOKUP(B35&amp;C35&amp;E35,AvgAge!$B$5:$AA$16,6,0),G35)</f>
        <v>41</v>
      </c>
      <c r="I35">
        <v>0</v>
      </c>
      <c r="J35">
        <v>0</v>
      </c>
      <c r="K35">
        <v>16966</v>
      </c>
      <c r="L35">
        <v>134.5</v>
      </c>
      <c r="M35" t="s">
        <v>509</v>
      </c>
      <c r="N35" t="s">
        <v>20</v>
      </c>
      <c r="O35">
        <f t="shared" si="1"/>
        <v>3</v>
      </c>
      <c r="P35">
        <f>+MATCH(B35&amp;C35&amp;E35,AvgAge!$B$5:$B$16)</f>
        <v>7</v>
      </c>
    </row>
    <row r="36" spans="1:16" x14ac:dyDescent="0.25">
      <c r="A36">
        <v>537</v>
      </c>
      <c r="B36">
        <v>0</v>
      </c>
      <c r="C36">
        <v>1</v>
      </c>
      <c r="D36" t="s">
        <v>769</v>
      </c>
      <c r="E36" t="s">
        <v>13</v>
      </c>
      <c r="F36">
        <f t="shared" si="0"/>
        <v>1</v>
      </c>
      <c r="G36">
        <v>45</v>
      </c>
      <c r="H36" s="4">
        <f>+IF(G36="",VLOOKUP(B36&amp;C36&amp;E36,AvgAge!$B$5:$AA$16,6,0),G36)</f>
        <v>45</v>
      </c>
      <c r="I36">
        <v>0</v>
      </c>
      <c r="J36">
        <v>0</v>
      </c>
      <c r="K36">
        <v>113050</v>
      </c>
      <c r="L36">
        <v>26.55</v>
      </c>
      <c r="M36" t="s">
        <v>770</v>
      </c>
      <c r="N36" t="s">
        <v>15</v>
      </c>
      <c r="O36">
        <f t="shared" si="1"/>
        <v>1</v>
      </c>
      <c r="P36">
        <f>+MATCH(B36&amp;C36&amp;E36,AvgAge!$B$5:$B$16)</f>
        <v>2</v>
      </c>
    </row>
    <row r="37" spans="1:16" x14ac:dyDescent="0.25">
      <c r="A37">
        <v>271</v>
      </c>
      <c r="B37">
        <v>0</v>
      </c>
      <c r="C37">
        <v>1</v>
      </c>
      <c r="D37" t="s">
        <v>411</v>
      </c>
      <c r="E37" t="s">
        <v>13</v>
      </c>
      <c r="F37">
        <f t="shared" si="0"/>
        <v>1</v>
      </c>
      <c r="H37" s="4">
        <f>+IF(G37="",VLOOKUP(B37&amp;C37&amp;E37,AvgAge!$B$5:$AA$16,6,0),G37)</f>
        <v>44.581967213114751</v>
      </c>
      <c r="I37">
        <v>0</v>
      </c>
      <c r="J37">
        <v>0</v>
      </c>
      <c r="K37">
        <v>113798</v>
      </c>
      <c r="L37">
        <v>31</v>
      </c>
      <c r="N37" t="s">
        <v>15</v>
      </c>
      <c r="O37">
        <f t="shared" si="1"/>
        <v>1</v>
      </c>
      <c r="P37">
        <f>+MATCH(B37&amp;C37&amp;E37,AvgAge!$B$5:$B$16)</f>
        <v>2</v>
      </c>
    </row>
    <row r="38" spans="1:16" x14ac:dyDescent="0.25">
      <c r="A38">
        <v>708</v>
      </c>
      <c r="B38">
        <v>1</v>
      </c>
      <c r="C38">
        <v>1</v>
      </c>
      <c r="D38" t="s">
        <v>992</v>
      </c>
      <c r="E38" t="s">
        <v>13</v>
      </c>
      <c r="F38">
        <f t="shared" si="0"/>
        <v>1</v>
      </c>
      <c r="G38">
        <v>42</v>
      </c>
      <c r="H38" s="4">
        <f>+IF(G38="",VLOOKUP(B38&amp;C38&amp;E38,AvgAge!$B$5:$AA$16,6,0),G38)</f>
        <v>42</v>
      </c>
      <c r="I38">
        <v>0</v>
      </c>
      <c r="J38">
        <v>0</v>
      </c>
      <c r="K38" t="s">
        <v>993</v>
      </c>
      <c r="L38">
        <v>26.287500000000001</v>
      </c>
      <c r="M38" t="s">
        <v>986</v>
      </c>
      <c r="N38" t="s">
        <v>15</v>
      </c>
      <c r="O38">
        <f t="shared" si="1"/>
        <v>1</v>
      </c>
      <c r="P38">
        <f>+MATCH(B38&amp;C38&amp;E38,AvgAge!$B$5:$B$16)</f>
        <v>8</v>
      </c>
    </row>
    <row r="39" spans="1:16" x14ac:dyDescent="0.25">
      <c r="A39">
        <v>680</v>
      </c>
      <c r="B39">
        <v>1</v>
      </c>
      <c r="C39">
        <v>1</v>
      </c>
      <c r="D39" t="s">
        <v>956</v>
      </c>
      <c r="E39" t="s">
        <v>13</v>
      </c>
      <c r="F39">
        <f t="shared" si="0"/>
        <v>1</v>
      </c>
      <c r="G39">
        <v>36</v>
      </c>
      <c r="H39" s="4">
        <f>+IF(G39="",VLOOKUP(B39&amp;C39&amp;E39,AvgAge!$B$5:$AA$16,6,0),G39)</f>
        <v>36</v>
      </c>
      <c r="I39">
        <v>0</v>
      </c>
      <c r="J39">
        <v>1</v>
      </c>
      <c r="K39" t="s">
        <v>392</v>
      </c>
      <c r="L39">
        <v>512.32920000000001</v>
      </c>
      <c r="M39" t="s">
        <v>957</v>
      </c>
      <c r="N39" t="s">
        <v>20</v>
      </c>
      <c r="O39">
        <f t="shared" si="1"/>
        <v>3</v>
      </c>
      <c r="P39">
        <f>+MATCH(B39&amp;C39&amp;E39,AvgAge!$B$5:$B$16)</f>
        <v>8</v>
      </c>
    </row>
    <row r="40" spans="1:16" x14ac:dyDescent="0.25">
      <c r="A40">
        <v>873</v>
      </c>
      <c r="B40">
        <v>0</v>
      </c>
      <c r="C40">
        <v>1</v>
      </c>
      <c r="D40" t="s">
        <v>1198</v>
      </c>
      <c r="E40" t="s">
        <v>13</v>
      </c>
      <c r="F40">
        <f t="shared" si="0"/>
        <v>1</v>
      </c>
      <c r="G40">
        <v>33</v>
      </c>
      <c r="H40" s="4">
        <f>+IF(G40="",VLOOKUP(B40&amp;C40&amp;E40,AvgAge!$B$5:$AA$16,6,0),G40)</f>
        <v>33</v>
      </c>
      <c r="I40">
        <v>0</v>
      </c>
      <c r="J40">
        <v>0</v>
      </c>
      <c r="K40">
        <v>695</v>
      </c>
      <c r="L40">
        <v>5</v>
      </c>
      <c r="M40" t="s">
        <v>957</v>
      </c>
      <c r="N40" t="s">
        <v>15</v>
      </c>
      <c r="O40">
        <f t="shared" si="1"/>
        <v>1</v>
      </c>
      <c r="P40">
        <f>+MATCH(B40&amp;C40&amp;E40,AvgAge!$B$5:$B$16)</f>
        <v>2</v>
      </c>
    </row>
    <row r="41" spans="1:16" x14ac:dyDescent="0.25">
      <c r="A41">
        <v>84</v>
      </c>
      <c r="B41">
        <v>0</v>
      </c>
      <c r="C41">
        <v>1</v>
      </c>
      <c r="D41" t="s">
        <v>138</v>
      </c>
      <c r="E41" t="s">
        <v>13</v>
      </c>
      <c r="F41">
        <f t="shared" si="0"/>
        <v>1</v>
      </c>
      <c r="G41">
        <v>28</v>
      </c>
      <c r="H41" s="4">
        <f>+IF(G41="",VLOOKUP(B41&amp;C41&amp;E41,AvgAge!$B$5:$AA$16,6,0),G41)</f>
        <v>28</v>
      </c>
      <c r="I41">
        <v>0</v>
      </c>
      <c r="J41">
        <v>0</v>
      </c>
      <c r="K41">
        <v>113059</v>
      </c>
      <c r="L41">
        <v>47.1</v>
      </c>
      <c r="N41" t="s">
        <v>15</v>
      </c>
      <c r="O41">
        <f t="shared" si="1"/>
        <v>1</v>
      </c>
      <c r="P41">
        <f>+MATCH(B41&amp;C41&amp;E41,AvgAge!$B$5:$B$16)</f>
        <v>2</v>
      </c>
    </row>
    <row r="42" spans="1:16" x14ac:dyDescent="0.25">
      <c r="A42">
        <v>803</v>
      </c>
      <c r="B42">
        <v>1</v>
      </c>
      <c r="C42">
        <v>1</v>
      </c>
      <c r="D42" t="s">
        <v>1111</v>
      </c>
      <c r="E42" t="s">
        <v>13</v>
      </c>
      <c r="F42">
        <f t="shared" si="0"/>
        <v>1</v>
      </c>
      <c r="G42">
        <v>11</v>
      </c>
      <c r="H42" s="4">
        <f>+IF(G42="",VLOOKUP(B42&amp;C42&amp;E42,AvgAge!$B$5:$AA$16,6,0),G42)</f>
        <v>11</v>
      </c>
      <c r="I42">
        <v>1</v>
      </c>
      <c r="J42">
        <v>2</v>
      </c>
      <c r="K42">
        <v>113760</v>
      </c>
      <c r="L42">
        <v>120</v>
      </c>
      <c r="M42" t="s">
        <v>578</v>
      </c>
      <c r="N42" t="s">
        <v>15</v>
      </c>
      <c r="O42">
        <f t="shared" si="1"/>
        <v>1</v>
      </c>
      <c r="P42">
        <f>+MATCH(B42&amp;C42&amp;E42,AvgAge!$B$5:$B$16)</f>
        <v>8</v>
      </c>
    </row>
    <row r="43" spans="1:16" x14ac:dyDescent="0.25">
      <c r="A43">
        <v>436</v>
      </c>
      <c r="B43">
        <v>1</v>
      </c>
      <c r="C43">
        <v>1</v>
      </c>
      <c r="D43" t="s">
        <v>632</v>
      </c>
      <c r="E43" t="s">
        <v>17</v>
      </c>
      <c r="F43">
        <f t="shared" si="0"/>
        <v>2</v>
      </c>
      <c r="G43">
        <v>14</v>
      </c>
      <c r="H43" s="4">
        <f>+IF(G43="",VLOOKUP(B43&amp;C43&amp;E43,AvgAge!$B$5:$AA$16,6,0),G43)</f>
        <v>14</v>
      </c>
      <c r="I43">
        <v>1</v>
      </c>
      <c r="J43">
        <v>2</v>
      </c>
      <c r="K43">
        <v>113760</v>
      </c>
      <c r="L43">
        <v>120</v>
      </c>
      <c r="M43" t="s">
        <v>578</v>
      </c>
      <c r="N43" t="s">
        <v>15</v>
      </c>
      <c r="O43">
        <f t="shared" si="1"/>
        <v>1</v>
      </c>
      <c r="P43">
        <f>+MATCH(B43&amp;C43&amp;E43,AvgAge!$B$5:$B$16)</f>
        <v>7</v>
      </c>
    </row>
    <row r="44" spans="1:16" x14ac:dyDescent="0.25">
      <c r="A44">
        <v>391</v>
      </c>
      <c r="B44">
        <v>1</v>
      </c>
      <c r="C44">
        <v>1</v>
      </c>
      <c r="D44" t="s">
        <v>577</v>
      </c>
      <c r="E44" t="s">
        <v>13</v>
      </c>
      <c r="F44">
        <f t="shared" si="0"/>
        <v>1</v>
      </c>
      <c r="G44">
        <v>36</v>
      </c>
      <c r="H44" s="4">
        <f>+IF(G44="",VLOOKUP(B44&amp;C44&amp;E44,AvgAge!$B$5:$AA$16,6,0),G44)</f>
        <v>36</v>
      </c>
      <c r="I44">
        <v>1</v>
      </c>
      <c r="J44">
        <v>2</v>
      </c>
      <c r="K44">
        <v>113760</v>
      </c>
      <c r="L44">
        <v>120</v>
      </c>
      <c r="M44" t="s">
        <v>578</v>
      </c>
      <c r="N44" t="s">
        <v>15</v>
      </c>
      <c r="O44">
        <f t="shared" si="1"/>
        <v>1</v>
      </c>
      <c r="P44">
        <f>+MATCH(B44&amp;C44&amp;E44,AvgAge!$B$5:$B$16)</f>
        <v>8</v>
      </c>
    </row>
    <row r="45" spans="1:16" x14ac:dyDescent="0.25">
      <c r="A45">
        <v>764</v>
      </c>
      <c r="B45">
        <v>1</v>
      </c>
      <c r="C45">
        <v>1</v>
      </c>
      <c r="D45" t="s">
        <v>1061</v>
      </c>
      <c r="E45" t="s">
        <v>17</v>
      </c>
      <c r="F45">
        <f t="shared" si="0"/>
        <v>2</v>
      </c>
      <c r="G45">
        <v>36</v>
      </c>
      <c r="H45" s="4">
        <f>+IF(G45="",VLOOKUP(B45&amp;C45&amp;E45,AvgAge!$B$5:$AA$16,6,0),G45)</f>
        <v>36</v>
      </c>
      <c r="I45">
        <v>1</v>
      </c>
      <c r="J45">
        <v>2</v>
      </c>
      <c r="K45">
        <v>113760</v>
      </c>
      <c r="L45">
        <v>120</v>
      </c>
      <c r="M45" t="s">
        <v>578</v>
      </c>
      <c r="N45" t="s">
        <v>15</v>
      </c>
      <c r="O45">
        <f t="shared" si="1"/>
        <v>1</v>
      </c>
      <c r="P45">
        <f>+MATCH(B45&amp;C45&amp;E45,AvgAge!$B$5:$B$16)</f>
        <v>7</v>
      </c>
    </row>
    <row r="46" spans="1:16" x14ac:dyDescent="0.25">
      <c r="A46">
        <v>742</v>
      </c>
      <c r="B46">
        <v>0</v>
      </c>
      <c r="C46">
        <v>1</v>
      </c>
      <c r="D46" t="s">
        <v>1034</v>
      </c>
      <c r="E46" t="s">
        <v>13</v>
      </c>
      <c r="F46">
        <f t="shared" si="0"/>
        <v>1</v>
      </c>
      <c r="G46">
        <v>36</v>
      </c>
      <c r="H46" s="4">
        <f>+IF(G46="",VLOOKUP(B46&amp;C46&amp;E46,AvgAge!$B$5:$AA$16,6,0),G46)</f>
        <v>36</v>
      </c>
      <c r="I46">
        <v>1</v>
      </c>
      <c r="J46">
        <v>0</v>
      </c>
      <c r="K46">
        <v>19877</v>
      </c>
      <c r="L46">
        <v>78.849999999999994</v>
      </c>
      <c r="M46" t="s">
        <v>1035</v>
      </c>
      <c r="N46" t="s">
        <v>15</v>
      </c>
      <c r="O46">
        <f t="shared" si="1"/>
        <v>1</v>
      </c>
      <c r="P46">
        <f>+MATCH(B46&amp;C46&amp;E46,AvgAge!$B$5:$B$16)</f>
        <v>2</v>
      </c>
    </row>
    <row r="47" spans="1:16" x14ac:dyDescent="0.25">
      <c r="A47">
        <v>93</v>
      </c>
      <c r="B47">
        <v>0</v>
      </c>
      <c r="C47">
        <v>1</v>
      </c>
      <c r="D47" t="s">
        <v>150</v>
      </c>
      <c r="E47" t="s">
        <v>13</v>
      </c>
      <c r="F47">
        <f t="shared" si="0"/>
        <v>1</v>
      </c>
      <c r="G47">
        <v>46</v>
      </c>
      <c r="H47" s="4">
        <f>+IF(G47="",VLOOKUP(B47&amp;C47&amp;E47,AvgAge!$B$5:$AA$16,6,0),G47)</f>
        <v>46</v>
      </c>
      <c r="I47">
        <v>1</v>
      </c>
      <c r="J47">
        <v>0</v>
      </c>
      <c r="K47" t="s">
        <v>151</v>
      </c>
      <c r="L47">
        <v>61.174999999999997</v>
      </c>
      <c r="M47" t="s">
        <v>152</v>
      </c>
      <c r="N47" t="s">
        <v>15</v>
      </c>
      <c r="O47">
        <f t="shared" si="1"/>
        <v>1</v>
      </c>
      <c r="P47">
        <f>+MATCH(B47&amp;C47&amp;E47,AvgAge!$B$5:$B$16)</f>
        <v>2</v>
      </c>
    </row>
    <row r="48" spans="1:16" x14ac:dyDescent="0.25">
      <c r="A48">
        <v>725</v>
      </c>
      <c r="B48">
        <v>1</v>
      </c>
      <c r="C48">
        <v>1</v>
      </c>
      <c r="D48" t="s">
        <v>1013</v>
      </c>
      <c r="E48" t="s">
        <v>13</v>
      </c>
      <c r="F48">
        <f t="shared" si="0"/>
        <v>1</v>
      </c>
      <c r="G48">
        <v>27</v>
      </c>
      <c r="H48" s="4">
        <f>+IF(G48="",VLOOKUP(B48&amp;C48&amp;E48,AvgAge!$B$5:$AA$16,6,0),G48)</f>
        <v>27</v>
      </c>
      <c r="I48">
        <v>1</v>
      </c>
      <c r="J48">
        <v>0</v>
      </c>
      <c r="K48">
        <v>113806</v>
      </c>
      <c r="L48">
        <v>53.1</v>
      </c>
      <c r="M48" t="s">
        <v>1014</v>
      </c>
      <c r="N48" t="s">
        <v>15</v>
      </c>
      <c r="O48">
        <f t="shared" si="1"/>
        <v>1</v>
      </c>
      <c r="P48">
        <f>+MATCH(B48&amp;C48&amp;E48,AvgAge!$B$5:$B$16)</f>
        <v>8</v>
      </c>
    </row>
    <row r="49" spans="1:16" x14ac:dyDescent="0.25">
      <c r="A49">
        <v>810</v>
      </c>
      <c r="B49">
        <v>1</v>
      </c>
      <c r="C49">
        <v>1</v>
      </c>
      <c r="D49" t="s">
        <v>1119</v>
      </c>
      <c r="E49" t="s">
        <v>17</v>
      </c>
      <c r="F49">
        <f t="shared" si="0"/>
        <v>2</v>
      </c>
      <c r="G49">
        <v>33</v>
      </c>
      <c r="H49" s="4">
        <f>+IF(G49="",VLOOKUP(B49&amp;C49&amp;E49,AvgAge!$B$5:$AA$16,6,0),G49)</f>
        <v>33</v>
      </c>
      <c r="I49">
        <v>1</v>
      </c>
      <c r="J49">
        <v>0</v>
      </c>
      <c r="K49">
        <v>113806</v>
      </c>
      <c r="L49">
        <v>53.1</v>
      </c>
      <c r="M49" t="s">
        <v>1014</v>
      </c>
      <c r="N49" t="s">
        <v>15</v>
      </c>
      <c r="O49">
        <f t="shared" si="1"/>
        <v>1</v>
      </c>
      <c r="P49">
        <f>+MATCH(B49&amp;C49&amp;E49,AvgAge!$B$5:$B$16)</f>
        <v>7</v>
      </c>
    </row>
    <row r="50" spans="1:16" x14ac:dyDescent="0.25">
      <c r="A50">
        <v>258</v>
      </c>
      <c r="B50">
        <v>1</v>
      </c>
      <c r="C50">
        <v>1</v>
      </c>
      <c r="D50" t="s">
        <v>389</v>
      </c>
      <c r="E50" t="s">
        <v>17</v>
      </c>
      <c r="F50">
        <f t="shared" si="0"/>
        <v>2</v>
      </c>
      <c r="G50">
        <v>30</v>
      </c>
      <c r="H50" s="4">
        <f>+IF(G50="",VLOOKUP(B50&amp;C50&amp;E50,AvgAge!$B$5:$AA$16,6,0),G50)</f>
        <v>30</v>
      </c>
      <c r="I50">
        <v>0</v>
      </c>
      <c r="J50">
        <v>0</v>
      </c>
      <c r="K50">
        <v>110152</v>
      </c>
      <c r="L50">
        <v>86.5</v>
      </c>
      <c r="M50" t="s">
        <v>390</v>
      </c>
      <c r="N50" t="s">
        <v>15</v>
      </c>
      <c r="O50">
        <f t="shared" si="1"/>
        <v>1</v>
      </c>
      <c r="P50">
        <f>+MATCH(B50&amp;C50&amp;E50,AvgAge!$B$5:$B$16)</f>
        <v>7</v>
      </c>
    </row>
    <row r="51" spans="1:16" x14ac:dyDescent="0.25">
      <c r="A51">
        <v>167</v>
      </c>
      <c r="B51">
        <v>1</v>
      </c>
      <c r="C51">
        <v>1</v>
      </c>
      <c r="D51" t="s">
        <v>259</v>
      </c>
      <c r="E51" t="s">
        <v>17</v>
      </c>
      <c r="F51">
        <f t="shared" si="0"/>
        <v>2</v>
      </c>
      <c r="H51" s="4">
        <f>+IF(G51="",VLOOKUP(B51&amp;C51&amp;E51,AvgAge!$B$5:$AA$16,6,0),G51)</f>
        <v>34.939024390243901</v>
      </c>
      <c r="I51">
        <v>0</v>
      </c>
      <c r="J51">
        <v>1</v>
      </c>
      <c r="K51">
        <v>113505</v>
      </c>
      <c r="L51">
        <v>55</v>
      </c>
      <c r="M51" t="s">
        <v>260</v>
      </c>
      <c r="N51" t="s">
        <v>15</v>
      </c>
      <c r="O51">
        <f t="shared" si="1"/>
        <v>1</v>
      </c>
      <c r="P51">
        <f>+MATCH(B51&amp;C51&amp;E51,AvgAge!$B$5:$B$16)</f>
        <v>7</v>
      </c>
    </row>
    <row r="52" spans="1:16" x14ac:dyDescent="0.25">
      <c r="A52">
        <v>709</v>
      </c>
      <c r="B52">
        <v>1</v>
      </c>
      <c r="C52">
        <v>1</v>
      </c>
      <c r="D52" t="s">
        <v>994</v>
      </c>
      <c r="E52" t="s">
        <v>17</v>
      </c>
      <c r="F52">
        <f t="shared" si="0"/>
        <v>2</v>
      </c>
      <c r="G52">
        <v>22</v>
      </c>
      <c r="H52" s="4">
        <f>+IF(G52="",VLOOKUP(B52&amp;C52&amp;E52,AvgAge!$B$5:$AA$16,6,0),G52)</f>
        <v>22</v>
      </c>
      <c r="I52">
        <v>0</v>
      </c>
      <c r="J52">
        <v>0</v>
      </c>
      <c r="K52">
        <v>113781</v>
      </c>
      <c r="L52">
        <v>151.55000000000001</v>
      </c>
      <c r="N52" t="s">
        <v>15</v>
      </c>
      <c r="O52">
        <f t="shared" si="1"/>
        <v>1</v>
      </c>
      <c r="P52">
        <f>+MATCH(B52&amp;C52&amp;E52,AvgAge!$B$5:$B$16)</f>
        <v>7</v>
      </c>
    </row>
    <row r="53" spans="1:16" x14ac:dyDescent="0.25">
      <c r="A53">
        <v>476</v>
      </c>
      <c r="B53">
        <v>0</v>
      </c>
      <c r="C53">
        <v>1</v>
      </c>
      <c r="D53" t="s">
        <v>686</v>
      </c>
      <c r="E53" t="s">
        <v>13</v>
      </c>
      <c r="F53">
        <f t="shared" si="0"/>
        <v>1</v>
      </c>
      <c r="H53" s="4">
        <f>+IF(G53="",VLOOKUP(B53&amp;C53&amp;E53,AvgAge!$B$5:$AA$16,6,0),G53)</f>
        <v>44.581967213114751</v>
      </c>
      <c r="I53">
        <v>0</v>
      </c>
      <c r="J53">
        <v>0</v>
      </c>
      <c r="K53">
        <v>110465</v>
      </c>
      <c r="L53">
        <v>52</v>
      </c>
      <c r="M53" t="s">
        <v>687</v>
      </c>
      <c r="N53" t="s">
        <v>15</v>
      </c>
      <c r="O53">
        <f t="shared" si="1"/>
        <v>1</v>
      </c>
      <c r="P53">
        <f>+MATCH(B53&amp;C53&amp;E53,AvgAge!$B$5:$B$16)</f>
        <v>2</v>
      </c>
    </row>
    <row r="54" spans="1:16" x14ac:dyDescent="0.25">
      <c r="A54">
        <v>663</v>
      </c>
      <c r="B54">
        <v>0</v>
      </c>
      <c r="C54">
        <v>1</v>
      </c>
      <c r="D54" t="s">
        <v>932</v>
      </c>
      <c r="E54" t="s">
        <v>13</v>
      </c>
      <c r="F54">
        <f t="shared" si="0"/>
        <v>1</v>
      </c>
      <c r="G54">
        <v>47</v>
      </c>
      <c r="H54" s="4">
        <f>+IF(G54="",VLOOKUP(B54&amp;C54&amp;E54,AvgAge!$B$5:$AA$16,6,0),G54)</f>
        <v>47</v>
      </c>
      <c r="I54">
        <v>0</v>
      </c>
      <c r="J54">
        <v>0</v>
      </c>
      <c r="K54">
        <v>5727</v>
      </c>
      <c r="L54">
        <v>25.587499999999999</v>
      </c>
      <c r="M54" t="s">
        <v>933</v>
      </c>
      <c r="N54" t="s">
        <v>15</v>
      </c>
      <c r="O54">
        <f t="shared" si="1"/>
        <v>1</v>
      </c>
      <c r="P54">
        <f>+MATCH(B54&amp;C54&amp;E54,AvgAge!$B$5:$B$16)</f>
        <v>2</v>
      </c>
    </row>
    <row r="55" spans="1:16" x14ac:dyDescent="0.25">
      <c r="A55">
        <v>836</v>
      </c>
      <c r="B55">
        <v>1</v>
      </c>
      <c r="C55">
        <v>1</v>
      </c>
      <c r="D55" t="s">
        <v>1150</v>
      </c>
      <c r="E55" t="s">
        <v>17</v>
      </c>
      <c r="F55">
        <f t="shared" si="0"/>
        <v>2</v>
      </c>
      <c r="G55">
        <v>39</v>
      </c>
      <c r="H55" s="4">
        <f>+IF(G55="",VLOOKUP(B55&amp;C55&amp;E55,AvgAge!$B$5:$AA$16,6,0),G55)</f>
        <v>39</v>
      </c>
      <c r="I55">
        <v>1</v>
      </c>
      <c r="J55">
        <v>1</v>
      </c>
      <c r="K55" t="s">
        <v>1151</v>
      </c>
      <c r="L55">
        <v>83.158299999999997</v>
      </c>
      <c r="M55" t="s">
        <v>1152</v>
      </c>
      <c r="N55" t="s">
        <v>20</v>
      </c>
      <c r="O55">
        <f t="shared" si="1"/>
        <v>3</v>
      </c>
      <c r="P55">
        <f>+MATCH(B55&amp;C55&amp;E55,AvgAge!$B$5:$B$16)</f>
        <v>7</v>
      </c>
    </row>
    <row r="56" spans="1:16" x14ac:dyDescent="0.25">
      <c r="A56">
        <v>746</v>
      </c>
      <c r="B56">
        <v>0</v>
      </c>
      <c r="C56">
        <v>1</v>
      </c>
      <c r="D56" t="s">
        <v>1040</v>
      </c>
      <c r="E56" t="s">
        <v>13</v>
      </c>
      <c r="F56">
        <f t="shared" si="0"/>
        <v>1</v>
      </c>
      <c r="G56">
        <v>70</v>
      </c>
      <c r="H56" s="4">
        <f>+IF(G56="",VLOOKUP(B56&amp;C56&amp;E56,AvgAge!$B$5:$AA$16,6,0),G56)</f>
        <v>70</v>
      </c>
      <c r="I56">
        <v>1</v>
      </c>
      <c r="J56">
        <v>1</v>
      </c>
      <c r="K56" t="s">
        <v>777</v>
      </c>
      <c r="L56">
        <v>71</v>
      </c>
      <c r="M56" t="s">
        <v>778</v>
      </c>
      <c r="N56" t="s">
        <v>15</v>
      </c>
      <c r="O56">
        <f t="shared" si="1"/>
        <v>1</v>
      </c>
      <c r="P56">
        <f>+MATCH(B56&amp;C56&amp;E56,AvgAge!$B$5:$B$16)</f>
        <v>2</v>
      </c>
    </row>
    <row r="57" spans="1:16" x14ac:dyDescent="0.25">
      <c r="A57">
        <v>541</v>
      </c>
      <c r="B57">
        <v>1</v>
      </c>
      <c r="C57">
        <v>1</v>
      </c>
      <c r="D57" t="s">
        <v>776</v>
      </c>
      <c r="E57" t="s">
        <v>17</v>
      </c>
      <c r="F57">
        <f t="shared" si="0"/>
        <v>2</v>
      </c>
      <c r="G57">
        <v>36</v>
      </c>
      <c r="H57" s="4">
        <f>+IF(G57="",VLOOKUP(B57&amp;C57&amp;E57,AvgAge!$B$5:$AA$16,6,0),G57)</f>
        <v>36</v>
      </c>
      <c r="I57">
        <v>0</v>
      </c>
      <c r="J57">
        <v>2</v>
      </c>
      <c r="K57" t="s">
        <v>777</v>
      </c>
      <c r="L57">
        <v>71</v>
      </c>
      <c r="M57" t="s">
        <v>778</v>
      </c>
      <c r="N57" t="s">
        <v>15</v>
      </c>
      <c r="O57">
        <f t="shared" si="1"/>
        <v>1</v>
      </c>
      <c r="P57">
        <f>+MATCH(B57&amp;C57&amp;E57,AvgAge!$B$5:$B$16)</f>
        <v>7</v>
      </c>
    </row>
    <row r="58" spans="1:16" x14ac:dyDescent="0.25">
      <c r="A58">
        <v>2</v>
      </c>
      <c r="B58">
        <v>1</v>
      </c>
      <c r="C58">
        <v>1</v>
      </c>
      <c r="D58" t="s">
        <v>16</v>
      </c>
      <c r="E58" t="s">
        <v>17</v>
      </c>
      <c r="F58">
        <f t="shared" si="0"/>
        <v>2</v>
      </c>
      <c r="G58">
        <v>38</v>
      </c>
      <c r="H58" s="4">
        <f>+IF(G58="",VLOOKUP(B58&amp;C58&amp;E58,AvgAge!$B$5:$AA$16,6,0),G58)</f>
        <v>38</v>
      </c>
      <c r="I58">
        <v>1</v>
      </c>
      <c r="J58">
        <v>0</v>
      </c>
      <c r="K58" t="s">
        <v>18</v>
      </c>
      <c r="L58">
        <v>71.283299999999997</v>
      </c>
      <c r="M58" t="s">
        <v>19</v>
      </c>
      <c r="N58" t="s">
        <v>20</v>
      </c>
      <c r="O58">
        <f t="shared" si="1"/>
        <v>3</v>
      </c>
      <c r="P58">
        <f>+MATCH(B58&amp;C58&amp;E58,AvgAge!$B$5:$B$16)</f>
        <v>7</v>
      </c>
    </row>
    <row r="59" spans="1:16" x14ac:dyDescent="0.25">
      <c r="A59">
        <v>858</v>
      </c>
      <c r="B59">
        <v>1</v>
      </c>
      <c r="C59">
        <v>1</v>
      </c>
      <c r="D59" t="s">
        <v>1179</v>
      </c>
      <c r="E59" t="s">
        <v>13</v>
      </c>
      <c r="F59">
        <f t="shared" si="0"/>
        <v>1</v>
      </c>
      <c r="G59">
        <v>51</v>
      </c>
      <c r="H59" s="4">
        <f>+IF(G59="",VLOOKUP(B59&amp;C59&amp;E59,AvgAge!$B$5:$AA$16,6,0),G59)</f>
        <v>51</v>
      </c>
      <c r="I59">
        <v>0</v>
      </c>
      <c r="J59">
        <v>0</v>
      </c>
      <c r="K59">
        <v>113055</v>
      </c>
      <c r="L59">
        <v>26.55</v>
      </c>
      <c r="M59" t="s">
        <v>1180</v>
      </c>
      <c r="N59" t="s">
        <v>15</v>
      </c>
      <c r="O59">
        <f t="shared" si="1"/>
        <v>1</v>
      </c>
      <c r="P59">
        <f>+MATCH(B59&amp;C59&amp;E59,AvgAge!$B$5:$B$16)</f>
        <v>8</v>
      </c>
    </row>
    <row r="60" spans="1:16" x14ac:dyDescent="0.25">
      <c r="A60">
        <v>608</v>
      </c>
      <c r="B60">
        <v>1</v>
      </c>
      <c r="C60">
        <v>1</v>
      </c>
      <c r="D60" t="s">
        <v>866</v>
      </c>
      <c r="E60" t="s">
        <v>13</v>
      </c>
      <c r="F60">
        <f t="shared" si="0"/>
        <v>1</v>
      </c>
      <c r="G60">
        <v>27</v>
      </c>
      <c r="H60" s="4">
        <f>+IF(G60="",VLOOKUP(B60&amp;C60&amp;E60,AvgAge!$B$5:$AA$16,6,0),G60)</f>
        <v>27</v>
      </c>
      <c r="I60">
        <v>0</v>
      </c>
      <c r="J60">
        <v>0</v>
      </c>
      <c r="K60">
        <v>113804</v>
      </c>
      <c r="L60">
        <v>30.5</v>
      </c>
      <c r="N60" t="s">
        <v>15</v>
      </c>
      <c r="O60">
        <f t="shared" si="1"/>
        <v>1</v>
      </c>
      <c r="P60">
        <f>+MATCH(B60&amp;C60&amp;E60,AvgAge!$B$5:$B$16)</f>
        <v>8</v>
      </c>
    </row>
    <row r="61" spans="1:16" x14ac:dyDescent="0.25">
      <c r="A61">
        <v>672</v>
      </c>
      <c r="B61">
        <v>0</v>
      </c>
      <c r="C61">
        <v>1</v>
      </c>
      <c r="D61" t="s">
        <v>945</v>
      </c>
      <c r="E61" t="s">
        <v>13</v>
      </c>
      <c r="F61">
        <f t="shared" si="0"/>
        <v>1</v>
      </c>
      <c r="G61">
        <v>31</v>
      </c>
      <c r="H61" s="4">
        <f>+IF(G61="",VLOOKUP(B61&amp;C61&amp;E61,AvgAge!$B$5:$AA$16,6,0),G61)</f>
        <v>31</v>
      </c>
      <c r="I61">
        <v>1</v>
      </c>
      <c r="J61">
        <v>0</v>
      </c>
      <c r="K61" t="s">
        <v>946</v>
      </c>
      <c r="L61">
        <v>52</v>
      </c>
      <c r="M61" t="s">
        <v>947</v>
      </c>
      <c r="N61" t="s">
        <v>15</v>
      </c>
      <c r="O61">
        <f t="shared" si="1"/>
        <v>1</v>
      </c>
      <c r="P61">
        <f>+MATCH(B61&amp;C61&amp;E61,AvgAge!$B$5:$B$16)</f>
        <v>2</v>
      </c>
    </row>
    <row r="62" spans="1:16" x14ac:dyDescent="0.25">
      <c r="A62">
        <v>691</v>
      </c>
      <c r="B62">
        <v>1</v>
      </c>
      <c r="C62">
        <v>1</v>
      </c>
      <c r="D62" t="s">
        <v>970</v>
      </c>
      <c r="E62" t="s">
        <v>13</v>
      </c>
      <c r="F62">
        <f t="shared" si="0"/>
        <v>1</v>
      </c>
      <c r="G62">
        <v>31</v>
      </c>
      <c r="H62" s="4">
        <f>+IF(G62="",VLOOKUP(B62&amp;C62&amp;E62,AvgAge!$B$5:$AA$16,6,0),G62)</f>
        <v>31</v>
      </c>
      <c r="I62">
        <v>1</v>
      </c>
      <c r="J62">
        <v>0</v>
      </c>
      <c r="K62">
        <v>17474</v>
      </c>
      <c r="L62">
        <v>57</v>
      </c>
      <c r="M62" t="s">
        <v>971</v>
      </c>
      <c r="N62" t="s">
        <v>15</v>
      </c>
      <c r="O62">
        <f t="shared" si="1"/>
        <v>1</v>
      </c>
      <c r="P62">
        <f>+MATCH(B62&amp;C62&amp;E62,AvgAge!$B$5:$B$16)</f>
        <v>8</v>
      </c>
    </row>
    <row r="63" spans="1:16" x14ac:dyDescent="0.25">
      <c r="A63">
        <v>782</v>
      </c>
      <c r="B63">
        <v>1</v>
      </c>
      <c r="C63">
        <v>1</v>
      </c>
      <c r="D63" t="s">
        <v>1084</v>
      </c>
      <c r="E63" t="s">
        <v>17</v>
      </c>
      <c r="F63">
        <f t="shared" si="0"/>
        <v>2</v>
      </c>
      <c r="G63">
        <v>17</v>
      </c>
      <c r="H63" s="4">
        <f>+IF(G63="",VLOOKUP(B63&amp;C63&amp;E63,AvgAge!$B$5:$AA$16,6,0),G63)</f>
        <v>17</v>
      </c>
      <c r="I63">
        <v>1</v>
      </c>
      <c r="J63">
        <v>0</v>
      </c>
      <c r="K63">
        <v>17474</v>
      </c>
      <c r="L63">
        <v>57</v>
      </c>
      <c r="M63" t="s">
        <v>971</v>
      </c>
      <c r="N63" t="s">
        <v>15</v>
      </c>
      <c r="O63">
        <f t="shared" si="1"/>
        <v>1</v>
      </c>
      <c r="P63">
        <f>+MATCH(B63&amp;C63&amp;E63,AvgAge!$B$5:$B$16)</f>
        <v>7</v>
      </c>
    </row>
    <row r="64" spans="1:16" x14ac:dyDescent="0.25">
      <c r="A64">
        <v>446</v>
      </c>
      <c r="B64">
        <v>1</v>
      </c>
      <c r="C64">
        <v>1</v>
      </c>
      <c r="D64" t="s">
        <v>643</v>
      </c>
      <c r="E64" t="s">
        <v>13</v>
      </c>
      <c r="F64">
        <f t="shared" si="0"/>
        <v>1</v>
      </c>
      <c r="G64">
        <v>4</v>
      </c>
      <c r="H64" s="4">
        <f>+IF(G64="",VLOOKUP(B64&amp;C64&amp;E64,AvgAge!$B$5:$AA$16,6,0),G64)</f>
        <v>4</v>
      </c>
      <c r="I64">
        <v>0</v>
      </c>
      <c r="J64">
        <v>2</v>
      </c>
      <c r="K64">
        <v>33638</v>
      </c>
      <c r="L64">
        <v>81.8583</v>
      </c>
      <c r="M64" t="s">
        <v>644</v>
      </c>
      <c r="N64" t="s">
        <v>15</v>
      </c>
      <c r="O64">
        <f t="shared" si="1"/>
        <v>1</v>
      </c>
      <c r="P64">
        <f>+MATCH(B64&amp;C64&amp;E64,AvgAge!$B$5:$B$16)</f>
        <v>8</v>
      </c>
    </row>
    <row r="65" spans="1:16" x14ac:dyDescent="0.25">
      <c r="A65">
        <v>545</v>
      </c>
      <c r="B65">
        <v>0</v>
      </c>
      <c r="C65">
        <v>1</v>
      </c>
      <c r="D65" t="s">
        <v>782</v>
      </c>
      <c r="E65" t="s">
        <v>13</v>
      </c>
      <c r="F65">
        <f t="shared" si="0"/>
        <v>1</v>
      </c>
      <c r="G65">
        <v>50</v>
      </c>
      <c r="H65" s="4">
        <f>+IF(G65="",VLOOKUP(B65&amp;C65&amp;E65,AvgAge!$B$5:$AA$16,6,0),G65)</f>
        <v>50</v>
      </c>
      <c r="I65">
        <v>1</v>
      </c>
      <c r="J65">
        <v>0</v>
      </c>
      <c r="K65" t="s">
        <v>772</v>
      </c>
      <c r="L65">
        <v>106.425</v>
      </c>
      <c r="M65" t="s">
        <v>783</v>
      </c>
      <c r="N65" t="s">
        <v>20</v>
      </c>
      <c r="O65">
        <f t="shared" si="1"/>
        <v>3</v>
      </c>
      <c r="P65">
        <f>+MATCH(B65&amp;C65&amp;E65,AvgAge!$B$5:$B$16)</f>
        <v>2</v>
      </c>
    </row>
    <row r="66" spans="1:16" x14ac:dyDescent="0.25">
      <c r="A66">
        <v>557</v>
      </c>
      <c r="B66">
        <v>1</v>
      </c>
      <c r="C66">
        <v>1</v>
      </c>
      <c r="D66" t="s">
        <v>797</v>
      </c>
      <c r="E66" t="s">
        <v>17</v>
      </c>
      <c r="F66">
        <f t="shared" si="0"/>
        <v>2</v>
      </c>
      <c r="G66">
        <v>48</v>
      </c>
      <c r="H66" s="4">
        <f>+IF(G66="",VLOOKUP(B66&amp;C66&amp;E66,AvgAge!$B$5:$AA$16,6,0),G66)</f>
        <v>48</v>
      </c>
      <c r="I66">
        <v>1</v>
      </c>
      <c r="J66">
        <v>0</v>
      </c>
      <c r="K66">
        <v>11755</v>
      </c>
      <c r="L66">
        <v>39.6</v>
      </c>
      <c r="M66" t="s">
        <v>798</v>
      </c>
      <c r="N66" t="s">
        <v>20</v>
      </c>
      <c r="O66">
        <f t="shared" si="1"/>
        <v>3</v>
      </c>
      <c r="P66">
        <f>+MATCH(B66&amp;C66&amp;E66,AvgAge!$B$5:$B$16)</f>
        <v>7</v>
      </c>
    </row>
    <row r="67" spans="1:16" x14ac:dyDescent="0.25">
      <c r="A67">
        <v>600</v>
      </c>
      <c r="B67">
        <v>1</v>
      </c>
      <c r="C67">
        <v>1</v>
      </c>
      <c r="D67" t="s">
        <v>857</v>
      </c>
      <c r="E67" t="s">
        <v>13</v>
      </c>
      <c r="F67">
        <f t="shared" si="0"/>
        <v>1</v>
      </c>
      <c r="G67">
        <v>49</v>
      </c>
      <c r="H67" s="4">
        <f>+IF(G67="",VLOOKUP(B67&amp;C67&amp;E67,AvgAge!$B$5:$AA$16,6,0),G67)</f>
        <v>49</v>
      </c>
      <c r="I67">
        <v>1</v>
      </c>
      <c r="J67">
        <v>0</v>
      </c>
      <c r="K67" t="s">
        <v>467</v>
      </c>
      <c r="L67">
        <v>56.929200000000002</v>
      </c>
      <c r="M67" t="s">
        <v>858</v>
      </c>
      <c r="N67" t="s">
        <v>20</v>
      </c>
      <c r="O67">
        <f t="shared" si="1"/>
        <v>3</v>
      </c>
      <c r="P67">
        <f>+MATCH(B67&amp;C67&amp;E67,AvgAge!$B$5:$B$16)</f>
        <v>8</v>
      </c>
    </row>
    <row r="68" spans="1:16" x14ac:dyDescent="0.25">
      <c r="A68">
        <v>717</v>
      </c>
      <c r="B68">
        <v>1</v>
      </c>
      <c r="C68">
        <v>1</v>
      </c>
      <c r="D68" t="s">
        <v>1004</v>
      </c>
      <c r="E68" t="s">
        <v>17</v>
      </c>
      <c r="F68">
        <f t="shared" ref="F68:F131" si="2">+IF(E68="male",1,2)</f>
        <v>2</v>
      </c>
      <c r="G68">
        <v>38</v>
      </c>
      <c r="H68" s="4">
        <f>+IF(G68="",VLOOKUP(B68&amp;C68&amp;E68,AvgAge!$B$5:$AA$16,6,0),G68)</f>
        <v>38</v>
      </c>
      <c r="I68">
        <v>0</v>
      </c>
      <c r="J68">
        <v>0</v>
      </c>
      <c r="K68" t="s">
        <v>565</v>
      </c>
      <c r="L68">
        <v>227.52500000000001</v>
      </c>
      <c r="M68" t="s">
        <v>1005</v>
      </c>
      <c r="N68" t="s">
        <v>20</v>
      </c>
      <c r="O68">
        <f t="shared" ref="O68:O131" si="3">+IF(N68="S",1,IF(N68="Q",2,3))</f>
        <v>3</v>
      </c>
      <c r="P68">
        <f>+MATCH(B68&amp;C68&amp;E68,AvgAge!$B$5:$B$16)</f>
        <v>7</v>
      </c>
    </row>
    <row r="69" spans="1:16" x14ac:dyDescent="0.25">
      <c r="A69">
        <v>497</v>
      </c>
      <c r="B69">
        <v>1</v>
      </c>
      <c r="C69">
        <v>1</v>
      </c>
      <c r="D69" t="s">
        <v>715</v>
      </c>
      <c r="E69" t="s">
        <v>17</v>
      </c>
      <c r="F69">
        <f t="shared" si="2"/>
        <v>2</v>
      </c>
      <c r="G69">
        <v>54</v>
      </c>
      <c r="H69" s="4">
        <f>+IF(G69="",VLOOKUP(B69&amp;C69&amp;E69,AvgAge!$B$5:$AA$16,6,0),G69)</f>
        <v>54</v>
      </c>
      <c r="I69">
        <v>1</v>
      </c>
      <c r="J69">
        <v>0</v>
      </c>
      <c r="K69">
        <v>36947</v>
      </c>
      <c r="L69">
        <v>78.2667</v>
      </c>
      <c r="M69" t="s">
        <v>716</v>
      </c>
      <c r="N69" t="s">
        <v>20</v>
      </c>
      <c r="O69">
        <f t="shared" si="3"/>
        <v>3</v>
      </c>
      <c r="P69">
        <f>+MATCH(B69&amp;C69&amp;E69,AvgAge!$B$5:$B$16)</f>
        <v>7</v>
      </c>
    </row>
    <row r="70" spans="1:16" x14ac:dyDescent="0.25">
      <c r="A70">
        <v>528</v>
      </c>
      <c r="B70">
        <v>0</v>
      </c>
      <c r="C70">
        <v>1</v>
      </c>
      <c r="D70" t="s">
        <v>758</v>
      </c>
      <c r="E70" t="s">
        <v>13</v>
      </c>
      <c r="F70">
        <f t="shared" si="2"/>
        <v>1</v>
      </c>
      <c r="H70" s="4">
        <f>+IF(G70="",VLOOKUP(B70&amp;C70&amp;E70,AvgAge!$B$5:$AA$16,6,0),G70)</f>
        <v>44.581967213114751</v>
      </c>
      <c r="I70">
        <v>0</v>
      </c>
      <c r="J70">
        <v>0</v>
      </c>
      <c r="K70" t="s">
        <v>759</v>
      </c>
      <c r="L70">
        <v>221.7792</v>
      </c>
      <c r="M70" t="s">
        <v>760</v>
      </c>
      <c r="N70" t="s">
        <v>15</v>
      </c>
      <c r="O70">
        <f t="shared" si="3"/>
        <v>1</v>
      </c>
      <c r="P70">
        <f>+MATCH(B70&amp;C70&amp;E70,AvgAge!$B$5:$B$16)</f>
        <v>2</v>
      </c>
    </row>
    <row r="71" spans="1:16" x14ac:dyDescent="0.25">
      <c r="A71">
        <v>307</v>
      </c>
      <c r="B71">
        <v>1</v>
      </c>
      <c r="C71">
        <v>1</v>
      </c>
      <c r="D71" t="s">
        <v>460</v>
      </c>
      <c r="E71" t="s">
        <v>17</v>
      </c>
      <c r="F71">
        <f t="shared" si="2"/>
        <v>2</v>
      </c>
      <c r="H71" s="4">
        <f>+IF(G71="",VLOOKUP(B71&amp;C71&amp;E71,AvgAge!$B$5:$AA$16,6,0),G71)</f>
        <v>34.939024390243901</v>
      </c>
      <c r="I71">
        <v>0</v>
      </c>
      <c r="J71">
        <v>0</v>
      </c>
      <c r="K71">
        <v>17421</v>
      </c>
      <c r="L71">
        <v>110.88330000000001</v>
      </c>
      <c r="N71" t="s">
        <v>20</v>
      </c>
      <c r="O71">
        <f t="shared" si="3"/>
        <v>3</v>
      </c>
      <c r="P71">
        <f>+MATCH(B71&amp;C71&amp;E71,AvgAge!$B$5:$B$16)</f>
        <v>7</v>
      </c>
    </row>
    <row r="72" spans="1:16" x14ac:dyDescent="0.25">
      <c r="A72">
        <v>573</v>
      </c>
      <c r="B72">
        <v>1</v>
      </c>
      <c r="C72">
        <v>1</v>
      </c>
      <c r="D72" t="s">
        <v>819</v>
      </c>
      <c r="E72" t="s">
        <v>13</v>
      </c>
      <c r="F72">
        <f t="shared" si="2"/>
        <v>1</v>
      </c>
      <c r="G72">
        <v>36</v>
      </c>
      <c r="H72" s="4">
        <f>+IF(G72="",VLOOKUP(B72&amp;C72&amp;E72,AvgAge!$B$5:$AA$16,6,0),G72)</f>
        <v>36</v>
      </c>
      <c r="I72">
        <v>0</v>
      </c>
      <c r="J72">
        <v>0</v>
      </c>
      <c r="K72" t="s">
        <v>820</v>
      </c>
      <c r="L72">
        <v>26.387499999999999</v>
      </c>
      <c r="M72" t="s">
        <v>738</v>
      </c>
      <c r="N72" t="s">
        <v>15</v>
      </c>
      <c r="O72">
        <f t="shared" si="3"/>
        <v>1</v>
      </c>
      <c r="P72">
        <f>+MATCH(B72&amp;C72&amp;E72,AvgAge!$B$5:$B$16)</f>
        <v>8</v>
      </c>
    </row>
    <row r="73" spans="1:16" x14ac:dyDescent="0.25">
      <c r="A73">
        <v>453</v>
      </c>
      <c r="B73">
        <v>0</v>
      </c>
      <c r="C73">
        <v>1</v>
      </c>
      <c r="D73" t="s">
        <v>652</v>
      </c>
      <c r="E73" t="s">
        <v>13</v>
      </c>
      <c r="F73">
        <f t="shared" si="2"/>
        <v>1</v>
      </c>
      <c r="G73">
        <v>30</v>
      </c>
      <c r="H73" s="4">
        <f>+IF(G73="",VLOOKUP(B73&amp;C73&amp;E73,AvgAge!$B$5:$AA$16,6,0),G73)</f>
        <v>30</v>
      </c>
      <c r="I73">
        <v>0</v>
      </c>
      <c r="J73">
        <v>0</v>
      </c>
      <c r="K73">
        <v>113051</v>
      </c>
      <c r="L73">
        <v>27.75</v>
      </c>
      <c r="M73" t="s">
        <v>653</v>
      </c>
      <c r="N73" t="s">
        <v>20</v>
      </c>
      <c r="O73">
        <f t="shared" si="3"/>
        <v>3</v>
      </c>
      <c r="P73">
        <f>+MATCH(B73&amp;C73&amp;E73,AvgAge!$B$5:$B$16)</f>
        <v>2</v>
      </c>
    </row>
    <row r="74" spans="1:16" x14ac:dyDescent="0.25">
      <c r="A74">
        <v>342</v>
      </c>
      <c r="B74">
        <v>1</v>
      </c>
      <c r="C74">
        <v>1</v>
      </c>
      <c r="D74" t="s">
        <v>514</v>
      </c>
      <c r="E74" t="s">
        <v>17</v>
      </c>
      <c r="F74">
        <f t="shared" si="2"/>
        <v>2</v>
      </c>
      <c r="G74">
        <v>24</v>
      </c>
      <c r="H74" s="4">
        <f>+IF(G74="",VLOOKUP(B74&amp;C74&amp;E74,AvgAge!$B$5:$AA$16,6,0),G74)</f>
        <v>24</v>
      </c>
      <c r="I74">
        <v>3</v>
      </c>
      <c r="J74">
        <v>2</v>
      </c>
      <c r="K74">
        <v>19950</v>
      </c>
      <c r="L74">
        <v>263</v>
      </c>
      <c r="M74" t="s">
        <v>57</v>
      </c>
      <c r="N74" t="s">
        <v>15</v>
      </c>
      <c r="O74">
        <f t="shared" si="3"/>
        <v>1</v>
      </c>
      <c r="P74">
        <f>+MATCH(B74&amp;C74&amp;E74,AvgAge!$B$5:$B$16)</f>
        <v>7</v>
      </c>
    </row>
    <row r="75" spans="1:16" x14ac:dyDescent="0.25">
      <c r="A75">
        <v>89</v>
      </c>
      <c r="B75">
        <v>1</v>
      </c>
      <c r="C75">
        <v>1</v>
      </c>
      <c r="D75" t="s">
        <v>146</v>
      </c>
      <c r="E75" t="s">
        <v>17</v>
      </c>
      <c r="F75">
        <f t="shared" si="2"/>
        <v>2</v>
      </c>
      <c r="G75">
        <v>23</v>
      </c>
      <c r="H75" s="4">
        <f>+IF(G75="",VLOOKUP(B75&amp;C75&amp;E75,AvgAge!$B$5:$AA$16,6,0),G75)</f>
        <v>23</v>
      </c>
      <c r="I75">
        <v>3</v>
      </c>
      <c r="J75">
        <v>2</v>
      </c>
      <c r="K75">
        <v>19950</v>
      </c>
      <c r="L75">
        <v>263</v>
      </c>
      <c r="M75" t="s">
        <v>57</v>
      </c>
      <c r="N75" t="s">
        <v>15</v>
      </c>
      <c r="O75">
        <f t="shared" si="3"/>
        <v>1</v>
      </c>
      <c r="P75">
        <f>+MATCH(B75&amp;C75&amp;E75,AvgAge!$B$5:$B$16)</f>
        <v>7</v>
      </c>
    </row>
    <row r="76" spans="1:16" x14ac:dyDescent="0.25">
      <c r="A76">
        <v>28</v>
      </c>
      <c r="B76">
        <v>0</v>
      </c>
      <c r="C76">
        <v>1</v>
      </c>
      <c r="D76" t="s">
        <v>56</v>
      </c>
      <c r="E76" t="s">
        <v>13</v>
      </c>
      <c r="F76">
        <f t="shared" si="2"/>
        <v>1</v>
      </c>
      <c r="G76">
        <v>19</v>
      </c>
      <c r="H76" s="4">
        <f>+IF(G76="",VLOOKUP(B76&amp;C76&amp;E76,AvgAge!$B$5:$AA$16,6,0),G76)</f>
        <v>19</v>
      </c>
      <c r="I76">
        <v>3</v>
      </c>
      <c r="J76">
        <v>2</v>
      </c>
      <c r="K76">
        <v>19950</v>
      </c>
      <c r="L76">
        <v>263</v>
      </c>
      <c r="M76" t="s">
        <v>57</v>
      </c>
      <c r="N76" t="s">
        <v>15</v>
      </c>
      <c r="O76">
        <f t="shared" si="3"/>
        <v>1</v>
      </c>
      <c r="P76">
        <f>+MATCH(B76&amp;C76&amp;E76,AvgAge!$B$5:$B$16)</f>
        <v>2</v>
      </c>
    </row>
    <row r="77" spans="1:16" x14ac:dyDescent="0.25">
      <c r="A77">
        <v>439</v>
      </c>
      <c r="B77">
        <v>0</v>
      </c>
      <c r="C77">
        <v>1</v>
      </c>
      <c r="D77" t="s">
        <v>635</v>
      </c>
      <c r="E77" t="s">
        <v>13</v>
      </c>
      <c r="F77">
        <f t="shared" si="2"/>
        <v>1</v>
      </c>
      <c r="G77">
        <v>64</v>
      </c>
      <c r="H77" s="4">
        <f>+IF(G77="",VLOOKUP(B77&amp;C77&amp;E77,AvgAge!$B$5:$AA$16,6,0),G77)</f>
        <v>64</v>
      </c>
      <c r="I77">
        <v>1</v>
      </c>
      <c r="J77">
        <v>4</v>
      </c>
      <c r="K77">
        <v>19950</v>
      </c>
      <c r="L77">
        <v>263</v>
      </c>
      <c r="M77" t="s">
        <v>57</v>
      </c>
      <c r="N77" t="s">
        <v>15</v>
      </c>
      <c r="O77">
        <f t="shared" si="3"/>
        <v>1</v>
      </c>
      <c r="P77">
        <f>+MATCH(B77&amp;C77&amp;E77,AvgAge!$B$5:$B$16)</f>
        <v>2</v>
      </c>
    </row>
    <row r="78" spans="1:16" x14ac:dyDescent="0.25">
      <c r="A78">
        <v>310</v>
      </c>
      <c r="B78">
        <v>1</v>
      </c>
      <c r="C78">
        <v>1</v>
      </c>
      <c r="D78" t="s">
        <v>466</v>
      </c>
      <c r="E78" t="s">
        <v>17</v>
      </c>
      <c r="F78">
        <f t="shared" si="2"/>
        <v>2</v>
      </c>
      <c r="G78">
        <v>30</v>
      </c>
      <c r="H78" s="4">
        <f>+IF(G78="",VLOOKUP(B78&amp;C78&amp;E78,AvgAge!$B$5:$AA$16,6,0),G78)</f>
        <v>30</v>
      </c>
      <c r="I78">
        <v>0</v>
      </c>
      <c r="J78">
        <v>0</v>
      </c>
      <c r="K78" t="s">
        <v>467</v>
      </c>
      <c r="L78">
        <v>56.929200000000002</v>
      </c>
      <c r="M78" t="s">
        <v>468</v>
      </c>
      <c r="N78" t="s">
        <v>20</v>
      </c>
      <c r="O78">
        <f t="shared" si="3"/>
        <v>3</v>
      </c>
      <c r="P78">
        <f>+MATCH(B78&amp;C78&amp;E78,AvgAge!$B$5:$B$16)</f>
        <v>7</v>
      </c>
    </row>
    <row r="79" spans="1:16" x14ac:dyDescent="0.25">
      <c r="A79">
        <v>661</v>
      </c>
      <c r="B79">
        <v>1</v>
      </c>
      <c r="C79">
        <v>1</v>
      </c>
      <c r="D79" t="s">
        <v>930</v>
      </c>
      <c r="E79" t="s">
        <v>13</v>
      </c>
      <c r="F79">
        <f t="shared" si="2"/>
        <v>1</v>
      </c>
      <c r="G79">
        <v>50</v>
      </c>
      <c r="H79" s="4">
        <f>+IF(G79="",VLOOKUP(B79&amp;C79&amp;E79,AvgAge!$B$5:$AA$16,6,0),G79)</f>
        <v>50</v>
      </c>
      <c r="I79">
        <v>2</v>
      </c>
      <c r="J79">
        <v>0</v>
      </c>
      <c r="K79" t="s">
        <v>505</v>
      </c>
      <c r="L79">
        <v>133.65</v>
      </c>
      <c r="N79" t="s">
        <v>15</v>
      </c>
      <c r="O79">
        <f t="shared" si="3"/>
        <v>1</v>
      </c>
      <c r="P79">
        <f>+MATCH(B79&amp;C79&amp;E79,AvgAge!$B$5:$B$16)</f>
        <v>8</v>
      </c>
    </row>
    <row r="80" spans="1:16" x14ac:dyDescent="0.25">
      <c r="A80">
        <v>335</v>
      </c>
      <c r="B80">
        <v>1</v>
      </c>
      <c r="C80">
        <v>1</v>
      </c>
      <c r="D80" t="s">
        <v>504</v>
      </c>
      <c r="E80" t="s">
        <v>17</v>
      </c>
      <c r="F80">
        <f t="shared" si="2"/>
        <v>2</v>
      </c>
      <c r="H80" s="4">
        <f>+IF(G80="",VLOOKUP(B80&amp;C80&amp;E80,AvgAge!$B$5:$AA$16,6,0),G80)</f>
        <v>34.939024390243901</v>
      </c>
      <c r="I80">
        <v>1</v>
      </c>
      <c r="J80">
        <v>0</v>
      </c>
      <c r="K80" t="s">
        <v>505</v>
      </c>
      <c r="L80">
        <v>133.65</v>
      </c>
      <c r="N80" t="s">
        <v>15</v>
      </c>
      <c r="O80">
        <f t="shared" si="3"/>
        <v>1</v>
      </c>
      <c r="P80">
        <f>+MATCH(B80&amp;C80&amp;E80,AvgAge!$B$5:$B$16)</f>
        <v>7</v>
      </c>
    </row>
    <row r="81" spans="1:16" x14ac:dyDescent="0.25">
      <c r="A81">
        <v>540</v>
      </c>
      <c r="B81">
        <v>1</v>
      </c>
      <c r="C81">
        <v>1</v>
      </c>
      <c r="D81" t="s">
        <v>774</v>
      </c>
      <c r="E81" t="s">
        <v>17</v>
      </c>
      <c r="F81">
        <f t="shared" si="2"/>
        <v>2</v>
      </c>
      <c r="G81">
        <v>22</v>
      </c>
      <c r="H81" s="4">
        <f>+IF(G81="",VLOOKUP(B81&amp;C81&amp;E81,AvgAge!$B$5:$AA$16,6,0),G81)</f>
        <v>22</v>
      </c>
      <c r="I81">
        <v>0</v>
      </c>
      <c r="J81">
        <v>2</v>
      </c>
      <c r="K81">
        <v>13568</v>
      </c>
      <c r="L81">
        <v>49.5</v>
      </c>
      <c r="M81" t="s">
        <v>775</v>
      </c>
      <c r="N81" t="s">
        <v>20</v>
      </c>
      <c r="O81">
        <f t="shared" si="3"/>
        <v>3</v>
      </c>
      <c r="P81">
        <f>+MATCH(B81&amp;C81&amp;E81,AvgAge!$B$5:$B$16)</f>
        <v>7</v>
      </c>
    </row>
    <row r="82" spans="1:16" x14ac:dyDescent="0.25">
      <c r="A82">
        <v>588</v>
      </c>
      <c r="B82">
        <v>1</v>
      </c>
      <c r="C82">
        <v>1</v>
      </c>
      <c r="D82" t="s">
        <v>840</v>
      </c>
      <c r="E82" t="s">
        <v>13</v>
      </c>
      <c r="F82">
        <f t="shared" si="2"/>
        <v>1</v>
      </c>
      <c r="G82">
        <v>60</v>
      </c>
      <c r="H82" s="4">
        <f>+IF(G82="",VLOOKUP(B82&amp;C82&amp;E82,AvgAge!$B$5:$AA$16,6,0),G82)</f>
        <v>60</v>
      </c>
      <c r="I82">
        <v>1</v>
      </c>
      <c r="J82">
        <v>1</v>
      </c>
      <c r="K82">
        <v>13567</v>
      </c>
      <c r="L82">
        <v>79.2</v>
      </c>
      <c r="M82" t="s">
        <v>841</v>
      </c>
      <c r="N82" t="s">
        <v>20</v>
      </c>
      <c r="O82">
        <f t="shared" si="3"/>
        <v>3</v>
      </c>
      <c r="P82">
        <f>+MATCH(B82&amp;C82&amp;E82,AvgAge!$B$5:$B$16)</f>
        <v>8</v>
      </c>
    </row>
    <row r="83" spans="1:16" x14ac:dyDescent="0.25">
      <c r="A83">
        <v>816</v>
      </c>
      <c r="B83">
        <v>0</v>
      </c>
      <c r="C83">
        <v>1</v>
      </c>
      <c r="D83" t="s">
        <v>1125</v>
      </c>
      <c r="E83" t="s">
        <v>13</v>
      </c>
      <c r="F83">
        <f t="shared" si="2"/>
        <v>1</v>
      </c>
      <c r="H83" s="4">
        <f>+IF(G83="",VLOOKUP(B83&amp;C83&amp;E83,AvgAge!$B$5:$AA$16,6,0),G83)</f>
        <v>44.581967213114751</v>
      </c>
      <c r="I83">
        <v>0</v>
      </c>
      <c r="J83">
        <v>0</v>
      </c>
      <c r="K83">
        <v>112058</v>
      </c>
      <c r="L83">
        <v>0</v>
      </c>
      <c r="M83" t="s">
        <v>1126</v>
      </c>
      <c r="N83" t="s">
        <v>15</v>
      </c>
      <c r="O83">
        <f t="shared" si="3"/>
        <v>1</v>
      </c>
      <c r="P83">
        <f>+MATCH(B83&amp;C83&amp;E83,AvgAge!$B$5:$B$16)</f>
        <v>2</v>
      </c>
    </row>
    <row r="84" spans="1:16" x14ac:dyDescent="0.25">
      <c r="A84">
        <v>138</v>
      </c>
      <c r="B84">
        <v>0</v>
      </c>
      <c r="C84">
        <v>1</v>
      </c>
      <c r="D84" t="s">
        <v>216</v>
      </c>
      <c r="E84" t="s">
        <v>13</v>
      </c>
      <c r="F84">
        <f t="shared" si="2"/>
        <v>1</v>
      </c>
      <c r="G84">
        <v>37</v>
      </c>
      <c r="H84" s="4">
        <f>+IF(G84="",VLOOKUP(B84&amp;C84&amp;E84,AvgAge!$B$5:$AA$16,6,0),G84)</f>
        <v>37</v>
      </c>
      <c r="I84">
        <v>1</v>
      </c>
      <c r="J84">
        <v>0</v>
      </c>
      <c r="K84">
        <v>113803</v>
      </c>
      <c r="L84">
        <v>53.1</v>
      </c>
      <c r="M84" t="s">
        <v>24</v>
      </c>
      <c r="N84" t="s">
        <v>15</v>
      </c>
      <c r="O84">
        <f t="shared" si="3"/>
        <v>1</v>
      </c>
      <c r="P84">
        <f>+MATCH(B84&amp;C84&amp;E84,AvgAge!$B$5:$B$16)</f>
        <v>2</v>
      </c>
    </row>
    <row r="85" spans="1:16" x14ac:dyDescent="0.25">
      <c r="A85">
        <v>4</v>
      </c>
      <c r="B85">
        <v>1</v>
      </c>
      <c r="C85">
        <v>1</v>
      </c>
      <c r="D85" t="s">
        <v>23</v>
      </c>
      <c r="E85" t="s">
        <v>17</v>
      </c>
      <c r="F85">
        <f t="shared" si="2"/>
        <v>2</v>
      </c>
      <c r="G85">
        <v>35</v>
      </c>
      <c r="H85" s="4">
        <f>+IF(G85="",VLOOKUP(B85&amp;C85&amp;E85,AvgAge!$B$5:$AA$16,6,0),G85)</f>
        <v>35</v>
      </c>
      <c r="I85">
        <v>1</v>
      </c>
      <c r="J85">
        <v>0</v>
      </c>
      <c r="K85">
        <v>113803</v>
      </c>
      <c r="L85">
        <v>53.1</v>
      </c>
      <c r="M85" t="s">
        <v>24</v>
      </c>
      <c r="N85" t="s">
        <v>15</v>
      </c>
      <c r="O85">
        <f t="shared" si="3"/>
        <v>1</v>
      </c>
      <c r="P85">
        <f>+MATCH(B85&amp;C85&amp;E85,AvgAge!$B$5:$B$16)</f>
        <v>7</v>
      </c>
    </row>
    <row r="86" spans="1:16" x14ac:dyDescent="0.25">
      <c r="A86">
        <v>463</v>
      </c>
      <c r="B86">
        <v>0</v>
      </c>
      <c r="C86">
        <v>1</v>
      </c>
      <c r="D86" t="s">
        <v>669</v>
      </c>
      <c r="E86" t="s">
        <v>13</v>
      </c>
      <c r="F86">
        <f t="shared" si="2"/>
        <v>1</v>
      </c>
      <c r="G86">
        <v>47</v>
      </c>
      <c r="H86" s="4">
        <f>+IF(G86="",VLOOKUP(B86&amp;C86&amp;E86,AvgAge!$B$5:$AA$16,6,0),G86)</f>
        <v>47</v>
      </c>
      <c r="I86">
        <v>0</v>
      </c>
      <c r="J86">
        <v>0</v>
      </c>
      <c r="K86">
        <v>111320</v>
      </c>
      <c r="L86">
        <v>38.5</v>
      </c>
      <c r="M86" t="s">
        <v>670</v>
      </c>
      <c r="N86" t="s">
        <v>15</v>
      </c>
      <c r="O86">
        <f t="shared" si="3"/>
        <v>1</v>
      </c>
      <c r="P86">
        <f>+MATCH(B86&amp;C86&amp;E86,AvgAge!$B$5:$B$16)</f>
        <v>2</v>
      </c>
    </row>
    <row r="87" spans="1:16" x14ac:dyDescent="0.25">
      <c r="A87">
        <v>140</v>
      </c>
      <c r="B87">
        <v>0</v>
      </c>
      <c r="C87">
        <v>1</v>
      </c>
      <c r="D87" t="s">
        <v>218</v>
      </c>
      <c r="E87" t="s">
        <v>13</v>
      </c>
      <c r="F87">
        <f t="shared" si="2"/>
        <v>1</v>
      </c>
      <c r="G87">
        <v>24</v>
      </c>
      <c r="H87" s="4">
        <f>+IF(G87="",VLOOKUP(B87&amp;C87&amp;E87,AvgAge!$B$5:$AA$16,6,0),G87)</f>
        <v>24</v>
      </c>
      <c r="I87">
        <v>0</v>
      </c>
      <c r="J87">
        <v>0</v>
      </c>
      <c r="K87" t="s">
        <v>219</v>
      </c>
      <c r="L87">
        <v>79.2</v>
      </c>
      <c r="M87" t="s">
        <v>220</v>
      </c>
      <c r="N87" t="s">
        <v>20</v>
      </c>
      <c r="O87">
        <f t="shared" si="3"/>
        <v>3</v>
      </c>
      <c r="P87">
        <f>+MATCH(B87&amp;C87&amp;E87,AvgAge!$B$5:$B$16)</f>
        <v>2</v>
      </c>
    </row>
    <row r="88" spans="1:16" x14ac:dyDescent="0.25">
      <c r="A88">
        <v>454</v>
      </c>
      <c r="B88">
        <v>1</v>
      </c>
      <c r="C88">
        <v>1</v>
      </c>
      <c r="D88" t="s">
        <v>654</v>
      </c>
      <c r="E88" t="s">
        <v>13</v>
      </c>
      <c r="F88">
        <f t="shared" si="2"/>
        <v>1</v>
      </c>
      <c r="G88">
        <v>49</v>
      </c>
      <c r="H88" s="4">
        <f>+IF(G88="",VLOOKUP(B88&amp;C88&amp;E88,AvgAge!$B$5:$AA$16,6,0),G88)</f>
        <v>49</v>
      </c>
      <c r="I88">
        <v>1</v>
      </c>
      <c r="J88">
        <v>0</v>
      </c>
      <c r="K88">
        <v>17453</v>
      </c>
      <c r="L88">
        <v>89.104200000000006</v>
      </c>
      <c r="M88" t="s">
        <v>655</v>
      </c>
      <c r="N88" t="s">
        <v>20</v>
      </c>
      <c r="O88">
        <f t="shared" si="3"/>
        <v>3</v>
      </c>
      <c r="P88">
        <f>+MATCH(B88&amp;C88&amp;E88,AvgAge!$B$5:$B$16)</f>
        <v>8</v>
      </c>
    </row>
    <row r="89" spans="1:16" x14ac:dyDescent="0.25">
      <c r="A89">
        <v>850</v>
      </c>
      <c r="B89">
        <v>1</v>
      </c>
      <c r="C89">
        <v>1</v>
      </c>
      <c r="D89" t="s">
        <v>1169</v>
      </c>
      <c r="E89" t="s">
        <v>17</v>
      </c>
      <c r="F89">
        <f t="shared" si="2"/>
        <v>2</v>
      </c>
      <c r="H89" s="4">
        <f>+IF(G89="",VLOOKUP(B89&amp;C89&amp;E89,AvgAge!$B$5:$AA$16,6,0),G89)</f>
        <v>34.939024390243901</v>
      </c>
      <c r="I89">
        <v>1</v>
      </c>
      <c r="J89">
        <v>0</v>
      </c>
      <c r="K89">
        <v>17453</v>
      </c>
      <c r="L89">
        <v>89.104200000000006</v>
      </c>
      <c r="M89" t="s">
        <v>655</v>
      </c>
      <c r="N89" t="s">
        <v>20</v>
      </c>
      <c r="O89">
        <f t="shared" si="3"/>
        <v>3</v>
      </c>
      <c r="P89">
        <f>+MATCH(B89&amp;C89&amp;E89,AvgAge!$B$5:$B$16)</f>
        <v>7</v>
      </c>
    </row>
    <row r="90" spans="1:16" x14ac:dyDescent="0.25">
      <c r="A90">
        <v>97</v>
      </c>
      <c r="B90">
        <v>0</v>
      </c>
      <c r="C90">
        <v>1</v>
      </c>
      <c r="D90" t="s">
        <v>157</v>
      </c>
      <c r="E90" t="s">
        <v>13</v>
      </c>
      <c r="F90">
        <f t="shared" si="2"/>
        <v>1</v>
      </c>
      <c r="G90">
        <v>71</v>
      </c>
      <c r="H90" s="4">
        <f>+IF(G90="",VLOOKUP(B90&amp;C90&amp;E90,AvgAge!$B$5:$AA$16,6,0),G90)</f>
        <v>71</v>
      </c>
      <c r="I90">
        <v>0</v>
      </c>
      <c r="J90">
        <v>0</v>
      </c>
      <c r="K90" t="s">
        <v>158</v>
      </c>
      <c r="L90">
        <v>34.654200000000003</v>
      </c>
      <c r="M90" t="s">
        <v>159</v>
      </c>
      <c r="N90" t="s">
        <v>20</v>
      </c>
      <c r="O90">
        <f t="shared" si="3"/>
        <v>3</v>
      </c>
      <c r="P90">
        <f>+MATCH(B90&amp;C90&amp;E90,AvgAge!$B$5:$B$16)</f>
        <v>2</v>
      </c>
    </row>
    <row r="91" spans="1:16" x14ac:dyDescent="0.25">
      <c r="A91">
        <v>888</v>
      </c>
      <c r="B91">
        <v>1</v>
      </c>
      <c r="C91">
        <v>1</v>
      </c>
      <c r="D91" t="s">
        <v>1216</v>
      </c>
      <c r="E91" t="s">
        <v>17</v>
      </c>
      <c r="F91">
        <f t="shared" si="2"/>
        <v>2</v>
      </c>
      <c r="G91">
        <v>19</v>
      </c>
      <c r="H91" s="4">
        <f>+IF(G91="",VLOOKUP(B91&amp;C91&amp;E91,AvgAge!$B$5:$AA$16,6,0),G91)</f>
        <v>19</v>
      </c>
      <c r="I91">
        <v>0</v>
      </c>
      <c r="J91">
        <v>0</v>
      </c>
      <c r="K91">
        <v>112053</v>
      </c>
      <c r="L91">
        <v>30</v>
      </c>
      <c r="M91" t="s">
        <v>1217</v>
      </c>
      <c r="N91" t="s">
        <v>15</v>
      </c>
      <c r="O91">
        <f t="shared" si="3"/>
        <v>1</v>
      </c>
      <c r="P91">
        <f>+MATCH(B91&amp;C91&amp;E91,AvgAge!$B$5:$B$16)</f>
        <v>7</v>
      </c>
    </row>
    <row r="92" spans="1:16" x14ac:dyDescent="0.25">
      <c r="A92">
        <v>333</v>
      </c>
      <c r="B92">
        <v>0</v>
      </c>
      <c r="C92">
        <v>1</v>
      </c>
      <c r="D92" t="s">
        <v>501</v>
      </c>
      <c r="E92" t="s">
        <v>13</v>
      </c>
      <c r="F92">
        <f t="shared" si="2"/>
        <v>1</v>
      </c>
      <c r="G92">
        <v>38</v>
      </c>
      <c r="H92" s="4">
        <f>+IF(G92="",VLOOKUP(B92&amp;C92&amp;E92,AvgAge!$B$5:$AA$16,6,0),G92)</f>
        <v>38</v>
      </c>
      <c r="I92">
        <v>0</v>
      </c>
      <c r="J92">
        <v>1</v>
      </c>
      <c r="K92" t="s">
        <v>406</v>
      </c>
      <c r="L92">
        <v>153.46250000000001</v>
      </c>
      <c r="M92" t="s">
        <v>502</v>
      </c>
      <c r="N92" t="s">
        <v>15</v>
      </c>
      <c r="O92">
        <f t="shared" si="3"/>
        <v>1</v>
      </c>
      <c r="P92">
        <f>+MATCH(B92&amp;C92&amp;E92,AvgAge!$B$5:$B$16)</f>
        <v>2</v>
      </c>
    </row>
    <row r="93" spans="1:16" x14ac:dyDescent="0.25">
      <c r="A93">
        <v>269</v>
      </c>
      <c r="B93">
        <v>1</v>
      </c>
      <c r="C93">
        <v>1</v>
      </c>
      <c r="D93" t="s">
        <v>405</v>
      </c>
      <c r="E93" t="s">
        <v>17</v>
      </c>
      <c r="F93">
        <f t="shared" si="2"/>
        <v>2</v>
      </c>
      <c r="G93">
        <v>58</v>
      </c>
      <c r="H93" s="4">
        <f>+IF(G93="",VLOOKUP(B93&amp;C93&amp;E93,AvgAge!$B$5:$AA$16,6,0),G93)</f>
        <v>58</v>
      </c>
      <c r="I93">
        <v>0</v>
      </c>
      <c r="J93">
        <v>1</v>
      </c>
      <c r="K93" t="s">
        <v>406</v>
      </c>
      <c r="L93">
        <v>153.46250000000001</v>
      </c>
      <c r="M93" t="s">
        <v>407</v>
      </c>
      <c r="N93" t="s">
        <v>15</v>
      </c>
      <c r="O93">
        <f t="shared" si="3"/>
        <v>1</v>
      </c>
      <c r="P93">
        <f>+MATCH(B93&amp;C93&amp;E93,AvgAge!$B$5:$B$16)</f>
        <v>7</v>
      </c>
    </row>
    <row r="94" spans="1:16" x14ac:dyDescent="0.25">
      <c r="A94">
        <v>98</v>
      </c>
      <c r="B94">
        <v>1</v>
      </c>
      <c r="C94">
        <v>1</v>
      </c>
      <c r="D94" t="s">
        <v>160</v>
      </c>
      <c r="E94" t="s">
        <v>13</v>
      </c>
      <c r="F94">
        <f t="shared" si="2"/>
        <v>1</v>
      </c>
      <c r="G94">
        <v>23</v>
      </c>
      <c r="H94" s="4">
        <f>+IF(G94="",VLOOKUP(B94&amp;C94&amp;E94,AvgAge!$B$5:$AA$16,6,0),G94)</f>
        <v>23</v>
      </c>
      <c r="I94">
        <v>0</v>
      </c>
      <c r="J94">
        <v>1</v>
      </c>
      <c r="K94" t="s">
        <v>161</v>
      </c>
      <c r="L94">
        <v>63.3583</v>
      </c>
      <c r="M94" t="s">
        <v>162</v>
      </c>
      <c r="N94" t="s">
        <v>20</v>
      </c>
      <c r="O94">
        <f t="shared" si="3"/>
        <v>3</v>
      </c>
      <c r="P94">
        <f>+MATCH(B94&amp;C94&amp;E94,AvgAge!$B$5:$B$16)</f>
        <v>8</v>
      </c>
    </row>
    <row r="95" spans="1:16" x14ac:dyDescent="0.25">
      <c r="A95">
        <v>790</v>
      </c>
      <c r="B95">
        <v>0</v>
      </c>
      <c r="C95">
        <v>1</v>
      </c>
      <c r="D95" t="s">
        <v>1095</v>
      </c>
      <c r="E95" t="s">
        <v>13</v>
      </c>
      <c r="F95">
        <f t="shared" si="2"/>
        <v>1</v>
      </c>
      <c r="G95">
        <v>46</v>
      </c>
      <c r="H95" s="4">
        <f>+IF(G95="",VLOOKUP(B95&amp;C95&amp;E95,AvgAge!$B$5:$AA$16,6,0),G95)</f>
        <v>46</v>
      </c>
      <c r="I95">
        <v>0</v>
      </c>
      <c r="J95">
        <v>0</v>
      </c>
      <c r="K95" t="s">
        <v>219</v>
      </c>
      <c r="L95">
        <v>79.2</v>
      </c>
      <c r="M95" t="s">
        <v>1096</v>
      </c>
      <c r="N95" t="s">
        <v>20</v>
      </c>
      <c r="O95">
        <f t="shared" si="3"/>
        <v>3</v>
      </c>
      <c r="P95">
        <f>+MATCH(B95&amp;C95&amp;E95,AvgAge!$B$5:$B$16)</f>
        <v>2</v>
      </c>
    </row>
    <row r="96" spans="1:16" x14ac:dyDescent="0.25">
      <c r="A96">
        <v>371</v>
      </c>
      <c r="B96">
        <v>1</v>
      </c>
      <c r="C96">
        <v>1</v>
      </c>
      <c r="D96" t="s">
        <v>551</v>
      </c>
      <c r="E96" t="s">
        <v>13</v>
      </c>
      <c r="F96">
        <f t="shared" si="2"/>
        <v>1</v>
      </c>
      <c r="G96">
        <v>25</v>
      </c>
      <c r="H96" s="4">
        <f>+IF(G96="",VLOOKUP(B96&amp;C96&amp;E96,AvgAge!$B$5:$AA$16,6,0),G96)</f>
        <v>25</v>
      </c>
      <c r="I96">
        <v>1</v>
      </c>
      <c r="J96">
        <v>0</v>
      </c>
      <c r="K96">
        <v>11765</v>
      </c>
      <c r="L96">
        <v>55.441699999999997</v>
      </c>
      <c r="M96" t="s">
        <v>552</v>
      </c>
      <c r="N96" t="s">
        <v>20</v>
      </c>
      <c r="O96">
        <f t="shared" si="3"/>
        <v>3</v>
      </c>
      <c r="P96">
        <f>+MATCH(B96&amp;C96&amp;E96,AvgAge!$B$5:$B$16)</f>
        <v>8</v>
      </c>
    </row>
    <row r="97" spans="1:16" x14ac:dyDescent="0.25">
      <c r="A97">
        <v>646</v>
      </c>
      <c r="B97">
        <v>1</v>
      </c>
      <c r="C97">
        <v>1</v>
      </c>
      <c r="D97" t="s">
        <v>911</v>
      </c>
      <c r="E97" t="s">
        <v>13</v>
      </c>
      <c r="F97">
        <f t="shared" si="2"/>
        <v>1</v>
      </c>
      <c r="G97">
        <v>48</v>
      </c>
      <c r="H97" s="4">
        <f>+IF(G97="",VLOOKUP(B97&amp;C97&amp;E97,AvgAge!$B$5:$AA$16,6,0),G97)</f>
        <v>48</v>
      </c>
      <c r="I97">
        <v>1</v>
      </c>
      <c r="J97">
        <v>0</v>
      </c>
      <c r="K97" t="s">
        <v>92</v>
      </c>
      <c r="L97">
        <v>76.729200000000006</v>
      </c>
      <c r="M97" t="s">
        <v>93</v>
      </c>
      <c r="N97" t="s">
        <v>20</v>
      </c>
      <c r="O97">
        <f t="shared" si="3"/>
        <v>3</v>
      </c>
      <c r="P97">
        <f>+MATCH(B97&amp;C97&amp;E97,AvgAge!$B$5:$B$16)</f>
        <v>8</v>
      </c>
    </row>
    <row r="98" spans="1:16" x14ac:dyDescent="0.25">
      <c r="A98">
        <v>53</v>
      </c>
      <c r="B98">
        <v>1</v>
      </c>
      <c r="C98">
        <v>1</v>
      </c>
      <c r="D98" t="s">
        <v>91</v>
      </c>
      <c r="E98" t="s">
        <v>17</v>
      </c>
      <c r="F98">
        <f t="shared" si="2"/>
        <v>2</v>
      </c>
      <c r="G98">
        <v>49</v>
      </c>
      <c r="H98" s="4">
        <f>+IF(G98="",VLOOKUP(B98&amp;C98&amp;E98,AvgAge!$B$5:$AA$16,6,0),G98)</f>
        <v>49</v>
      </c>
      <c r="I98">
        <v>1</v>
      </c>
      <c r="J98">
        <v>0</v>
      </c>
      <c r="K98" t="s">
        <v>92</v>
      </c>
      <c r="L98">
        <v>76.729200000000006</v>
      </c>
      <c r="M98" t="s">
        <v>93</v>
      </c>
      <c r="N98" t="s">
        <v>20</v>
      </c>
      <c r="O98">
        <f t="shared" si="3"/>
        <v>3</v>
      </c>
      <c r="P98">
        <f>+MATCH(B98&amp;C98&amp;E98,AvgAge!$B$5:$B$16)</f>
        <v>7</v>
      </c>
    </row>
    <row r="99" spans="1:16" x14ac:dyDescent="0.25">
      <c r="A99">
        <v>603</v>
      </c>
      <c r="B99">
        <v>0</v>
      </c>
      <c r="C99">
        <v>1</v>
      </c>
      <c r="D99" t="s">
        <v>861</v>
      </c>
      <c r="E99" t="s">
        <v>13</v>
      </c>
      <c r="F99">
        <f t="shared" si="2"/>
        <v>1</v>
      </c>
      <c r="H99" s="4">
        <f>+IF(G99="",VLOOKUP(B99&amp;C99&amp;E99,AvgAge!$B$5:$AA$16,6,0),G99)</f>
        <v>44.581967213114751</v>
      </c>
      <c r="I99">
        <v>0</v>
      </c>
      <c r="J99">
        <v>0</v>
      </c>
      <c r="K99">
        <v>113796</v>
      </c>
      <c r="L99">
        <v>42.4</v>
      </c>
      <c r="N99" t="s">
        <v>15</v>
      </c>
      <c r="O99">
        <f t="shared" si="3"/>
        <v>1</v>
      </c>
      <c r="P99">
        <f>+MATCH(B99&amp;C99&amp;E99,AvgAge!$B$5:$B$16)</f>
        <v>2</v>
      </c>
    </row>
    <row r="100" spans="1:16" x14ac:dyDescent="0.25">
      <c r="A100">
        <v>63</v>
      </c>
      <c r="B100">
        <v>0</v>
      </c>
      <c r="C100">
        <v>1</v>
      </c>
      <c r="D100" t="s">
        <v>109</v>
      </c>
      <c r="E100" t="s">
        <v>13</v>
      </c>
      <c r="F100">
        <f t="shared" si="2"/>
        <v>1</v>
      </c>
      <c r="G100">
        <v>45</v>
      </c>
      <c r="H100" s="4">
        <f>+IF(G100="",VLOOKUP(B100&amp;C100&amp;E100,AvgAge!$B$5:$AA$16,6,0),G100)</f>
        <v>45</v>
      </c>
      <c r="I100">
        <v>1</v>
      </c>
      <c r="J100">
        <v>0</v>
      </c>
      <c r="K100">
        <v>36973</v>
      </c>
      <c r="L100">
        <v>83.474999999999994</v>
      </c>
      <c r="M100" t="s">
        <v>110</v>
      </c>
      <c r="N100" t="s">
        <v>15</v>
      </c>
      <c r="O100">
        <f t="shared" si="3"/>
        <v>1</v>
      </c>
      <c r="P100">
        <f>+MATCH(B100&amp;C100&amp;E100,AvgAge!$B$5:$B$16)</f>
        <v>2</v>
      </c>
    </row>
    <row r="101" spans="1:16" x14ac:dyDescent="0.25">
      <c r="A101">
        <v>231</v>
      </c>
      <c r="B101">
        <v>1</v>
      </c>
      <c r="C101">
        <v>1</v>
      </c>
      <c r="D101" t="s">
        <v>351</v>
      </c>
      <c r="E101" t="s">
        <v>17</v>
      </c>
      <c r="F101">
        <f t="shared" si="2"/>
        <v>2</v>
      </c>
      <c r="G101">
        <v>35</v>
      </c>
      <c r="H101" s="4">
        <f>+IF(G101="",VLOOKUP(B101&amp;C101&amp;E101,AvgAge!$B$5:$AA$16,6,0),G101)</f>
        <v>35</v>
      </c>
      <c r="I101">
        <v>1</v>
      </c>
      <c r="J101">
        <v>0</v>
      </c>
      <c r="K101">
        <v>36973</v>
      </c>
      <c r="L101">
        <v>83.474999999999994</v>
      </c>
      <c r="M101" t="s">
        <v>110</v>
      </c>
      <c r="N101" t="s">
        <v>15</v>
      </c>
      <c r="O101">
        <f t="shared" si="3"/>
        <v>1</v>
      </c>
      <c r="P101">
        <f>+MATCH(B101&amp;C101&amp;E101,AvgAge!$B$5:$B$16)</f>
        <v>7</v>
      </c>
    </row>
    <row r="102" spans="1:16" x14ac:dyDescent="0.25">
      <c r="A102">
        <v>264</v>
      </c>
      <c r="B102">
        <v>0</v>
      </c>
      <c r="C102">
        <v>1</v>
      </c>
      <c r="D102" t="s">
        <v>398</v>
      </c>
      <c r="E102" t="s">
        <v>13</v>
      </c>
      <c r="F102">
        <f t="shared" si="2"/>
        <v>1</v>
      </c>
      <c r="G102">
        <v>40</v>
      </c>
      <c r="H102" s="4">
        <f>+IF(G102="",VLOOKUP(B102&amp;C102&amp;E102,AvgAge!$B$5:$AA$16,6,0),G102)</f>
        <v>40</v>
      </c>
      <c r="I102">
        <v>0</v>
      </c>
      <c r="J102">
        <v>0</v>
      </c>
      <c r="K102">
        <v>112059</v>
      </c>
      <c r="L102">
        <v>0</v>
      </c>
      <c r="M102" t="s">
        <v>399</v>
      </c>
      <c r="N102" t="s">
        <v>15</v>
      </c>
      <c r="O102">
        <f t="shared" si="3"/>
        <v>1</v>
      </c>
      <c r="P102">
        <f>+MATCH(B102&amp;C102&amp;E102,AvgAge!$B$5:$B$16)</f>
        <v>2</v>
      </c>
    </row>
    <row r="103" spans="1:16" x14ac:dyDescent="0.25">
      <c r="A103">
        <v>682</v>
      </c>
      <c r="B103">
        <v>1</v>
      </c>
      <c r="C103">
        <v>1</v>
      </c>
      <c r="D103" t="s">
        <v>959</v>
      </c>
      <c r="E103" t="s">
        <v>13</v>
      </c>
      <c r="F103">
        <f t="shared" si="2"/>
        <v>1</v>
      </c>
      <c r="G103">
        <v>27</v>
      </c>
      <c r="H103" s="4">
        <f>+IF(G103="",VLOOKUP(B103&amp;C103&amp;E103,AvgAge!$B$5:$AA$16,6,0),G103)</f>
        <v>27</v>
      </c>
      <c r="I103">
        <v>0</v>
      </c>
      <c r="J103">
        <v>0</v>
      </c>
      <c r="K103" t="s">
        <v>92</v>
      </c>
      <c r="L103">
        <v>76.729200000000006</v>
      </c>
      <c r="M103" t="s">
        <v>960</v>
      </c>
      <c r="N103" t="s">
        <v>20</v>
      </c>
      <c r="O103">
        <f t="shared" si="3"/>
        <v>3</v>
      </c>
      <c r="P103">
        <f>+MATCH(B103&amp;C103&amp;E103,AvgAge!$B$5:$B$16)</f>
        <v>8</v>
      </c>
    </row>
    <row r="104" spans="1:16" x14ac:dyDescent="0.25">
      <c r="A104">
        <v>741</v>
      </c>
      <c r="B104">
        <v>1</v>
      </c>
      <c r="C104">
        <v>1</v>
      </c>
      <c r="D104" t="s">
        <v>1032</v>
      </c>
      <c r="E104" t="s">
        <v>13</v>
      </c>
      <c r="F104">
        <f t="shared" si="2"/>
        <v>1</v>
      </c>
      <c r="H104" s="4">
        <f>+IF(G104="",VLOOKUP(B104&amp;C104&amp;E104,AvgAge!$B$5:$AA$16,6,0),G104)</f>
        <v>36.248000000000005</v>
      </c>
      <c r="I104">
        <v>0</v>
      </c>
      <c r="J104">
        <v>0</v>
      </c>
      <c r="K104">
        <v>16988</v>
      </c>
      <c r="L104">
        <v>30</v>
      </c>
      <c r="M104" t="s">
        <v>1033</v>
      </c>
      <c r="N104" t="s">
        <v>15</v>
      </c>
      <c r="O104">
        <f t="shared" si="3"/>
        <v>1</v>
      </c>
      <c r="P104">
        <f>+MATCH(B104&amp;C104&amp;E104,AvgAge!$B$5:$B$16)</f>
        <v>8</v>
      </c>
    </row>
    <row r="105" spans="1:16" x14ac:dyDescent="0.25">
      <c r="A105">
        <v>311</v>
      </c>
      <c r="B105">
        <v>1</v>
      </c>
      <c r="C105">
        <v>1</v>
      </c>
      <c r="D105" t="s">
        <v>469</v>
      </c>
      <c r="E105" t="s">
        <v>17</v>
      </c>
      <c r="F105">
        <f t="shared" si="2"/>
        <v>2</v>
      </c>
      <c r="G105">
        <v>24</v>
      </c>
      <c r="H105" s="4">
        <f>+IF(G105="",VLOOKUP(B105&amp;C105&amp;E105,AvgAge!$B$5:$AA$16,6,0),G105)</f>
        <v>24</v>
      </c>
      <c r="I105">
        <v>0</v>
      </c>
      <c r="J105">
        <v>0</v>
      </c>
      <c r="K105">
        <v>11767</v>
      </c>
      <c r="L105">
        <v>83.158299999999997</v>
      </c>
      <c r="M105" t="s">
        <v>470</v>
      </c>
      <c r="N105" t="s">
        <v>20</v>
      </c>
      <c r="O105">
        <f t="shared" si="3"/>
        <v>3</v>
      </c>
      <c r="P105">
        <f>+MATCH(B105&amp;C105&amp;E105,AvgAge!$B$5:$B$16)</f>
        <v>7</v>
      </c>
    </row>
    <row r="106" spans="1:16" x14ac:dyDescent="0.25">
      <c r="A106">
        <v>821</v>
      </c>
      <c r="B106">
        <v>1</v>
      </c>
      <c r="C106">
        <v>1</v>
      </c>
      <c r="D106" t="s">
        <v>1134</v>
      </c>
      <c r="E106" t="s">
        <v>17</v>
      </c>
      <c r="F106">
        <f t="shared" si="2"/>
        <v>2</v>
      </c>
      <c r="G106">
        <v>52</v>
      </c>
      <c r="H106" s="4">
        <f>+IF(G106="",VLOOKUP(B106&amp;C106&amp;E106,AvgAge!$B$5:$AA$16,6,0),G106)</f>
        <v>52</v>
      </c>
      <c r="I106">
        <v>1</v>
      </c>
      <c r="J106">
        <v>1</v>
      </c>
      <c r="K106">
        <v>12749</v>
      </c>
      <c r="L106">
        <v>93.5</v>
      </c>
      <c r="M106" t="s">
        <v>1135</v>
      </c>
      <c r="N106" t="s">
        <v>15</v>
      </c>
      <c r="O106">
        <f t="shared" si="3"/>
        <v>1</v>
      </c>
      <c r="P106">
        <f>+MATCH(B106&amp;C106&amp;E106,AvgAge!$B$5:$B$16)</f>
        <v>7</v>
      </c>
    </row>
    <row r="107" spans="1:16" x14ac:dyDescent="0.25">
      <c r="A107">
        <v>330</v>
      </c>
      <c r="B107">
        <v>1</v>
      </c>
      <c r="C107">
        <v>1</v>
      </c>
      <c r="D107" t="s">
        <v>496</v>
      </c>
      <c r="E107" t="s">
        <v>17</v>
      </c>
      <c r="F107">
        <f t="shared" si="2"/>
        <v>2</v>
      </c>
      <c r="G107">
        <v>16</v>
      </c>
      <c r="H107" s="4">
        <f>+IF(G107="",VLOOKUP(B107&amp;C107&amp;E107,AvgAge!$B$5:$AA$16,6,0),G107)</f>
        <v>16</v>
      </c>
      <c r="I107">
        <v>0</v>
      </c>
      <c r="J107">
        <v>1</v>
      </c>
      <c r="K107">
        <v>111361</v>
      </c>
      <c r="L107">
        <v>57.979199999999999</v>
      </c>
      <c r="M107" t="s">
        <v>497</v>
      </c>
      <c r="N107" t="s">
        <v>20</v>
      </c>
      <c r="O107">
        <f t="shared" si="3"/>
        <v>3</v>
      </c>
      <c r="P107">
        <f>+MATCH(B107&amp;C107&amp;E107,AvgAge!$B$5:$B$16)</f>
        <v>7</v>
      </c>
    </row>
    <row r="108" spans="1:16" x14ac:dyDescent="0.25">
      <c r="A108">
        <v>524</v>
      </c>
      <c r="B108">
        <v>1</v>
      </c>
      <c r="C108">
        <v>1</v>
      </c>
      <c r="D108" t="s">
        <v>753</v>
      </c>
      <c r="E108" t="s">
        <v>17</v>
      </c>
      <c r="F108">
        <f t="shared" si="2"/>
        <v>2</v>
      </c>
      <c r="G108">
        <v>44</v>
      </c>
      <c r="H108" s="4">
        <f>+IF(G108="",VLOOKUP(B108&amp;C108&amp;E108,AvgAge!$B$5:$AA$16,6,0),G108)</f>
        <v>44</v>
      </c>
      <c r="I108">
        <v>0</v>
      </c>
      <c r="J108">
        <v>1</v>
      </c>
      <c r="K108">
        <v>111361</v>
      </c>
      <c r="L108">
        <v>57.979199999999999</v>
      </c>
      <c r="M108" t="s">
        <v>497</v>
      </c>
      <c r="N108" t="s">
        <v>20</v>
      </c>
      <c r="O108">
        <f t="shared" si="3"/>
        <v>3</v>
      </c>
      <c r="P108">
        <f>+MATCH(B108&amp;C108&amp;E108,AvgAge!$B$5:$B$16)</f>
        <v>7</v>
      </c>
    </row>
    <row r="109" spans="1:16" x14ac:dyDescent="0.25">
      <c r="A109">
        <v>766</v>
      </c>
      <c r="B109">
        <v>1</v>
      </c>
      <c r="C109">
        <v>1</v>
      </c>
      <c r="D109" t="s">
        <v>1063</v>
      </c>
      <c r="E109" t="s">
        <v>17</v>
      </c>
      <c r="F109">
        <f t="shared" si="2"/>
        <v>2</v>
      </c>
      <c r="G109">
        <v>51</v>
      </c>
      <c r="H109" s="4">
        <f>+IF(G109="",VLOOKUP(B109&amp;C109&amp;E109,AvgAge!$B$5:$AA$16,6,0),G109)</f>
        <v>51</v>
      </c>
      <c r="I109">
        <v>1</v>
      </c>
      <c r="J109">
        <v>0</v>
      </c>
      <c r="K109">
        <v>13502</v>
      </c>
      <c r="L109">
        <v>77.958299999999994</v>
      </c>
      <c r="M109" t="s">
        <v>1064</v>
      </c>
      <c r="N109" t="s">
        <v>15</v>
      </c>
      <c r="O109">
        <f t="shared" si="3"/>
        <v>1</v>
      </c>
      <c r="P109">
        <f>+MATCH(B109&amp;C109&amp;E109,AvgAge!$B$5:$B$16)</f>
        <v>7</v>
      </c>
    </row>
    <row r="110" spans="1:16" x14ac:dyDescent="0.25">
      <c r="A110">
        <v>36</v>
      </c>
      <c r="B110">
        <v>0</v>
      </c>
      <c r="C110">
        <v>1</v>
      </c>
      <c r="D110" t="s">
        <v>70</v>
      </c>
      <c r="E110" t="s">
        <v>13</v>
      </c>
      <c r="F110">
        <f t="shared" si="2"/>
        <v>1</v>
      </c>
      <c r="G110">
        <v>42</v>
      </c>
      <c r="H110" s="4">
        <f>+IF(G110="",VLOOKUP(B110&amp;C110&amp;E110,AvgAge!$B$5:$AA$16,6,0),G110)</f>
        <v>42</v>
      </c>
      <c r="I110">
        <v>1</v>
      </c>
      <c r="J110">
        <v>0</v>
      </c>
      <c r="K110">
        <v>113789</v>
      </c>
      <c r="L110">
        <v>52</v>
      </c>
      <c r="N110" t="s">
        <v>15</v>
      </c>
      <c r="O110">
        <f t="shared" si="3"/>
        <v>1</v>
      </c>
      <c r="P110">
        <f>+MATCH(B110&amp;C110&amp;E110,AvgAge!$B$5:$B$16)</f>
        <v>2</v>
      </c>
    </row>
    <row r="111" spans="1:16" x14ac:dyDescent="0.25">
      <c r="A111">
        <v>384</v>
      </c>
      <c r="B111">
        <v>1</v>
      </c>
      <c r="C111">
        <v>1</v>
      </c>
      <c r="D111" t="s">
        <v>569</v>
      </c>
      <c r="E111" t="s">
        <v>17</v>
      </c>
      <c r="F111">
        <f t="shared" si="2"/>
        <v>2</v>
      </c>
      <c r="G111">
        <v>35</v>
      </c>
      <c r="H111" s="4">
        <f>+IF(G111="",VLOOKUP(B111&amp;C111&amp;E111,AvgAge!$B$5:$AA$16,6,0),G111)</f>
        <v>35</v>
      </c>
      <c r="I111">
        <v>1</v>
      </c>
      <c r="J111">
        <v>0</v>
      </c>
      <c r="K111">
        <v>113789</v>
      </c>
      <c r="L111">
        <v>52</v>
      </c>
      <c r="N111" t="s">
        <v>15</v>
      </c>
      <c r="O111">
        <f t="shared" si="3"/>
        <v>1</v>
      </c>
      <c r="P111">
        <f>+MATCH(B111&amp;C111&amp;E111,AvgAge!$B$5:$B$16)</f>
        <v>7</v>
      </c>
    </row>
    <row r="112" spans="1:16" x14ac:dyDescent="0.25">
      <c r="A112">
        <v>605</v>
      </c>
      <c r="B112">
        <v>1</v>
      </c>
      <c r="C112">
        <v>1</v>
      </c>
      <c r="D112" t="s">
        <v>863</v>
      </c>
      <c r="E112" t="s">
        <v>13</v>
      </c>
      <c r="F112">
        <f t="shared" si="2"/>
        <v>1</v>
      </c>
      <c r="G112">
        <v>35</v>
      </c>
      <c r="H112" s="4">
        <f>+IF(G112="",VLOOKUP(B112&amp;C112&amp;E112,AvgAge!$B$5:$AA$16,6,0),G112)</f>
        <v>35</v>
      </c>
      <c r="I112">
        <v>0</v>
      </c>
      <c r="J112">
        <v>0</v>
      </c>
      <c r="K112">
        <v>111426</v>
      </c>
      <c r="L112">
        <v>26.55</v>
      </c>
      <c r="N112" t="s">
        <v>20</v>
      </c>
      <c r="O112">
        <f t="shared" si="3"/>
        <v>3</v>
      </c>
      <c r="P112">
        <f>+MATCH(B112&amp;C112&amp;E112,AvgAge!$B$5:$B$16)</f>
        <v>8</v>
      </c>
    </row>
    <row r="113" spans="1:16" x14ac:dyDescent="0.25">
      <c r="A113">
        <v>225</v>
      </c>
      <c r="B113">
        <v>1</v>
      </c>
      <c r="C113">
        <v>1</v>
      </c>
      <c r="D113" t="s">
        <v>341</v>
      </c>
      <c r="E113" t="s">
        <v>13</v>
      </c>
      <c r="F113">
        <f t="shared" si="2"/>
        <v>1</v>
      </c>
      <c r="G113">
        <v>38</v>
      </c>
      <c r="H113" s="4">
        <f>+IF(G113="",VLOOKUP(B113&amp;C113&amp;E113,AvgAge!$B$5:$AA$16,6,0),G113)</f>
        <v>38</v>
      </c>
      <c r="I113">
        <v>1</v>
      </c>
      <c r="J113">
        <v>0</v>
      </c>
      <c r="K113">
        <v>19943</v>
      </c>
      <c r="L113">
        <v>90</v>
      </c>
      <c r="M113" t="s">
        <v>342</v>
      </c>
      <c r="N113" t="s">
        <v>15</v>
      </c>
      <c r="O113">
        <f t="shared" si="3"/>
        <v>1</v>
      </c>
      <c r="P113">
        <f>+MATCH(B113&amp;C113&amp;E113,AvgAge!$B$5:$B$16)</f>
        <v>8</v>
      </c>
    </row>
    <row r="114" spans="1:16" x14ac:dyDescent="0.25">
      <c r="A114">
        <v>794</v>
      </c>
      <c r="B114">
        <v>0</v>
      </c>
      <c r="C114">
        <v>1</v>
      </c>
      <c r="D114" t="s">
        <v>1100</v>
      </c>
      <c r="E114" t="s">
        <v>13</v>
      </c>
      <c r="F114">
        <f t="shared" si="2"/>
        <v>1</v>
      </c>
      <c r="H114" s="4">
        <f>+IF(G114="",VLOOKUP(B114&amp;C114&amp;E114,AvgAge!$B$5:$AA$16,6,0),G114)</f>
        <v>44.581967213114751</v>
      </c>
      <c r="I114">
        <v>0</v>
      </c>
      <c r="J114">
        <v>0</v>
      </c>
      <c r="K114" t="s">
        <v>1101</v>
      </c>
      <c r="L114">
        <v>30.695799999999998</v>
      </c>
      <c r="N114" t="s">
        <v>20</v>
      </c>
      <c r="O114">
        <f t="shared" si="3"/>
        <v>3</v>
      </c>
      <c r="P114">
        <f>+MATCH(B114&amp;C114&amp;E114,AvgAge!$B$5:$B$16)</f>
        <v>2</v>
      </c>
    </row>
    <row r="115" spans="1:16" x14ac:dyDescent="0.25">
      <c r="A115">
        <v>487</v>
      </c>
      <c r="B115">
        <v>1</v>
      </c>
      <c r="C115">
        <v>1</v>
      </c>
      <c r="D115" t="s">
        <v>699</v>
      </c>
      <c r="E115" t="s">
        <v>17</v>
      </c>
      <c r="F115">
        <f t="shared" si="2"/>
        <v>2</v>
      </c>
      <c r="G115">
        <v>35</v>
      </c>
      <c r="H115" s="4">
        <f>+IF(G115="",VLOOKUP(B115&amp;C115&amp;E115,AvgAge!$B$5:$AA$16,6,0),G115)</f>
        <v>35</v>
      </c>
      <c r="I115">
        <v>1</v>
      </c>
      <c r="J115">
        <v>0</v>
      </c>
      <c r="K115">
        <v>19943</v>
      </c>
      <c r="L115">
        <v>90</v>
      </c>
      <c r="M115" t="s">
        <v>342</v>
      </c>
      <c r="N115" t="s">
        <v>15</v>
      </c>
      <c r="O115">
        <f t="shared" si="3"/>
        <v>1</v>
      </c>
      <c r="P115">
        <f>+MATCH(B115&amp;C115&amp;E115,AvgAge!$B$5:$B$16)</f>
        <v>7</v>
      </c>
    </row>
    <row r="116" spans="1:16" x14ac:dyDescent="0.25">
      <c r="A116">
        <v>62</v>
      </c>
      <c r="B116">
        <v>1</v>
      </c>
      <c r="C116">
        <v>1</v>
      </c>
      <c r="D116" t="s">
        <v>107</v>
      </c>
      <c r="E116" t="s">
        <v>17</v>
      </c>
      <c r="F116">
        <f t="shared" si="2"/>
        <v>2</v>
      </c>
      <c r="G116">
        <v>38</v>
      </c>
      <c r="H116" s="4">
        <f>+IF(G116="",VLOOKUP(B116&amp;C116&amp;E116,AvgAge!$B$5:$AA$16,6,0),G116)</f>
        <v>38</v>
      </c>
      <c r="I116">
        <v>0</v>
      </c>
      <c r="J116">
        <v>0</v>
      </c>
      <c r="K116">
        <v>113572</v>
      </c>
      <c r="L116">
        <v>80</v>
      </c>
      <c r="M116" t="s">
        <v>108</v>
      </c>
      <c r="O116">
        <f t="shared" si="3"/>
        <v>3</v>
      </c>
      <c r="P116">
        <f>+MATCH(B116&amp;C116&amp;E116,AvgAge!$B$5:$B$16)</f>
        <v>7</v>
      </c>
    </row>
    <row r="117" spans="1:16" x14ac:dyDescent="0.25">
      <c r="A117">
        <v>178</v>
      </c>
      <c r="B117">
        <v>0</v>
      </c>
      <c r="C117">
        <v>1</v>
      </c>
      <c r="D117" t="s">
        <v>275</v>
      </c>
      <c r="E117" t="s">
        <v>17</v>
      </c>
      <c r="F117">
        <f t="shared" si="2"/>
        <v>2</v>
      </c>
      <c r="G117">
        <v>50</v>
      </c>
      <c r="H117" s="4">
        <f>+IF(G117="",VLOOKUP(B117&amp;C117&amp;E117,AvgAge!$B$5:$AA$16,6,0),G117)</f>
        <v>50</v>
      </c>
      <c r="I117">
        <v>0</v>
      </c>
      <c r="J117">
        <v>0</v>
      </c>
      <c r="K117" t="s">
        <v>276</v>
      </c>
      <c r="L117">
        <v>28.712499999999999</v>
      </c>
      <c r="M117" t="s">
        <v>277</v>
      </c>
      <c r="N117" t="s">
        <v>20</v>
      </c>
      <c r="O117">
        <f t="shared" si="3"/>
        <v>3</v>
      </c>
      <c r="P117">
        <f>+MATCH(B117&amp;C117&amp;E117,AvgAge!$B$5:$B$16)</f>
        <v>1</v>
      </c>
    </row>
    <row r="118" spans="1:16" x14ac:dyDescent="0.25">
      <c r="A118">
        <v>488</v>
      </c>
      <c r="B118">
        <v>0</v>
      </c>
      <c r="C118">
        <v>1</v>
      </c>
      <c r="D118" t="s">
        <v>700</v>
      </c>
      <c r="E118" t="s">
        <v>13</v>
      </c>
      <c r="F118">
        <f t="shared" si="2"/>
        <v>1</v>
      </c>
      <c r="G118">
        <v>58</v>
      </c>
      <c r="H118" s="4">
        <f>+IF(G118="",VLOOKUP(B118&amp;C118&amp;E118,AvgAge!$B$5:$AA$16,6,0),G118)</f>
        <v>58</v>
      </c>
      <c r="I118">
        <v>0</v>
      </c>
      <c r="J118">
        <v>0</v>
      </c>
      <c r="K118">
        <v>11771</v>
      </c>
      <c r="L118">
        <v>29.7</v>
      </c>
      <c r="M118" t="s">
        <v>701</v>
      </c>
      <c r="N118" t="s">
        <v>20</v>
      </c>
      <c r="O118">
        <f t="shared" si="3"/>
        <v>3</v>
      </c>
      <c r="P118">
        <f>+MATCH(B118&amp;C118&amp;E118,AvgAge!$B$5:$B$16)</f>
        <v>2</v>
      </c>
    </row>
    <row r="119" spans="1:16" x14ac:dyDescent="0.25">
      <c r="A119">
        <v>458</v>
      </c>
      <c r="B119">
        <v>1</v>
      </c>
      <c r="C119">
        <v>1</v>
      </c>
      <c r="D119" t="s">
        <v>661</v>
      </c>
      <c r="E119" t="s">
        <v>17</v>
      </c>
      <c r="F119">
        <f t="shared" si="2"/>
        <v>2</v>
      </c>
      <c r="H119" s="4">
        <f>+IF(G119="",VLOOKUP(B119&amp;C119&amp;E119,AvgAge!$B$5:$AA$16,6,0),G119)</f>
        <v>34.939024390243901</v>
      </c>
      <c r="I119">
        <v>1</v>
      </c>
      <c r="J119">
        <v>0</v>
      </c>
      <c r="K119">
        <v>17464</v>
      </c>
      <c r="L119">
        <v>51.862499999999997</v>
      </c>
      <c r="M119" t="s">
        <v>662</v>
      </c>
      <c r="N119" t="s">
        <v>15</v>
      </c>
      <c r="O119">
        <f t="shared" si="3"/>
        <v>1</v>
      </c>
      <c r="P119">
        <f>+MATCH(B119&amp;C119&amp;E119,AvgAge!$B$5:$B$16)</f>
        <v>7</v>
      </c>
    </row>
    <row r="120" spans="1:16" x14ac:dyDescent="0.25">
      <c r="A120">
        <v>622</v>
      </c>
      <c r="B120">
        <v>1</v>
      </c>
      <c r="C120">
        <v>1</v>
      </c>
      <c r="D120" t="s">
        <v>881</v>
      </c>
      <c r="E120" t="s">
        <v>13</v>
      </c>
      <c r="F120">
        <f t="shared" si="2"/>
        <v>1</v>
      </c>
      <c r="G120">
        <v>42</v>
      </c>
      <c r="H120" s="4">
        <f>+IF(G120="",VLOOKUP(B120&amp;C120&amp;E120,AvgAge!$B$5:$AA$16,6,0),G120)</f>
        <v>42</v>
      </c>
      <c r="I120">
        <v>1</v>
      </c>
      <c r="J120">
        <v>0</v>
      </c>
      <c r="K120">
        <v>11753</v>
      </c>
      <c r="L120">
        <v>52.554200000000002</v>
      </c>
      <c r="M120" t="s">
        <v>882</v>
      </c>
      <c r="N120" t="s">
        <v>15</v>
      </c>
      <c r="O120">
        <f t="shared" si="3"/>
        <v>1</v>
      </c>
      <c r="P120">
        <f>+MATCH(B120&amp;C120&amp;E120,AvgAge!$B$5:$B$16)</f>
        <v>8</v>
      </c>
    </row>
    <row r="121" spans="1:16" x14ac:dyDescent="0.25">
      <c r="A121">
        <v>712</v>
      </c>
      <c r="B121">
        <v>0</v>
      </c>
      <c r="C121">
        <v>1</v>
      </c>
      <c r="D121" t="s">
        <v>999</v>
      </c>
      <c r="E121" t="s">
        <v>13</v>
      </c>
      <c r="F121">
        <f t="shared" si="2"/>
        <v>1</v>
      </c>
      <c r="H121" s="4">
        <f>+IF(G121="",VLOOKUP(B121&amp;C121&amp;E121,AvgAge!$B$5:$AA$16,6,0),G121)</f>
        <v>44.581967213114751</v>
      </c>
      <c r="I121">
        <v>0</v>
      </c>
      <c r="J121">
        <v>0</v>
      </c>
      <c r="K121">
        <v>113028</v>
      </c>
      <c r="L121">
        <v>26.55</v>
      </c>
      <c r="M121" t="s">
        <v>500</v>
      </c>
      <c r="N121" t="s">
        <v>15</v>
      </c>
      <c r="O121">
        <f t="shared" si="3"/>
        <v>1</v>
      </c>
      <c r="P121">
        <f>+MATCH(B121&amp;C121&amp;E121,AvgAge!$B$5:$B$16)</f>
        <v>2</v>
      </c>
    </row>
    <row r="122" spans="1:16" x14ac:dyDescent="0.25">
      <c r="A122">
        <v>797</v>
      </c>
      <c r="B122">
        <v>1</v>
      </c>
      <c r="C122">
        <v>1</v>
      </c>
      <c r="D122" t="s">
        <v>1104</v>
      </c>
      <c r="E122" t="s">
        <v>17</v>
      </c>
      <c r="F122">
        <f t="shared" si="2"/>
        <v>2</v>
      </c>
      <c r="G122">
        <v>49</v>
      </c>
      <c r="H122" s="4">
        <f>+IF(G122="",VLOOKUP(B122&amp;C122&amp;E122,AvgAge!$B$5:$AA$16,6,0),G122)</f>
        <v>49</v>
      </c>
      <c r="I122">
        <v>0</v>
      </c>
      <c r="J122">
        <v>0</v>
      </c>
      <c r="K122">
        <v>17465</v>
      </c>
      <c r="L122">
        <v>25.929200000000002</v>
      </c>
      <c r="M122" t="s">
        <v>1105</v>
      </c>
      <c r="N122" t="s">
        <v>15</v>
      </c>
      <c r="O122">
        <f t="shared" si="3"/>
        <v>1</v>
      </c>
      <c r="P122">
        <f>+MATCH(B122&amp;C122&amp;E122,AvgAge!$B$5:$B$16)</f>
        <v>7</v>
      </c>
    </row>
    <row r="123" spans="1:16" x14ac:dyDescent="0.25">
      <c r="A123">
        <v>538</v>
      </c>
      <c r="B123">
        <v>1</v>
      </c>
      <c r="C123">
        <v>1</v>
      </c>
      <c r="D123" t="s">
        <v>771</v>
      </c>
      <c r="E123" t="s">
        <v>17</v>
      </c>
      <c r="F123">
        <f t="shared" si="2"/>
        <v>2</v>
      </c>
      <c r="G123">
        <v>30</v>
      </c>
      <c r="H123" s="4">
        <f>+IF(G123="",VLOOKUP(B123&amp;C123&amp;E123,AvgAge!$B$5:$AA$16,6,0),G123)</f>
        <v>30</v>
      </c>
      <c r="I123">
        <v>0</v>
      </c>
      <c r="J123">
        <v>0</v>
      </c>
      <c r="K123" t="s">
        <v>772</v>
      </c>
      <c r="L123">
        <v>106.425</v>
      </c>
      <c r="N123" t="s">
        <v>20</v>
      </c>
      <c r="O123">
        <f t="shared" si="3"/>
        <v>3</v>
      </c>
      <c r="P123">
        <f>+MATCH(B123&amp;C123&amp;E123,AvgAge!$B$5:$B$16)</f>
        <v>7</v>
      </c>
    </row>
    <row r="124" spans="1:16" x14ac:dyDescent="0.25">
      <c r="A124">
        <v>738</v>
      </c>
      <c r="B124">
        <v>1</v>
      </c>
      <c r="C124">
        <v>1</v>
      </c>
      <c r="D124" t="s">
        <v>1028</v>
      </c>
      <c r="E124" t="s">
        <v>13</v>
      </c>
      <c r="F124">
        <f t="shared" si="2"/>
        <v>1</v>
      </c>
      <c r="G124">
        <v>35</v>
      </c>
      <c r="H124" s="4">
        <f>+IF(G124="",VLOOKUP(B124&amp;C124&amp;E124,AvgAge!$B$5:$AA$16,6,0),G124)</f>
        <v>35</v>
      </c>
      <c r="I124">
        <v>0</v>
      </c>
      <c r="J124">
        <v>0</v>
      </c>
      <c r="K124" t="s">
        <v>392</v>
      </c>
      <c r="L124">
        <v>512.32920000000001</v>
      </c>
      <c r="M124" t="s">
        <v>1029</v>
      </c>
      <c r="N124" t="s">
        <v>20</v>
      </c>
      <c r="O124">
        <f t="shared" si="3"/>
        <v>3</v>
      </c>
      <c r="P124">
        <f>+MATCH(B124&amp;C124&amp;E124,AvgAge!$B$5:$B$16)</f>
        <v>8</v>
      </c>
    </row>
    <row r="125" spans="1:16" x14ac:dyDescent="0.25">
      <c r="A125">
        <v>296</v>
      </c>
      <c r="B125">
        <v>0</v>
      </c>
      <c r="C125">
        <v>1</v>
      </c>
      <c r="D125" t="s">
        <v>445</v>
      </c>
      <c r="E125" t="s">
        <v>13</v>
      </c>
      <c r="F125">
        <f t="shared" si="2"/>
        <v>1</v>
      </c>
      <c r="H125" s="4">
        <f>+IF(G125="",VLOOKUP(B125&amp;C125&amp;E125,AvgAge!$B$5:$AA$16,6,0),G125)</f>
        <v>44.581967213114751</v>
      </c>
      <c r="I125">
        <v>0</v>
      </c>
      <c r="J125">
        <v>0</v>
      </c>
      <c r="K125" t="s">
        <v>446</v>
      </c>
      <c r="L125">
        <v>27.720800000000001</v>
      </c>
      <c r="N125" t="s">
        <v>20</v>
      </c>
      <c r="O125">
        <f t="shared" si="3"/>
        <v>3</v>
      </c>
      <c r="P125">
        <f>+MATCH(B125&amp;C125&amp;E125,AvgAge!$B$5:$B$16)</f>
        <v>2</v>
      </c>
    </row>
    <row r="126" spans="1:16" x14ac:dyDescent="0.25">
      <c r="A126">
        <v>854</v>
      </c>
      <c r="B126">
        <v>1</v>
      </c>
      <c r="C126">
        <v>1</v>
      </c>
      <c r="D126" t="s">
        <v>1173</v>
      </c>
      <c r="E126" t="s">
        <v>17</v>
      </c>
      <c r="F126">
        <f t="shared" si="2"/>
        <v>2</v>
      </c>
      <c r="G126">
        <v>16</v>
      </c>
      <c r="H126" s="4">
        <f>+IF(G126="",VLOOKUP(B126&amp;C126&amp;E126,AvgAge!$B$5:$AA$16,6,0),G126)</f>
        <v>16</v>
      </c>
      <c r="I126">
        <v>0</v>
      </c>
      <c r="J126">
        <v>1</v>
      </c>
      <c r="K126" t="s">
        <v>1174</v>
      </c>
      <c r="L126">
        <v>39.4</v>
      </c>
      <c r="M126" t="s">
        <v>1175</v>
      </c>
      <c r="N126" t="s">
        <v>15</v>
      </c>
      <c r="O126">
        <f t="shared" si="3"/>
        <v>1</v>
      </c>
      <c r="P126">
        <f>+MATCH(B126&amp;C126&amp;E126,AvgAge!$B$5:$B$16)</f>
        <v>7</v>
      </c>
    </row>
    <row r="127" spans="1:16" x14ac:dyDescent="0.25">
      <c r="A127">
        <v>783</v>
      </c>
      <c r="B127">
        <v>0</v>
      </c>
      <c r="C127">
        <v>1</v>
      </c>
      <c r="D127" t="s">
        <v>1085</v>
      </c>
      <c r="E127" t="s">
        <v>13</v>
      </c>
      <c r="F127">
        <f t="shared" si="2"/>
        <v>1</v>
      </c>
      <c r="G127">
        <v>29</v>
      </c>
      <c r="H127" s="4">
        <f>+IF(G127="",VLOOKUP(B127&amp;C127&amp;E127,AvgAge!$B$5:$AA$16,6,0),G127)</f>
        <v>29</v>
      </c>
      <c r="I127">
        <v>0</v>
      </c>
      <c r="J127">
        <v>0</v>
      </c>
      <c r="K127">
        <v>113501</v>
      </c>
      <c r="L127">
        <v>30</v>
      </c>
      <c r="M127" t="s">
        <v>1086</v>
      </c>
      <c r="N127" t="s">
        <v>15</v>
      </c>
      <c r="O127">
        <f t="shared" si="3"/>
        <v>1</v>
      </c>
      <c r="P127">
        <f>+MATCH(B127&amp;C127&amp;E127,AvgAge!$B$5:$B$16)</f>
        <v>2</v>
      </c>
    </row>
    <row r="128" spans="1:16" x14ac:dyDescent="0.25">
      <c r="A128">
        <v>628</v>
      </c>
      <c r="B128">
        <v>1</v>
      </c>
      <c r="C128">
        <v>1</v>
      </c>
      <c r="D128" t="s">
        <v>889</v>
      </c>
      <c r="E128" t="s">
        <v>17</v>
      </c>
      <c r="F128">
        <f t="shared" si="2"/>
        <v>2</v>
      </c>
      <c r="G128">
        <v>21</v>
      </c>
      <c r="H128" s="4">
        <f>+IF(G128="",VLOOKUP(B128&amp;C128&amp;E128,AvgAge!$B$5:$AA$16,6,0),G128)</f>
        <v>21</v>
      </c>
      <c r="I128">
        <v>0</v>
      </c>
      <c r="J128">
        <v>0</v>
      </c>
      <c r="K128">
        <v>13502</v>
      </c>
      <c r="L128">
        <v>77.958299999999994</v>
      </c>
      <c r="M128" t="s">
        <v>890</v>
      </c>
      <c r="N128" t="s">
        <v>15</v>
      </c>
      <c r="O128">
        <f t="shared" si="3"/>
        <v>1</v>
      </c>
      <c r="P128">
        <f>+MATCH(B128&amp;C128&amp;E128,AvgAge!$B$5:$B$16)</f>
        <v>7</v>
      </c>
    </row>
    <row r="129" spans="1:16" x14ac:dyDescent="0.25">
      <c r="A129">
        <v>196</v>
      </c>
      <c r="B129">
        <v>1</v>
      </c>
      <c r="C129">
        <v>1</v>
      </c>
      <c r="D129" t="s">
        <v>301</v>
      </c>
      <c r="E129" t="s">
        <v>17</v>
      </c>
      <c r="F129">
        <f t="shared" si="2"/>
        <v>2</v>
      </c>
      <c r="G129">
        <v>58</v>
      </c>
      <c r="H129" s="4">
        <f>+IF(G129="",VLOOKUP(B129&amp;C129&amp;E129,AvgAge!$B$5:$AA$16,6,0),G129)</f>
        <v>58</v>
      </c>
      <c r="I129">
        <v>0</v>
      </c>
      <c r="J129">
        <v>0</v>
      </c>
      <c r="K129" t="s">
        <v>63</v>
      </c>
      <c r="L129">
        <v>146.52080000000001</v>
      </c>
      <c r="M129" t="s">
        <v>302</v>
      </c>
      <c r="N129" t="s">
        <v>20</v>
      </c>
      <c r="O129">
        <f t="shared" si="3"/>
        <v>3</v>
      </c>
      <c r="P129">
        <f>+MATCH(B129&amp;C129&amp;E129,AvgAge!$B$5:$B$16)</f>
        <v>7</v>
      </c>
    </row>
    <row r="130" spans="1:16" x14ac:dyDescent="0.25">
      <c r="A130">
        <v>690</v>
      </c>
      <c r="B130">
        <v>1</v>
      </c>
      <c r="C130">
        <v>1</v>
      </c>
      <c r="D130" t="s">
        <v>968</v>
      </c>
      <c r="E130" t="s">
        <v>17</v>
      </c>
      <c r="F130">
        <f t="shared" si="2"/>
        <v>2</v>
      </c>
      <c r="G130">
        <v>15</v>
      </c>
      <c r="H130" s="4">
        <f>+IF(G130="",VLOOKUP(B130&amp;C130&amp;E130,AvgAge!$B$5:$AA$16,6,0),G130)</f>
        <v>15</v>
      </c>
      <c r="I130">
        <v>0</v>
      </c>
      <c r="J130">
        <v>1</v>
      </c>
      <c r="K130">
        <v>24160</v>
      </c>
      <c r="L130">
        <v>211.33750000000001</v>
      </c>
      <c r="M130" t="s">
        <v>969</v>
      </c>
      <c r="N130" t="s">
        <v>15</v>
      </c>
      <c r="O130">
        <f t="shared" si="3"/>
        <v>1</v>
      </c>
      <c r="P130">
        <f>+MATCH(B130&amp;C130&amp;E130,AvgAge!$B$5:$B$16)</f>
        <v>7</v>
      </c>
    </row>
    <row r="131" spans="1:16" x14ac:dyDescent="0.25">
      <c r="A131">
        <v>505</v>
      </c>
      <c r="B131">
        <v>1</v>
      </c>
      <c r="C131">
        <v>1</v>
      </c>
      <c r="D131" t="s">
        <v>725</v>
      </c>
      <c r="E131" t="s">
        <v>17</v>
      </c>
      <c r="F131">
        <f t="shared" si="2"/>
        <v>2</v>
      </c>
      <c r="G131">
        <v>16</v>
      </c>
      <c r="H131" s="4">
        <f>+IF(G131="",VLOOKUP(B131&amp;C131&amp;E131,AvgAge!$B$5:$AA$16,6,0),G131)</f>
        <v>16</v>
      </c>
      <c r="I131">
        <v>0</v>
      </c>
      <c r="J131">
        <v>0</v>
      </c>
      <c r="K131">
        <v>110152</v>
      </c>
      <c r="L131">
        <v>86.5</v>
      </c>
      <c r="M131" t="s">
        <v>726</v>
      </c>
      <c r="N131" t="s">
        <v>15</v>
      </c>
      <c r="O131">
        <f t="shared" si="3"/>
        <v>1</v>
      </c>
      <c r="P131">
        <f>+MATCH(B131&amp;C131&amp;E131,AvgAge!$B$5:$B$16)</f>
        <v>7</v>
      </c>
    </row>
    <row r="132" spans="1:16" x14ac:dyDescent="0.25">
      <c r="A132">
        <v>840</v>
      </c>
      <c r="B132">
        <v>1</v>
      </c>
      <c r="C132">
        <v>1</v>
      </c>
      <c r="D132" t="s">
        <v>1156</v>
      </c>
      <c r="E132" t="s">
        <v>13</v>
      </c>
      <c r="F132">
        <f t="shared" ref="F132:F195" si="4">+IF(E132="male",1,2)</f>
        <v>1</v>
      </c>
      <c r="H132" s="4">
        <f>+IF(G132="",VLOOKUP(B132&amp;C132&amp;E132,AvgAge!$B$5:$AA$16,6,0),G132)</f>
        <v>36.248000000000005</v>
      </c>
      <c r="I132">
        <v>0</v>
      </c>
      <c r="J132">
        <v>0</v>
      </c>
      <c r="K132">
        <v>11774</v>
      </c>
      <c r="L132">
        <v>29.7</v>
      </c>
      <c r="M132" t="s">
        <v>1157</v>
      </c>
      <c r="N132" t="s">
        <v>20</v>
      </c>
      <c r="O132">
        <f t="shared" ref="O132:O195" si="5">+IF(N132="S",1,IF(N132="Q",2,3))</f>
        <v>3</v>
      </c>
      <c r="P132">
        <f>+MATCH(B132&amp;C132&amp;E132,AvgAge!$B$5:$B$16)</f>
        <v>8</v>
      </c>
    </row>
    <row r="133" spans="1:16" x14ac:dyDescent="0.25">
      <c r="A133">
        <v>749</v>
      </c>
      <c r="B133">
        <v>0</v>
      </c>
      <c r="C133">
        <v>1</v>
      </c>
      <c r="D133" t="s">
        <v>1043</v>
      </c>
      <c r="E133" t="s">
        <v>13</v>
      </c>
      <c r="F133">
        <f t="shared" si="4"/>
        <v>1</v>
      </c>
      <c r="G133">
        <v>19</v>
      </c>
      <c r="H133" s="4">
        <f>+IF(G133="",VLOOKUP(B133&amp;C133&amp;E133,AvgAge!$B$5:$AA$16,6,0),G133)</f>
        <v>19</v>
      </c>
      <c r="I133">
        <v>1</v>
      </c>
      <c r="J133">
        <v>0</v>
      </c>
      <c r="K133">
        <v>113773</v>
      </c>
      <c r="L133">
        <v>53.1</v>
      </c>
      <c r="M133" t="s">
        <v>1044</v>
      </c>
      <c r="N133" t="s">
        <v>15</v>
      </c>
      <c r="O133">
        <f t="shared" si="5"/>
        <v>1</v>
      </c>
      <c r="P133">
        <f>+MATCH(B133&amp;C133&amp;E133,AvgAge!$B$5:$B$16)</f>
        <v>2</v>
      </c>
    </row>
    <row r="134" spans="1:16" x14ac:dyDescent="0.25">
      <c r="A134">
        <v>711</v>
      </c>
      <c r="B134">
        <v>1</v>
      </c>
      <c r="C134">
        <v>1</v>
      </c>
      <c r="D134" t="s">
        <v>996</v>
      </c>
      <c r="E134" t="s">
        <v>17</v>
      </c>
      <c r="F134">
        <f t="shared" si="4"/>
        <v>2</v>
      </c>
      <c r="G134">
        <v>24</v>
      </c>
      <c r="H134" s="4">
        <f>+IF(G134="",VLOOKUP(B134&amp;C134&amp;E134,AvgAge!$B$5:$AA$16,6,0),G134)</f>
        <v>24</v>
      </c>
      <c r="I134">
        <v>0</v>
      </c>
      <c r="J134">
        <v>0</v>
      </c>
      <c r="K134" t="s">
        <v>997</v>
      </c>
      <c r="L134">
        <v>49.504199999999997</v>
      </c>
      <c r="M134" t="s">
        <v>998</v>
      </c>
      <c r="N134" t="s">
        <v>20</v>
      </c>
      <c r="O134">
        <f t="shared" si="5"/>
        <v>3</v>
      </c>
      <c r="P134">
        <f>+MATCH(B134&amp;C134&amp;E134,AvgAge!$B$5:$B$16)</f>
        <v>7</v>
      </c>
    </row>
    <row r="135" spans="1:16" x14ac:dyDescent="0.25">
      <c r="A135">
        <v>7</v>
      </c>
      <c r="B135">
        <v>0</v>
      </c>
      <c r="C135">
        <v>1</v>
      </c>
      <c r="D135" t="s">
        <v>28</v>
      </c>
      <c r="E135" t="s">
        <v>13</v>
      </c>
      <c r="F135">
        <f t="shared" si="4"/>
        <v>1</v>
      </c>
      <c r="G135">
        <v>54</v>
      </c>
      <c r="H135" s="4">
        <f>+IF(G135="",VLOOKUP(B135&amp;C135&amp;E135,AvgAge!$B$5:$AA$16,6,0),G135)</f>
        <v>54</v>
      </c>
      <c r="I135">
        <v>0</v>
      </c>
      <c r="J135">
        <v>0</v>
      </c>
      <c r="K135">
        <v>17463</v>
      </c>
      <c r="L135">
        <v>51.862499999999997</v>
      </c>
      <c r="M135" t="s">
        <v>29</v>
      </c>
      <c r="N135" t="s">
        <v>15</v>
      </c>
      <c r="O135">
        <f t="shared" si="5"/>
        <v>1</v>
      </c>
      <c r="P135">
        <f>+MATCH(B135&amp;C135&amp;E135,AvgAge!$B$5:$B$16)</f>
        <v>2</v>
      </c>
    </row>
    <row r="136" spans="1:16" x14ac:dyDescent="0.25">
      <c r="A136">
        <v>513</v>
      </c>
      <c r="B136">
        <v>1</v>
      </c>
      <c r="C136">
        <v>1</v>
      </c>
      <c r="D136" t="s">
        <v>736</v>
      </c>
      <c r="E136" t="s">
        <v>13</v>
      </c>
      <c r="F136">
        <f t="shared" si="4"/>
        <v>1</v>
      </c>
      <c r="G136">
        <v>36</v>
      </c>
      <c r="H136" s="4">
        <f>+IF(G136="",VLOOKUP(B136&amp;C136&amp;E136,AvgAge!$B$5:$AA$16,6,0),G136)</f>
        <v>36</v>
      </c>
      <c r="I136">
        <v>0</v>
      </c>
      <c r="J136">
        <v>0</v>
      </c>
      <c r="K136" t="s">
        <v>737</v>
      </c>
      <c r="L136">
        <v>26.287500000000001</v>
      </c>
      <c r="M136" t="s">
        <v>738</v>
      </c>
      <c r="N136" t="s">
        <v>15</v>
      </c>
      <c r="O136">
        <f t="shared" si="5"/>
        <v>1</v>
      </c>
      <c r="P136">
        <f>+MATCH(B136&amp;C136&amp;E136,AvgAge!$B$5:$B$16)</f>
        <v>8</v>
      </c>
    </row>
    <row r="137" spans="1:16" x14ac:dyDescent="0.25">
      <c r="A137">
        <v>35</v>
      </c>
      <c r="B137">
        <v>0</v>
      </c>
      <c r="C137">
        <v>1</v>
      </c>
      <c r="D137" t="s">
        <v>68</v>
      </c>
      <c r="E137" t="s">
        <v>13</v>
      </c>
      <c r="F137">
        <f t="shared" si="4"/>
        <v>1</v>
      </c>
      <c r="G137">
        <v>28</v>
      </c>
      <c r="H137" s="4">
        <f>+IF(G137="",VLOOKUP(B137&amp;C137&amp;E137,AvgAge!$B$5:$AA$16,6,0),G137)</f>
        <v>28</v>
      </c>
      <c r="I137">
        <v>1</v>
      </c>
      <c r="J137">
        <v>0</v>
      </c>
      <c r="K137" t="s">
        <v>69</v>
      </c>
      <c r="L137">
        <v>82.1708</v>
      </c>
      <c r="N137" t="s">
        <v>20</v>
      </c>
      <c r="O137">
        <f t="shared" si="5"/>
        <v>3</v>
      </c>
      <c r="P137">
        <f>+MATCH(B137&amp;C137&amp;E137,AvgAge!$B$5:$B$16)</f>
        <v>2</v>
      </c>
    </row>
    <row r="138" spans="1:16" x14ac:dyDescent="0.25">
      <c r="A138">
        <v>376</v>
      </c>
      <c r="B138">
        <v>1</v>
      </c>
      <c r="C138">
        <v>1</v>
      </c>
      <c r="D138" t="s">
        <v>557</v>
      </c>
      <c r="E138" t="s">
        <v>17</v>
      </c>
      <c r="F138">
        <f t="shared" si="4"/>
        <v>2</v>
      </c>
      <c r="H138" s="4">
        <f>+IF(G138="",VLOOKUP(B138&amp;C138&amp;E138,AvgAge!$B$5:$AA$16,6,0),G138)</f>
        <v>34.939024390243901</v>
      </c>
      <c r="I138">
        <v>1</v>
      </c>
      <c r="J138">
        <v>0</v>
      </c>
      <c r="K138" t="s">
        <v>69</v>
      </c>
      <c r="L138">
        <v>82.1708</v>
      </c>
      <c r="N138" t="s">
        <v>20</v>
      </c>
      <c r="O138">
        <f t="shared" si="5"/>
        <v>3</v>
      </c>
      <c r="P138">
        <f>+MATCH(B138&amp;C138&amp;E138,AvgAge!$B$5:$B$16)</f>
        <v>7</v>
      </c>
    </row>
    <row r="139" spans="1:16" x14ac:dyDescent="0.25">
      <c r="A139">
        <v>457</v>
      </c>
      <c r="B139">
        <v>0</v>
      </c>
      <c r="C139">
        <v>1</v>
      </c>
      <c r="D139" t="s">
        <v>659</v>
      </c>
      <c r="E139" t="s">
        <v>13</v>
      </c>
      <c r="F139">
        <f t="shared" si="4"/>
        <v>1</v>
      </c>
      <c r="G139">
        <v>65</v>
      </c>
      <c r="H139" s="4">
        <f>+IF(G139="",VLOOKUP(B139&amp;C139&amp;E139,AvgAge!$B$5:$AA$16,6,0),G139)</f>
        <v>65</v>
      </c>
      <c r="I139">
        <v>0</v>
      </c>
      <c r="J139">
        <v>0</v>
      </c>
      <c r="K139">
        <v>13509</v>
      </c>
      <c r="L139">
        <v>26.55</v>
      </c>
      <c r="M139" t="s">
        <v>660</v>
      </c>
      <c r="N139" t="s">
        <v>15</v>
      </c>
      <c r="O139">
        <f t="shared" si="5"/>
        <v>1</v>
      </c>
      <c r="P139">
        <f>+MATCH(B139&amp;C139&amp;E139,AvgAge!$B$5:$B$16)</f>
        <v>2</v>
      </c>
    </row>
    <row r="140" spans="1:16" x14ac:dyDescent="0.25">
      <c r="A140">
        <v>246</v>
      </c>
      <c r="B140">
        <v>0</v>
      </c>
      <c r="C140">
        <v>1</v>
      </c>
      <c r="D140" t="s">
        <v>372</v>
      </c>
      <c r="E140" t="s">
        <v>13</v>
      </c>
      <c r="F140">
        <f t="shared" si="4"/>
        <v>1</v>
      </c>
      <c r="G140">
        <v>44</v>
      </c>
      <c r="H140" s="4">
        <f>+IF(G140="",VLOOKUP(B140&amp;C140&amp;E140,AvgAge!$B$5:$AA$16,6,0),G140)</f>
        <v>44</v>
      </c>
      <c r="I140">
        <v>2</v>
      </c>
      <c r="J140">
        <v>0</v>
      </c>
      <c r="K140">
        <v>19928</v>
      </c>
      <c r="L140">
        <v>90</v>
      </c>
      <c r="M140" t="s">
        <v>373</v>
      </c>
      <c r="N140" t="s">
        <v>27</v>
      </c>
      <c r="O140">
        <f t="shared" si="5"/>
        <v>2</v>
      </c>
      <c r="P140">
        <f>+MATCH(B140&amp;C140&amp;E140,AvgAge!$B$5:$B$16)</f>
        <v>2</v>
      </c>
    </row>
    <row r="141" spans="1:16" x14ac:dyDescent="0.25">
      <c r="A141">
        <v>413</v>
      </c>
      <c r="B141">
        <v>1</v>
      </c>
      <c r="C141">
        <v>1</v>
      </c>
      <c r="D141" t="s">
        <v>601</v>
      </c>
      <c r="E141" t="s">
        <v>17</v>
      </c>
      <c r="F141">
        <f t="shared" si="4"/>
        <v>2</v>
      </c>
      <c r="G141">
        <v>33</v>
      </c>
      <c r="H141" s="4">
        <f>+IF(G141="",VLOOKUP(B141&amp;C141&amp;E141,AvgAge!$B$5:$AA$16,6,0),G141)</f>
        <v>33</v>
      </c>
      <c r="I141">
        <v>1</v>
      </c>
      <c r="J141">
        <v>0</v>
      </c>
      <c r="K141">
        <v>19928</v>
      </c>
      <c r="L141">
        <v>90</v>
      </c>
      <c r="M141" t="s">
        <v>373</v>
      </c>
      <c r="N141" t="s">
        <v>27</v>
      </c>
      <c r="O141">
        <f t="shared" si="5"/>
        <v>2</v>
      </c>
      <c r="P141">
        <f>+MATCH(B141&amp;C141&amp;E141,AvgAge!$B$5:$B$16)</f>
        <v>7</v>
      </c>
    </row>
    <row r="142" spans="1:16" x14ac:dyDescent="0.25">
      <c r="A142">
        <v>493</v>
      </c>
      <c r="B142">
        <v>0</v>
      </c>
      <c r="C142">
        <v>1</v>
      </c>
      <c r="D142" t="s">
        <v>708</v>
      </c>
      <c r="E142" t="s">
        <v>13</v>
      </c>
      <c r="F142">
        <f t="shared" si="4"/>
        <v>1</v>
      </c>
      <c r="G142">
        <v>55</v>
      </c>
      <c r="H142" s="4">
        <f>+IF(G142="",VLOOKUP(B142&amp;C142&amp;E142,AvgAge!$B$5:$AA$16,6,0),G142)</f>
        <v>55</v>
      </c>
      <c r="I142">
        <v>0</v>
      </c>
      <c r="J142">
        <v>0</v>
      </c>
      <c r="K142">
        <v>113787</v>
      </c>
      <c r="L142">
        <v>30.5</v>
      </c>
      <c r="M142" t="s">
        <v>709</v>
      </c>
      <c r="N142" t="s">
        <v>15</v>
      </c>
      <c r="O142">
        <f t="shared" si="5"/>
        <v>1</v>
      </c>
      <c r="P142">
        <f>+MATCH(B142&amp;C142&amp;E142,AvgAge!$B$5:$B$16)</f>
        <v>2</v>
      </c>
    </row>
    <row r="143" spans="1:16" x14ac:dyDescent="0.25">
      <c r="A143">
        <v>274</v>
      </c>
      <c r="B143">
        <v>0</v>
      </c>
      <c r="C143">
        <v>1</v>
      </c>
      <c r="D143" t="s">
        <v>414</v>
      </c>
      <c r="E143" t="s">
        <v>13</v>
      </c>
      <c r="F143">
        <f t="shared" si="4"/>
        <v>1</v>
      </c>
      <c r="G143">
        <v>37</v>
      </c>
      <c r="H143" s="4">
        <f>+IF(G143="",VLOOKUP(B143&amp;C143&amp;E143,AvgAge!$B$5:$AA$16,6,0),G143)</f>
        <v>37</v>
      </c>
      <c r="I143">
        <v>0</v>
      </c>
      <c r="J143">
        <v>1</v>
      </c>
      <c r="K143" t="s">
        <v>415</v>
      </c>
      <c r="L143">
        <v>29.7</v>
      </c>
      <c r="M143" t="s">
        <v>416</v>
      </c>
      <c r="N143" t="s">
        <v>20</v>
      </c>
      <c r="O143">
        <f t="shared" si="5"/>
        <v>3</v>
      </c>
      <c r="P143">
        <f>+MATCH(B143&amp;C143&amp;E143,AvgAge!$B$5:$B$16)</f>
        <v>2</v>
      </c>
    </row>
    <row r="144" spans="1:16" x14ac:dyDescent="0.25">
      <c r="A144">
        <v>216</v>
      </c>
      <c r="B144">
        <v>1</v>
      </c>
      <c r="C144">
        <v>1</v>
      </c>
      <c r="D144" t="s">
        <v>327</v>
      </c>
      <c r="E144" t="s">
        <v>17</v>
      </c>
      <c r="F144">
        <f t="shared" si="4"/>
        <v>2</v>
      </c>
      <c r="G144">
        <v>31</v>
      </c>
      <c r="H144" s="4">
        <f>+IF(G144="",VLOOKUP(B144&amp;C144&amp;E144,AvgAge!$B$5:$AA$16,6,0),G144)</f>
        <v>31</v>
      </c>
      <c r="I144">
        <v>1</v>
      </c>
      <c r="J144">
        <v>0</v>
      </c>
      <c r="K144">
        <v>35273</v>
      </c>
      <c r="L144">
        <v>113.27500000000001</v>
      </c>
      <c r="M144" t="s">
        <v>328</v>
      </c>
      <c r="N144" t="s">
        <v>20</v>
      </c>
      <c r="O144">
        <f t="shared" si="5"/>
        <v>3</v>
      </c>
      <c r="P144">
        <f>+MATCH(B144&amp;C144&amp;E144,AvgAge!$B$5:$B$16)</f>
        <v>7</v>
      </c>
    </row>
    <row r="145" spans="1:16" x14ac:dyDescent="0.25">
      <c r="A145">
        <v>394</v>
      </c>
      <c r="B145">
        <v>1</v>
      </c>
      <c r="C145">
        <v>1</v>
      </c>
      <c r="D145" t="s">
        <v>581</v>
      </c>
      <c r="E145" t="s">
        <v>17</v>
      </c>
      <c r="F145">
        <f t="shared" si="4"/>
        <v>2</v>
      </c>
      <c r="G145">
        <v>23</v>
      </c>
      <c r="H145" s="4">
        <f>+IF(G145="",VLOOKUP(B145&amp;C145&amp;E145,AvgAge!$B$5:$AA$16,6,0),G145)</f>
        <v>23</v>
      </c>
      <c r="I145">
        <v>1</v>
      </c>
      <c r="J145">
        <v>0</v>
      </c>
      <c r="K145">
        <v>35273</v>
      </c>
      <c r="L145">
        <v>113.27500000000001</v>
      </c>
      <c r="M145" t="s">
        <v>328</v>
      </c>
      <c r="N145" t="s">
        <v>20</v>
      </c>
      <c r="O145">
        <f t="shared" si="5"/>
        <v>3</v>
      </c>
      <c r="P145">
        <f>+MATCH(B145&amp;C145&amp;E145,AvgAge!$B$5:$B$16)</f>
        <v>7</v>
      </c>
    </row>
    <row r="146" spans="1:16" x14ac:dyDescent="0.25">
      <c r="A146">
        <v>660</v>
      </c>
      <c r="B146">
        <v>0</v>
      </c>
      <c r="C146">
        <v>1</v>
      </c>
      <c r="D146" t="s">
        <v>928</v>
      </c>
      <c r="E146" t="s">
        <v>13</v>
      </c>
      <c r="F146">
        <f t="shared" si="4"/>
        <v>1</v>
      </c>
      <c r="G146">
        <v>58</v>
      </c>
      <c r="H146" s="4">
        <f>+IF(G146="",VLOOKUP(B146&amp;C146&amp;E146,AvgAge!$B$5:$AA$16,6,0),G146)</f>
        <v>58</v>
      </c>
      <c r="I146">
        <v>0</v>
      </c>
      <c r="J146">
        <v>2</v>
      </c>
      <c r="K146">
        <v>35273</v>
      </c>
      <c r="L146">
        <v>113.27500000000001</v>
      </c>
      <c r="M146" t="s">
        <v>929</v>
      </c>
      <c r="N146" t="s">
        <v>20</v>
      </c>
      <c r="O146">
        <f t="shared" si="5"/>
        <v>3</v>
      </c>
      <c r="P146">
        <f>+MATCH(B146&amp;C146&amp;E146,AvgAge!$B$5:$B$16)</f>
        <v>2</v>
      </c>
    </row>
    <row r="147" spans="1:16" x14ac:dyDescent="0.25">
      <c r="A147">
        <v>137</v>
      </c>
      <c r="B147">
        <v>1</v>
      </c>
      <c r="C147">
        <v>1</v>
      </c>
      <c r="D147" t="s">
        <v>214</v>
      </c>
      <c r="E147" t="s">
        <v>17</v>
      </c>
      <c r="F147">
        <f t="shared" si="4"/>
        <v>2</v>
      </c>
      <c r="G147">
        <v>19</v>
      </c>
      <c r="H147" s="4">
        <f>+IF(G147="",VLOOKUP(B147&amp;C147&amp;E147,AvgAge!$B$5:$AA$16,6,0),G147)</f>
        <v>19</v>
      </c>
      <c r="I147">
        <v>0</v>
      </c>
      <c r="J147">
        <v>2</v>
      </c>
      <c r="K147">
        <v>11752</v>
      </c>
      <c r="L147">
        <v>26.283300000000001</v>
      </c>
      <c r="M147" t="s">
        <v>215</v>
      </c>
      <c r="N147" t="s">
        <v>15</v>
      </c>
      <c r="O147">
        <f t="shared" si="5"/>
        <v>1</v>
      </c>
      <c r="P147">
        <f>+MATCH(B147&amp;C147&amp;E147,AvgAge!$B$5:$B$16)</f>
        <v>7</v>
      </c>
    </row>
    <row r="148" spans="1:16" x14ac:dyDescent="0.25">
      <c r="A148">
        <v>546</v>
      </c>
      <c r="B148">
        <v>0</v>
      </c>
      <c r="C148">
        <v>1</v>
      </c>
      <c r="D148" t="s">
        <v>784</v>
      </c>
      <c r="E148" t="s">
        <v>13</v>
      </c>
      <c r="F148">
        <f t="shared" si="4"/>
        <v>1</v>
      </c>
      <c r="G148">
        <v>64</v>
      </c>
      <c r="H148" s="4">
        <f>+IF(G148="",VLOOKUP(B148&amp;C148&amp;E148,AvgAge!$B$5:$AA$16,6,0),G148)</f>
        <v>64</v>
      </c>
      <c r="I148">
        <v>0</v>
      </c>
      <c r="J148">
        <v>0</v>
      </c>
      <c r="K148">
        <v>693</v>
      </c>
      <c r="L148">
        <v>26</v>
      </c>
      <c r="N148" t="s">
        <v>15</v>
      </c>
      <c r="O148">
        <f t="shared" si="5"/>
        <v>1</v>
      </c>
      <c r="P148">
        <f>+MATCH(B148&amp;C148&amp;E148,AvgAge!$B$5:$B$16)</f>
        <v>2</v>
      </c>
    </row>
    <row r="149" spans="1:16" x14ac:dyDescent="0.25">
      <c r="A149">
        <v>55</v>
      </c>
      <c r="B149">
        <v>0</v>
      </c>
      <c r="C149">
        <v>1</v>
      </c>
      <c r="D149" t="s">
        <v>95</v>
      </c>
      <c r="E149" t="s">
        <v>13</v>
      </c>
      <c r="F149">
        <f t="shared" si="4"/>
        <v>1</v>
      </c>
      <c r="G149">
        <v>65</v>
      </c>
      <c r="H149" s="4">
        <f>+IF(G149="",VLOOKUP(B149&amp;C149&amp;E149,AvgAge!$B$5:$AA$16,6,0),G149)</f>
        <v>65</v>
      </c>
      <c r="I149">
        <v>0</v>
      </c>
      <c r="J149">
        <v>1</v>
      </c>
      <c r="K149">
        <v>113509</v>
      </c>
      <c r="L149">
        <v>61.979199999999999</v>
      </c>
      <c r="M149" t="s">
        <v>96</v>
      </c>
      <c r="N149" t="s">
        <v>20</v>
      </c>
      <c r="O149">
        <f t="shared" si="5"/>
        <v>3</v>
      </c>
      <c r="P149">
        <f>+MATCH(B149&amp;C149&amp;E149,AvgAge!$B$5:$B$16)</f>
        <v>2</v>
      </c>
    </row>
    <row r="150" spans="1:16" x14ac:dyDescent="0.25">
      <c r="A150">
        <v>634</v>
      </c>
      <c r="B150">
        <v>0</v>
      </c>
      <c r="C150">
        <v>1</v>
      </c>
      <c r="D150" t="s">
        <v>898</v>
      </c>
      <c r="E150" t="s">
        <v>13</v>
      </c>
      <c r="F150">
        <f t="shared" si="4"/>
        <v>1</v>
      </c>
      <c r="H150" s="4">
        <f>+IF(G150="",VLOOKUP(B150&amp;C150&amp;E150,AvgAge!$B$5:$AA$16,6,0),G150)</f>
        <v>44.581967213114751</v>
      </c>
      <c r="I150">
        <v>0</v>
      </c>
      <c r="J150">
        <v>0</v>
      </c>
      <c r="K150">
        <v>112052</v>
      </c>
      <c r="L150">
        <v>0</v>
      </c>
      <c r="N150" t="s">
        <v>15</v>
      </c>
      <c r="O150">
        <f t="shared" si="5"/>
        <v>1</v>
      </c>
      <c r="P150">
        <f>+MATCH(B150&amp;C150&amp;E150,AvgAge!$B$5:$B$16)</f>
        <v>2</v>
      </c>
    </row>
    <row r="151" spans="1:16" x14ac:dyDescent="0.25">
      <c r="A151">
        <v>332</v>
      </c>
      <c r="B151">
        <v>0</v>
      </c>
      <c r="C151">
        <v>1</v>
      </c>
      <c r="D151" t="s">
        <v>499</v>
      </c>
      <c r="E151" t="s">
        <v>13</v>
      </c>
      <c r="F151">
        <f t="shared" si="4"/>
        <v>1</v>
      </c>
      <c r="G151">
        <v>45.5</v>
      </c>
      <c r="H151" s="4">
        <f>+IF(G151="",VLOOKUP(B151&amp;C151&amp;E151,AvgAge!$B$5:$AA$16,6,0),G151)</f>
        <v>45.5</v>
      </c>
      <c r="I151">
        <v>0</v>
      </c>
      <c r="J151">
        <v>0</v>
      </c>
      <c r="K151">
        <v>113043</v>
      </c>
      <c r="L151">
        <v>28.5</v>
      </c>
      <c r="M151" t="s">
        <v>500</v>
      </c>
      <c r="N151" t="s">
        <v>15</v>
      </c>
      <c r="O151">
        <f t="shared" si="5"/>
        <v>1</v>
      </c>
      <c r="P151">
        <f>+MATCH(B151&amp;C151&amp;E151,AvgAge!$B$5:$B$16)</f>
        <v>2</v>
      </c>
    </row>
    <row r="152" spans="1:16" x14ac:dyDescent="0.25">
      <c r="A152">
        <v>337</v>
      </c>
      <c r="B152">
        <v>0</v>
      </c>
      <c r="C152">
        <v>1</v>
      </c>
      <c r="D152" t="s">
        <v>507</v>
      </c>
      <c r="E152" t="s">
        <v>13</v>
      </c>
      <c r="F152">
        <f t="shared" si="4"/>
        <v>1</v>
      </c>
      <c r="G152">
        <v>29</v>
      </c>
      <c r="H152" s="4">
        <f>+IF(G152="",VLOOKUP(B152&amp;C152&amp;E152,AvgAge!$B$5:$AA$16,6,0),G152)</f>
        <v>29</v>
      </c>
      <c r="I152">
        <v>1</v>
      </c>
      <c r="J152">
        <v>0</v>
      </c>
      <c r="K152">
        <v>113776</v>
      </c>
      <c r="L152">
        <v>66.599999999999994</v>
      </c>
      <c r="M152" t="s">
        <v>237</v>
      </c>
      <c r="N152" t="s">
        <v>15</v>
      </c>
      <c r="O152">
        <f t="shared" si="5"/>
        <v>1</v>
      </c>
      <c r="P152">
        <f>+MATCH(B152&amp;C152&amp;E152,AvgAge!$B$5:$B$16)</f>
        <v>2</v>
      </c>
    </row>
    <row r="153" spans="1:16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f t="shared" si="4"/>
        <v>2</v>
      </c>
      <c r="G153">
        <v>22</v>
      </c>
      <c r="H153" s="4">
        <f>+IF(G153="",VLOOKUP(B153&amp;C153&amp;E153,AvgAge!$B$5:$AA$16,6,0),G153)</f>
        <v>22</v>
      </c>
      <c r="I153">
        <v>1</v>
      </c>
      <c r="J153">
        <v>0</v>
      </c>
      <c r="K153">
        <v>113776</v>
      </c>
      <c r="L153">
        <v>66.599999999999994</v>
      </c>
      <c r="M153" t="s">
        <v>237</v>
      </c>
      <c r="N153" t="s">
        <v>15</v>
      </c>
      <c r="O153">
        <f t="shared" si="5"/>
        <v>1</v>
      </c>
      <c r="P153">
        <f>+MATCH(B153&amp;C153&amp;E153,AvgAge!$B$5:$B$16)</f>
        <v>7</v>
      </c>
    </row>
    <row r="154" spans="1:16" x14ac:dyDescent="0.25">
      <c r="A154">
        <v>506</v>
      </c>
      <c r="B154">
        <v>0</v>
      </c>
      <c r="C154">
        <v>1</v>
      </c>
      <c r="D154" t="s">
        <v>727</v>
      </c>
      <c r="E154" t="s">
        <v>13</v>
      </c>
      <c r="F154">
        <f t="shared" si="4"/>
        <v>1</v>
      </c>
      <c r="G154">
        <v>18</v>
      </c>
      <c r="H154" s="4">
        <f>+IF(G154="",VLOOKUP(B154&amp;C154&amp;E154,AvgAge!$B$5:$AA$16,6,0),G154)</f>
        <v>18</v>
      </c>
      <c r="I154">
        <v>1</v>
      </c>
      <c r="J154">
        <v>0</v>
      </c>
      <c r="K154" t="s">
        <v>462</v>
      </c>
      <c r="L154">
        <v>108.9</v>
      </c>
      <c r="M154" t="s">
        <v>463</v>
      </c>
      <c r="N154" t="s">
        <v>20</v>
      </c>
      <c r="O154">
        <f t="shared" si="5"/>
        <v>3</v>
      </c>
      <c r="P154">
        <f>+MATCH(B154&amp;C154&amp;E154,AvgAge!$B$5:$B$16)</f>
        <v>2</v>
      </c>
    </row>
    <row r="155" spans="1:16" x14ac:dyDescent="0.25">
      <c r="A155">
        <v>308</v>
      </c>
      <c r="B155">
        <v>1</v>
      </c>
      <c r="C155">
        <v>1</v>
      </c>
      <c r="D155" t="s">
        <v>461</v>
      </c>
      <c r="E155" t="s">
        <v>17</v>
      </c>
      <c r="F155">
        <f t="shared" si="4"/>
        <v>2</v>
      </c>
      <c r="G155">
        <v>17</v>
      </c>
      <c r="H155" s="4">
        <f>+IF(G155="",VLOOKUP(B155&amp;C155&amp;E155,AvgAge!$B$5:$AA$16,6,0),G155)</f>
        <v>17</v>
      </c>
      <c r="I155">
        <v>1</v>
      </c>
      <c r="J155">
        <v>0</v>
      </c>
      <c r="K155" t="s">
        <v>462</v>
      </c>
      <c r="L155">
        <v>108.9</v>
      </c>
      <c r="M155" t="s">
        <v>463</v>
      </c>
      <c r="N155" t="s">
        <v>20</v>
      </c>
      <c r="O155">
        <f t="shared" si="5"/>
        <v>3</v>
      </c>
      <c r="P155">
        <f>+MATCH(B155&amp;C155&amp;E155,AvgAge!$B$5:$B$16)</f>
        <v>7</v>
      </c>
    </row>
    <row r="156" spans="1:16" x14ac:dyDescent="0.25">
      <c r="A156">
        <v>521</v>
      </c>
      <c r="B156">
        <v>1</v>
      </c>
      <c r="C156">
        <v>1</v>
      </c>
      <c r="D156" t="s">
        <v>749</v>
      </c>
      <c r="E156" t="s">
        <v>17</v>
      </c>
      <c r="F156">
        <f t="shared" si="4"/>
        <v>2</v>
      </c>
      <c r="G156">
        <v>30</v>
      </c>
      <c r="H156" s="4">
        <f>+IF(G156="",VLOOKUP(B156&amp;C156&amp;E156,AvgAge!$B$5:$AA$16,6,0),G156)</f>
        <v>30</v>
      </c>
      <c r="I156">
        <v>0</v>
      </c>
      <c r="J156">
        <v>0</v>
      </c>
      <c r="K156">
        <v>12749</v>
      </c>
      <c r="L156">
        <v>93.5</v>
      </c>
      <c r="M156" t="s">
        <v>750</v>
      </c>
      <c r="N156" t="s">
        <v>15</v>
      </c>
      <c r="O156">
        <f t="shared" si="5"/>
        <v>1</v>
      </c>
      <c r="P156">
        <f>+MATCH(B156&amp;C156&amp;E156,AvgAge!$B$5:$B$16)</f>
        <v>7</v>
      </c>
    </row>
    <row r="157" spans="1:16" x14ac:dyDescent="0.25">
      <c r="A157">
        <v>450</v>
      </c>
      <c r="B157">
        <v>1</v>
      </c>
      <c r="C157">
        <v>1</v>
      </c>
      <c r="D157" t="s">
        <v>648</v>
      </c>
      <c r="E157" t="s">
        <v>13</v>
      </c>
      <c r="F157">
        <f t="shared" si="4"/>
        <v>1</v>
      </c>
      <c r="G157">
        <v>52</v>
      </c>
      <c r="H157" s="4">
        <f>+IF(G157="",VLOOKUP(B157&amp;C157&amp;E157,AvgAge!$B$5:$AA$16,6,0),G157)</f>
        <v>52</v>
      </c>
      <c r="I157">
        <v>0</v>
      </c>
      <c r="J157">
        <v>0</v>
      </c>
      <c r="K157">
        <v>113786</v>
      </c>
      <c r="L157">
        <v>30.5</v>
      </c>
      <c r="M157" t="s">
        <v>649</v>
      </c>
      <c r="N157" t="s">
        <v>15</v>
      </c>
      <c r="O157">
        <f t="shared" si="5"/>
        <v>1</v>
      </c>
      <c r="P157">
        <f>+MATCH(B157&amp;C157&amp;E157,AvgAge!$B$5:$B$16)</f>
        <v>8</v>
      </c>
    </row>
    <row r="158" spans="1:16" x14ac:dyDescent="0.25">
      <c r="A158">
        <v>111</v>
      </c>
      <c r="B158">
        <v>0</v>
      </c>
      <c r="C158">
        <v>1</v>
      </c>
      <c r="D158" t="s">
        <v>176</v>
      </c>
      <c r="E158" t="s">
        <v>13</v>
      </c>
      <c r="F158">
        <f t="shared" si="4"/>
        <v>1</v>
      </c>
      <c r="G158">
        <v>47</v>
      </c>
      <c r="H158" s="4">
        <f>+IF(G158="",VLOOKUP(B158&amp;C158&amp;E158,AvgAge!$B$5:$AA$16,6,0),G158)</f>
        <v>47</v>
      </c>
      <c r="I158">
        <v>0</v>
      </c>
      <c r="J158">
        <v>0</v>
      </c>
      <c r="K158">
        <v>110465</v>
      </c>
      <c r="L158">
        <v>52</v>
      </c>
      <c r="M158" t="s">
        <v>177</v>
      </c>
      <c r="N158" t="s">
        <v>15</v>
      </c>
      <c r="O158">
        <f t="shared" si="5"/>
        <v>1</v>
      </c>
      <c r="P158">
        <f>+MATCH(B158&amp;C158&amp;E158,AvgAge!$B$5:$B$16)</f>
        <v>2</v>
      </c>
    </row>
    <row r="159" spans="1:16" x14ac:dyDescent="0.25">
      <c r="A159">
        <v>880</v>
      </c>
      <c r="B159">
        <v>1</v>
      </c>
      <c r="C159">
        <v>1</v>
      </c>
      <c r="D159" t="s">
        <v>1205</v>
      </c>
      <c r="E159" t="s">
        <v>17</v>
      </c>
      <c r="F159">
        <f t="shared" si="4"/>
        <v>2</v>
      </c>
      <c r="G159">
        <v>56</v>
      </c>
      <c r="H159" s="4">
        <f>+IF(G159="",VLOOKUP(B159&amp;C159&amp;E159,AvgAge!$B$5:$AA$16,6,0),G159)</f>
        <v>56</v>
      </c>
      <c r="I159">
        <v>0</v>
      </c>
      <c r="J159">
        <v>1</v>
      </c>
      <c r="K159">
        <v>11767</v>
      </c>
      <c r="L159">
        <v>83.158299999999997</v>
      </c>
      <c r="M159" t="s">
        <v>1206</v>
      </c>
      <c r="N159" t="s">
        <v>20</v>
      </c>
      <c r="O159">
        <f t="shared" si="5"/>
        <v>3</v>
      </c>
      <c r="P159">
        <f>+MATCH(B159&amp;C159&amp;E159,AvgAge!$B$5:$B$16)</f>
        <v>7</v>
      </c>
    </row>
    <row r="160" spans="1:16" x14ac:dyDescent="0.25">
      <c r="A160">
        <v>823</v>
      </c>
      <c r="B160">
        <v>0</v>
      </c>
      <c r="C160">
        <v>1</v>
      </c>
      <c r="D160" t="s">
        <v>1137</v>
      </c>
      <c r="E160" t="s">
        <v>13</v>
      </c>
      <c r="F160">
        <f t="shared" si="4"/>
        <v>1</v>
      </c>
      <c r="G160">
        <v>38</v>
      </c>
      <c r="H160" s="4">
        <f>+IF(G160="",VLOOKUP(B160&amp;C160&amp;E160,AvgAge!$B$5:$AA$16,6,0),G160)</f>
        <v>38</v>
      </c>
      <c r="I160">
        <v>0</v>
      </c>
      <c r="J160">
        <v>0</v>
      </c>
      <c r="K160">
        <v>19972</v>
      </c>
      <c r="L160">
        <v>0</v>
      </c>
      <c r="N160" t="s">
        <v>15</v>
      </c>
      <c r="O160">
        <f t="shared" si="5"/>
        <v>1</v>
      </c>
      <c r="P160">
        <f>+MATCH(B160&amp;C160&amp;E160,AvgAge!$B$5:$B$16)</f>
        <v>2</v>
      </c>
    </row>
    <row r="161" spans="1:16" x14ac:dyDescent="0.25">
      <c r="A161">
        <v>374</v>
      </c>
      <c r="B161">
        <v>0</v>
      </c>
      <c r="C161">
        <v>1</v>
      </c>
      <c r="D161" t="s">
        <v>555</v>
      </c>
      <c r="E161" t="s">
        <v>13</v>
      </c>
      <c r="F161">
        <f t="shared" si="4"/>
        <v>1</v>
      </c>
      <c r="G161">
        <v>22</v>
      </c>
      <c r="H161" s="4">
        <f>+IF(G161="",VLOOKUP(B161&amp;C161&amp;E161,AvgAge!$B$5:$AA$16,6,0),G161)</f>
        <v>22</v>
      </c>
      <c r="I161">
        <v>0</v>
      </c>
      <c r="J161">
        <v>0</v>
      </c>
      <c r="K161" t="s">
        <v>409</v>
      </c>
      <c r="L161">
        <v>135.63329999999999</v>
      </c>
      <c r="N161" t="s">
        <v>20</v>
      </c>
      <c r="O161">
        <f t="shared" si="5"/>
        <v>3</v>
      </c>
      <c r="P161">
        <f>+MATCH(B161&amp;C161&amp;E161,AvgAge!$B$5:$B$16)</f>
        <v>2</v>
      </c>
    </row>
    <row r="162" spans="1:16" x14ac:dyDescent="0.25">
      <c r="A162">
        <v>558</v>
      </c>
      <c r="B162">
        <v>0</v>
      </c>
      <c r="C162">
        <v>1</v>
      </c>
      <c r="D162" t="s">
        <v>799</v>
      </c>
      <c r="E162" t="s">
        <v>13</v>
      </c>
      <c r="F162">
        <f t="shared" si="4"/>
        <v>1</v>
      </c>
      <c r="H162" s="4">
        <f>+IF(G162="",VLOOKUP(B162&amp;C162&amp;E162,AvgAge!$B$5:$AA$16,6,0),G162)</f>
        <v>44.581967213114751</v>
      </c>
      <c r="I162">
        <v>0</v>
      </c>
      <c r="J162">
        <v>0</v>
      </c>
      <c r="K162" t="s">
        <v>565</v>
      </c>
      <c r="L162">
        <v>227.52500000000001</v>
      </c>
      <c r="N162" t="s">
        <v>20</v>
      </c>
      <c r="O162">
        <f t="shared" si="5"/>
        <v>3</v>
      </c>
      <c r="P162">
        <f>+MATCH(B162&amp;C162&amp;E162,AvgAge!$B$5:$B$16)</f>
        <v>2</v>
      </c>
    </row>
    <row r="163" spans="1:16" x14ac:dyDescent="0.25">
      <c r="A163">
        <v>780</v>
      </c>
      <c r="B163">
        <v>1</v>
      </c>
      <c r="C163">
        <v>1</v>
      </c>
      <c r="D163" t="s">
        <v>1081</v>
      </c>
      <c r="E163" t="s">
        <v>17</v>
      </c>
      <c r="F163">
        <f t="shared" si="4"/>
        <v>2</v>
      </c>
      <c r="G163">
        <v>43</v>
      </c>
      <c r="H163" s="4">
        <f>+IF(G163="",VLOOKUP(B163&amp;C163&amp;E163,AvgAge!$B$5:$AA$16,6,0),G163)</f>
        <v>43</v>
      </c>
      <c r="I163">
        <v>0</v>
      </c>
      <c r="J163">
        <v>1</v>
      </c>
      <c r="K163">
        <v>24160</v>
      </c>
      <c r="L163">
        <v>211.33750000000001</v>
      </c>
      <c r="M163" t="s">
        <v>1082</v>
      </c>
      <c r="N163" t="s">
        <v>15</v>
      </c>
      <c r="O163">
        <f t="shared" si="5"/>
        <v>1</v>
      </c>
      <c r="P163">
        <f>+MATCH(B163&amp;C163&amp;E163,AvgAge!$B$5:$B$16)</f>
        <v>7</v>
      </c>
    </row>
    <row r="164" spans="1:16" x14ac:dyDescent="0.25">
      <c r="A164">
        <v>868</v>
      </c>
      <c r="B164">
        <v>0</v>
      </c>
      <c r="C164">
        <v>1</v>
      </c>
      <c r="D164" t="s">
        <v>1191</v>
      </c>
      <c r="E164" t="s">
        <v>13</v>
      </c>
      <c r="F164">
        <f t="shared" si="4"/>
        <v>1</v>
      </c>
      <c r="G164">
        <v>31</v>
      </c>
      <c r="H164" s="4">
        <f>+IF(G164="",VLOOKUP(B164&amp;C164&amp;E164,AvgAge!$B$5:$AA$16,6,0),G164)</f>
        <v>31</v>
      </c>
      <c r="I164">
        <v>0</v>
      </c>
      <c r="J164">
        <v>0</v>
      </c>
      <c r="K164" t="s">
        <v>1192</v>
      </c>
      <c r="L164">
        <v>50.495800000000003</v>
      </c>
      <c r="M164" t="s">
        <v>1193</v>
      </c>
      <c r="N164" t="s">
        <v>15</v>
      </c>
      <c r="O164">
        <f t="shared" si="5"/>
        <v>1</v>
      </c>
      <c r="P164">
        <f>+MATCH(B164&amp;C164&amp;E164,AvgAge!$B$5:$B$16)</f>
        <v>2</v>
      </c>
    </row>
    <row r="165" spans="1:16" x14ac:dyDescent="0.25">
      <c r="A165">
        <v>188</v>
      </c>
      <c r="B165">
        <v>1</v>
      </c>
      <c r="C165">
        <v>1</v>
      </c>
      <c r="D165" t="s">
        <v>291</v>
      </c>
      <c r="E165" t="s">
        <v>13</v>
      </c>
      <c r="F165">
        <f t="shared" si="4"/>
        <v>1</v>
      </c>
      <c r="G165">
        <v>45</v>
      </c>
      <c r="H165" s="4">
        <f>+IF(G165="",VLOOKUP(B165&amp;C165&amp;E165,AvgAge!$B$5:$AA$16,6,0),G165)</f>
        <v>45</v>
      </c>
      <c r="I165">
        <v>0</v>
      </c>
      <c r="J165">
        <v>0</v>
      </c>
      <c r="K165">
        <v>111428</v>
      </c>
      <c r="L165">
        <v>26.55</v>
      </c>
      <c r="N165" t="s">
        <v>15</v>
      </c>
      <c r="O165">
        <f t="shared" si="5"/>
        <v>1</v>
      </c>
      <c r="P165">
        <f>+MATCH(B165&amp;C165&amp;E165,AvgAge!$B$5:$B$16)</f>
        <v>8</v>
      </c>
    </row>
    <row r="166" spans="1:16" x14ac:dyDescent="0.25">
      <c r="A166">
        <v>186</v>
      </c>
      <c r="B166">
        <v>0</v>
      </c>
      <c r="C166">
        <v>1</v>
      </c>
      <c r="D166" t="s">
        <v>288</v>
      </c>
      <c r="E166" t="s">
        <v>13</v>
      </c>
      <c r="F166">
        <f t="shared" si="4"/>
        <v>1</v>
      </c>
      <c r="H166" s="4">
        <f>+IF(G166="",VLOOKUP(B166&amp;C166&amp;E166,AvgAge!$B$5:$AA$16,6,0),G166)</f>
        <v>44.581967213114751</v>
      </c>
      <c r="I166">
        <v>0</v>
      </c>
      <c r="J166">
        <v>0</v>
      </c>
      <c r="K166">
        <v>113767</v>
      </c>
      <c r="L166">
        <v>50</v>
      </c>
      <c r="M166" t="s">
        <v>289</v>
      </c>
      <c r="N166" t="s">
        <v>15</v>
      </c>
      <c r="O166">
        <f t="shared" si="5"/>
        <v>1</v>
      </c>
      <c r="P166">
        <f>+MATCH(B166&amp;C166&amp;E166,AvgAge!$B$5:$B$16)</f>
        <v>2</v>
      </c>
    </row>
    <row r="167" spans="1:16" x14ac:dyDescent="0.25">
      <c r="A167">
        <v>584</v>
      </c>
      <c r="B167">
        <v>0</v>
      </c>
      <c r="C167">
        <v>1</v>
      </c>
      <c r="D167" t="s">
        <v>834</v>
      </c>
      <c r="E167" t="s">
        <v>13</v>
      </c>
      <c r="F167">
        <f t="shared" si="4"/>
        <v>1</v>
      </c>
      <c r="G167">
        <v>36</v>
      </c>
      <c r="H167" s="4">
        <f>+IF(G167="",VLOOKUP(B167&amp;C167&amp;E167,AvgAge!$B$5:$AA$16,6,0),G167)</f>
        <v>36</v>
      </c>
      <c r="I167">
        <v>0</v>
      </c>
      <c r="J167">
        <v>0</v>
      </c>
      <c r="K167">
        <v>13049</v>
      </c>
      <c r="L167">
        <v>40.125</v>
      </c>
      <c r="M167" t="s">
        <v>835</v>
      </c>
      <c r="N167" t="s">
        <v>20</v>
      </c>
      <c r="O167">
        <f t="shared" si="5"/>
        <v>3</v>
      </c>
      <c r="P167">
        <f>+MATCH(B167&amp;C167&amp;E167,AvgAge!$B$5:$B$16)</f>
        <v>2</v>
      </c>
    </row>
    <row r="168" spans="1:16" x14ac:dyDescent="0.25">
      <c r="A168">
        <v>760</v>
      </c>
      <c r="B168">
        <v>1</v>
      </c>
      <c r="C168">
        <v>1</v>
      </c>
      <c r="D168" t="s">
        <v>1056</v>
      </c>
      <c r="E168" t="s">
        <v>17</v>
      </c>
      <c r="F168">
        <f t="shared" si="4"/>
        <v>2</v>
      </c>
      <c r="G168">
        <v>33</v>
      </c>
      <c r="H168" s="4">
        <f>+IF(G168="",VLOOKUP(B168&amp;C168&amp;E168,AvgAge!$B$5:$AA$16,6,0),G168)</f>
        <v>33</v>
      </c>
      <c r="I168">
        <v>0</v>
      </c>
      <c r="J168">
        <v>0</v>
      </c>
      <c r="K168">
        <v>110152</v>
      </c>
      <c r="L168">
        <v>86.5</v>
      </c>
      <c r="M168" t="s">
        <v>390</v>
      </c>
      <c r="N168" t="s">
        <v>15</v>
      </c>
      <c r="O168">
        <f t="shared" si="5"/>
        <v>1</v>
      </c>
      <c r="P168">
        <f>+MATCH(B168&amp;C168&amp;E168,AvgAge!$B$5:$B$16)</f>
        <v>7</v>
      </c>
    </row>
    <row r="169" spans="1:16" x14ac:dyDescent="0.25">
      <c r="A169">
        <v>514</v>
      </c>
      <c r="B169">
        <v>1</v>
      </c>
      <c r="C169">
        <v>1</v>
      </c>
      <c r="D169" t="s">
        <v>739</v>
      </c>
      <c r="E169" t="s">
        <v>17</v>
      </c>
      <c r="F169">
        <f t="shared" si="4"/>
        <v>2</v>
      </c>
      <c r="G169">
        <v>54</v>
      </c>
      <c r="H169" s="4">
        <f>+IF(G169="",VLOOKUP(B169&amp;C169&amp;E169,AvgAge!$B$5:$AA$16,6,0),G169)</f>
        <v>54</v>
      </c>
      <c r="I169">
        <v>1</v>
      </c>
      <c r="J169">
        <v>0</v>
      </c>
      <c r="K169" t="s">
        <v>740</v>
      </c>
      <c r="L169">
        <v>59.4</v>
      </c>
      <c r="N169" t="s">
        <v>20</v>
      </c>
      <c r="O169">
        <f t="shared" si="5"/>
        <v>3</v>
      </c>
      <c r="P169">
        <f>+MATCH(B169&amp;C169&amp;E169,AvgAge!$B$5:$B$16)</f>
        <v>7</v>
      </c>
    </row>
    <row r="170" spans="1:16" x14ac:dyDescent="0.25">
      <c r="A170">
        <v>312</v>
      </c>
      <c r="B170">
        <v>1</v>
      </c>
      <c r="C170">
        <v>1</v>
      </c>
      <c r="D170" t="s">
        <v>471</v>
      </c>
      <c r="E170" t="s">
        <v>17</v>
      </c>
      <c r="F170">
        <f t="shared" si="4"/>
        <v>2</v>
      </c>
      <c r="G170">
        <v>18</v>
      </c>
      <c r="H170" s="4">
        <f>+IF(G170="",VLOOKUP(B170&amp;C170&amp;E170,AvgAge!$B$5:$AA$16,6,0),G170)</f>
        <v>18</v>
      </c>
      <c r="I170">
        <v>2</v>
      </c>
      <c r="J170">
        <v>2</v>
      </c>
      <c r="K170" t="s">
        <v>472</v>
      </c>
      <c r="L170">
        <v>262.375</v>
      </c>
      <c r="M170" t="s">
        <v>473</v>
      </c>
      <c r="N170" t="s">
        <v>20</v>
      </c>
      <c r="O170">
        <f t="shared" si="5"/>
        <v>3</v>
      </c>
      <c r="P170">
        <f>+MATCH(B170&amp;C170&amp;E170,AvgAge!$B$5:$B$16)</f>
        <v>7</v>
      </c>
    </row>
    <row r="171" spans="1:16" x14ac:dyDescent="0.25">
      <c r="A171">
        <v>743</v>
      </c>
      <c r="B171">
        <v>1</v>
      </c>
      <c r="C171">
        <v>1</v>
      </c>
      <c r="D171" t="s">
        <v>1036</v>
      </c>
      <c r="E171" t="s">
        <v>17</v>
      </c>
      <c r="F171">
        <f t="shared" si="4"/>
        <v>2</v>
      </c>
      <c r="G171">
        <v>21</v>
      </c>
      <c r="H171" s="4">
        <f>+IF(G171="",VLOOKUP(B171&amp;C171&amp;E171,AvgAge!$B$5:$AA$16,6,0),G171)</f>
        <v>21</v>
      </c>
      <c r="I171">
        <v>2</v>
      </c>
      <c r="J171">
        <v>2</v>
      </c>
      <c r="K171" t="s">
        <v>472</v>
      </c>
      <c r="L171">
        <v>262.375</v>
      </c>
      <c r="M171" t="s">
        <v>473</v>
      </c>
      <c r="N171" t="s">
        <v>20</v>
      </c>
      <c r="O171">
        <f t="shared" si="5"/>
        <v>3</v>
      </c>
      <c r="P171">
        <f>+MATCH(B171&amp;C171&amp;E171,AvgAge!$B$5:$B$16)</f>
        <v>7</v>
      </c>
    </row>
    <row r="172" spans="1:16" x14ac:dyDescent="0.25">
      <c r="A172">
        <v>299</v>
      </c>
      <c r="B172">
        <v>1</v>
      </c>
      <c r="C172">
        <v>1</v>
      </c>
      <c r="D172" t="s">
        <v>450</v>
      </c>
      <c r="E172" t="s">
        <v>13</v>
      </c>
      <c r="F172">
        <f t="shared" si="4"/>
        <v>1</v>
      </c>
      <c r="H172" s="4">
        <f>+IF(G172="",VLOOKUP(B172&amp;C172&amp;E172,AvgAge!$B$5:$AA$16,6,0),G172)</f>
        <v>36.248000000000005</v>
      </c>
      <c r="I172">
        <v>0</v>
      </c>
      <c r="J172">
        <v>0</v>
      </c>
      <c r="K172">
        <v>19988</v>
      </c>
      <c r="L172">
        <v>30.5</v>
      </c>
      <c r="M172" t="s">
        <v>451</v>
      </c>
      <c r="N172" t="s">
        <v>15</v>
      </c>
      <c r="O172">
        <f t="shared" si="5"/>
        <v>1</v>
      </c>
      <c r="P172">
        <f>+MATCH(B172&amp;C172&amp;E172,AvgAge!$B$5:$B$16)</f>
        <v>8</v>
      </c>
    </row>
    <row r="173" spans="1:16" x14ac:dyDescent="0.25">
      <c r="A173">
        <v>642</v>
      </c>
      <c r="B173">
        <v>1</v>
      </c>
      <c r="C173">
        <v>1</v>
      </c>
      <c r="D173" t="s">
        <v>907</v>
      </c>
      <c r="E173" t="s">
        <v>17</v>
      </c>
      <c r="F173">
        <f t="shared" si="4"/>
        <v>2</v>
      </c>
      <c r="G173">
        <v>24</v>
      </c>
      <c r="H173" s="4">
        <f>+IF(G173="",VLOOKUP(B173&amp;C173&amp;E173,AvgAge!$B$5:$AA$16,6,0),G173)</f>
        <v>24</v>
      </c>
      <c r="I173">
        <v>0</v>
      </c>
      <c r="J173">
        <v>0</v>
      </c>
      <c r="K173" t="s">
        <v>549</v>
      </c>
      <c r="L173">
        <v>69.3</v>
      </c>
      <c r="M173" t="s">
        <v>550</v>
      </c>
      <c r="N173" t="s">
        <v>20</v>
      </c>
      <c r="O173">
        <f t="shared" si="5"/>
        <v>3</v>
      </c>
      <c r="P173">
        <f>+MATCH(B173&amp;C173&amp;E173,AvgAge!$B$5:$B$16)</f>
        <v>7</v>
      </c>
    </row>
    <row r="174" spans="1:16" x14ac:dyDescent="0.25">
      <c r="A174">
        <v>843</v>
      </c>
      <c r="B174">
        <v>1</v>
      </c>
      <c r="C174">
        <v>1</v>
      </c>
      <c r="D174" t="s">
        <v>1161</v>
      </c>
      <c r="E174" t="s">
        <v>17</v>
      </c>
      <c r="F174">
        <f t="shared" si="4"/>
        <v>2</v>
      </c>
      <c r="G174">
        <v>30</v>
      </c>
      <c r="H174" s="4">
        <f>+IF(G174="",VLOOKUP(B174&amp;C174&amp;E174,AvgAge!$B$5:$AA$16,6,0),G174)</f>
        <v>30</v>
      </c>
      <c r="I174">
        <v>0</v>
      </c>
      <c r="J174">
        <v>0</v>
      </c>
      <c r="K174">
        <v>113798</v>
      </c>
      <c r="L174">
        <v>31</v>
      </c>
      <c r="N174" t="s">
        <v>20</v>
      </c>
      <c r="O174">
        <f t="shared" si="5"/>
        <v>3</v>
      </c>
      <c r="P174">
        <f>+MATCH(B174&amp;C174&amp;E174,AvgAge!$B$5:$B$16)</f>
        <v>7</v>
      </c>
    </row>
    <row r="175" spans="1:16" x14ac:dyDescent="0.25">
      <c r="A175">
        <v>448</v>
      </c>
      <c r="B175">
        <v>1</v>
      </c>
      <c r="C175">
        <v>1</v>
      </c>
      <c r="D175" t="s">
        <v>646</v>
      </c>
      <c r="E175" t="s">
        <v>13</v>
      </c>
      <c r="F175">
        <f t="shared" si="4"/>
        <v>1</v>
      </c>
      <c r="G175">
        <v>34</v>
      </c>
      <c r="H175" s="4">
        <f>+IF(G175="",VLOOKUP(B175&amp;C175&amp;E175,AvgAge!$B$5:$AA$16,6,0),G175)</f>
        <v>34</v>
      </c>
      <c r="I175">
        <v>0</v>
      </c>
      <c r="J175">
        <v>0</v>
      </c>
      <c r="K175">
        <v>113794</v>
      </c>
      <c r="L175">
        <v>26.55</v>
      </c>
      <c r="N175" t="s">
        <v>15</v>
      </c>
      <c r="O175">
        <f t="shared" si="5"/>
        <v>1</v>
      </c>
      <c r="P175">
        <f>+MATCH(B175&amp;C175&amp;E175,AvgAge!$B$5:$B$16)</f>
        <v>8</v>
      </c>
    </row>
    <row r="176" spans="1:16" x14ac:dyDescent="0.25">
      <c r="A176">
        <v>610</v>
      </c>
      <c r="B176">
        <v>1</v>
      </c>
      <c r="C176">
        <v>1</v>
      </c>
      <c r="D176" t="s">
        <v>868</v>
      </c>
      <c r="E176" t="s">
        <v>17</v>
      </c>
      <c r="F176">
        <f t="shared" si="4"/>
        <v>2</v>
      </c>
      <c r="G176">
        <v>40</v>
      </c>
      <c r="H176" s="4">
        <f>+IF(G176="",VLOOKUP(B176&amp;C176&amp;E176,AvgAge!$B$5:$AA$16,6,0),G176)</f>
        <v>40</v>
      </c>
      <c r="I176">
        <v>0</v>
      </c>
      <c r="J176">
        <v>0</v>
      </c>
      <c r="K176" t="s">
        <v>406</v>
      </c>
      <c r="L176">
        <v>153.46250000000001</v>
      </c>
      <c r="M176" t="s">
        <v>407</v>
      </c>
      <c r="N176" t="s">
        <v>15</v>
      </c>
      <c r="O176">
        <f t="shared" si="5"/>
        <v>1</v>
      </c>
      <c r="P176">
        <f>+MATCH(B176&amp;C176&amp;E176,AvgAge!$B$5:$B$16)</f>
        <v>7</v>
      </c>
    </row>
    <row r="177" spans="1:16" x14ac:dyDescent="0.25">
      <c r="A177">
        <v>702</v>
      </c>
      <c r="B177">
        <v>1</v>
      </c>
      <c r="C177">
        <v>1</v>
      </c>
      <c r="D177" t="s">
        <v>984</v>
      </c>
      <c r="E177" t="s">
        <v>13</v>
      </c>
      <c r="F177">
        <f t="shared" si="4"/>
        <v>1</v>
      </c>
      <c r="G177">
        <v>35</v>
      </c>
      <c r="H177" s="4">
        <f>+IF(G177="",VLOOKUP(B177&amp;C177&amp;E177,AvgAge!$B$5:$AA$16,6,0),G177)</f>
        <v>35</v>
      </c>
      <c r="I177">
        <v>0</v>
      </c>
      <c r="J177">
        <v>0</v>
      </c>
      <c r="K177" t="s">
        <v>985</v>
      </c>
      <c r="L177">
        <v>26.287500000000001</v>
      </c>
      <c r="M177" t="s">
        <v>986</v>
      </c>
      <c r="N177" t="s">
        <v>15</v>
      </c>
      <c r="O177">
        <f t="shared" si="5"/>
        <v>1</v>
      </c>
      <c r="P177">
        <f>+MATCH(B177&amp;C177&amp;E177,AvgAge!$B$5:$B$16)</f>
        <v>8</v>
      </c>
    </row>
    <row r="178" spans="1:16" x14ac:dyDescent="0.25">
      <c r="A178">
        <v>435</v>
      </c>
      <c r="B178">
        <v>0</v>
      </c>
      <c r="C178">
        <v>1</v>
      </c>
      <c r="D178" t="s">
        <v>630</v>
      </c>
      <c r="E178" t="s">
        <v>13</v>
      </c>
      <c r="F178">
        <f t="shared" si="4"/>
        <v>1</v>
      </c>
      <c r="G178">
        <v>50</v>
      </c>
      <c r="H178" s="4">
        <f>+IF(G178="",VLOOKUP(B178&amp;C178&amp;E178,AvgAge!$B$5:$AA$16,6,0),G178)</f>
        <v>50</v>
      </c>
      <c r="I178">
        <v>1</v>
      </c>
      <c r="J178">
        <v>0</v>
      </c>
      <c r="K178">
        <v>13507</v>
      </c>
      <c r="L178">
        <v>55.9</v>
      </c>
      <c r="M178" t="s">
        <v>631</v>
      </c>
      <c r="N178" t="s">
        <v>15</v>
      </c>
      <c r="O178">
        <f t="shared" si="5"/>
        <v>1</v>
      </c>
      <c r="P178">
        <f>+MATCH(B178&amp;C178&amp;E178,AvgAge!$B$5:$B$16)</f>
        <v>2</v>
      </c>
    </row>
    <row r="179" spans="1:16" x14ac:dyDescent="0.25">
      <c r="A179">
        <v>578</v>
      </c>
      <c r="B179">
        <v>1</v>
      </c>
      <c r="C179">
        <v>1</v>
      </c>
      <c r="D179" t="s">
        <v>826</v>
      </c>
      <c r="E179" t="s">
        <v>17</v>
      </c>
      <c r="F179">
        <f t="shared" si="4"/>
        <v>2</v>
      </c>
      <c r="G179">
        <v>39</v>
      </c>
      <c r="H179" s="4">
        <f>+IF(G179="",VLOOKUP(B179&amp;C179&amp;E179,AvgAge!$B$5:$AA$16,6,0),G179)</f>
        <v>39</v>
      </c>
      <c r="I179">
        <v>1</v>
      </c>
      <c r="J179">
        <v>0</v>
      </c>
      <c r="K179">
        <v>13507</v>
      </c>
      <c r="L179">
        <v>55.9</v>
      </c>
      <c r="M179" t="s">
        <v>631</v>
      </c>
      <c r="N179" t="s">
        <v>15</v>
      </c>
      <c r="O179">
        <f t="shared" si="5"/>
        <v>1</v>
      </c>
      <c r="P179">
        <f>+MATCH(B179&amp;C179&amp;E179,AvgAge!$B$5:$B$16)</f>
        <v>7</v>
      </c>
    </row>
    <row r="180" spans="1:16" x14ac:dyDescent="0.25">
      <c r="A180">
        <v>648</v>
      </c>
      <c r="B180">
        <v>1</v>
      </c>
      <c r="C180">
        <v>1</v>
      </c>
      <c r="D180" t="s">
        <v>913</v>
      </c>
      <c r="E180" t="s">
        <v>13</v>
      </c>
      <c r="F180">
        <f t="shared" si="4"/>
        <v>1</v>
      </c>
      <c r="G180">
        <v>56</v>
      </c>
      <c r="H180" s="4">
        <f>+IF(G180="",VLOOKUP(B180&amp;C180&amp;E180,AvgAge!$B$5:$AA$16,6,0),G180)</f>
        <v>56</v>
      </c>
      <c r="I180">
        <v>0</v>
      </c>
      <c r="J180">
        <v>0</v>
      </c>
      <c r="K180">
        <v>13213</v>
      </c>
      <c r="L180">
        <v>35.5</v>
      </c>
      <c r="M180" t="s">
        <v>914</v>
      </c>
      <c r="N180" t="s">
        <v>20</v>
      </c>
      <c r="O180">
        <f t="shared" si="5"/>
        <v>3</v>
      </c>
      <c r="P180">
        <f>+MATCH(B180&amp;C180&amp;E180,AvgAge!$B$5:$B$16)</f>
        <v>8</v>
      </c>
    </row>
    <row r="181" spans="1:16" x14ac:dyDescent="0.25">
      <c r="A181">
        <v>24</v>
      </c>
      <c r="B181">
        <v>1</v>
      </c>
      <c r="C181">
        <v>1</v>
      </c>
      <c r="D181" t="s">
        <v>51</v>
      </c>
      <c r="E181" t="s">
        <v>13</v>
      </c>
      <c r="F181">
        <f t="shared" si="4"/>
        <v>1</v>
      </c>
      <c r="G181">
        <v>28</v>
      </c>
      <c r="H181" s="4">
        <f>+IF(G181="",VLOOKUP(B181&amp;C181&amp;E181,AvgAge!$B$5:$AA$16,6,0),G181)</f>
        <v>28</v>
      </c>
      <c r="I181">
        <v>0</v>
      </c>
      <c r="J181">
        <v>0</v>
      </c>
      <c r="K181">
        <v>113788</v>
      </c>
      <c r="L181">
        <v>35.5</v>
      </c>
      <c r="M181" t="s">
        <v>52</v>
      </c>
      <c r="N181" t="s">
        <v>15</v>
      </c>
      <c r="O181">
        <f t="shared" si="5"/>
        <v>1</v>
      </c>
      <c r="P181">
        <f>+MATCH(B181&amp;C181&amp;E181,AvgAge!$B$5:$B$16)</f>
        <v>8</v>
      </c>
    </row>
    <row r="182" spans="1:16" x14ac:dyDescent="0.25">
      <c r="A182">
        <v>468</v>
      </c>
      <c r="B182">
        <v>0</v>
      </c>
      <c r="C182">
        <v>1</v>
      </c>
      <c r="D182" t="s">
        <v>677</v>
      </c>
      <c r="E182" t="s">
        <v>13</v>
      </c>
      <c r="F182">
        <f t="shared" si="4"/>
        <v>1</v>
      </c>
      <c r="G182">
        <v>56</v>
      </c>
      <c r="H182" s="4">
        <f>+IF(G182="",VLOOKUP(B182&amp;C182&amp;E182,AvgAge!$B$5:$AA$16,6,0),G182)</f>
        <v>56</v>
      </c>
      <c r="I182">
        <v>0</v>
      </c>
      <c r="J182">
        <v>0</v>
      </c>
      <c r="K182">
        <v>113792</v>
      </c>
      <c r="L182">
        <v>26.55</v>
      </c>
      <c r="N182" t="s">
        <v>15</v>
      </c>
      <c r="O182">
        <f t="shared" si="5"/>
        <v>1</v>
      </c>
      <c r="P182">
        <f>+MATCH(B182&amp;C182&amp;E182,AvgAge!$B$5:$B$16)</f>
        <v>2</v>
      </c>
    </row>
    <row r="183" spans="1:16" x14ac:dyDescent="0.25">
      <c r="A183">
        <v>175</v>
      </c>
      <c r="B183">
        <v>0</v>
      </c>
      <c r="C183">
        <v>1</v>
      </c>
      <c r="D183" t="s">
        <v>271</v>
      </c>
      <c r="E183" t="s">
        <v>13</v>
      </c>
      <c r="F183">
        <f t="shared" si="4"/>
        <v>1</v>
      </c>
      <c r="G183">
        <v>56</v>
      </c>
      <c r="H183" s="4">
        <f>+IF(G183="",VLOOKUP(B183&amp;C183&amp;E183,AvgAge!$B$5:$AA$16,6,0),G183)</f>
        <v>56</v>
      </c>
      <c r="I183">
        <v>0</v>
      </c>
      <c r="J183">
        <v>0</v>
      </c>
      <c r="K183">
        <v>17764</v>
      </c>
      <c r="L183">
        <v>30.695799999999998</v>
      </c>
      <c r="M183" t="s">
        <v>272</v>
      </c>
      <c r="N183" t="s">
        <v>20</v>
      </c>
      <c r="O183">
        <f t="shared" si="5"/>
        <v>3</v>
      </c>
      <c r="P183">
        <f>+MATCH(B183&amp;C183&amp;E183,AvgAge!$B$5:$B$16)</f>
        <v>2</v>
      </c>
    </row>
    <row r="184" spans="1:16" x14ac:dyDescent="0.25">
      <c r="A184">
        <v>285</v>
      </c>
      <c r="B184">
        <v>0</v>
      </c>
      <c r="C184">
        <v>1</v>
      </c>
      <c r="D184" t="s">
        <v>430</v>
      </c>
      <c r="E184" t="s">
        <v>13</v>
      </c>
      <c r="F184">
        <f t="shared" si="4"/>
        <v>1</v>
      </c>
      <c r="H184" s="4">
        <f>+IF(G184="",VLOOKUP(B184&amp;C184&amp;E184,AvgAge!$B$5:$AA$16,6,0),G184)</f>
        <v>44.581967213114751</v>
      </c>
      <c r="I184">
        <v>0</v>
      </c>
      <c r="J184">
        <v>0</v>
      </c>
      <c r="K184">
        <v>113056</v>
      </c>
      <c r="L184">
        <v>26</v>
      </c>
      <c r="M184" t="s">
        <v>431</v>
      </c>
      <c r="N184" t="s">
        <v>15</v>
      </c>
      <c r="O184">
        <f t="shared" si="5"/>
        <v>1</v>
      </c>
      <c r="P184">
        <f>+MATCH(B184&amp;C184&amp;E184,AvgAge!$B$5:$B$16)</f>
        <v>2</v>
      </c>
    </row>
    <row r="185" spans="1:16" x14ac:dyDescent="0.25">
      <c r="A185">
        <v>320</v>
      </c>
      <c r="B185">
        <v>1</v>
      </c>
      <c r="C185">
        <v>1</v>
      </c>
      <c r="D185" t="s">
        <v>483</v>
      </c>
      <c r="E185" t="s">
        <v>17</v>
      </c>
      <c r="F185">
        <f t="shared" si="4"/>
        <v>2</v>
      </c>
      <c r="G185">
        <v>40</v>
      </c>
      <c r="H185" s="4">
        <f>+IF(G185="",VLOOKUP(B185&amp;C185&amp;E185,AvgAge!$B$5:$AA$16,6,0),G185)</f>
        <v>40</v>
      </c>
      <c r="I185">
        <v>1</v>
      </c>
      <c r="J185">
        <v>1</v>
      </c>
      <c r="K185">
        <v>16966</v>
      </c>
      <c r="L185">
        <v>134.5</v>
      </c>
      <c r="M185" t="s">
        <v>484</v>
      </c>
      <c r="N185" t="s">
        <v>20</v>
      </c>
      <c r="O185">
        <f t="shared" si="5"/>
        <v>3</v>
      </c>
      <c r="P185">
        <f>+MATCH(B185&amp;C185&amp;E185,AvgAge!$B$5:$B$16)</f>
        <v>7</v>
      </c>
    </row>
    <row r="186" spans="1:16" x14ac:dyDescent="0.25">
      <c r="A186">
        <v>32</v>
      </c>
      <c r="B186">
        <v>1</v>
      </c>
      <c r="C186">
        <v>1</v>
      </c>
      <c r="D186" t="s">
        <v>62</v>
      </c>
      <c r="E186" t="s">
        <v>17</v>
      </c>
      <c r="F186">
        <f t="shared" si="4"/>
        <v>2</v>
      </c>
      <c r="H186" s="4">
        <f>+IF(G186="",VLOOKUP(B186&amp;C186&amp;E186,AvgAge!$B$5:$AA$16,6,0),G186)</f>
        <v>34.939024390243901</v>
      </c>
      <c r="I186">
        <v>1</v>
      </c>
      <c r="J186">
        <v>0</v>
      </c>
      <c r="K186" t="s">
        <v>63</v>
      </c>
      <c r="L186">
        <v>146.52080000000001</v>
      </c>
      <c r="M186" t="s">
        <v>64</v>
      </c>
      <c r="N186" t="s">
        <v>20</v>
      </c>
      <c r="O186">
        <f t="shared" si="5"/>
        <v>3</v>
      </c>
      <c r="P186">
        <f>+MATCH(B186&amp;C186&amp;E186,AvgAge!$B$5:$B$16)</f>
        <v>7</v>
      </c>
    </row>
    <row r="187" spans="1:16" x14ac:dyDescent="0.25">
      <c r="A187">
        <v>633</v>
      </c>
      <c r="B187">
        <v>1</v>
      </c>
      <c r="C187">
        <v>1</v>
      </c>
      <c r="D187" t="s">
        <v>896</v>
      </c>
      <c r="E187" t="s">
        <v>13</v>
      </c>
      <c r="F187">
        <f t="shared" si="4"/>
        <v>1</v>
      </c>
      <c r="G187">
        <v>32</v>
      </c>
      <c r="H187" s="4">
        <f>+IF(G187="",VLOOKUP(B187&amp;C187&amp;E187,AvgAge!$B$5:$AA$16,6,0),G187)</f>
        <v>32</v>
      </c>
      <c r="I187">
        <v>0</v>
      </c>
      <c r="J187">
        <v>0</v>
      </c>
      <c r="K187">
        <v>13214</v>
      </c>
      <c r="L187">
        <v>30.5</v>
      </c>
      <c r="M187" t="s">
        <v>897</v>
      </c>
      <c r="N187" t="s">
        <v>20</v>
      </c>
      <c r="O187">
        <f t="shared" si="5"/>
        <v>3</v>
      </c>
      <c r="P187">
        <f>+MATCH(B187&amp;C187&amp;E187,AvgAge!$B$5:$B$16)</f>
        <v>8</v>
      </c>
    </row>
    <row r="188" spans="1:16" x14ac:dyDescent="0.25">
      <c r="A188">
        <v>253</v>
      </c>
      <c r="B188">
        <v>0</v>
      </c>
      <c r="C188">
        <v>1</v>
      </c>
      <c r="D188" t="s">
        <v>381</v>
      </c>
      <c r="E188" t="s">
        <v>13</v>
      </c>
      <c r="F188">
        <f t="shared" si="4"/>
        <v>1</v>
      </c>
      <c r="G188">
        <v>62</v>
      </c>
      <c r="H188" s="4">
        <f>+IF(G188="",VLOOKUP(B188&amp;C188&amp;E188,AvgAge!$B$5:$AA$16,6,0),G188)</f>
        <v>62</v>
      </c>
      <c r="I188">
        <v>0</v>
      </c>
      <c r="J188">
        <v>0</v>
      </c>
      <c r="K188">
        <v>113514</v>
      </c>
      <c r="L188">
        <v>26.55</v>
      </c>
      <c r="M188" t="s">
        <v>382</v>
      </c>
      <c r="N188" t="s">
        <v>15</v>
      </c>
      <c r="O188">
        <f t="shared" si="5"/>
        <v>1</v>
      </c>
      <c r="P188">
        <f>+MATCH(B188&amp;C188&amp;E188,AvgAge!$B$5:$B$16)</f>
        <v>2</v>
      </c>
    </row>
    <row r="189" spans="1:16" x14ac:dyDescent="0.25">
      <c r="A189">
        <v>592</v>
      </c>
      <c r="B189">
        <v>1</v>
      </c>
      <c r="C189">
        <v>1</v>
      </c>
      <c r="D189" t="s">
        <v>847</v>
      </c>
      <c r="E189" t="s">
        <v>17</v>
      </c>
      <c r="F189">
        <f t="shared" si="4"/>
        <v>2</v>
      </c>
      <c r="G189">
        <v>52</v>
      </c>
      <c r="H189" s="4">
        <f>+IF(G189="",VLOOKUP(B189&amp;C189&amp;E189,AvgAge!$B$5:$AA$16,6,0),G189)</f>
        <v>52</v>
      </c>
      <c r="I189">
        <v>1</v>
      </c>
      <c r="J189">
        <v>0</v>
      </c>
      <c r="K189">
        <v>36947</v>
      </c>
      <c r="L189">
        <v>78.2667</v>
      </c>
      <c r="M189" t="s">
        <v>716</v>
      </c>
      <c r="N189" t="s">
        <v>20</v>
      </c>
      <c r="O189">
        <f t="shared" si="5"/>
        <v>3</v>
      </c>
      <c r="P189">
        <f>+MATCH(B189&amp;C189&amp;E189,AvgAge!$B$5:$B$16)</f>
        <v>7</v>
      </c>
    </row>
    <row r="190" spans="1:16" x14ac:dyDescent="0.25">
      <c r="A190">
        <v>65</v>
      </c>
      <c r="B190">
        <v>0</v>
      </c>
      <c r="C190">
        <v>1</v>
      </c>
      <c r="D190" t="s">
        <v>112</v>
      </c>
      <c r="E190" t="s">
        <v>13</v>
      </c>
      <c r="F190">
        <f t="shared" si="4"/>
        <v>1</v>
      </c>
      <c r="H190" s="4">
        <f>+IF(G190="",VLOOKUP(B190&amp;C190&amp;E190,AvgAge!$B$5:$AA$16,6,0),G190)</f>
        <v>44.581967213114751</v>
      </c>
      <c r="I190">
        <v>0</v>
      </c>
      <c r="J190">
        <v>0</v>
      </c>
      <c r="K190" t="s">
        <v>113</v>
      </c>
      <c r="L190">
        <v>27.720800000000001</v>
      </c>
      <c r="N190" t="s">
        <v>20</v>
      </c>
      <c r="O190">
        <f t="shared" si="5"/>
        <v>3</v>
      </c>
      <c r="P190">
        <f>+MATCH(B190&amp;C190&amp;E190,AvgAge!$B$5:$B$16)</f>
        <v>2</v>
      </c>
    </row>
    <row r="191" spans="1:16" x14ac:dyDescent="0.25">
      <c r="A191">
        <v>830</v>
      </c>
      <c r="B191">
        <v>1</v>
      </c>
      <c r="C191">
        <v>1</v>
      </c>
      <c r="D191" t="s">
        <v>1144</v>
      </c>
      <c r="E191" t="s">
        <v>17</v>
      </c>
      <c r="F191">
        <f t="shared" si="4"/>
        <v>2</v>
      </c>
      <c r="G191">
        <v>62</v>
      </c>
      <c r="H191" s="4">
        <f>+IF(G191="",VLOOKUP(B191&amp;C191&amp;E191,AvgAge!$B$5:$AA$16,6,0),G191)</f>
        <v>62</v>
      </c>
      <c r="I191">
        <v>0</v>
      </c>
      <c r="J191">
        <v>0</v>
      </c>
      <c r="K191">
        <v>113572</v>
      </c>
      <c r="L191">
        <v>80</v>
      </c>
      <c r="M191" t="s">
        <v>108</v>
      </c>
      <c r="O191">
        <f t="shared" si="5"/>
        <v>3</v>
      </c>
      <c r="P191">
        <f>+MATCH(B191&amp;C191&amp;E191,AvgAge!$B$5:$B$16)</f>
        <v>7</v>
      </c>
    </row>
    <row r="192" spans="1:16" x14ac:dyDescent="0.25">
      <c r="A192">
        <v>626</v>
      </c>
      <c r="B192">
        <v>0</v>
      </c>
      <c r="C192">
        <v>1</v>
      </c>
      <c r="D192" t="s">
        <v>886</v>
      </c>
      <c r="E192" t="s">
        <v>13</v>
      </c>
      <c r="F192">
        <f t="shared" si="4"/>
        <v>1</v>
      </c>
      <c r="G192">
        <v>61</v>
      </c>
      <c r="H192" s="4">
        <f>+IF(G192="",VLOOKUP(B192&amp;C192&amp;E192,AvgAge!$B$5:$AA$16,6,0),G192)</f>
        <v>61</v>
      </c>
      <c r="I192">
        <v>0</v>
      </c>
      <c r="J192">
        <v>0</v>
      </c>
      <c r="K192">
        <v>36963</v>
      </c>
      <c r="L192">
        <v>32.320799999999998</v>
      </c>
      <c r="M192" t="s">
        <v>887</v>
      </c>
      <c r="N192" t="s">
        <v>15</v>
      </c>
      <c r="O192">
        <f t="shared" si="5"/>
        <v>1</v>
      </c>
      <c r="P192">
        <f>+MATCH(B192&amp;C192&amp;E192,AvgAge!$B$5:$B$16)</f>
        <v>2</v>
      </c>
    </row>
    <row r="193" spans="1:16" x14ac:dyDescent="0.25">
      <c r="A193">
        <v>863</v>
      </c>
      <c r="B193">
        <v>1</v>
      </c>
      <c r="C193">
        <v>1</v>
      </c>
      <c r="D193" t="s">
        <v>1185</v>
      </c>
      <c r="E193" t="s">
        <v>17</v>
      </c>
      <c r="F193">
        <f t="shared" si="4"/>
        <v>2</v>
      </c>
      <c r="G193">
        <v>48</v>
      </c>
      <c r="H193" s="4">
        <f>+IF(G193="",VLOOKUP(B193&amp;C193&amp;E193,AvgAge!$B$5:$AA$16,6,0),G193)</f>
        <v>48</v>
      </c>
      <c r="I193">
        <v>0</v>
      </c>
      <c r="J193">
        <v>0</v>
      </c>
      <c r="K193">
        <v>17466</v>
      </c>
      <c r="L193">
        <v>25.929200000000002</v>
      </c>
      <c r="M193" t="s">
        <v>1105</v>
      </c>
      <c r="N193" t="s">
        <v>15</v>
      </c>
      <c r="O193">
        <f t="shared" si="5"/>
        <v>1</v>
      </c>
      <c r="P193">
        <f>+MATCH(B193&amp;C193&amp;E193,AvgAge!$B$5:$B$16)</f>
        <v>7</v>
      </c>
    </row>
    <row r="194" spans="1:16" x14ac:dyDescent="0.25">
      <c r="A194">
        <v>586</v>
      </c>
      <c r="B194">
        <v>1</v>
      </c>
      <c r="C194">
        <v>1</v>
      </c>
      <c r="D194" t="s">
        <v>837</v>
      </c>
      <c r="E194" t="s">
        <v>17</v>
      </c>
      <c r="F194">
        <f t="shared" si="4"/>
        <v>2</v>
      </c>
      <c r="G194">
        <v>18</v>
      </c>
      <c r="H194" s="4">
        <f>+IF(G194="",VLOOKUP(B194&amp;C194&amp;E194,AvgAge!$B$5:$AA$16,6,0),G194)</f>
        <v>18</v>
      </c>
      <c r="I194">
        <v>0</v>
      </c>
      <c r="J194">
        <v>2</v>
      </c>
      <c r="K194">
        <v>110413</v>
      </c>
      <c r="L194">
        <v>79.650000000000006</v>
      </c>
      <c r="M194" t="s">
        <v>838</v>
      </c>
      <c r="N194" t="s">
        <v>15</v>
      </c>
      <c r="O194">
        <f t="shared" si="5"/>
        <v>1</v>
      </c>
      <c r="P194">
        <f>+MATCH(B194&amp;C194&amp;E194,AvgAge!$B$5:$B$16)</f>
        <v>7</v>
      </c>
    </row>
    <row r="195" spans="1:16" x14ac:dyDescent="0.25">
      <c r="A195">
        <v>263</v>
      </c>
      <c r="B195">
        <v>0</v>
      </c>
      <c r="C195">
        <v>1</v>
      </c>
      <c r="D195" t="s">
        <v>396</v>
      </c>
      <c r="E195" t="s">
        <v>13</v>
      </c>
      <c r="F195">
        <f t="shared" si="4"/>
        <v>1</v>
      </c>
      <c r="G195">
        <v>52</v>
      </c>
      <c r="H195" s="4">
        <f>+IF(G195="",VLOOKUP(B195&amp;C195&amp;E195,AvgAge!$B$5:$AA$16,6,0),G195)</f>
        <v>52</v>
      </c>
      <c r="I195">
        <v>1</v>
      </c>
      <c r="J195">
        <v>1</v>
      </c>
      <c r="K195">
        <v>110413</v>
      </c>
      <c r="L195">
        <v>79.650000000000006</v>
      </c>
      <c r="M195" t="s">
        <v>397</v>
      </c>
      <c r="N195" t="s">
        <v>15</v>
      </c>
      <c r="O195">
        <f t="shared" si="5"/>
        <v>1</v>
      </c>
      <c r="P195">
        <f>+MATCH(B195&amp;C195&amp;E195,AvgAge!$B$5:$B$16)</f>
        <v>2</v>
      </c>
    </row>
    <row r="196" spans="1:16" x14ac:dyDescent="0.25">
      <c r="A196">
        <v>559</v>
      </c>
      <c r="B196">
        <v>1</v>
      </c>
      <c r="C196">
        <v>1</v>
      </c>
      <c r="D196" t="s">
        <v>800</v>
      </c>
      <c r="E196" t="s">
        <v>17</v>
      </c>
      <c r="F196">
        <f t="shared" ref="F196:F259" si="6">+IF(E196="male",1,2)</f>
        <v>2</v>
      </c>
      <c r="G196">
        <v>39</v>
      </c>
      <c r="H196" s="4">
        <f>+IF(G196="",VLOOKUP(B196&amp;C196&amp;E196,AvgAge!$B$5:$AA$16,6,0),G196)</f>
        <v>39</v>
      </c>
      <c r="I196">
        <v>1</v>
      </c>
      <c r="J196">
        <v>1</v>
      </c>
      <c r="K196">
        <v>110413</v>
      </c>
      <c r="L196">
        <v>79.650000000000006</v>
      </c>
      <c r="M196" t="s">
        <v>397</v>
      </c>
      <c r="N196" t="s">
        <v>15</v>
      </c>
      <c r="O196">
        <f t="shared" ref="O196:O259" si="7">+IF(N196="S",1,IF(N196="Q",2,3))</f>
        <v>1</v>
      </c>
      <c r="P196">
        <f>+MATCH(B196&amp;C196&amp;E196,AvgAge!$B$5:$B$16)</f>
        <v>7</v>
      </c>
    </row>
    <row r="197" spans="1:16" x14ac:dyDescent="0.25">
      <c r="A197">
        <v>713</v>
      </c>
      <c r="B197">
        <v>1</v>
      </c>
      <c r="C197">
        <v>1</v>
      </c>
      <c r="D197" t="s">
        <v>1000</v>
      </c>
      <c r="E197" t="s">
        <v>13</v>
      </c>
      <c r="F197">
        <f t="shared" si="6"/>
        <v>1</v>
      </c>
      <c r="G197">
        <v>48</v>
      </c>
      <c r="H197" s="4">
        <f>+IF(G197="",VLOOKUP(B197&amp;C197&amp;E197,AvgAge!$B$5:$AA$16,6,0),G197)</f>
        <v>48</v>
      </c>
      <c r="I197">
        <v>1</v>
      </c>
      <c r="J197">
        <v>0</v>
      </c>
      <c r="K197">
        <v>19996</v>
      </c>
      <c r="L197">
        <v>52</v>
      </c>
      <c r="M197" t="s">
        <v>943</v>
      </c>
      <c r="N197" t="s">
        <v>15</v>
      </c>
      <c r="O197">
        <f t="shared" si="7"/>
        <v>1</v>
      </c>
      <c r="P197">
        <f>+MATCH(B197&amp;C197&amp;E197,AvgAge!$B$5:$B$16)</f>
        <v>8</v>
      </c>
    </row>
    <row r="198" spans="1:16" x14ac:dyDescent="0.25">
      <c r="A198">
        <v>670</v>
      </c>
      <c r="B198">
        <v>1</v>
      </c>
      <c r="C198">
        <v>1</v>
      </c>
      <c r="D198" t="s">
        <v>942</v>
      </c>
      <c r="E198" t="s">
        <v>17</v>
      </c>
      <c r="F198">
        <f t="shared" si="6"/>
        <v>2</v>
      </c>
      <c r="H198" s="4">
        <f>+IF(G198="",VLOOKUP(B198&amp;C198&amp;E198,AvgAge!$B$5:$AA$16,6,0),G198)</f>
        <v>34.939024390243901</v>
      </c>
      <c r="I198">
        <v>1</v>
      </c>
      <c r="J198">
        <v>0</v>
      </c>
      <c r="K198">
        <v>19996</v>
      </c>
      <c r="L198">
        <v>52</v>
      </c>
      <c r="M198" t="s">
        <v>943</v>
      </c>
      <c r="N198" t="s">
        <v>15</v>
      </c>
      <c r="O198">
        <f t="shared" si="7"/>
        <v>1</v>
      </c>
      <c r="P198">
        <f>+MATCH(B198&amp;C198&amp;E198,AvgAge!$B$5:$B$16)</f>
        <v>7</v>
      </c>
    </row>
    <row r="199" spans="1:16" x14ac:dyDescent="0.25">
      <c r="A199">
        <v>699</v>
      </c>
      <c r="B199">
        <v>0</v>
      </c>
      <c r="C199">
        <v>1</v>
      </c>
      <c r="D199" t="s">
        <v>979</v>
      </c>
      <c r="E199" t="s">
        <v>13</v>
      </c>
      <c r="F199">
        <f t="shared" si="6"/>
        <v>1</v>
      </c>
      <c r="G199">
        <v>49</v>
      </c>
      <c r="H199" s="4">
        <f>+IF(G199="",VLOOKUP(B199&amp;C199&amp;E199,AvgAge!$B$5:$AA$16,6,0),G199)</f>
        <v>49</v>
      </c>
      <c r="I199">
        <v>1</v>
      </c>
      <c r="J199">
        <v>1</v>
      </c>
      <c r="K199">
        <v>17421</v>
      </c>
      <c r="L199">
        <v>110.88330000000001</v>
      </c>
      <c r="M199" t="s">
        <v>832</v>
      </c>
      <c r="N199" t="s">
        <v>20</v>
      </c>
      <c r="O199">
        <f t="shared" si="7"/>
        <v>3</v>
      </c>
      <c r="P199">
        <f>+MATCH(B199&amp;C199&amp;E199,AvgAge!$B$5:$B$16)</f>
        <v>2</v>
      </c>
    </row>
    <row r="200" spans="1:16" x14ac:dyDescent="0.25">
      <c r="A200">
        <v>551</v>
      </c>
      <c r="B200">
        <v>1</v>
      </c>
      <c r="C200">
        <v>1</v>
      </c>
      <c r="D200" t="s">
        <v>790</v>
      </c>
      <c r="E200" t="s">
        <v>13</v>
      </c>
      <c r="F200">
        <f t="shared" si="6"/>
        <v>1</v>
      </c>
      <c r="G200">
        <v>17</v>
      </c>
      <c r="H200" s="4">
        <f>+IF(G200="",VLOOKUP(B200&amp;C200&amp;E200,AvgAge!$B$5:$AA$16,6,0),G200)</f>
        <v>17</v>
      </c>
      <c r="I200">
        <v>0</v>
      </c>
      <c r="J200">
        <v>2</v>
      </c>
      <c r="K200">
        <v>17421</v>
      </c>
      <c r="L200">
        <v>110.88330000000001</v>
      </c>
      <c r="M200" t="s">
        <v>791</v>
      </c>
      <c r="N200" t="s">
        <v>20</v>
      </c>
      <c r="O200">
        <f t="shared" si="7"/>
        <v>3</v>
      </c>
      <c r="P200">
        <f>+MATCH(B200&amp;C200&amp;E200,AvgAge!$B$5:$B$16)</f>
        <v>8</v>
      </c>
    </row>
    <row r="201" spans="1:16" x14ac:dyDescent="0.25">
      <c r="A201">
        <v>582</v>
      </c>
      <c r="B201">
        <v>1</v>
      </c>
      <c r="C201">
        <v>1</v>
      </c>
      <c r="D201" t="s">
        <v>831</v>
      </c>
      <c r="E201" t="s">
        <v>17</v>
      </c>
      <c r="F201">
        <f t="shared" si="6"/>
        <v>2</v>
      </c>
      <c r="G201">
        <v>39</v>
      </c>
      <c r="H201" s="4">
        <f>+IF(G201="",VLOOKUP(B201&amp;C201&amp;E201,AvgAge!$B$5:$AA$16,6,0),G201)</f>
        <v>39</v>
      </c>
      <c r="I201">
        <v>1</v>
      </c>
      <c r="J201">
        <v>1</v>
      </c>
      <c r="K201">
        <v>17421</v>
      </c>
      <c r="L201">
        <v>110.88330000000001</v>
      </c>
      <c r="M201" t="s">
        <v>832</v>
      </c>
      <c r="N201" t="s">
        <v>20</v>
      </c>
      <c r="O201">
        <f t="shared" si="7"/>
        <v>3</v>
      </c>
      <c r="P201">
        <f>+MATCH(B201&amp;C201&amp;E201,AvgAge!$B$5:$B$16)</f>
        <v>7</v>
      </c>
    </row>
    <row r="202" spans="1:16" x14ac:dyDescent="0.25">
      <c r="A202">
        <v>257</v>
      </c>
      <c r="B202">
        <v>1</v>
      </c>
      <c r="C202">
        <v>1</v>
      </c>
      <c r="D202" t="s">
        <v>387</v>
      </c>
      <c r="E202" t="s">
        <v>17</v>
      </c>
      <c r="F202">
        <f t="shared" si="6"/>
        <v>2</v>
      </c>
      <c r="H202" s="4">
        <f>+IF(G202="",VLOOKUP(B202&amp;C202&amp;E202,AvgAge!$B$5:$AA$16,6,0),G202)</f>
        <v>34.939024390243901</v>
      </c>
      <c r="I202">
        <v>0</v>
      </c>
      <c r="J202">
        <v>0</v>
      </c>
      <c r="K202" t="s">
        <v>388</v>
      </c>
      <c r="L202">
        <v>79.2</v>
      </c>
      <c r="N202" t="s">
        <v>20</v>
      </c>
      <c r="O202">
        <f t="shared" si="7"/>
        <v>3</v>
      </c>
      <c r="P202">
        <f>+MATCH(B202&amp;C202&amp;E202,AvgAge!$B$5:$B$16)</f>
        <v>7</v>
      </c>
    </row>
    <row r="203" spans="1:16" x14ac:dyDescent="0.25">
      <c r="A203">
        <v>31</v>
      </c>
      <c r="B203">
        <v>0</v>
      </c>
      <c r="C203">
        <v>1</v>
      </c>
      <c r="D203" t="s">
        <v>60</v>
      </c>
      <c r="E203" t="s">
        <v>13</v>
      </c>
      <c r="F203">
        <f t="shared" si="6"/>
        <v>1</v>
      </c>
      <c r="G203">
        <v>40</v>
      </c>
      <c r="H203" s="4">
        <f>+IF(G203="",VLOOKUP(B203&amp;C203&amp;E203,AvgAge!$B$5:$AA$16,6,0),G203)</f>
        <v>40</v>
      </c>
      <c r="I203">
        <v>0</v>
      </c>
      <c r="J203">
        <v>0</v>
      </c>
      <c r="K203" t="s">
        <v>61</v>
      </c>
      <c r="L203">
        <v>27.720800000000001</v>
      </c>
      <c r="N203" t="s">
        <v>20</v>
      </c>
      <c r="O203">
        <f t="shared" si="7"/>
        <v>3</v>
      </c>
      <c r="P203">
        <f>+MATCH(B203&amp;C203&amp;E203,AvgAge!$B$5:$B$16)</f>
        <v>2</v>
      </c>
    </row>
    <row r="204" spans="1:16" x14ac:dyDescent="0.25">
      <c r="A204">
        <v>171</v>
      </c>
      <c r="B204">
        <v>0</v>
      </c>
      <c r="C204">
        <v>1</v>
      </c>
      <c r="D204" t="s">
        <v>265</v>
      </c>
      <c r="E204" t="s">
        <v>13</v>
      </c>
      <c r="F204">
        <f t="shared" si="6"/>
        <v>1</v>
      </c>
      <c r="G204">
        <v>61</v>
      </c>
      <c r="H204" s="4">
        <f>+IF(G204="",VLOOKUP(B204&amp;C204&amp;E204,AvgAge!$B$5:$AA$16,6,0),G204)</f>
        <v>61</v>
      </c>
      <c r="I204">
        <v>0</v>
      </c>
      <c r="J204">
        <v>0</v>
      </c>
      <c r="K204">
        <v>111240</v>
      </c>
      <c r="L204">
        <v>33.5</v>
      </c>
      <c r="M204" t="s">
        <v>266</v>
      </c>
      <c r="N204" t="s">
        <v>15</v>
      </c>
      <c r="O204">
        <f t="shared" si="7"/>
        <v>1</v>
      </c>
      <c r="P204">
        <f>+MATCH(B204&amp;C204&amp;E204,AvgAge!$B$5:$B$16)</f>
        <v>2</v>
      </c>
    </row>
    <row r="205" spans="1:16" x14ac:dyDescent="0.25">
      <c r="A205">
        <v>516</v>
      </c>
      <c r="B205">
        <v>0</v>
      </c>
      <c r="C205">
        <v>1</v>
      </c>
      <c r="D205" t="s">
        <v>742</v>
      </c>
      <c r="E205" t="s">
        <v>13</v>
      </c>
      <c r="F205">
        <f t="shared" si="6"/>
        <v>1</v>
      </c>
      <c r="G205">
        <v>47</v>
      </c>
      <c r="H205" s="4">
        <f>+IF(G205="",VLOOKUP(B205&amp;C205&amp;E205,AvgAge!$B$5:$AA$16,6,0),G205)</f>
        <v>47</v>
      </c>
      <c r="I205">
        <v>0</v>
      </c>
      <c r="J205">
        <v>0</v>
      </c>
      <c r="K205">
        <v>36967</v>
      </c>
      <c r="L205">
        <v>34.020800000000001</v>
      </c>
      <c r="M205" t="s">
        <v>743</v>
      </c>
      <c r="N205" t="s">
        <v>15</v>
      </c>
      <c r="O205">
        <f t="shared" si="7"/>
        <v>1</v>
      </c>
      <c r="P205">
        <f>+MATCH(B205&amp;C205&amp;E205,AvgAge!$B$5:$B$16)</f>
        <v>2</v>
      </c>
    </row>
    <row r="206" spans="1:16" x14ac:dyDescent="0.25">
      <c r="A206">
        <v>259</v>
      </c>
      <c r="B206">
        <v>1</v>
      </c>
      <c r="C206">
        <v>1</v>
      </c>
      <c r="D206" t="s">
        <v>391</v>
      </c>
      <c r="E206" t="s">
        <v>17</v>
      </c>
      <c r="F206">
        <f t="shared" si="6"/>
        <v>2</v>
      </c>
      <c r="G206">
        <v>35</v>
      </c>
      <c r="H206" s="4">
        <f>+IF(G206="",VLOOKUP(B206&amp;C206&amp;E206,AvgAge!$B$5:$AA$16,6,0),G206)</f>
        <v>35</v>
      </c>
      <c r="I206">
        <v>0</v>
      </c>
      <c r="J206">
        <v>0</v>
      </c>
      <c r="K206" t="s">
        <v>392</v>
      </c>
      <c r="L206">
        <v>512.32920000000001</v>
      </c>
      <c r="N206" t="s">
        <v>20</v>
      </c>
      <c r="O206">
        <f t="shared" si="7"/>
        <v>3</v>
      </c>
      <c r="P206">
        <f>+MATCH(B206&amp;C206&amp;E206,AvgAge!$B$5:$B$16)</f>
        <v>7</v>
      </c>
    </row>
    <row r="207" spans="1:16" x14ac:dyDescent="0.25">
      <c r="A207">
        <v>367</v>
      </c>
      <c r="B207">
        <v>1</v>
      </c>
      <c r="C207">
        <v>1</v>
      </c>
      <c r="D207" t="s">
        <v>544</v>
      </c>
      <c r="E207" t="s">
        <v>17</v>
      </c>
      <c r="F207">
        <f t="shared" si="6"/>
        <v>2</v>
      </c>
      <c r="G207">
        <v>60</v>
      </c>
      <c r="H207" s="4">
        <f>+IF(G207="",VLOOKUP(B207&amp;C207&amp;E207,AvgAge!$B$5:$AA$16,6,0),G207)</f>
        <v>60</v>
      </c>
      <c r="I207">
        <v>1</v>
      </c>
      <c r="J207">
        <v>0</v>
      </c>
      <c r="K207">
        <v>110813</v>
      </c>
      <c r="L207">
        <v>75.25</v>
      </c>
      <c r="M207" t="s">
        <v>545</v>
      </c>
      <c r="N207" t="s">
        <v>20</v>
      </c>
      <c r="O207">
        <f t="shared" si="7"/>
        <v>3</v>
      </c>
      <c r="P207">
        <f>+MATCH(B207&amp;C207&amp;E207,AvgAge!$B$5:$B$16)</f>
        <v>7</v>
      </c>
    </row>
    <row r="208" spans="1:16" x14ac:dyDescent="0.25">
      <c r="A208">
        <v>695</v>
      </c>
      <c r="B208">
        <v>0</v>
      </c>
      <c r="C208">
        <v>1</v>
      </c>
      <c r="D208" t="s">
        <v>975</v>
      </c>
      <c r="E208" t="s">
        <v>13</v>
      </c>
      <c r="F208">
        <f t="shared" si="6"/>
        <v>1</v>
      </c>
      <c r="G208">
        <v>60</v>
      </c>
      <c r="H208" s="4">
        <f>+IF(G208="",VLOOKUP(B208&amp;C208&amp;E208,AvgAge!$B$5:$AA$16,6,0),G208)</f>
        <v>60</v>
      </c>
      <c r="I208">
        <v>0</v>
      </c>
      <c r="J208">
        <v>0</v>
      </c>
      <c r="K208">
        <v>113800</v>
      </c>
      <c r="L208">
        <v>26.55</v>
      </c>
      <c r="N208" t="s">
        <v>15</v>
      </c>
      <c r="O208">
        <f t="shared" si="7"/>
        <v>1</v>
      </c>
      <c r="P208">
        <f>+MATCH(B208&amp;C208&amp;E208,AvgAge!$B$5:$B$16)</f>
        <v>2</v>
      </c>
    </row>
    <row r="209" spans="1:16" x14ac:dyDescent="0.25">
      <c r="A209">
        <v>125</v>
      </c>
      <c r="B209">
        <v>0</v>
      </c>
      <c r="C209">
        <v>1</v>
      </c>
      <c r="D209" t="s">
        <v>196</v>
      </c>
      <c r="E209" t="s">
        <v>13</v>
      </c>
      <c r="F209">
        <f t="shared" si="6"/>
        <v>1</v>
      </c>
      <c r="G209">
        <v>54</v>
      </c>
      <c r="H209" s="4">
        <f>+IF(G209="",VLOOKUP(B209&amp;C209&amp;E209,AvgAge!$B$5:$AA$16,6,0),G209)</f>
        <v>54</v>
      </c>
      <c r="I209">
        <v>0</v>
      </c>
      <c r="J209">
        <v>1</v>
      </c>
      <c r="K209">
        <v>35281</v>
      </c>
      <c r="L209">
        <v>77.287499999999994</v>
      </c>
      <c r="M209" t="s">
        <v>168</v>
      </c>
      <c r="N209" t="s">
        <v>15</v>
      </c>
      <c r="O209">
        <f t="shared" si="7"/>
        <v>1</v>
      </c>
      <c r="P209">
        <f>+MATCH(B209&amp;C209&amp;E209,AvgAge!$B$5:$B$16)</f>
        <v>2</v>
      </c>
    </row>
    <row r="210" spans="1:16" x14ac:dyDescent="0.25">
      <c r="A210">
        <v>103</v>
      </c>
      <c r="B210">
        <v>0</v>
      </c>
      <c r="C210">
        <v>1</v>
      </c>
      <c r="D210" t="s">
        <v>167</v>
      </c>
      <c r="E210" t="s">
        <v>13</v>
      </c>
      <c r="F210">
        <f t="shared" si="6"/>
        <v>1</v>
      </c>
      <c r="G210">
        <v>21</v>
      </c>
      <c r="H210" s="4">
        <f>+IF(G210="",VLOOKUP(B210&amp;C210&amp;E210,AvgAge!$B$5:$AA$16,6,0),G210)</f>
        <v>21</v>
      </c>
      <c r="I210">
        <v>0</v>
      </c>
      <c r="J210">
        <v>1</v>
      </c>
      <c r="K210">
        <v>35281</v>
      </c>
      <c r="L210">
        <v>77.287499999999994</v>
      </c>
      <c r="M210" t="s">
        <v>168</v>
      </c>
      <c r="N210" t="s">
        <v>15</v>
      </c>
      <c r="O210">
        <f t="shared" si="7"/>
        <v>1</v>
      </c>
      <c r="P210">
        <f>+MATCH(B210&amp;C210&amp;E210,AvgAge!$B$5:$B$16)</f>
        <v>2</v>
      </c>
    </row>
    <row r="211" spans="1:16" x14ac:dyDescent="0.25">
      <c r="A211">
        <v>319</v>
      </c>
      <c r="B211">
        <v>1</v>
      </c>
      <c r="C211">
        <v>1</v>
      </c>
      <c r="D211" t="s">
        <v>481</v>
      </c>
      <c r="E211" t="s">
        <v>17</v>
      </c>
      <c r="F211">
        <f t="shared" si="6"/>
        <v>2</v>
      </c>
      <c r="G211">
        <v>31</v>
      </c>
      <c r="H211" s="4">
        <f>+IF(G211="",VLOOKUP(B211&amp;C211&amp;E211,AvgAge!$B$5:$AA$16,6,0),G211)</f>
        <v>31</v>
      </c>
      <c r="I211">
        <v>0</v>
      </c>
      <c r="J211">
        <v>2</v>
      </c>
      <c r="K211">
        <v>36928</v>
      </c>
      <c r="L211">
        <v>164.86670000000001</v>
      </c>
      <c r="M211" t="s">
        <v>482</v>
      </c>
      <c r="N211" t="s">
        <v>15</v>
      </c>
      <c r="O211">
        <f t="shared" si="7"/>
        <v>1</v>
      </c>
      <c r="P211">
        <f>+MATCH(B211&amp;C211&amp;E211,AvgAge!$B$5:$B$16)</f>
        <v>7</v>
      </c>
    </row>
    <row r="212" spans="1:16" x14ac:dyDescent="0.25">
      <c r="A212">
        <v>857</v>
      </c>
      <c r="B212">
        <v>1</v>
      </c>
      <c r="C212">
        <v>1</v>
      </c>
      <c r="D212" t="s">
        <v>1178</v>
      </c>
      <c r="E212" t="s">
        <v>17</v>
      </c>
      <c r="F212">
        <f t="shared" si="6"/>
        <v>2</v>
      </c>
      <c r="G212">
        <v>45</v>
      </c>
      <c r="H212" s="4">
        <f>+IF(G212="",VLOOKUP(B212&amp;C212&amp;E212,AvgAge!$B$5:$AA$16,6,0),G212)</f>
        <v>45</v>
      </c>
      <c r="I212">
        <v>1</v>
      </c>
      <c r="J212">
        <v>1</v>
      </c>
      <c r="K212">
        <v>36928</v>
      </c>
      <c r="L212">
        <v>164.86670000000001</v>
      </c>
      <c r="N212" t="s">
        <v>15</v>
      </c>
      <c r="O212">
        <f t="shared" si="7"/>
        <v>1</v>
      </c>
      <c r="P212">
        <f>+MATCH(B212&amp;C212&amp;E212,AvgAge!$B$5:$B$16)</f>
        <v>7</v>
      </c>
    </row>
    <row r="213" spans="1:16" x14ac:dyDescent="0.25">
      <c r="A213">
        <v>378</v>
      </c>
      <c r="B213">
        <v>0</v>
      </c>
      <c r="C213">
        <v>1</v>
      </c>
      <c r="D213" t="s">
        <v>560</v>
      </c>
      <c r="E213" t="s">
        <v>13</v>
      </c>
      <c r="F213">
        <f t="shared" si="6"/>
        <v>1</v>
      </c>
      <c r="G213">
        <v>27</v>
      </c>
      <c r="H213" s="4">
        <f>+IF(G213="",VLOOKUP(B213&amp;C213&amp;E213,AvgAge!$B$5:$AA$16,6,0),G213)</f>
        <v>27</v>
      </c>
      <c r="I213">
        <v>0</v>
      </c>
      <c r="J213">
        <v>2</v>
      </c>
      <c r="K213">
        <v>113503</v>
      </c>
      <c r="L213">
        <v>211.5</v>
      </c>
      <c r="M213" t="s">
        <v>561</v>
      </c>
      <c r="N213" t="s">
        <v>20</v>
      </c>
      <c r="O213">
        <f t="shared" si="7"/>
        <v>3</v>
      </c>
      <c r="P213">
        <f>+MATCH(B213&amp;C213&amp;E213,AvgAge!$B$5:$B$16)</f>
        <v>2</v>
      </c>
    </row>
    <row r="214" spans="1:16" x14ac:dyDescent="0.25">
      <c r="A214">
        <v>156</v>
      </c>
      <c r="B214">
        <v>0</v>
      </c>
      <c r="C214">
        <v>1</v>
      </c>
      <c r="D214" t="s">
        <v>244</v>
      </c>
      <c r="E214" t="s">
        <v>13</v>
      </c>
      <c r="F214">
        <f t="shared" si="6"/>
        <v>1</v>
      </c>
      <c r="G214">
        <v>51</v>
      </c>
      <c r="H214" s="4">
        <f>+IF(G214="",VLOOKUP(B214&amp;C214&amp;E214,AvgAge!$B$5:$AA$16,6,0),G214)</f>
        <v>51</v>
      </c>
      <c r="I214">
        <v>0</v>
      </c>
      <c r="J214">
        <v>1</v>
      </c>
      <c r="K214" t="s">
        <v>245</v>
      </c>
      <c r="L214">
        <v>61.379199999999997</v>
      </c>
      <c r="N214" t="s">
        <v>20</v>
      </c>
      <c r="O214">
        <f t="shared" si="7"/>
        <v>3</v>
      </c>
      <c r="P214">
        <f>+MATCH(B214&amp;C214&amp;E214,AvgAge!$B$5:$B$16)</f>
        <v>2</v>
      </c>
    </row>
    <row r="215" spans="1:16" x14ac:dyDescent="0.25">
      <c r="A215">
        <v>352</v>
      </c>
      <c r="B215">
        <v>0</v>
      </c>
      <c r="C215">
        <v>1</v>
      </c>
      <c r="D215" t="s">
        <v>525</v>
      </c>
      <c r="E215" t="s">
        <v>13</v>
      </c>
      <c r="F215">
        <f t="shared" si="6"/>
        <v>1</v>
      </c>
      <c r="H215" s="4">
        <f>+IF(G215="",VLOOKUP(B215&amp;C215&amp;E215,AvgAge!$B$5:$AA$16,6,0),G215)</f>
        <v>44.581967213114751</v>
      </c>
      <c r="I215">
        <v>0</v>
      </c>
      <c r="J215">
        <v>0</v>
      </c>
      <c r="K215">
        <v>113510</v>
      </c>
      <c r="L215">
        <v>35</v>
      </c>
      <c r="M215" t="s">
        <v>526</v>
      </c>
      <c r="N215" t="s">
        <v>15</v>
      </c>
      <c r="O215">
        <f t="shared" si="7"/>
        <v>1</v>
      </c>
      <c r="P215">
        <f>+MATCH(B215&amp;C215&amp;E215,AvgAge!$B$5:$B$16)</f>
        <v>2</v>
      </c>
    </row>
    <row r="216" spans="1:16" x14ac:dyDescent="0.25">
      <c r="A216">
        <v>56</v>
      </c>
      <c r="B216">
        <v>1</v>
      </c>
      <c r="C216">
        <v>1</v>
      </c>
      <c r="D216" t="s">
        <v>97</v>
      </c>
      <c r="E216" t="s">
        <v>13</v>
      </c>
      <c r="F216">
        <f t="shared" si="6"/>
        <v>1</v>
      </c>
      <c r="H216" s="4">
        <f>+IF(G216="",VLOOKUP(B216&amp;C216&amp;E216,AvgAge!$B$5:$AA$16,6,0),G216)</f>
        <v>36.248000000000005</v>
      </c>
      <c r="I216">
        <v>0</v>
      </c>
      <c r="J216">
        <v>0</v>
      </c>
      <c r="K216">
        <v>19947</v>
      </c>
      <c r="L216">
        <v>35.5</v>
      </c>
      <c r="M216" t="s">
        <v>98</v>
      </c>
      <c r="N216" t="s">
        <v>15</v>
      </c>
      <c r="O216">
        <f t="shared" si="7"/>
        <v>1</v>
      </c>
      <c r="P216">
        <f>+MATCH(B216&amp;C216&amp;E216,AvgAge!$B$5:$B$16)</f>
        <v>8</v>
      </c>
    </row>
    <row r="217" spans="1:16" x14ac:dyDescent="0.25">
      <c r="A217">
        <v>556</v>
      </c>
      <c r="B217">
        <v>0</v>
      </c>
      <c r="C217">
        <v>1</v>
      </c>
      <c r="D217" t="s">
        <v>796</v>
      </c>
      <c r="E217" t="s">
        <v>13</v>
      </c>
      <c r="F217">
        <f t="shared" si="6"/>
        <v>1</v>
      </c>
      <c r="G217">
        <v>62</v>
      </c>
      <c r="H217" s="4">
        <f>+IF(G217="",VLOOKUP(B217&amp;C217&amp;E217,AvgAge!$B$5:$AA$16,6,0),G217)</f>
        <v>62</v>
      </c>
      <c r="I217">
        <v>0</v>
      </c>
      <c r="J217">
        <v>0</v>
      </c>
      <c r="K217">
        <v>113807</v>
      </c>
      <c r="L217">
        <v>26.55</v>
      </c>
      <c r="N217" t="s">
        <v>15</v>
      </c>
      <c r="O217">
        <f t="shared" si="7"/>
        <v>1</v>
      </c>
      <c r="P217">
        <f>+MATCH(B217&amp;C217&amp;E217,AvgAge!$B$5:$B$16)</f>
        <v>2</v>
      </c>
    </row>
    <row r="218" spans="1:16" x14ac:dyDescent="0.25">
      <c r="A218">
        <v>326</v>
      </c>
      <c r="B218">
        <v>1</v>
      </c>
      <c r="C218">
        <v>1</v>
      </c>
      <c r="D218" t="s">
        <v>491</v>
      </c>
      <c r="E218" t="s">
        <v>17</v>
      </c>
      <c r="F218">
        <f t="shared" si="6"/>
        <v>2</v>
      </c>
      <c r="G218">
        <v>36</v>
      </c>
      <c r="H218" s="4">
        <f>+IF(G218="",VLOOKUP(B218&amp;C218&amp;E218,AvgAge!$B$5:$AA$16,6,0),G218)</f>
        <v>36</v>
      </c>
      <c r="I218">
        <v>0</v>
      </c>
      <c r="J218">
        <v>0</v>
      </c>
      <c r="K218" t="s">
        <v>409</v>
      </c>
      <c r="L218">
        <v>135.63329999999999</v>
      </c>
      <c r="M218" t="s">
        <v>492</v>
      </c>
      <c r="N218" t="s">
        <v>20</v>
      </c>
      <c r="O218">
        <f t="shared" si="7"/>
        <v>3</v>
      </c>
      <c r="P218">
        <f>+MATCH(B218&amp;C218&amp;E218,AvgAge!$B$5:$B$16)</f>
        <v>7</v>
      </c>
    </row>
    <row r="219" spans="1:16" x14ac:dyDescent="0.25">
      <c r="A219">
        <v>309</v>
      </c>
      <c r="B219">
        <v>0</v>
      </c>
      <c r="C219">
        <v>2</v>
      </c>
      <c r="D219" t="s">
        <v>464</v>
      </c>
      <c r="E219" t="s">
        <v>13</v>
      </c>
      <c r="F219">
        <f t="shared" si="6"/>
        <v>1</v>
      </c>
      <c r="G219">
        <v>30</v>
      </c>
      <c r="H219" s="4">
        <f>+IF(G219="",VLOOKUP(B219&amp;C219&amp;E219,AvgAge!$B$5:$AA$16,6,0),G219)</f>
        <v>30</v>
      </c>
      <c r="I219">
        <v>1</v>
      </c>
      <c r="J219">
        <v>0</v>
      </c>
      <c r="K219" t="s">
        <v>465</v>
      </c>
      <c r="L219">
        <v>24</v>
      </c>
      <c r="N219" t="s">
        <v>20</v>
      </c>
      <c r="O219">
        <f t="shared" si="7"/>
        <v>3</v>
      </c>
      <c r="P219">
        <f>+MATCH(B219&amp;C219&amp;E219,AvgAge!$B$5:$B$16)</f>
        <v>4</v>
      </c>
    </row>
    <row r="220" spans="1:16" x14ac:dyDescent="0.25">
      <c r="A220">
        <v>875</v>
      </c>
      <c r="B220">
        <v>1</v>
      </c>
      <c r="C220">
        <v>2</v>
      </c>
      <c r="D220" t="s">
        <v>1200</v>
      </c>
      <c r="E220" t="s">
        <v>17</v>
      </c>
      <c r="F220">
        <f t="shared" si="6"/>
        <v>2</v>
      </c>
      <c r="G220">
        <v>28</v>
      </c>
      <c r="H220" s="4">
        <f>+IF(G220="",VLOOKUP(B220&amp;C220&amp;E220,AvgAge!$B$5:$AA$16,6,0),G220)</f>
        <v>28</v>
      </c>
      <c r="I220">
        <v>1</v>
      </c>
      <c r="J220">
        <v>0</v>
      </c>
      <c r="K220" t="s">
        <v>465</v>
      </c>
      <c r="L220">
        <v>24</v>
      </c>
      <c r="N220" t="s">
        <v>20</v>
      </c>
      <c r="O220">
        <f t="shared" si="7"/>
        <v>3</v>
      </c>
      <c r="P220">
        <f>+MATCH(B220&amp;C220&amp;E220,AvgAge!$B$5:$B$16)</f>
        <v>9</v>
      </c>
    </row>
    <row r="221" spans="1:16" x14ac:dyDescent="0.25">
      <c r="A221">
        <v>145</v>
      </c>
      <c r="B221">
        <v>0</v>
      </c>
      <c r="C221">
        <v>2</v>
      </c>
      <c r="D221" t="s">
        <v>226</v>
      </c>
      <c r="E221" t="s">
        <v>13</v>
      </c>
      <c r="F221">
        <f t="shared" si="6"/>
        <v>1</v>
      </c>
      <c r="G221">
        <v>18</v>
      </c>
      <c r="H221" s="4">
        <f>+IF(G221="",VLOOKUP(B221&amp;C221&amp;E221,AvgAge!$B$5:$AA$16,6,0),G221)</f>
        <v>18</v>
      </c>
      <c r="I221">
        <v>0</v>
      </c>
      <c r="J221">
        <v>0</v>
      </c>
      <c r="K221">
        <v>231945</v>
      </c>
      <c r="L221">
        <v>11.5</v>
      </c>
      <c r="N221" t="s">
        <v>15</v>
      </c>
      <c r="O221">
        <f t="shared" si="7"/>
        <v>1</v>
      </c>
      <c r="P221">
        <f>+MATCH(B221&amp;C221&amp;E221,AvgAge!$B$5:$B$16)</f>
        <v>4</v>
      </c>
    </row>
    <row r="222" spans="1:16" x14ac:dyDescent="0.25">
      <c r="A222">
        <v>519</v>
      </c>
      <c r="B222">
        <v>1</v>
      </c>
      <c r="C222">
        <v>2</v>
      </c>
      <c r="D222" t="s">
        <v>747</v>
      </c>
      <c r="E222" t="s">
        <v>17</v>
      </c>
      <c r="F222">
        <f t="shared" si="6"/>
        <v>2</v>
      </c>
      <c r="G222">
        <v>36</v>
      </c>
      <c r="H222" s="4">
        <f>+IF(G222="",VLOOKUP(B222&amp;C222&amp;E222,AvgAge!$B$5:$AA$16,6,0),G222)</f>
        <v>36</v>
      </c>
      <c r="I222">
        <v>1</v>
      </c>
      <c r="J222">
        <v>0</v>
      </c>
      <c r="K222">
        <v>226875</v>
      </c>
      <c r="L222">
        <v>26</v>
      </c>
      <c r="N222" t="s">
        <v>15</v>
      </c>
      <c r="O222">
        <f t="shared" si="7"/>
        <v>1</v>
      </c>
      <c r="P222">
        <f>+MATCH(B222&amp;C222&amp;E222,AvgAge!$B$5:$B$16)</f>
        <v>9</v>
      </c>
    </row>
    <row r="223" spans="1:16" x14ac:dyDescent="0.25">
      <c r="A223">
        <v>758</v>
      </c>
      <c r="B223">
        <v>0</v>
      </c>
      <c r="C223">
        <v>2</v>
      </c>
      <c r="D223" t="s">
        <v>1054</v>
      </c>
      <c r="E223" t="s">
        <v>13</v>
      </c>
      <c r="F223">
        <f t="shared" si="6"/>
        <v>1</v>
      </c>
      <c r="G223">
        <v>18</v>
      </c>
      <c r="H223" s="4">
        <f>+IF(G223="",VLOOKUP(B223&amp;C223&amp;E223,AvgAge!$B$5:$AA$16,6,0),G223)</f>
        <v>18</v>
      </c>
      <c r="I223">
        <v>0</v>
      </c>
      <c r="J223">
        <v>0</v>
      </c>
      <c r="K223">
        <v>29108</v>
      </c>
      <c r="L223">
        <v>11.5</v>
      </c>
      <c r="N223" t="s">
        <v>15</v>
      </c>
      <c r="O223">
        <f t="shared" si="7"/>
        <v>1</v>
      </c>
      <c r="P223">
        <f>+MATCH(B223&amp;C223&amp;E223,AvgAge!$B$5:$B$16)</f>
        <v>4</v>
      </c>
    </row>
    <row r="224" spans="1:16" x14ac:dyDescent="0.25">
      <c r="A224">
        <v>328</v>
      </c>
      <c r="B224">
        <v>1</v>
      </c>
      <c r="C224">
        <v>2</v>
      </c>
      <c r="D224" t="s">
        <v>494</v>
      </c>
      <c r="E224" t="s">
        <v>17</v>
      </c>
      <c r="F224">
        <f t="shared" si="6"/>
        <v>2</v>
      </c>
      <c r="G224">
        <v>36</v>
      </c>
      <c r="H224" s="4">
        <f>+IF(G224="",VLOOKUP(B224&amp;C224&amp;E224,AvgAge!$B$5:$AA$16,6,0),G224)</f>
        <v>36</v>
      </c>
      <c r="I224">
        <v>0</v>
      </c>
      <c r="J224">
        <v>0</v>
      </c>
      <c r="K224">
        <v>28551</v>
      </c>
      <c r="L224">
        <v>13</v>
      </c>
      <c r="M224" t="s">
        <v>442</v>
      </c>
      <c r="N224" t="s">
        <v>15</v>
      </c>
      <c r="O224">
        <f t="shared" si="7"/>
        <v>1</v>
      </c>
      <c r="P224">
        <f>+MATCH(B224&amp;C224&amp;E224,AvgAge!$B$5:$B$16)</f>
        <v>9</v>
      </c>
    </row>
    <row r="225" spans="1:16" x14ac:dyDescent="0.25">
      <c r="A225">
        <v>884</v>
      </c>
      <c r="B225">
        <v>0</v>
      </c>
      <c r="C225">
        <v>2</v>
      </c>
      <c r="D225" t="s">
        <v>1210</v>
      </c>
      <c r="E225" t="s">
        <v>13</v>
      </c>
      <c r="F225">
        <f t="shared" si="6"/>
        <v>1</v>
      </c>
      <c r="G225">
        <v>28</v>
      </c>
      <c r="H225" s="4">
        <f>+IF(G225="",VLOOKUP(B225&amp;C225&amp;E225,AvgAge!$B$5:$AA$16,6,0),G225)</f>
        <v>28</v>
      </c>
      <c r="I225">
        <v>0</v>
      </c>
      <c r="J225">
        <v>0</v>
      </c>
      <c r="K225" t="s">
        <v>1211</v>
      </c>
      <c r="L225">
        <v>10.5</v>
      </c>
      <c r="N225" t="s">
        <v>15</v>
      </c>
      <c r="O225">
        <f t="shared" si="7"/>
        <v>1</v>
      </c>
      <c r="P225">
        <f>+MATCH(B225&amp;C225&amp;E225,AvgAge!$B$5:$B$16)</f>
        <v>4</v>
      </c>
    </row>
    <row r="226" spans="1:16" x14ac:dyDescent="0.25">
      <c r="A226">
        <v>151</v>
      </c>
      <c r="B226">
        <v>0</v>
      </c>
      <c r="C226">
        <v>2</v>
      </c>
      <c r="D226" t="s">
        <v>234</v>
      </c>
      <c r="E226" t="s">
        <v>13</v>
      </c>
      <c r="F226">
        <f t="shared" si="6"/>
        <v>1</v>
      </c>
      <c r="G226">
        <v>51</v>
      </c>
      <c r="H226" s="4">
        <f>+IF(G226="",VLOOKUP(B226&amp;C226&amp;E226,AvgAge!$B$5:$AA$16,6,0),G226)</f>
        <v>51</v>
      </c>
      <c r="I226">
        <v>0</v>
      </c>
      <c r="J226">
        <v>0</v>
      </c>
      <c r="K226" t="s">
        <v>235</v>
      </c>
      <c r="L226">
        <v>12.525</v>
      </c>
      <c r="N226" t="s">
        <v>15</v>
      </c>
      <c r="O226">
        <f t="shared" si="7"/>
        <v>1</v>
      </c>
      <c r="P226">
        <f>+MATCH(B226&amp;C226&amp;E226,AvgAge!$B$5:$B$16)</f>
        <v>4</v>
      </c>
    </row>
    <row r="227" spans="1:16" x14ac:dyDescent="0.25">
      <c r="A227">
        <v>544</v>
      </c>
      <c r="B227">
        <v>1</v>
      </c>
      <c r="C227">
        <v>2</v>
      </c>
      <c r="D227" t="s">
        <v>781</v>
      </c>
      <c r="E227" t="s">
        <v>13</v>
      </c>
      <c r="F227">
        <f t="shared" si="6"/>
        <v>1</v>
      </c>
      <c r="G227">
        <v>32</v>
      </c>
      <c r="H227" s="4">
        <f>+IF(G227="",VLOOKUP(B227&amp;C227&amp;E227,AvgAge!$B$5:$AA$16,6,0),G227)</f>
        <v>32</v>
      </c>
      <c r="I227">
        <v>1</v>
      </c>
      <c r="J227">
        <v>0</v>
      </c>
      <c r="K227">
        <v>2908</v>
      </c>
      <c r="L227">
        <v>26</v>
      </c>
      <c r="N227" t="s">
        <v>15</v>
      </c>
      <c r="O227">
        <f t="shared" si="7"/>
        <v>1</v>
      </c>
      <c r="P227">
        <f>+MATCH(B227&amp;C227&amp;E227,AvgAge!$B$5:$B$16)</f>
        <v>10</v>
      </c>
    </row>
    <row r="228" spans="1:16" x14ac:dyDescent="0.25">
      <c r="A228">
        <v>547</v>
      </c>
      <c r="B228">
        <v>1</v>
      </c>
      <c r="C228">
        <v>2</v>
      </c>
      <c r="D228" t="s">
        <v>785</v>
      </c>
      <c r="E228" t="s">
        <v>17</v>
      </c>
      <c r="F228">
        <f t="shared" si="6"/>
        <v>2</v>
      </c>
      <c r="G228">
        <v>19</v>
      </c>
      <c r="H228" s="4">
        <f>+IF(G228="",VLOOKUP(B228&amp;C228&amp;E228,AvgAge!$B$5:$AA$16,6,0),G228)</f>
        <v>19</v>
      </c>
      <c r="I228">
        <v>1</v>
      </c>
      <c r="J228">
        <v>0</v>
      </c>
      <c r="K228">
        <v>2908</v>
      </c>
      <c r="L228">
        <v>26</v>
      </c>
      <c r="N228" t="s">
        <v>15</v>
      </c>
      <c r="O228">
        <f t="shared" si="7"/>
        <v>1</v>
      </c>
      <c r="P228">
        <f>+MATCH(B228&amp;C228&amp;E228,AvgAge!$B$5:$B$16)</f>
        <v>9</v>
      </c>
    </row>
    <row r="229" spans="1:16" x14ac:dyDescent="0.25">
      <c r="A229">
        <v>184</v>
      </c>
      <c r="B229">
        <v>1</v>
      </c>
      <c r="C229">
        <v>2</v>
      </c>
      <c r="D229" t="s">
        <v>285</v>
      </c>
      <c r="E229" t="s">
        <v>13</v>
      </c>
      <c r="F229">
        <f t="shared" si="6"/>
        <v>1</v>
      </c>
      <c r="G229">
        <v>1</v>
      </c>
      <c r="H229" s="4">
        <f>+IF(G229="",VLOOKUP(B229&amp;C229&amp;E229,AvgAge!$B$5:$AA$16,6,0),G229)</f>
        <v>1</v>
      </c>
      <c r="I229">
        <v>2</v>
      </c>
      <c r="J229">
        <v>1</v>
      </c>
      <c r="K229">
        <v>230136</v>
      </c>
      <c r="L229">
        <v>39</v>
      </c>
      <c r="M229" t="s">
        <v>286</v>
      </c>
      <c r="N229" t="s">
        <v>15</v>
      </c>
      <c r="O229">
        <f t="shared" si="7"/>
        <v>1</v>
      </c>
      <c r="P229">
        <f>+MATCH(B229&amp;C229&amp;E229,AvgAge!$B$5:$B$16)</f>
        <v>10</v>
      </c>
    </row>
    <row r="230" spans="1:16" x14ac:dyDescent="0.25">
      <c r="A230">
        <v>619</v>
      </c>
      <c r="B230">
        <v>1</v>
      </c>
      <c r="C230">
        <v>2</v>
      </c>
      <c r="D230" t="s">
        <v>878</v>
      </c>
      <c r="E230" t="s">
        <v>17</v>
      </c>
      <c r="F230">
        <f t="shared" si="6"/>
        <v>2</v>
      </c>
      <c r="G230">
        <v>4</v>
      </c>
      <c r="H230" s="4">
        <f>+IF(G230="",VLOOKUP(B230&amp;C230&amp;E230,AvgAge!$B$5:$AA$16,6,0),G230)</f>
        <v>4</v>
      </c>
      <c r="I230">
        <v>2</v>
      </c>
      <c r="J230">
        <v>1</v>
      </c>
      <c r="K230">
        <v>230136</v>
      </c>
      <c r="L230">
        <v>39</v>
      </c>
      <c r="M230" t="s">
        <v>286</v>
      </c>
      <c r="N230" t="s">
        <v>15</v>
      </c>
      <c r="O230">
        <f t="shared" si="7"/>
        <v>1</v>
      </c>
      <c r="P230">
        <f>+MATCH(B230&amp;C230&amp;E230,AvgAge!$B$5:$B$16)</f>
        <v>9</v>
      </c>
    </row>
    <row r="231" spans="1:16" x14ac:dyDescent="0.25">
      <c r="A231">
        <v>22</v>
      </c>
      <c r="B231">
        <v>1</v>
      </c>
      <c r="C231">
        <v>2</v>
      </c>
      <c r="D231" t="s">
        <v>48</v>
      </c>
      <c r="E231" t="s">
        <v>13</v>
      </c>
      <c r="F231">
        <f t="shared" si="6"/>
        <v>1</v>
      </c>
      <c r="G231">
        <v>34</v>
      </c>
      <c r="H231" s="4">
        <f>+IF(G231="",VLOOKUP(B231&amp;C231&amp;E231,AvgAge!$B$5:$AA$16,6,0),G231)</f>
        <v>34</v>
      </c>
      <c r="I231">
        <v>0</v>
      </c>
      <c r="J231">
        <v>0</v>
      </c>
      <c r="K231">
        <v>248698</v>
      </c>
      <c r="L231">
        <v>13</v>
      </c>
      <c r="M231" t="s">
        <v>49</v>
      </c>
      <c r="N231" t="s">
        <v>15</v>
      </c>
      <c r="O231">
        <f t="shared" si="7"/>
        <v>1</v>
      </c>
      <c r="P231">
        <f>+MATCH(B231&amp;C231&amp;E231,AvgAge!$B$5:$B$16)</f>
        <v>10</v>
      </c>
    </row>
    <row r="232" spans="1:16" x14ac:dyDescent="0.25">
      <c r="A232">
        <v>734</v>
      </c>
      <c r="B232">
        <v>0</v>
      </c>
      <c r="C232">
        <v>2</v>
      </c>
      <c r="D232" t="s">
        <v>1024</v>
      </c>
      <c r="E232" t="s">
        <v>13</v>
      </c>
      <c r="F232">
        <f t="shared" si="6"/>
        <v>1</v>
      </c>
      <c r="G232">
        <v>23</v>
      </c>
      <c r="H232" s="4">
        <f>+IF(G232="",VLOOKUP(B232&amp;C232&amp;E232,AvgAge!$B$5:$AA$16,6,0),G232)</f>
        <v>23</v>
      </c>
      <c r="I232">
        <v>0</v>
      </c>
      <c r="J232">
        <v>0</v>
      </c>
      <c r="K232">
        <v>28425</v>
      </c>
      <c r="L232">
        <v>13</v>
      </c>
      <c r="N232" t="s">
        <v>15</v>
      </c>
      <c r="O232">
        <f t="shared" si="7"/>
        <v>1</v>
      </c>
      <c r="P232">
        <f>+MATCH(B232&amp;C232&amp;E232,AvgAge!$B$5:$B$16)</f>
        <v>4</v>
      </c>
    </row>
    <row r="233" spans="1:16" x14ac:dyDescent="0.25">
      <c r="A233">
        <v>222</v>
      </c>
      <c r="B233">
        <v>0</v>
      </c>
      <c r="C233">
        <v>2</v>
      </c>
      <c r="D233" t="s">
        <v>338</v>
      </c>
      <c r="E233" t="s">
        <v>13</v>
      </c>
      <c r="F233">
        <f t="shared" si="6"/>
        <v>1</v>
      </c>
      <c r="G233">
        <v>27</v>
      </c>
      <c r="H233" s="4">
        <f>+IF(G233="",VLOOKUP(B233&amp;C233&amp;E233,AvgAge!$B$5:$AA$16,6,0),G233)</f>
        <v>27</v>
      </c>
      <c r="I233">
        <v>0</v>
      </c>
      <c r="J233">
        <v>0</v>
      </c>
      <c r="K233">
        <v>220367</v>
      </c>
      <c r="L233">
        <v>13</v>
      </c>
      <c r="N233" t="s">
        <v>15</v>
      </c>
      <c r="O233">
        <f t="shared" si="7"/>
        <v>1</v>
      </c>
      <c r="P233">
        <f>+MATCH(B233&amp;C233&amp;E233,AvgAge!$B$5:$B$16)</f>
        <v>4</v>
      </c>
    </row>
    <row r="234" spans="1:16" x14ac:dyDescent="0.25">
      <c r="A234">
        <v>346</v>
      </c>
      <c r="B234">
        <v>1</v>
      </c>
      <c r="C234">
        <v>2</v>
      </c>
      <c r="D234" t="s">
        <v>518</v>
      </c>
      <c r="E234" t="s">
        <v>17</v>
      </c>
      <c r="F234">
        <f t="shared" si="6"/>
        <v>2</v>
      </c>
      <c r="G234">
        <v>24</v>
      </c>
      <c r="H234" s="4">
        <f>+IF(G234="",VLOOKUP(B234&amp;C234&amp;E234,AvgAge!$B$5:$AA$16,6,0),G234)</f>
        <v>24</v>
      </c>
      <c r="I234">
        <v>0</v>
      </c>
      <c r="J234">
        <v>0</v>
      </c>
      <c r="K234">
        <v>248733</v>
      </c>
      <c r="L234">
        <v>13</v>
      </c>
      <c r="M234" t="s">
        <v>117</v>
      </c>
      <c r="N234" t="s">
        <v>15</v>
      </c>
      <c r="O234">
        <f t="shared" si="7"/>
        <v>1</v>
      </c>
      <c r="P234">
        <f>+MATCH(B234&amp;C234&amp;E234,AvgAge!$B$5:$B$16)</f>
        <v>9</v>
      </c>
    </row>
    <row r="235" spans="1:16" x14ac:dyDescent="0.25">
      <c r="A235">
        <v>685</v>
      </c>
      <c r="B235">
        <v>0</v>
      </c>
      <c r="C235">
        <v>2</v>
      </c>
      <c r="D235" t="s">
        <v>963</v>
      </c>
      <c r="E235" t="s">
        <v>13</v>
      </c>
      <c r="F235">
        <f t="shared" si="6"/>
        <v>1</v>
      </c>
      <c r="G235">
        <v>60</v>
      </c>
      <c r="H235" s="4">
        <f>+IF(G235="",VLOOKUP(B235&amp;C235&amp;E235,AvgAge!$B$5:$AA$16,6,0),G235)</f>
        <v>60</v>
      </c>
      <c r="I235">
        <v>1</v>
      </c>
      <c r="J235">
        <v>1</v>
      </c>
      <c r="K235">
        <v>29750</v>
      </c>
      <c r="L235">
        <v>39</v>
      </c>
      <c r="N235" t="s">
        <v>15</v>
      </c>
      <c r="O235">
        <f t="shared" si="7"/>
        <v>1</v>
      </c>
      <c r="P235">
        <f>+MATCH(B235&amp;C235&amp;E235,AvgAge!$B$5:$B$16)</f>
        <v>4</v>
      </c>
    </row>
    <row r="236" spans="1:16" x14ac:dyDescent="0.25">
      <c r="A236">
        <v>671</v>
      </c>
      <c r="B236">
        <v>1</v>
      </c>
      <c r="C236">
        <v>2</v>
      </c>
      <c r="D236" t="s">
        <v>944</v>
      </c>
      <c r="E236" t="s">
        <v>17</v>
      </c>
      <c r="F236">
        <f t="shared" si="6"/>
        <v>2</v>
      </c>
      <c r="G236">
        <v>40</v>
      </c>
      <c r="H236" s="4">
        <f>+IF(G236="",VLOOKUP(B236&amp;C236&amp;E236,AvgAge!$B$5:$AA$16,6,0),G236)</f>
        <v>40</v>
      </c>
      <c r="I236">
        <v>1</v>
      </c>
      <c r="J236">
        <v>1</v>
      </c>
      <c r="K236">
        <v>29750</v>
      </c>
      <c r="L236">
        <v>39</v>
      </c>
      <c r="N236" t="s">
        <v>15</v>
      </c>
      <c r="O236">
        <f t="shared" si="7"/>
        <v>1</v>
      </c>
      <c r="P236">
        <f>+MATCH(B236&amp;C236&amp;E236,AvgAge!$B$5:$B$16)</f>
        <v>9</v>
      </c>
    </row>
    <row r="237" spans="1:16" x14ac:dyDescent="0.25">
      <c r="A237">
        <v>729</v>
      </c>
      <c r="B237">
        <v>0</v>
      </c>
      <c r="C237">
        <v>2</v>
      </c>
      <c r="D237" t="s">
        <v>1018</v>
      </c>
      <c r="E237" t="s">
        <v>13</v>
      </c>
      <c r="F237">
        <f t="shared" si="6"/>
        <v>1</v>
      </c>
      <c r="G237">
        <v>25</v>
      </c>
      <c r="H237" s="4">
        <f>+IF(G237="",VLOOKUP(B237&amp;C237&amp;E237,AvgAge!$B$5:$AA$16,6,0),G237)</f>
        <v>25</v>
      </c>
      <c r="I237">
        <v>1</v>
      </c>
      <c r="J237">
        <v>0</v>
      </c>
      <c r="K237">
        <v>236853</v>
      </c>
      <c r="L237">
        <v>26</v>
      </c>
      <c r="N237" t="s">
        <v>15</v>
      </c>
      <c r="O237">
        <f t="shared" si="7"/>
        <v>1</v>
      </c>
      <c r="P237">
        <f>+MATCH(B237&amp;C237&amp;E237,AvgAge!$B$5:$B$16)</f>
        <v>4</v>
      </c>
    </row>
    <row r="238" spans="1:16" x14ac:dyDescent="0.25">
      <c r="A238">
        <v>388</v>
      </c>
      <c r="B238">
        <v>1</v>
      </c>
      <c r="C238">
        <v>2</v>
      </c>
      <c r="D238" t="s">
        <v>573</v>
      </c>
      <c r="E238" t="s">
        <v>17</v>
      </c>
      <c r="F238">
        <f t="shared" si="6"/>
        <v>2</v>
      </c>
      <c r="G238">
        <v>36</v>
      </c>
      <c r="H238" s="4">
        <f>+IF(G238="",VLOOKUP(B238&amp;C238&amp;E238,AvgAge!$B$5:$AA$16,6,0),G238)</f>
        <v>36</v>
      </c>
      <c r="I238">
        <v>0</v>
      </c>
      <c r="J238">
        <v>0</v>
      </c>
      <c r="K238">
        <v>27849</v>
      </c>
      <c r="L238">
        <v>13</v>
      </c>
      <c r="N238" t="s">
        <v>15</v>
      </c>
      <c r="O238">
        <f t="shared" si="7"/>
        <v>1</v>
      </c>
      <c r="P238">
        <f>+MATCH(B238&amp;C238&amp;E238,AvgAge!$B$5:$B$16)</f>
        <v>9</v>
      </c>
    </row>
    <row r="239" spans="1:16" x14ac:dyDescent="0.25">
      <c r="A239">
        <v>667</v>
      </c>
      <c r="B239">
        <v>0</v>
      </c>
      <c r="C239">
        <v>2</v>
      </c>
      <c r="D239" t="s">
        <v>938</v>
      </c>
      <c r="E239" t="s">
        <v>13</v>
      </c>
      <c r="F239">
        <f t="shared" si="6"/>
        <v>1</v>
      </c>
      <c r="G239">
        <v>25</v>
      </c>
      <c r="H239" s="4">
        <f>+IF(G239="",VLOOKUP(B239&amp;C239&amp;E239,AvgAge!$B$5:$AA$16,6,0),G239)</f>
        <v>25</v>
      </c>
      <c r="I239">
        <v>0</v>
      </c>
      <c r="J239">
        <v>0</v>
      </c>
      <c r="K239">
        <v>234686</v>
      </c>
      <c r="L239">
        <v>13</v>
      </c>
      <c r="N239" t="s">
        <v>15</v>
      </c>
      <c r="O239">
        <f t="shared" si="7"/>
        <v>1</v>
      </c>
      <c r="P239">
        <f>+MATCH(B239&amp;C239&amp;E239,AvgAge!$B$5:$B$16)</f>
        <v>4</v>
      </c>
    </row>
    <row r="240" spans="1:16" x14ac:dyDescent="0.25">
      <c r="A240">
        <v>150</v>
      </c>
      <c r="B240">
        <v>0</v>
      </c>
      <c r="C240">
        <v>2</v>
      </c>
      <c r="D240" t="s">
        <v>233</v>
      </c>
      <c r="E240" t="s">
        <v>13</v>
      </c>
      <c r="F240">
        <f t="shared" si="6"/>
        <v>1</v>
      </c>
      <c r="G240">
        <v>42</v>
      </c>
      <c r="H240" s="4">
        <f>+IF(G240="",VLOOKUP(B240&amp;C240&amp;E240,AvgAge!$B$5:$AA$16,6,0),G240)</f>
        <v>42</v>
      </c>
      <c r="I240">
        <v>0</v>
      </c>
      <c r="J240">
        <v>0</v>
      </c>
      <c r="K240">
        <v>244310</v>
      </c>
      <c r="L240">
        <v>13</v>
      </c>
      <c r="N240" t="s">
        <v>15</v>
      </c>
      <c r="O240">
        <f t="shared" si="7"/>
        <v>1</v>
      </c>
      <c r="P240">
        <f>+MATCH(B240&amp;C240&amp;E240,AvgAge!$B$5:$B$16)</f>
        <v>4</v>
      </c>
    </row>
    <row r="241" spans="1:16" x14ac:dyDescent="0.25">
      <c r="A241">
        <v>866</v>
      </c>
      <c r="B241">
        <v>1</v>
      </c>
      <c r="C241">
        <v>2</v>
      </c>
      <c r="D241" t="s">
        <v>1188</v>
      </c>
      <c r="E241" t="s">
        <v>17</v>
      </c>
      <c r="F241">
        <f t="shared" si="6"/>
        <v>2</v>
      </c>
      <c r="G241">
        <v>42</v>
      </c>
      <c r="H241" s="4">
        <f>+IF(G241="",VLOOKUP(B241&amp;C241&amp;E241,AvgAge!$B$5:$AA$16,6,0),G241)</f>
        <v>42</v>
      </c>
      <c r="I241">
        <v>0</v>
      </c>
      <c r="J241">
        <v>0</v>
      </c>
      <c r="K241">
        <v>236852</v>
      </c>
      <c r="L241">
        <v>13</v>
      </c>
      <c r="N241" t="s">
        <v>15</v>
      </c>
      <c r="O241">
        <f t="shared" si="7"/>
        <v>1</v>
      </c>
      <c r="P241">
        <f>+MATCH(B241&amp;C241&amp;E241,AvgAge!$B$5:$B$16)</f>
        <v>9</v>
      </c>
    </row>
    <row r="242" spans="1:16" x14ac:dyDescent="0.25">
      <c r="A242">
        <v>79</v>
      </c>
      <c r="B242">
        <v>1</v>
      </c>
      <c r="C242">
        <v>2</v>
      </c>
      <c r="D242" t="s">
        <v>133</v>
      </c>
      <c r="E242" t="s">
        <v>13</v>
      </c>
      <c r="F242">
        <f t="shared" si="6"/>
        <v>1</v>
      </c>
      <c r="G242">
        <v>0.83</v>
      </c>
      <c r="H242" s="4">
        <f>+IF(G242="",VLOOKUP(B242&amp;C242&amp;E242,AvgAge!$B$5:$AA$16,6,0),G242)</f>
        <v>0.83</v>
      </c>
      <c r="I242">
        <v>0</v>
      </c>
      <c r="J242">
        <v>2</v>
      </c>
      <c r="K242">
        <v>248738</v>
      </c>
      <c r="L242">
        <v>29</v>
      </c>
      <c r="N242" t="s">
        <v>15</v>
      </c>
      <c r="O242">
        <f t="shared" si="7"/>
        <v>1</v>
      </c>
      <c r="P242">
        <f>+MATCH(B242&amp;C242&amp;E242,AvgAge!$B$5:$B$16)</f>
        <v>10</v>
      </c>
    </row>
    <row r="243" spans="1:16" x14ac:dyDescent="0.25">
      <c r="A243">
        <v>324</v>
      </c>
      <c r="B243">
        <v>1</v>
      </c>
      <c r="C243">
        <v>2</v>
      </c>
      <c r="D243" t="s">
        <v>489</v>
      </c>
      <c r="E243" t="s">
        <v>17</v>
      </c>
      <c r="F243">
        <f t="shared" si="6"/>
        <v>2</v>
      </c>
      <c r="G243">
        <v>22</v>
      </c>
      <c r="H243" s="4">
        <f>+IF(G243="",VLOOKUP(B243&amp;C243&amp;E243,AvgAge!$B$5:$AA$16,6,0),G243)</f>
        <v>22</v>
      </c>
      <c r="I243">
        <v>1</v>
      </c>
      <c r="J243">
        <v>1</v>
      </c>
      <c r="K243">
        <v>248738</v>
      </c>
      <c r="L243">
        <v>29</v>
      </c>
      <c r="N243" t="s">
        <v>15</v>
      </c>
      <c r="O243">
        <f t="shared" si="7"/>
        <v>1</v>
      </c>
      <c r="P243">
        <f>+MATCH(B243&amp;C243&amp;E243,AvgAge!$B$5:$B$16)</f>
        <v>9</v>
      </c>
    </row>
    <row r="244" spans="1:16" x14ac:dyDescent="0.25">
      <c r="A244">
        <v>212</v>
      </c>
      <c r="B244">
        <v>1</v>
      </c>
      <c r="C244">
        <v>2</v>
      </c>
      <c r="D244" t="s">
        <v>321</v>
      </c>
      <c r="E244" t="s">
        <v>17</v>
      </c>
      <c r="F244">
        <f t="shared" si="6"/>
        <v>2</v>
      </c>
      <c r="G244">
        <v>35</v>
      </c>
      <c r="H244" s="4">
        <f>+IF(G244="",VLOOKUP(B244&amp;C244&amp;E244,AvgAge!$B$5:$AA$16,6,0),G244)</f>
        <v>35</v>
      </c>
      <c r="I244">
        <v>0</v>
      </c>
      <c r="J244">
        <v>0</v>
      </c>
      <c r="K244" t="s">
        <v>322</v>
      </c>
      <c r="L244">
        <v>21</v>
      </c>
      <c r="N244" t="s">
        <v>15</v>
      </c>
      <c r="O244">
        <f t="shared" si="7"/>
        <v>1</v>
      </c>
      <c r="P244">
        <f>+MATCH(B244&amp;C244&amp;E244,AvgAge!$B$5:$B$16)</f>
        <v>9</v>
      </c>
    </row>
    <row r="245" spans="1:16" x14ac:dyDescent="0.25">
      <c r="A245">
        <v>467</v>
      </c>
      <c r="B245">
        <v>0</v>
      </c>
      <c r="C245">
        <v>2</v>
      </c>
      <c r="D245" t="s">
        <v>676</v>
      </c>
      <c r="E245" t="s">
        <v>13</v>
      </c>
      <c r="F245">
        <f t="shared" si="6"/>
        <v>1</v>
      </c>
      <c r="H245" s="4">
        <f>+IF(G245="",VLOOKUP(B245&amp;C245&amp;E245,AvgAge!$B$5:$AA$16,6,0),G245)</f>
        <v>33.36904761904762</v>
      </c>
      <c r="I245">
        <v>0</v>
      </c>
      <c r="J245">
        <v>0</v>
      </c>
      <c r="K245">
        <v>239853</v>
      </c>
      <c r="L245">
        <v>0</v>
      </c>
      <c r="N245" t="s">
        <v>15</v>
      </c>
      <c r="O245">
        <f t="shared" si="7"/>
        <v>1</v>
      </c>
      <c r="P245">
        <f>+MATCH(B245&amp;C245&amp;E245,AvgAge!$B$5:$B$16)</f>
        <v>4</v>
      </c>
    </row>
    <row r="246" spans="1:16" x14ac:dyDescent="0.25">
      <c r="A246">
        <v>192</v>
      </c>
      <c r="B246">
        <v>0</v>
      </c>
      <c r="C246">
        <v>2</v>
      </c>
      <c r="D246" t="s">
        <v>295</v>
      </c>
      <c r="E246" t="s">
        <v>13</v>
      </c>
      <c r="F246">
        <f t="shared" si="6"/>
        <v>1</v>
      </c>
      <c r="G246">
        <v>19</v>
      </c>
      <c r="H246" s="4">
        <f>+IF(G246="",VLOOKUP(B246&amp;C246&amp;E246,AvgAge!$B$5:$AA$16,6,0),G246)</f>
        <v>19</v>
      </c>
      <c r="I246">
        <v>0</v>
      </c>
      <c r="J246">
        <v>0</v>
      </c>
      <c r="K246">
        <v>28424</v>
      </c>
      <c r="L246">
        <v>13</v>
      </c>
      <c r="N246" t="s">
        <v>15</v>
      </c>
      <c r="O246">
        <f t="shared" si="7"/>
        <v>1</v>
      </c>
      <c r="P246">
        <f>+MATCH(B246&amp;C246&amp;E246,AvgAge!$B$5:$B$16)</f>
        <v>4</v>
      </c>
    </row>
    <row r="247" spans="1:16" x14ac:dyDescent="0.25">
      <c r="A247">
        <v>855</v>
      </c>
      <c r="B247">
        <v>0</v>
      </c>
      <c r="C247">
        <v>2</v>
      </c>
      <c r="D247" t="s">
        <v>1176</v>
      </c>
      <c r="E247" t="s">
        <v>17</v>
      </c>
      <c r="F247">
        <f t="shared" si="6"/>
        <v>2</v>
      </c>
      <c r="G247">
        <v>44</v>
      </c>
      <c r="H247" s="4">
        <f>+IF(G247="",VLOOKUP(B247&amp;C247&amp;E247,AvgAge!$B$5:$AA$16,6,0),G247)</f>
        <v>44</v>
      </c>
      <c r="I247">
        <v>1</v>
      </c>
      <c r="J247">
        <v>0</v>
      </c>
      <c r="K247">
        <v>244252</v>
      </c>
      <c r="L247">
        <v>26</v>
      </c>
      <c r="N247" t="s">
        <v>15</v>
      </c>
      <c r="O247">
        <f t="shared" si="7"/>
        <v>1</v>
      </c>
      <c r="P247">
        <f>+MATCH(B247&amp;C247&amp;E247,AvgAge!$B$5:$B$16)</f>
        <v>3</v>
      </c>
    </row>
    <row r="248" spans="1:16" x14ac:dyDescent="0.25">
      <c r="A248">
        <v>250</v>
      </c>
      <c r="B248">
        <v>0</v>
      </c>
      <c r="C248">
        <v>2</v>
      </c>
      <c r="D248" t="s">
        <v>378</v>
      </c>
      <c r="E248" t="s">
        <v>13</v>
      </c>
      <c r="F248">
        <f t="shared" si="6"/>
        <v>1</v>
      </c>
      <c r="G248">
        <v>54</v>
      </c>
      <c r="H248" s="4">
        <f>+IF(G248="",VLOOKUP(B248&amp;C248&amp;E248,AvgAge!$B$5:$AA$16,6,0),G248)</f>
        <v>54</v>
      </c>
      <c r="I248">
        <v>1</v>
      </c>
      <c r="J248">
        <v>0</v>
      </c>
      <c r="K248">
        <v>244252</v>
      </c>
      <c r="L248">
        <v>26</v>
      </c>
      <c r="N248" t="s">
        <v>15</v>
      </c>
      <c r="O248">
        <f t="shared" si="7"/>
        <v>1</v>
      </c>
      <c r="P248">
        <f>+MATCH(B248&amp;C248&amp;E248,AvgAge!$B$5:$B$16)</f>
        <v>4</v>
      </c>
    </row>
    <row r="249" spans="1:16" x14ac:dyDescent="0.25">
      <c r="A249">
        <v>696</v>
      </c>
      <c r="B249">
        <v>0</v>
      </c>
      <c r="C249">
        <v>2</v>
      </c>
      <c r="D249" t="s">
        <v>976</v>
      </c>
      <c r="E249" t="s">
        <v>13</v>
      </c>
      <c r="F249">
        <f t="shared" si="6"/>
        <v>1</v>
      </c>
      <c r="G249">
        <v>52</v>
      </c>
      <c r="H249" s="4">
        <f>+IF(G249="",VLOOKUP(B249&amp;C249&amp;E249,AvgAge!$B$5:$AA$16,6,0),G249)</f>
        <v>52</v>
      </c>
      <c r="I249">
        <v>0</v>
      </c>
      <c r="J249">
        <v>0</v>
      </c>
      <c r="K249">
        <v>248731</v>
      </c>
      <c r="L249">
        <v>13.5</v>
      </c>
      <c r="N249" t="s">
        <v>15</v>
      </c>
      <c r="O249">
        <f t="shared" si="7"/>
        <v>1</v>
      </c>
      <c r="P249">
        <f>+MATCH(B249&amp;C249&amp;E249,AvgAge!$B$5:$B$16)</f>
        <v>4</v>
      </c>
    </row>
    <row r="250" spans="1:16" x14ac:dyDescent="0.25">
      <c r="A250">
        <v>595</v>
      </c>
      <c r="B250">
        <v>0</v>
      </c>
      <c r="C250">
        <v>2</v>
      </c>
      <c r="D250" t="s">
        <v>851</v>
      </c>
      <c r="E250" t="s">
        <v>13</v>
      </c>
      <c r="F250">
        <f t="shared" si="6"/>
        <v>1</v>
      </c>
      <c r="G250">
        <v>37</v>
      </c>
      <c r="H250" s="4">
        <f>+IF(G250="",VLOOKUP(B250&amp;C250&amp;E250,AvgAge!$B$5:$AA$16,6,0),G250)</f>
        <v>37</v>
      </c>
      <c r="I250">
        <v>1</v>
      </c>
      <c r="J250">
        <v>0</v>
      </c>
      <c r="K250" t="s">
        <v>852</v>
      </c>
      <c r="L250">
        <v>26</v>
      </c>
      <c r="N250" t="s">
        <v>15</v>
      </c>
      <c r="O250">
        <f t="shared" si="7"/>
        <v>1</v>
      </c>
      <c r="P250">
        <f>+MATCH(B250&amp;C250&amp;E250,AvgAge!$B$5:$B$16)</f>
        <v>4</v>
      </c>
    </row>
    <row r="251" spans="1:16" x14ac:dyDescent="0.25">
      <c r="A251">
        <v>581</v>
      </c>
      <c r="B251">
        <v>1</v>
      </c>
      <c r="C251">
        <v>2</v>
      </c>
      <c r="D251" t="s">
        <v>830</v>
      </c>
      <c r="E251" t="s">
        <v>17</v>
      </c>
      <c r="F251">
        <f t="shared" si="6"/>
        <v>2</v>
      </c>
      <c r="G251">
        <v>25</v>
      </c>
      <c r="H251" s="4">
        <f>+IF(G251="",VLOOKUP(B251&amp;C251&amp;E251,AvgAge!$B$5:$AA$16,6,0),G251)</f>
        <v>25</v>
      </c>
      <c r="I251">
        <v>1</v>
      </c>
      <c r="J251">
        <v>1</v>
      </c>
      <c r="K251">
        <v>237789</v>
      </c>
      <c r="L251">
        <v>30</v>
      </c>
      <c r="N251" t="s">
        <v>15</v>
      </c>
      <c r="O251">
        <f t="shared" si="7"/>
        <v>1</v>
      </c>
      <c r="P251">
        <f>+MATCH(B251&amp;C251&amp;E251,AvgAge!$B$5:$B$16)</f>
        <v>9</v>
      </c>
    </row>
    <row r="252" spans="1:16" x14ac:dyDescent="0.25">
      <c r="A252">
        <v>427</v>
      </c>
      <c r="B252">
        <v>1</v>
      </c>
      <c r="C252">
        <v>2</v>
      </c>
      <c r="D252" t="s">
        <v>618</v>
      </c>
      <c r="E252" t="s">
        <v>17</v>
      </c>
      <c r="F252">
        <f t="shared" si="6"/>
        <v>2</v>
      </c>
      <c r="G252">
        <v>28</v>
      </c>
      <c r="H252" s="4">
        <f>+IF(G252="",VLOOKUP(B252&amp;C252&amp;E252,AvgAge!$B$5:$AA$16,6,0),G252)</f>
        <v>28</v>
      </c>
      <c r="I252">
        <v>1</v>
      </c>
      <c r="J252">
        <v>0</v>
      </c>
      <c r="K252">
        <v>2003</v>
      </c>
      <c r="L252">
        <v>26</v>
      </c>
      <c r="N252" t="s">
        <v>15</v>
      </c>
      <c r="O252">
        <f t="shared" si="7"/>
        <v>1</v>
      </c>
      <c r="P252">
        <f>+MATCH(B252&amp;C252&amp;E252,AvgAge!$B$5:$B$16)</f>
        <v>9</v>
      </c>
    </row>
    <row r="253" spans="1:16" x14ac:dyDescent="0.25">
      <c r="A253">
        <v>243</v>
      </c>
      <c r="B253">
        <v>0</v>
      </c>
      <c r="C253">
        <v>2</v>
      </c>
      <c r="D253" t="s">
        <v>367</v>
      </c>
      <c r="E253" t="s">
        <v>13</v>
      </c>
      <c r="F253">
        <f t="shared" si="6"/>
        <v>1</v>
      </c>
      <c r="G253">
        <v>29</v>
      </c>
      <c r="H253" s="4">
        <f>+IF(G253="",VLOOKUP(B253&amp;C253&amp;E253,AvgAge!$B$5:$AA$16,6,0),G253)</f>
        <v>29</v>
      </c>
      <c r="I253">
        <v>0</v>
      </c>
      <c r="J253">
        <v>0</v>
      </c>
      <c r="K253" t="s">
        <v>368</v>
      </c>
      <c r="L253">
        <v>10.5</v>
      </c>
      <c r="N253" t="s">
        <v>15</v>
      </c>
      <c r="O253">
        <f t="shared" si="7"/>
        <v>1</v>
      </c>
      <c r="P253">
        <f>+MATCH(B253&amp;C253&amp;E253,AvgAge!$B$5:$B$16)</f>
        <v>4</v>
      </c>
    </row>
    <row r="254" spans="1:16" x14ac:dyDescent="0.25">
      <c r="A254">
        <v>343</v>
      </c>
      <c r="B254">
        <v>0</v>
      </c>
      <c r="C254">
        <v>2</v>
      </c>
      <c r="D254" t="s">
        <v>515</v>
      </c>
      <c r="E254" t="s">
        <v>13</v>
      </c>
      <c r="F254">
        <f t="shared" si="6"/>
        <v>1</v>
      </c>
      <c r="G254">
        <v>28</v>
      </c>
      <c r="H254" s="4">
        <f>+IF(G254="",VLOOKUP(B254&amp;C254&amp;E254,AvgAge!$B$5:$AA$16,6,0),G254)</f>
        <v>28</v>
      </c>
      <c r="I254">
        <v>0</v>
      </c>
      <c r="J254">
        <v>0</v>
      </c>
      <c r="K254">
        <v>248740</v>
      </c>
      <c r="L254">
        <v>13</v>
      </c>
      <c r="N254" t="s">
        <v>15</v>
      </c>
      <c r="O254">
        <f t="shared" si="7"/>
        <v>1</v>
      </c>
      <c r="P254">
        <f>+MATCH(B254&amp;C254&amp;E254,AvgAge!$B$5:$B$16)</f>
        <v>4</v>
      </c>
    </row>
    <row r="255" spans="1:16" x14ac:dyDescent="0.25">
      <c r="A255">
        <v>238</v>
      </c>
      <c r="B255">
        <v>1</v>
      </c>
      <c r="C255">
        <v>2</v>
      </c>
      <c r="D255" t="s">
        <v>360</v>
      </c>
      <c r="E255" t="s">
        <v>17</v>
      </c>
      <c r="F255">
        <f t="shared" si="6"/>
        <v>2</v>
      </c>
      <c r="G255">
        <v>8</v>
      </c>
      <c r="H255" s="4">
        <f>+IF(G255="",VLOOKUP(B255&amp;C255&amp;E255,AvgAge!$B$5:$AA$16,6,0),G255)</f>
        <v>8</v>
      </c>
      <c r="I255">
        <v>0</v>
      </c>
      <c r="J255">
        <v>2</v>
      </c>
      <c r="K255" t="s">
        <v>361</v>
      </c>
      <c r="L255">
        <v>26.25</v>
      </c>
      <c r="N255" t="s">
        <v>15</v>
      </c>
      <c r="O255">
        <f t="shared" si="7"/>
        <v>1</v>
      </c>
      <c r="P255">
        <f>+MATCH(B255&amp;C255&amp;E255,AvgAge!$B$5:$B$16)</f>
        <v>9</v>
      </c>
    </row>
    <row r="256" spans="1:16" x14ac:dyDescent="0.25">
      <c r="A256">
        <v>638</v>
      </c>
      <c r="B256">
        <v>0</v>
      </c>
      <c r="C256">
        <v>2</v>
      </c>
      <c r="D256" t="s">
        <v>903</v>
      </c>
      <c r="E256" t="s">
        <v>13</v>
      </c>
      <c r="F256">
        <f t="shared" si="6"/>
        <v>1</v>
      </c>
      <c r="G256">
        <v>31</v>
      </c>
      <c r="H256" s="4">
        <f>+IF(G256="",VLOOKUP(B256&amp;C256&amp;E256,AvgAge!$B$5:$AA$16,6,0),G256)</f>
        <v>31</v>
      </c>
      <c r="I256">
        <v>1</v>
      </c>
      <c r="J256">
        <v>1</v>
      </c>
      <c r="K256" t="s">
        <v>361</v>
      </c>
      <c r="L256">
        <v>26.25</v>
      </c>
      <c r="N256" t="s">
        <v>15</v>
      </c>
      <c r="O256">
        <f t="shared" si="7"/>
        <v>1</v>
      </c>
      <c r="P256">
        <f>+MATCH(B256&amp;C256&amp;E256,AvgAge!$B$5:$B$16)</f>
        <v>4</v>
      </c>
    </row>
    <row r="257" spans="1:16" x14ac:dyDescent="0.25">
      <c r="A257">
        <v>802</v>
      </c>
      <c r="B257">
        <v>1</v>
      </c>
      <c r="C257">
        <v>2</v>
      </c>
      <c r="D257" t="s">
        <v>1110</v>
      </c>
      <c r="E257" t="s">
        <v>17</v>
      </c>
      <c r="F257">
        <f t="shared" si="6"/>
        <v>2</v>
      </c>
      <c r="G257">
        <v>31</v>
      </c>
      <c r="H257" s="4">
        <f>+IF(G257="",VLOOKUP(B257&amp;C257&amp;E257,AvgAge!$B$5:$AA$16,6,0),G257)</f>
        <v>31</v>
      </c>
      <c r="I257">
        <v>1</v>
      </c>
      <c r="J257">
        <v>1</v>
      </c>
      <c r="K257" t="s">
        <v>361</v>
      </c>
      <c r="L257">
        <v>26.25</v>
      </c>
      <c r="N257" t="s">
        <v>15</v>
      </c>
      <c r="O257">
        <f t="shared" si="7"/>
        <v>1</v>
      </c>
      <c r="P257">
        <f>+MATCH(B257&amp;C257&amp;E257,AvgAge!$B$5:$B$16)</f>
        <v>9</v>
      </c>
    </row>
    <row r="258" spans="1:16" x14ac:dyDescent="0.25">
      <c r="A258">
        <v>414</v>
      </c>
      <c r="B258">
        <v>0</v>
      </c>
      <c r="C258">
        <v>2</v>
      </c>
      <c r="D258" t="s">
        <v>602</v>
      </c>
      <c r="E258" t="s">
        <v>13</v>
      </c>
      <c r="F258">
        <f t="shared" si="6"/>
        <v>1</v>
      </c>
      <c r="H258" s="4">
        <f>+IF(G258="",VLOOKUP(B258&amp;C258&amp;E258,AvgAge!$B$5:$AA$16,6,0),G258)</f>
        <v>33.36904761904762</v>
      </c>
      <c r="I258">
        <v>0</v>
      </c>
      <c r="J258">
        <v>0</v>
      </c>
      <c r="K258">
        <v>239853</v>
      </c>
      <c r="L258">
        <v>0</v>
      </c>
      <c r="N258" t="s">
        <v>15</v>
      </c>
      <c r="O258">
        <f t="shared" si="7"/>
        <v>1</v>
      </c>
      <c r="P258">
        <f>+MATCH(B258&amp;C258&amp;E258,AvgAge!$B$5:$B$16)</f>
        <v>4</v>
      </c>
    </row>
    <row r="259" spans="1:16" x14ac:dyDescent="0.25">
      <c r="A259">
        <v>550</v>
      </c>
      <c r="B259">
        <v>1</v>
      </c>
      <c r="C259">
        <v>2</v>
      </c>
      <c r="D259" t="s">
        <v>789</v>
      </c>
      <c r="E259" t="s">
        <v>13</v>
      </c>
      <c r="F259">
        <f t="shared" si="6"/>
        <v>1</v>
      </c>
      <c r="G259">
        <v>8</v>
      </c>
      <c r="H259" s="4">
        <f>+IF(G259="",VLOOKUP(B259&amp;C259&amp;E259,AvgAge!$B$5:$AA$16,6,0),G259)</f>
        <v>8</v>
      </c>
      <c r="I259">
        <v>1</v>
      </c>
      <c r="J259">
        <v>1</v>
      </c>
      <c r="K259" t="s">
        <v>228</v>
      </c>
      <c r="L259">
        <v>36.75</v>
      </c>
      <c r="N259" t="s">
        <v>15</v>
      </c>
      <c r="O259">
        <f t="shared" si="7"/>
        <v>1</v>
      </c>
      <c r="P259">
        <f>+MATCH(B259&amp;C259&amp;E259,AvgAge!$B$5:$B$16)</f>
        <v>10</v>
      </c>
    </row>
    <row r="260" spans="1:16" x14ac:dyDescent="0.25">
      <c r="A260">
        <v>386</v>
      </c>
      <c r="B260">
        <v>0</v>
      </c>
      <c r="C260">
        <v>2</v>
      </c>
      <c r="D260" t="s">
        <v>571</v>
      </c>
      <c r="E260" t="s">
        <v>13</v>
      </c>
      <c r="F260">
        <f t="shared" ref="F260:F323" si="8">+IF(E260="male",1,2)</f>
        <v>1</v>
      </c>
      <c r="G260">
        <v>18</v>
      </c>
      <c r="H260" s="4">
        <f>+IF(G260="",VLOOKUP(B260&amp;C260&amp;E260,AvgAge!$B$5:$AA$16,6,0),G260)</f>
        <v>18</v>
      </c>
      <c r="I260">
        <v>0</v>
      </c>
      <c r="J260">
        <v>0</v>
      </c>
      <c r="K260" t="s">
        <v>126</v>
      </c>
      <c r="L260">
        <v>73.5</v>
      </c>
      <c r="N260" t="s">
        <v>15</v>
      </c>
      <c r="O260">
        <f t="shared" ref="O260:O323" si="9">+IF(N260="S",1,IF(N260="Q",2,3))</f>
        <v>1</v>
      </c>
      <c r="P260">
        <f>+MATCH(B260&amp;C260&amp;E260,AvgAge!$B$5:$B$16)</f>
        <v>4</v>
      </c>
    </row>
    <row r="261" spans="1:16" x14ac:dyDescent="0.25">
      <c r="A261">
        <v>636</v>
      </c>
      <c r="B261">
        <v>1</v>
      </c>
      <c r="C261">
        <v>2</v>
      </c>
      <c r="D261" t="s">
        <v>900</v>
      </c>
      <c r="E261" t="s">
        <v>17</v>
      </c>
      <c r="F261">
        <f t="shared" si="8"/>
        <v>2</v>
      </c>
      <c r="G261">
        <v>28</v>
      </c>
      <c r="H261" s="4">
        <f>+IF(G261="",VLOOKUP(B261&amp;C261&amp;E261,AvgAge!$B$5:$AA$16,6,0),G261)</f>
        <v>28</v>
      </c>
      <c r="I261">
        <v>0</v>
      </c>
      <c r="J261">
        <v>0</v>
      </c>
      <c r="K261">
        <v>237668</v>
      </c>
      <c r="L261">
        <v>13</v>
      </c>
      <c r="N261" t="s">
        <v>15</v>
      </c>
      <c r="O261">
        <f t="shared" si="9"/>
        <v>1</v>
      </c>
      <c r="P261">
        <f>+MATCH(B261&amp;C261&amp;E261,AvgAge!$B$5:$B$16)</f>
        <v>9</v>
      </c>
    </row>
    <row r="262" spans="1:16" x14ac:dyDescent="0.25">
      <c r="A262">
        <v>362</v>
      </c>
      <c r="B262">
        <v>0</v>
      </c>
      <c r="C262">
        <v>2</v>
      </c>
      <c r="D262" t="s">
        <v>536</v>
      </c>
      <c r="E262" t="s">
        <v>13</v>
      </c>
      <c r="F262">
        <f t="shared" si="8"/>
        <v>1</v>
      </c>
      <c r="G262">
        <v>29</v>
      </c>
      <c r="H262" s="4">
        <f>+IF(G262="",VLOOKUP(B262&amp;C262&amp;E262,AvgAge!$B$5:$AA$16,6,0),G262)</f>
        <v>29</v>
      </c>
      <c r="I262">
        <v>1</v>
      </c>
      <c r="J262">
        <v>0</v>
      </c>
      <c r="K262" t="s">
        <v>537</v>
      </c>
      <c r="L262">
        <v>27.720800000000001</v>
      </c>
      <c r="N262" t="s">
        <v>20</v>
      </c>
      <c r="O262">
        <f t="shared" si="9"/>
        <v>3</v>
      </c>
      <c r="P262">
        <f>+MATCH(B262&amp;C262&amp;E262,AvgAge!$B$5:$B$16)</f>
        <v>4</v>
      </c>
    </row>
    <row r="263" spans="1:16" x14ac:dyDescent="0.25">
      <c r="A263">
        <v>652</v>
      </c>
      <c r="B263">
        <v>1</v>
      </c>
      <c r="C263">
        <v>2</v>
      </c>
      <c r="D263" t="s">
        <v>920</v>
      </c>
      <c r="E263" t="s">
        <v>17</v>
      </c>
      <c r="F263">
        <f t="shared" si="8"/>
        <v>2</v>
      </c>
      <c r="G263">
        <v>18</v>
      </c>
      <c r="H263" s="4">
        <f>+IF(G263="",VLOOKUP(B263&amp;C263&amp;E263,AvgAge!$B$5:$AA$16,6,0),G263)</f>
        <v>18</v>
      </c>
      <c r="I263">
        <v>0</v>
      </c>
      <c r="J263">
        <v>1</v>
      </c>
      <c r="K263">
        <v>231919</v>
      </c>
      <c r="L263">
        <v>23</v>
      </c>
      <c r="N263" t="s">
        <v>15</v>
      </c>
      <c r="O263">
        <f t="shared" si="9"/>
        <v>1</v>
      </c>
      <c r="P263">
        <f>+MATCH(B263&amp;C263&amp;E263,AvgAge!$B$5:$B$16)</f>
        <v>9</v>
      </c>
    </row>
    <row r="264" spans="1:16" x14ac:dyDescent="0.25">
      <c r="A264">
        <v>99</v>
      </c>
      <c r="B264">
        <v>1</v>
      </c>
      <c r="C264">
        <v>2</v>
      </c>
      <c r="D264" t="s">
        <v>163</v>
      </c>
      <c r="E264" t="s">
        <v>17</v>
      </c>
      <c r="F264">
        <f t="shared" si="8"/>
        <v>2</v>
      </c>
      <c r="G264">
        <v>34</v>
      </c>
      <c r="H264" s="4">
        <f>+IF(G264="",VLOOKUP(B264&amp;C264&amp;E264,AvgAge!$B$5:$AA$16,6,0),G264)</f>
        <v>34</v>
      </c>
      <c r="I264">
        <v>0</v>
      </c>
      <c r="J264">
        <v>1</v>
      </c>
      <c r="K264">
        <v>231919</v>
      </c>
      <c r="L264">
        <v>23</v>
      </c>
      <c r="N264" t="s">
        <v>15</v>
      </c>
      <c r="O264">
        <f t="shared" si="9"/>
        <v>1</v>
      </c>
      <c r="P264">
        <f>+MATCH(B264&amp;C264&amp;E264,AvgAge!$B$5:$B$16)</f>
        <v>9</v>
      </c>
    </row>
    <row r="265" spans="1:16" x14ac:dyDescent="0.25">
      <c r="A265">
        <v>583</v>
      </c>
      <c r="B265">
        <v>0</v>
      </c>
      <c r="C265">
        <v>2</v>
      </c>
      <c r="D265" t="s">
        <v>833</v>
      </c>
      <c r="E265" t="s">
        <v>13</v>
      </c>
      <c r="F265">
        <f t="shared" si="8"/>
        <v>1</v>
      </c>
      <c r="G265">
        <v>54</v>
      </c>
      <c r="H265" s="4">
        <f>+IF(G265="",VLOOKUP(B265&amp;C265&amp;E265,AvgAge!$B$5:$AA$16,6,0),G265)</f>
        <v>54</v>
      </c>
      <c r="I265">
        <v>0</v>
      </c>
      <c r="J265">
        <v>0</v>
      </c>
      <c r="K265">
        <v>28403</v>
      </c>
      <c r="L265">
        <v>26</v>
      </c>
      <c r="N265" t="s">
        <v>15</v>
      </c>
      <c r="O265">
        <f t="shared" si="9"/>
        <v>1</v>
      </c>
      <c r="P265">
        <f>+MATCH(B265&amp;C265&amp;E265,AvgAge!$B$5:$B$16)</f>
        <v>4</v>
      </c>
    </row>
    <row r="266" spans="1:16" x14ac:dyDescent="0.25">
      <c r="A266">
        <v>417</v>
      </c>
      <c r="B266">
        <v>1</v>
      </c>
      <c r="C266">
        <v>2</v>
      </c>
      <c r="D266" t="s">
        <v>606</v>
      </c>
      <c r="E266" t="s">
        <v>17</v>
      </c>
      <c r="F266">
        <f t="shared" si="8"/>
        <v>2</v>
      </c>
      <c r="G266">
        <v>34</v>
      </c>
      <c r="H266" s="4">
        <f>+IF(G266="",VLOOKUP(B266&amp;C266&amp;E266,AvgAge!$B$5:$AA$16,6,0),G266)</f>
        <v>34</v>
      </c>
      <c r="I266">
        <v>1</v>
      </c>
      <c r="J266">
        <v>1</v>
      </c>
      <c r="K266">
        <v>28220</v>
      </c>
      <c r="L266">
        <v>32.5</v>
      </c>
      <c r="N266" t="s">
        <v>15</v>
      </c>
      <c r="O266">
        <f t="shared" si="9"/>
        <v>1</v>
      </c>
      <c r="P266">
        <f>+MATCH(B266&amp;C266&amp;E266,AvgAge!$B$5:$B$16)</f>
        <v>9</v>
      </c>
    </row>
    <row r="267" spans="1:16" x14ac:dyDescent="0.25">
      <c r="A267">
        <v>867</v>
      </c>
      <c r="B267">
        <v>1</v>
      </c>
      <c r="C267">
        <v>2</v>
      </c>
      <c r="D267" t="s">
        <v>1189</v>
      </c>
      <c r="E267" t="s">
        <v>17</v>
      </c>
      <c r="F267">
        <f t="shared" si="8"/>
        <v>2</v>
      </c>
      <c r="G267">
        <v>27</v>
      </c>
      <c r="H267" s="4">
        <f>+IF(G267="",VLOOKUP(B267&amp;C267&amp;E267,AvgAge!$B$5:$AA$16,6,0),G267)</f>
        <v>27</v>
      </c>
      <c r="I267">
        <v>1</v>
      </c>
      <c r="J267">
        <v>0</v>
      </c>
      <c r="K267" t="s">
        <v>1190</v>
      </c>
      <c r="L267">
        <v>13.8583</v>
      </c>
      <c r="N267" t="s">
        <v>20</v>
      </c>
      <c r="O267">
        <f t="shared" si="9"/>
        <v>3</v>
      </c>
      <c r="P267">
        <f>+MATCH(B267&amp;C267&amp;E267,AvgAge!$B$5:$B$16)</f>
        <v>9</v>
      </c>
    </row>
    <row r="268" spans="1:16" x14ac:dyDescent="0.25">
      <c r="A268">
        <v>659</v>
      </c>
      <c r="B268">
        <v>0</v>
      </c>
      <c r="C268">
        <v>2</v>
      </c>
      <c r="D268" t="s">
        <v>927</v>
      </c>
      <c r="E268" t="s">
        <v>13</v>
      </c>
      <c r="F268">
        <f t="shared" si="8"/>
        <v>1</v>
      </c>
      <c r="G268">
        <v>23</v>
      </c>
      <c r="H268" s="4">
        <f>+IF(G268="",VLOOKUP(B268&amp;C268&amp;E268,AvgAge!$B$5:$AA$16,6,0),G268)</f>
        <v>23</v>
      </c>
      <c r="I268">
        <v>0</v>
      </c>
      <c r="J268">
        <v>0</v>
      </c>
      <c r="K268">
        <v>29751</v>
      </c>
      <c r="L268">
        <v>13</v>
      </c>
      <c r="N268" t="s">
        <v>15</v>
      </c>
      <c r="O268">
        <f t="shared" si="9"/>
        <v>1</v>
      </c>
      <c r="P268">
        <f>+MATCH(B268&amp;C268&amp;E268,AvgAge!$B$5:$B$16)</f>
        <v>4</v>
      </c>
    </row>
    <row r="269" spans="1:16" x14ac:dyDescent="0.25">
      <c r="A269">
        <v>229</v>
      </c>
      <c r="B269">
        <v>0</v>
      </c>
      <c r="C269">
        <v>2</v>
      </c>
      <c r="D269" t="s">
        <v>349</v>
      </c>
      <c r="E269" t="s">
        <v>13</v>
      </c>
      <c r="F269">
        <f t="shared" si="8"/>
        <v>1</v>
      </c>
      <c r="G269">
        <v>18</v>
      </c>
      <c r="H269" s="4">
        <f>+IF(G269="",VLOOKUP(B269&amp;C269&amp;E269,AvgAge!$B$5:$AA$16,6,0),G269)</f>
        <v>18</v>
      </c>
      <c r="I269">
        <v>0</v>
      </c>
      <c r="J269">
        <v>0</v>
      </c>
      <c r="K269">
        <v>236171</v>
      </c>
      <c r="L269">
        <v>13</v>
      </c>
      <c r="N269" t="s">
        <v>15</v>
      </c>
      <c r="O269">
        <f t="shared" si="9"/>
        <v>1</v>
      </c>
      <c r="P269">
        <f>+MATCH(B269&amp;C269&amp;E269,AvgAge!$B$5:$B$16)</f>
        <v>4</v>
      </c>
    </row>
    <row r="270" spans="1:16" x14ac:dyDescent="0.25">
      <c r="A270">
        <v>54</v>
      </c>
      <c r="B270">
        <v>1</v>
      </c>
      <c r="C270">
        <v>2</v>
      </c>
      <c r="D270" t="s">
        <v>94</v>
      </c>
      <c r="E270" t="s">
        <v>17</v>
      </c>
      <c r="F270">
        <f t="shared" si="8"/>
        <v>2</v>
      </c>
      <c r="G270">
        <v>29</v>
      </c>
      <c r="H270" s="4">
        <f>+IF(G270="",VLOOKUP(B270&amp;C270&amp;E270,AvgAge!$B$5:$AA$16,6,0),G270)</f>
        <v>29</v>
      </c>
      <c r="I270">
        <v>1</v>
      </c>
      <c r="J270">
        <v>0</v>
      </c>
      <c r="K270">
        <v>2926</v>
      </c>
      <c r="L270">
        <v>26</v>
      </c>
      <c r="N270" t="s">
        <v>15</v>
      </c>
      <c r="O270">
        <f t="shared" si="9"/>
        <v>1</v>
      </c>
      <c r="P270">
        <f>+MATCH(B270&amp;C270&amp;E270,AvgAge!$B$5:$B$16)</f>
        <v>9</v>
      </c>
    </row>
    <row r="271" spans="1:16" x14ac:dyDescent="0.25">
      <c r="A271">
        <v>345</v>
      </c>
      <c r="B271">
        <v>0</v>
      </c>
      <c r="C271">
        <v>2</v>
      </c>
      <c r="D271" t="s">
        <v>517</v>
      </c>
      <c r="E271" t="s">
        <v>13</v>
      </c>
      <c r="F271">
        <f t="shared" si="8"/>
        <v>1</v>
      </c>
      <c r="G271">
        <v>36</v>
      </c>
      <c r="H271" s="4">
        <f>+IF(G271="",VLOOKUP(B271&amp;C271&amp;E271,AvgAge!$B$5:$AA$16,6,0),G271)</f>
        <v>36</v>
      </c>
      <c r="I271">
        <v>0</v>
      </c>
      <c r="J271">
        <v>0</v>
      </c>
      <c r="K271">
        <v>229236</v>
      </c>
      <c r="L271">
        <v>13</v>
      </c>
      <c r="N271" t="s">
        <v>15</v>
      </c>
      <c r="O271">
        <f t="shared" si="9"/>
        <v>1</v>
      </c>
      <c r="P271">
        <f>+MATCH(B271&amp;C271&amp;E271,AvgAge!$B$5:$B$16)</f>
        <v>4</v>
      </c>
    </row>
    <row r="272" spans="1:16" x14ac:dyDescent="0.25">
      <c r="A272">
        <v>482</v>
      </c>
      <c r="B272">
        <v>0</v>
      </c>
      <c r="C272">
        <v>2</v>
      </c>
      <c r="D272" t="s">
        <v>693</v>
      </c>
      <c r="E272" t="s">
        <v>13</v>
      </c>
      <c r="F272">
        <f t="shared" si="8"/>
        <v>1</v>
      </c>
      <c r="H272" s="4">
        <f>+IF(G272="",VLOOKUP(B272&amp;C272&amp;E272,AvgAge!$B$5:$AA$16,6,0),G272)</f>
        <v>33.36904761904762</v>
      </c>
      <c r="I272">
        <v>0</v>
      </c>
      <c r="J272">
        <v>0</v>
      </c>
      <c r="K272">
        <v>239854</v>
      </c>
      <c r="L272">
        <v>0</v>
      </c>
      <c r="N272" t="s">
        <v>15</v>
      </c>
      <c r="O272">
        <f t="shared" si="9"/>
        <v>1</v>
      </c>
      <c r="P272">
        <f>+MATCH(B272&amp;C272&amp;E272,AvgAge!$B$5:$B$16)</f>
        <v>4</v>
      </c>
    </row>
    <row r="273" spans="1:16" x14ac:dyDescent="0.25">
      <c r="A273">
        <v>358</v>
      </c>
      <c r="B273">
        <v>0</v>
      </c>
      <c r="C273">
        <v>2</v>
      </c>
      <c r="D273" t="s">
        <v>532</v>
      </c>
      <c r="E273" t="s">
        <v>17</v>
      </c>
      <c r="F273">
        <f t="shared" si="8"/>
        <v>2</v>
      </c>
      <c r="G273">
        <v>38</v>
      </c>
      <c r="H273" s="4">
        <f>+IF(G273="",VLOOKUP(B273&amp;C273&amp;E273,AvgAge!$B$5:$AA$16,6,0),G273)</f>
        <v>38</v>
      </c>
      <c r="I273">
        <v>0</v>
      </c>
      <c r="J273">
        <v>0</v>
      </c>
      <c r="K273">
        <v>237671</v>
      </c>
      <c r="L273">
        <v>13</v>
      </c>
      <c r="N273" t="s">
        <v>15</v>
      </c>
      <c r="O273">
        <f t="shared" si="9"/>
        <v>1</v>
      </c>
      <c r="P273">
        <f>+MATCH(B273&amp;C273&amp;E273,AvgAge!$B$5:$B$16)</f>
        <v>3</v>
      </c>
    </row>
    <row r="274" spans="1:16" x14ac:dyDescent="0.25">
      <c r="A274">
        <v>21</v>
      </c>
      <c r="B274">
        <v>0</v>
      </c>
      <c r="C274">
        <v>2</v>
      </c>
      <c r="D274" t="s">
        <v>47</v>
      </c>
      <c r="E274" t="s">
        <v>13</v>
      </c>
      <c r="F274">
        <f t="shared" si="8"/>
        <v>1</v>
      </c>
      <c r="G274">
        <v>35</v>
      </c>
      <c r="H274" s="4">
        <f>+IF(G274="",VLOOKUP(B274&amp;C274&amp;E274,AvgAge!$B$5:$AA$16,6,0),G274)</f>
        <v>35</v>
      </c>
      <c r="I274">
        <v>0</v>
      </c>
      <c r="J274">
        <v>0</v>
      </c>
      <c r="K274">
        <v>239865</v>
      </c>
      <c r="L274">
        <v>26</v>
      </c>
      <c r="N274" t="s">
        <v>15</v>
      </c>
      <c r="O274">
        <f t="shared" si="9"/>
        <v>1</v>
      </c>
      <c r="P274">
        <f>+MATCH(B274&amp;C274&amp;E274,AvgAge!$B$5:$B$16)</f>
        <v>4</v>
      </c>
    </row>
    <row r="275" spans="1:16" x14ac:dyDescent="0.25">
      <c r="A275">
        <v>406</v>
      </c>
      <c r="B275">
        <v>0</v>
      </c>
      <c r="C275">
        <v>2</v>
      </c>
      <c r="D275" t="s">
        <v>594</v>
      </c>
      <c r="E275" t="s">
        <v>13</v>
      </c>
      <c r="F275">
        <f t="shared" si="8"/>
        <v>1</v>
      </c>
      <c r="G275">
        <v>34</v>
      </c>
      <c r="H275" s="4">
        <f>+IF(G275="",VLOOKUP(B275&amp;C275&amp;E275,AvgAge!$B$5:$AA$16,6,0),G275)</f>
        <v>34</v>
      </c>
      <c r="I275">
        <v>1</v>
      </c>
      <c r="J275">
        <v>0</v>
      </c>
      <c r="K275">
        <v>28664</v>
      </c>
      <c r="L275">
        <v>21</v>
      </c>
      <c r="N275" t="s">
        <v>15</v>
      </c>
      <c r="O275">
        <f t="shared" si="9"/>
        <v>1</v>
      </c>
      <c r="P275">
        <f>+MATCH(B275&amp;C275&amp;E275,AvgAge!$B$5:$B$16)</f>
        <v>4</v>
      </c>
    </row>
    <row r="276" spans="1:16" x14ac:dyDescent="0.25">
      <c r="A276">
        <v>577</v>
      </c>
      <c r="B276">
        <v>1</v>
      </c>
      <c r="C276">
        <v>2</v>
      </c>
      <c r="D276" t="s">
        <v>825</v>
      </c>
      <c r="E276" t="s">
        <v>17</v>
      </c>
      <c r="F276">
        <f t="shared" si="8"/>
        <v>2</v>
      </c>
      <c r="G276">
        <v>34</v>
      </c>
      <c r="H276" s="4">
        <f>+IF(G276="",VLOOKUP(B276&amp;C276&amp;E276,AvgAge!$B$5:$AA$16,6,0),G276)</f>
        <v>34</v>
      </c>
      <c r="I276">
        <v>0</v>
      </c>
      <c r="J276">
        <v>0</v>
      </c>
      <c r="K276">
        <v>243880</v>
      </c>
      <c r="L276">
        <v>13</v>
      </c>
      <c r="N276" t="s">
        <v>15</v>
      </c>
      <c r="O276">
        <f t="shared" si="9"/>
        <v>1</v>
      </c>
      <c r="P276">
        <f>+MATCH(B276&amp;C276&amp;E276,AvgAge!$B$5:$B$16)</f>
        <v>9</v>
      </c>
    </row>
    <row r="277" spans="1:16" x14ac:dyDescent="0.25">
      <c r="A277">
        <v>792</v>
      </c>
      <c r="B277">
        <v>0</v>
      </c>
      <c r="C277">
        <v>2</v>
      </c>
      <c r="D277" t="s">
        <v>1098</v>
      </c>
      <c r="E277" t="s">
        <v>13</v>
      </c>
      <c r="F277">
        <f t="shared" si="8"/>
        <v>1</v>
      </c>
      <c r="G277">
        <v>16</v>
      </c>
      <c r="H277" s="4">
        <f>+IF(G277="",VLOOKUP(B277&amp;C277&amp;E277,AvgAge!$B$5:$AA$16,6,0),G277)</f>
        <v>16</v>
      </c>
      <c r="I277">
        <v>0</v>
      </c>
      <c r="J277">
        <v>0</v>
      </c>
      <c r="K277">
        <v>239865</v>
      </c>
      <c r="L277">
        <v>26</v>
      </c>
      <c r="N277" t="s">
        <v>15</v>
      </c>
      <c r="O277">
        <f t="shared" si="9"/>
        <v>1</v>
      </c>
      <c r="P277">
        <f>+MATCH(B277&amp;C277&amp;E277,AvgAge!$B$5:$B$16)</f>
        <v>4</v>
      </c>
    </row>
    <row r="278" spans="1:16" x14ac:dyDescent="0.25">
      <c r="A278">
        <v>620</v>
      </c>
      <c r="B278">
        <v>0</v>
      </c>
      <c r="C278">
        <v>2</v>
      </c>
      <c r="D278" t="s">
        <v>879</v>
      </c>
      <c r="E278" t="s">
        <v>13</v>
      </c>
      <c r="F278">
        <f t="shared" si="8"/>
        <v>1</v>
      </c>
      <c r="G278">
        <v>26</v>
      </c>
      <c r="H278" s="4">
        <f>+IF(G278="",VLOOKUP(B278&amp;C278&amp;E278,AvgAge!$B$5:$AA$16,6,0),G278)</f>
        <v>26</v>
      </c>
      <c r="I278">
        <v>0</v>
      </c>
      <c r="J278">
        <v>0</v>
      </c>
      <c r="K278">
        <v>31028</v>
      </c>
      <c r="L278">
        <v>10.5</v>
      </c>
      <c r="N278" t="s">
        <v>15</v>
      </c>
      <c r="O278">
        <f t="shared" si="9"/>
        <v>1</v>
      </c>
      <c r="P278">
        <f>+MATCH(B278&amp;C278&amp;E278,AvgAge!$B$5:$B$16)</f>
        <v>4</v>
      </c>
    </row>
    <row r="279" spans="1:16" x14ac:dyDescent="0.25">
      <c r="A279">
        <v>862</v>
      </c>
      <c r="B279">
        <v>0</v>
      </c>
      <c r="C279">
        <v>2</v>
      </c>
      <c r="D279" t="s">
        <v>1184</v>
      </c>
      <c r="E279" t="s">
        <v>13</v>
      </c>
      <c r="F279">
        <f t="shared" si="8"/>
        <v>1</v>
      </c>
      <c r="G279">
        <v>21</v>
      </c>
      <c r="H279" s="4">
        <f>+IF(G279="",VLOOKUP(B279&amp;C279&amp;E279,AvgAge!$B$5:$AA$16,6,0),G279)</f>
        <v>21</v>
      </c>
      <c r="I279">
        <v>1</v>
      </c>
      <c r="J279">
        <v>0</v>
      </c>
      <c r="K279">
        <v>28134</v>
      </c>
      <c r="L279">
        <v>11.5</v>
      </c>
      <c r="N279" t="s">
        <v>15</v>
      </c>
      <c r="O279">
        <f t="shared" si="9"/>
        <v>1</v>
      </c>
      <c r="P279">
        <f>+MATCH(B279&amp;C279&amp;E279,AvgAge!$B$5:$B$16)</f>
        <v>4</v>
      </c>
    </row>
    <row r="280" spans="1:16" x14ac:dyDescent="0.25">
      <c r="A280">
        <v>865</v>
      </c>
      <c r="B280">
        <v>0</v>
      </c>
      <c r="C280">
        <v>2</v>
      </c>
      <c r="D280" t="s">
        <v>1187</v>
      </c>
      <c r="E280" t="s">
        <v>13</v>
      </c>
      <c r="F280">
        <f t="shared" si="8"/>
        <v>1</v>
      </c>
      <c r="G280">
        <v>24</v>
      </c>
      <c r="H280" s="4">
        <f>+IF(G280="",VLOOKUP(B280&amp;C280&amp;E280,AvgAge!$B$5:$AA$16,6,0),G280)</f>
        <v>24</v>
      </c>
      <c r="I280">
        <v>0</v>
      </c>
      <c r="J280">
        <v>0</v>
      </c>
      <c r="K280">
        <v>233866</v>
      </c>
      <c r="L280">
        <v>13</v>
      </c>
      <c r="N280" t="s">
        <v>15</v>
      </c>
      <c r="O280">
        <f t="shared" si="9"/>
        <v>1</v>
      </c>
      <c r="P280">
        <f>+MATCH(B280&amp;C280&amp;E280,AvgAge!$B$5:$B$16)</f>
        <v>4</v>
      </c>
    </row>
    <row r="281" spans="1:16" x14ac:dyDescent="0.25">
      <c r="A281">
        <v>723</v>
      </c>
      <c r="B281">
        <v>0</v>
      </c>
      <c r="C281">
        <v>2</v>
      </c>
      <c r="D281" t="s">
        <v>1011</v>
      </c>
      <c r="E281" t="s">
        <v>13</v>
      </c>
      <c r="F281">
        <f t="shared" si="8"/>
        <v>1</v>
      </c>
      <c r="G281">
        <v>34</v>
      </c>
      <c r="H281" s="4">
        <f>+IF(G281="",VLOOKUP(B281&amp;C281&amp;E281,AvgAge!$B$5:$AA$16,6,0),G281)</f>
        <v>34</v>
      </c>
      <c r="I281">
        <v>0</v>
      </c>
      <c r="J281">
        <v>0</v>
      </c>
      <c r="K281">
        <v>12233</v>
      </c>
      <c r="L281">
        <v>13</v>
      </c>
      <c r="N281" t="s">
        <v>15</v>
      </c>
      <c r="O281">
        <f t="shared" si="9"/>
        <v>1</v>
      </c>
      <c r="P281">
        <f>+MATCH(B281&amp;C281&amp;E281,AvgAge!$B$5:$B$16)</f>
        <v>4</v>
      </c>
    </row>
    <row r="282" spans="1:16" x14ac:dyDescent="0.25">
      <c r="A282">
        <v>214</v>
      </c>
      <c r="B282">
        <v>0</v>
      </c>
      <c r="C282">
        <v>2</v>
      </c>
      <c r="D282" t="s">
        <v>325</v>
      </c>
      <c r="E282" t="s">
        <v>13</v>
      </c>
      <c r="F282">
        <f t="shared" si="8"/>
        <v>1</v>
      </c>
      <c r="G282">
        <v>30</v>
      </c>
      <c r="H282" s="4">
        <f>+IF(G282="",VLOOKUP(B282&amp;C282&amp;E282,AvgAge!$B$5:$AA$16,6,0),G282)</f>
        <v>30</v>
      </c>
      <c r="I282">
        <v>0</v>
      </c>
      <c r="J282">
        <v>0</v>
      </c>
      <c r="K282">
        <v>250646</v>
      </c>
      <c r="L282">
        <v>13</v>
      </c>
      <c r="N282" t="s">
        <v>15</v>
      </c>
      <c r="O282">
        <f t="shared" si="9"/>
        <v>1</v>
      </c>
      <c r="P282">
        <f>+MATCH(B282&amp;C282&amp;E282,AvgAge!$B$5:$B$16)</f>
        <v>4</v>
      </c>
    </row>
    <row r="283" spans="1:16" x14ac:dyDescent="0.25">
      <c r="A283">
        <v>715</v>
      </c>
      <c r="B283">
        <v>0</v>
      </c>
      <c r="C283">
        <v>2</v>
      </c>
      <c r="D283" t="s">
        <v>1002</v>
      </c>
      <c r="E283" t="s">
        <v>13</v>
      </c>
      <c r="F283">
        <f t="shared" si="8"/>
        <v>1</v>
      </c>
      <c r="G283">
        <v>52</v>
      </c>
      <c r="H283" s="4">
        <f>+IF(G283="",VLOOKUP(B283&amp;C283&amp;E283,AvgAge!$B$5:$AA$16,6,0),G283)</f>
        <v>52</v>
      </c>
      <c r="I283">
        <v>0</v>
      </c>
      <c r="J283">
        <v>0</v>
      </c>
      <c r="K283">
        <v>250647</v>
      </c>
      <c r="L283">
        <v>13</v>
      </c>
      <c r="N283" t="s">
        <v>15</v>
      </c>
      <c r="O283">
        <f t="shared" si="9"/>
        <v>1</v>
      </c>
      <c r="P283">
        <f>+MATCH(B283&amp;C283&amp;E283,AvgAge!$B$5:$B$16)</f>
        <v>4</v>
      </c>
    </row>
    <row r="284" spans="1:16" x14ac:dyDescent="0.25">
      <c r="A284">
        <v>179</v>
      </c>
      <c r="B284">
        <v>0</v>
      </c>
      <c r="C284">
        <v>2</v>
      </c>
      <c r="D284" t="s">
        <v>278</v>
      </c>
      <c r="E284" t="s">
        <v>13</v>
      </c>
      <c r="F284">
        <f t="shared" si="8"/>
        <v>1</v>
      </c>
      <c r="G284">
        <v>30</v>
      </c>
      <c r="H284" s="4">
        <f>+IF(G284="",VLOOKUP(B284&amp;C284&amp;E284,AvgAge!$B$5:$AA$16,6,0),G284)</f>
        <v>30</v>
      </c>
      <c r="I284">
        <v>0</v>
      </c>
      <c r="J284">
        <v>0</v>
      </c>
      <c r="K284">
        <v>250653</v>
      </c>
      <c r="L284">
        <v>13</v>
      </c>
      <c r="N284" t="s">
        <v>15</v>
      </c>
      <c r="O284">
        <f t="shared" si="9"/>
        <v>1</v>
      </c>
      <c r="P284">
        <f>+MATCH(B284&amp;C284&amp;E284,AvgAge!$B$5:$B$16)</f>
        <v>4</v>
      </c>
    </row>
    <row r="285" spans="1:16" x14ac:dyDescent="0.25">
      <c r="A285">
        <v>756</v>
      </c>
      <c r="B285">
        <v>1</v>
      </c>
      <c r="C285">
        <v>2</v>
      </c>
      <c r="D285" t="s">
        <v>1052</v>
      </c>
      <c r="E285" t="s">
        <v>13</v>
      </c>
      <c r="F285">
        <f t="shared" si="8"/>
        <v>1</v>
      </c>
      <c r="G285">
        <v>0.67</v>
      </c>
      <c r="H285" s="4">
        <f>+IF(G285="",VLOOKUP(B285&amp;C285&amp;E285,AvgAge!$B$5:$AA$16,6,0),G285)</f>
        <v>0.67</v>
      </c>
      <c r="I285">
        <v>1</v>
      </c>
      <c r="J285">
        <v>1</v>
      </c>
      <c r="K285">
        <v>250649</v>
      </c>
      <c r="L285">
        <v>14.5</v>
      </c>
      <c r="N285" t="s">
        <v>15</v>
      </c>
      <c r="O285">
        <f t="shared" si="9"/>
        <v>1</v>
      </c>
      <c r="P285">
        <f>+MATCH(B285&amp;C285&amp;E285,AvgAge!$B$5:$B$16)</f>
        <v>10</v>
      </c>
    </row>
    <row r="286" spans="1:16" x14ac:dyDescent="0.25">
      <c r="A286">
        <v>248</v>
      </c>
      <c r="B286">
        <v>1</v>
      </c>
      <c r="C286">
        <v>2</v>
      </c>
      <c r="D286" t="s">
        <v>375</v>
      </c>
      <c r="E286" t="s">
        <v>17</v>
      </c>
      <c r="F286">
        <f t="shared" si="8"/>
        <v>2</v>
      </c>
      <c r="G286">
        <v>24</v>
      </c>
      <c r="H286" s="4">
        <f>+IF(G286="",VLOOKUP(B286&amp;C286&amp;E286,AvgAge!$B$5:$AA$16,6,0),G286)</f>
        <v>24</v>
      </c>
      <c r="I286">
        <v>0</v>
      </c>
      <c r="J286">
        <v>2</v>
      </c>
      <c r="K286">
        <v>250649</v>
      </c>
      <c r="L286">
        <v>14.5</v>
      </c>
      <c r="N286" t="s">
        <v>15</v>
      </c>
      <c r="O286">
        <f t="shared" si="9"/>
        <v>1</v>
      </c>
      <c r="P286">
        <f>+MATCH(B286&amp;C286&amp;E286,AvgAge!$B$5:$B$16)</f>
        <v>9</v>
      </c>
    </row>
    <row r="287" spans="1:16" x14ac:dyDescent="0.25">
      <c r="A287">
        <v>721</v>
      </c>
      <c r="B287">
        <v>1</v>
      </c>
      <c r="C287">
        <v>2</v>
      </c>
      <c r="D287" t="s">
        <v>1009</v>
      </c>
      <c r="E287" t="s">
        <v>17</v>
      </c>
      <c r="F287">
        <f t="shared" si="8"/>
        <v>2</v>
      </c>
      <c r="G287">
        <v>6</v>
      </c>
      <c r="H287" s="4">
        <f>+IF(G287="",VLOOKUP(B287&amp;C287&amp;E287,AvgAge!$B$5:$AA$16,6,0),G287)</f>
        <v>6</v>
      </c>
      <c r="I287">
        <v>0</v>
      </c>
      <c r="J287">
        <v>1</v>
      </c>
      <c r="K287">
        <v>248727</v>
      </c>
      <c r="L287">
        <v>33</v>
      </c>
      <c r="N287" t="s">
        <v>15</v>
      </c>
      <c r="O287">
        <f t="shared" si="9"/>
        <v>1</v>
      </c>
      <c r="P287">
        <f>+MATCH(B287&amp;C287&amp;E287,AvgAge!$B$5:$B$16)</f>
        <v>9</v>
      </c>
    </row>
    <row r="288" spans="1:16" x14ac:dyDescent="0.25">
      <c r="A288">
        <v>849</v>
      </c>
      <c r="B288">
        <v>0</v>
      </c>
      <c r="C288">
        <v>2</v>
      </c>
      <c r="D288" t="s">
        <v>1168</v>
      </c>
      <c r="E288" t="s">
        <v>13</v>
      </c>
      <c r="F288">
        <f t="shared" si="8"/>
        <v>1</v>
      </c>
      <c r="G288">
        <v>28</v>
      </c>
      <c r="H288" s="4">
        <f>+IF(G288="",VLOOKUP(B288&amp;C288&amp;E288,AvgAge!$B$5:$AA$16,6,0),G288)</f>
        <v>28</v>
      </c>
      <c r="I288">
        <v>0</v>
      </c>
      <c r="J288">
        <v>1</v>
      </c>
      <c r="K288">
        <v>248727</v>
      </c>
      <c r="L288">
        <v>33</v>
      </c>
      <c r="N288" t="s">
        <v>15</v>
      </c>
      <c r="O288">
        <f t="shared" si="9"/>
        <v>1</v>
      </c>
      <c r="P288">
        <f>+MATCH(B288&amp;C288&amp;E288,AvgAge!$B$5:$B$16)</f>
        <v>4</v>
      </c>
    </row>
    <row r="289" spans="1:16" x14ac:dyDescent="0.25">
      <c r="A289">
        <v>571</v>
      </c>
      <c r="B289">
        <v>1</v>
      </c>
      <c r="C289">
        <v>2</v>
      </c>
      <c r="D289" t="s">
        <v>815</v>
      </c>
      <c r="E289" t="s">
        <v>13</v>
      </c>
      <c r="F289">
        <f t="shared" si="8"/>
        <v>1</v>
      </c>
      <c r="G289">
        <v>62</v>
      </c>
      <c r="H289" s="4">
        <f>+IF(G289="",VLOOKUP(B289&amp;C289&amp;E289,AvgAge!$B$5:$AA$16,6,0),G289)</f>
        <v>62</v>
      </c>
      <c r="I289">
        <v>0</v>
      </c>
      <c r="J289">
        <v>0</v>
      </c>
      <c r="K289" t="s">
        <v>816</v>
      </c>
      <c r="L289">
        <v>10.5</v>
      </c>
      <c r="N289" t="s">
        <v>15</v>
      </c>
      <c r="O289">
        <f t="shared" si="9"/>
        <v>1</v>
      </c>
      <c r="P289">
        <f>+MATCH(B289&amp;C289&amp;E289,AvgAge!$B$5:$B$16)</f>
        <v>10</v>
      </c>
    </row>
    <row r="290" spans="1:16" x14ac:dyDescent="0.25">
      <c r="A290">
        <v>220</v>
      </c>
      <c r="B290">
        <v>0</v>
      </c>
      <c r="C290">
        <v>2</v>
      </c>
      <c r="D290" t="s">
        <v>334</v>
      </c>
      <c r="E290" t="s">
        <v>13</v>
      </c>
      <c r="F290">
        <f t="shared" si="8"/>
        <v>1</v>
      </c>
      <c r="G290">
        <v>30</v>
      </c>
      <c r="H290" s="4">
        <f>+IF(G290="",VLOOKUP(B290&amp;C290&amp;E290,AvgAge!$B$5:$AA$16,6,0),G290)</f>
        <v>30</v>
      </c>
      <c r="I290">
        <v>0</v>
      </c>
      <c r="J290">
        <v>0</v>
      </c>
      <c r="K290" t="s">
        <v>335</v>
      </c>
      <c r="L290">
        <v>10.5</v>
      </c>
      <c r="N290" t="s">
        <v>15</v>
      </c>
      <c r="O290">
        <f t="shared" si="9"/>
        <v>1</v>
      </c>
      <c r="P290">
        <f>+MATCH(B290&amp;C290&amp;E290,AvgAge!$B$5:$B$16)</f>
        <v>4</v>
      </c>
    </row>
    <row r="291" spans="1:16" x14ac:dyDescent="0.25">
      <c r="A291">
        <v>536</v>
      </c>
      <c r="B291">
        <v>1</v>
      </c>
      <c r="C291">
        <v>2</v>
      </c>
      <c r="D291" t="s">
        <v>768</v>
      </c>
      <c r="E291" t="s">
        <v>17</v>
      </c>
      <c r="F291">
        <f t="shared" si="8"/>
        <v>2</v>
      </c>
      <c r="G291">
        <v>7</v>
      </c>
      <c r="H291" s="4">
        <f>+IF(G291="",VLOOKUP(B291&amp;C291&amp;E291,AvgAge!$B$5:$AA$16,6,0),G291)</f>
        <v>7</v>
      </c>
      <c r="I291">
        <v>0</v>
      </c>
      <c r="J291">
        <v>2</v>
      </c>
      <c r="K291" t="s">
        <v>477</v>
      </c>
      <c r="L291">
        <v>26.25</v>
      </c>
      <c r="N291" t="s">
        <v>15</v>
      </c>
      <c r="O291">
        <f t="shared" si="9"/>
        <v>1</v>
      </c>
      <c r="P291">
        <f>+MATCH(B291&amp;C291&amp;E291,AvgAge!$B$5:$B$16)</f>
        <v>9</v>
      </c>
    </row>
    <row r="292" spans="1:16" x14ac:dyDescent="0.25">
      <c r="A292">
        <v>315</v>
      </c>
      <c r="B292">
        <v>0</v>
      </c>
      <c r="C292">
        <v>2</v>
      </c>
      <c r="D292" t="s">
        <v>476</v>
      </c>
      <c r="E292" t="s">
        <v>13</v>
      </c>
      <c r="F292">
        <f t="shared" si="8"/>
        <v>1</v>
      </c>
      <c r="G292">
        <v>43</v>
      </c>
      <c r="H292" s="4">
        <f>+IF(G292="",VLOOKUP(B292&amp;C292&amp;E292,AvgAge!$B$5:$AA$16,6,0),G292)</f>
        <v>43</v>
      </c>
      <c r="I292">
        <v>1</v>
      </c>
      <c r="J292">
        <v>1</v>
      </c>
      <c r="K292" t="s">
        <v>477</v>
      </c>
      <c r="L292">
        <v>26.25</v>
      </c>
      <c r="N292" t="s">
        <v>15</v>
      </c>
      <c r="O292">
        <f t="shared" si="9"/>
        <v>1</v>
      </c>
      <c r="P292">
        <f>+MATCH(B292&amp;C292&amp;E292,AvgAge!$B$5:$B$16)</f>
        <v>4</v>
      </c>
    </row>
    <row r="293" spans="1:16" x14ac:dyDescent="0.25">
      <c r="A293">
        <v>441</v>
      </c>
      <c r="B293">
        <v>1</v>
      </c>
      <c r="C293">
        <v>2</v>
      </c>
      <c r="D293" t="s">
        <v>638</v>
      </c>
      <c r="E293" t="s">
        <v>17</v>
      </c>
      <c r="F293">
        <f t="shared" si="8"/>
        <v>2</v>
      </c>
      <c r="G293">
        <v>45</v>
      </c>
      <c r="H293" s="4">
        <f>+IF(G293="",VLOOKUP(B293&amp;C293&amp;E293,AvgAge!$B$5:$AA$16,6,0),G293)</f>
        <v>45</v>
      </c>
      <c r="I293">
        <v>1</v>
      </c>
      <c r="J293">
        <v>1</v>
      </c>
      <c r="K293" t="s">
        <v>477</v>
      </c>
      <c r="L293">
        <v>26.25</v>
      </c>
      <c r="N293" t="s">
        <v>15</v>
      </c>
      <c r="O293">
        <f t="shared" si="9"/>
        <v>1</v>
      </c>
      <c r="P293">
        <f>+MATCH(B293&amp;C293&amp;E293,AvgAge!$B$5:$B$16)</f>
        <v>9</v>
      </c>
    </row>
    <row r="294" spans="1:16" x14ac:dyDescent="0.25">
      <c r="A294">
        <v>616</v>
      </c>
      <c r="B294">
        <v>1</v>
      </c>
      <c r="C294">
        <v>2</v>
      </c>
      <c r="D294" t="s">
        <v>875</v>
      </c>
      <c r="E294" t="s">
        <v>17</v>
      </c>
      <c r="F294">
        <f t="shared" si="8"/>
        <v>2</v>
      </c>
      <c r="G294">
        <v>24</v>
      </c>
      <c r="H294" s="4">
        <f>+IF(G294="",VLOOKUP(B294&amp;C294&amp;E294,AvgAge!$B$5:$AA$16,6,0),G294)</f>
        <v>24</v>
      </c>
      <c r="I294">
        <v>1</v>
      </c>
      <c r="J294">
        <v>2</v>
      </c>
      <c r="K294">
        <v>220845</v>
      </c>
      <c r="L294">
        <v>65</v>
      </c>
      <c r="N294" t="s">
        <v>15</v>
      </c>
      <c r="O294">
        <f t="shared" si="9"/>
        <v>1</v>
      </c>
      <c r="P294">
        <f>+MATCH(B294&amp;C294&amp;E294,AvgAge!$B$5:$B$16)</f>
        <v>9</v>
      </c>
    </row>
    <row r="295" spans="1:16" x14ac:dyDescent="0.25">
      <c r="A295">
        <v>755</v>
      </c>
      <c r="B295">
        <v>1</v>
      </c>
      <c r="C295">
        <v>2</v>
      </c>
      <c r="D295" t="s">
        <v>1051</v>
      </c>
      <c r="E295" t="s">
        <v>17</v>
      </c>
      <c r="F295">
        <f t="shared" si="8"/>
        <v>2</v>
      </c>
      <c r="G295">
        <v>48</v>
      </c>
      <c r="H295" s="4">
        <f>+IF(G295="",VLOOKUP(B295&amp;C295&amp;E295,AvgAge!$B$5:$AA$16,6,0),G295)</f>
        <v>48</v>
      </c>
      <c r="I295">
        <v>1</v>
      </c>
      <c r="J295">
        <v>2</v>
      </c>
      <c r="K295">
        <v>220845</v>
      </c>
      <c r="L295">
        <v>65</v>
      </c>
      <c r="N295" t="s">
        <v>15</v>
      </c>
      <c r="O295">
        <f t="shared" si="9"/>
        <v>1</v>
      </c>
      <c r="P295">
        <f>+MATCH(B295&amp;C295&amp;E295,AvgAge!$B$5:$B$16)</f>
        <v>9</v>
      </c>
    </row>
    <row r="296" spans="1:16" x14ac:dyDescent="0.25">
      <c r="A296">
        <v>16</v>
      </c>
      <c r="B296">
        <v>1</v>
      </c>
      <c r="C296">
        <v>2</v>
      </c>
      <c r="D296" t="s">
        <v>42</v>
      </c>
      <c r="E296" t="s">
        <v>17</v>
      </c>
      <c r="F296">
        <f t="shared" si="8"/>
        <v>2</v>
      </c>
      <c r="G296">
        <v>55</v>
      </c>
      <c r="H296" s="4">
        <f>+IF(G296="",VLOOKUP(B296&amp;C296&amp;E296,AvgAge!$B$5:$AA$16,6,0),G296)</f>
        <v>55</v>
      </c>
      <c r="I296">
        <v>0</v>
      </c>
      <c r="J296">
        <v>0</v>
      </c>
      <c r="K296">
        <v>248706</v>
      </c>
      <c r="L296">
        <v>16</v>
      </c>
      <c r="N296" t="s">
        <v>15</v>
      </c>
      <c r="O296">
        <f t="shared" si="9"/>
        <v>1</v>
      </c>
      <c r="P296">
        <f>+MATCH(B296&amp;C296&amp;E296,AvgAge!$B$5:$B$16)</f>
        <v>9</v>
      </c>
    </row>
    <row r="297" spans="1:16" x14ac:dyDescent="0.25">
      <c r="A297">
        <v>656</v>
      </c>
      <c r="B297">
        <v>0</v>
      </c>
      <c r="C297">
        <v>2</v>
      </c>
      <c r="D297" t="s">
        <v>924</v>
      </c>
      <c r="E297" t="s">
        <v>13</v>
      </c>
      <c r="F297">
        <f t="shared" si="8"/>
        <v>1</v>
      </c>
      <c r="G297">
        <v>24</v>
      </c>
      <c r="H297" s="4">
        <f>+IF(G297="",VLOOKUP(B297&amp;C297&amp;E297,AvgAge!$B$5:$AA$16,6,0),G297)</f>
        <v>24</v>
      </c>
      <c r="I297">
        <v>2</v>
      </c>
      <c r="J297">
        <v>0</v>
      </c>
      <c r="K297" t="s">
        <v>126</v>
      </c>
      <c r="L297">
        <v>73.5</v>
      </c>
      <c r="N297" t="s">
        <v>15</v>
      </c>
      <c r="O297">
        <f t="shared" si="9"/>
        <v>1</v>
      </c>
      <c r="P297">
        <f>+MATCH(B297&amp;C297&amp;E297,AvgAge!$B$5:$B$16)</f>
        <v>4</v>
      </c>
    </row>
    <row r="298" spans="1:16" x14ac:dyDescent="0.25">
      <c r="A298">
        <v>666</v>
      </c>
      <c r="B298">
        <v>0</v>
      </c>
      <c r="C298">
        <v>2</v>
      </c>
      <c r="D298" t="s">
        <v>937</v>
      </c>
      <c r="E298" t="s">
        <v>13</v>
      </c>
      <c r="F298">
        <f t="shared" si="8"/>
        <v>1</v>
      </c>
      <c r="G298">
        <v>32</v>
      </c>
      <c r="H298" s="4">
        <f>+IF(G298="",VLOOKUP(B298&amp;C298&amp;E298,AvgAge!$B$5:$AA$16,6,0),G298)</f>
        <v>32</v>
      </c>
      <c r="I298">
        <v>2</v>
      </c>
      <c r="J298">
        <v>0</v>
      </c>
      <c r="K298" t="s">
        <v>126</v>
      </c>
      <c r="L298">
        <v>73.5</v>
      </c>
      <c r="N298" t="s">
        <v>15</v>
      </c>
      <c r="O298">
        <f t="shared" si="9"/>
        <v>1</v>
      </c>
      <c r="P298">
        <f>+MATCH(B298&amp;C298&amp;E298,AvgAge!$B$5:$B$16)</f>
        <v>4</v>
      </c>
    </row>
    <row r="299" spans="1:16" x14ac:dyDescent="0.25">
      <c r="A299">
        <v>121</v>
      </c>
      <c r="B299">
        <v>0</v>
      </c>
      <c r="C299">
        <v>2</v>
      </c>
      <c r="D299" t="s">
        <v>190</v>
      </c>
      <c r="E299" t="s">
        <v>13</v>
      </c>
      <c r="F299">
        <f t="shared" si="8"/>
        <v>1</v>
      </c>
      <c r="G299">
        <v>21</v>
      </c>
      <c r="H299" s="4">
        <f>+IF(G299="",VLOOKUP(B299&amp;C299&amp;E299,AvgAge!$B$5:$AA$16,6,0),G299)</f>
        <v>21</v>
      </c>
      <c r="I299">
        <v>2</v>
      </c>
      <c r="J299">
        <v>0</v>
      </c>
      <c r="K299" t="s">
        <v>126</v>
      </c>
      <c r="L299">
        <v>73.5</v>
      </c>
      <c r="N299" t="s">
        <v>15</v>
      </c>
      <c r="O299">
        <f t="shared" si="9"/>
        <v>1</v>
      </c>
      <c r="P299">
        <f>+MATCH(B299&amp;C299&amp;E299,AvgAge!$B$5:$B$16)</f>
        <v>4</v>
      </c>
    </row>
    <row r="300" spans="1:16" x14ac:dyDescent="0.25">
      <c r="A300">
        <v>530</v>
      </c>
      <c r="B300">
        <v>0</v>
      </c>
      <c r="C300">
        <v>2</v>
      </c>
      <c r="D300" t="s">
        <v>762</v>
      </c>
      <c r="E300" t="s">
        <v>13</v>
      </c>
      <c r="F300">
        <f t="shared" si="8"/>
        <v>1</v>
      </c>
      <c r="G300">
        <v>23</v>
      </c>
      <c r="H300" s="4">
        <f>+IF(G300="",VLOOKUP(B300&amp;C300&amp;E300,AvgAge!$B$5:$AA$16,6,0),G300)</f>
        <v>23</v>
      </c>
      <c r="I300">
        <v>2</v>
      </c>
      <c r="J300">
        <v>1</v>
      </c>
      <c r="K300">
        <v>29104</v>
      </c>
      <c r="L300">
        <v>11.5</v>
      </c>
      <c r="N300" t="s">
        <v>15</v>
      </c>
      <c r="O300">
        <f t="shared" si="9"/>
        <v>1</v>
      </c>
      <c r="P300">
        <f>+MATCH(B300&amp;C300&amp;E300,AvgAge!$B$5:$B$16)</f>
        <v>4</v>
      </c>
    </row>
    <row r="301" spans="1:16" x14ac:dyDescent="0.25">
      <c r="A301">
        <v>775</v>
      </c>
      <c r="B301">
        <v>1</v>
      </c>
      <c r="C301">
        <v>2</v>
      </c>
      <c r="D301" t="s">
        <v>1075</v>
      </c>
      <c r="E301" t="s">
        <v>17</v>
      </c>
      <c r="F301">
        <f t="shared" si="8"/>
        <v>2</v>
      </c>
      <c r="G301">
        <v>54</v>
      </c>
      <c r="H301" s="4">
        <f>+IF(G301="",VLOOKUP(B301&amp;C301&amp;E301,AvgAge!$B$5:$AA$16,6,0),G301)</f>
        <v>54</v>
      </c>
      <c r="I301">
        <v>1</v>
      </c>
      <c r="J301">
        <v>3</v>
      </c>
      <c r="K301">
        <v>29105</v>
      </c>
      <c r="L301">
        <v>23</v>
      </c>
      <c r="N301" t="s">
        <v>15</v>
      </c>
      <c r="O301">
        <f t="shared" si="9"/>
        <v>1</v>
      </c>
      <c r="P301">
        <f>+MATCH(B301&amp;C301&amp;E301,AvgAge!$B$5:$B$16)</f>
        <v>9</v>
      </c>
    </row>
    <row r="302" spans="1:16" x14ac:dyDescent="0.25">
      <c r="A302">
        <v>724</v>
      </c>
      <c r="B302">
        <v>0</v>
      </c>
      <c r="C302">
        <v>2</v>
      </c>
      <c r="D302" t="s">
        <v>1012</v>
      </c>
      <c r="E302" t="s">
        <v>13</v>
      </c>
      <c r="F302">
        <f t="shared" si="8"/>
        <v>1</v>
      </c>
      <c r="G302">
        <v>50</v>
      </c>
      <c r="H302" s="4">
        <f>+IF(G302="",VLOOKUP(B302&amp;C302&amp;E302,AvgAge!$B$5:$AA$16,6,0),G302)</f>
        <v>50</v>
      </c>
      <c r="I302">
        <v>0</v>
      </c>
      <c r="J302">
        <v>0</v>
      </c>
      <c r="K302">
        <v>250643</v>
      </c>
      <c r="L302">
        <v>13</v>
      </c>
      <c r="N302" t="s">
        <v>15</v>
      </c>
      <c r="O302">
        <f t="shared" si="9"/>
        <v>1</v>
      </c>
      <c r="P302">
        <f>+MATCH(B302&amp;C302&amp;E302,AvgAge!$B$5:$B$16)</f>
        <v>4</v>
      </c>
    </row>
    <row r="303" spans="1:16" x14ac:dyDescent="0.25">
      <c r="A303">
        <v>237</v>
      </c>
      <c r="B303">
        <v>0</v>
      </c>
      <c r="C303">
        <v>2</v>
      </c>
      <c r="D303" t="s">
        <v>359</v>
      </c>
      <c r="E303" t="s">
        <v>13</v>
      </c>
      <c r="F303">
        <f t="shared" si="8"/>
        <v>1</v>
      </c>
      <c r="G303">
        <v>44</v>
      </c>
      <c r="H303" s="4">
        <f>+IF(G303="",VLOOKUP(B303&amp;C303&amp;E303,AvgAge!$B$5:$AA$16,6,0),G303)</f>
        <v>44</v>
      </c>
      <c r="I303">
        <v>1</v>
      </c>
      <c r="J303">
        <v>0</v>
      </c>
      <c r="K303">
        <v>26707</v>
      </c>
      <c r="L303">
        <v>26</v>
      </c>
      <c r="N303" t="s">
        <v>15</v>
      </c>
      <c r="O303">
        <f t="shared" si="9"/>
        <v>1</v>
      </c>
      <c r="P303">
        <f>+MATCH(B303&amp;C303&amp;E303,AvgAge!$B$5:$B$16)</f>
        <v>4</v>
      </c>
    </row>
    <row r="304" spans="1:16" x14ac:dyDescent="0.25">
      <c r="A304">
        <v>73</v>
      </c>
      <c r="B304">
        <v>0</v>
      </c>
      <c r="C304">
        <v>2</v>
      </c>
      <c r="D304" t="s">
        <v>125</v>
      </c>
      <c r="E304" t="s">
        <v>13</v>
      </c>
      <c r="F304">
        <f t="shared" si="8"/>
        <v>1</v>
      </c>
      <c r="G304">
        <v>21</v>
      </c>
      <c r="H304" s="4">
        <f>+IF(G304="",VLOOKUP(B304&amp;C304&amp;E304,AvgAge!$B$5:$AA$16,6,0),G304)</f>
        <v>21</v>
      </c>
      <c r="I304">
        <v>0</v>
      </c>
      <c r="J304">
        <v>0</v>
      </c>
      <c r="K304" t="s">
        <v>126</v>
      </c>
      <c r="L304">
        <v>73.5</v>
      </c>
      <c r="N304" t="s">
        <v>15</v>
      </c>
      <c r="O304">
        <f t="shared" si="9"/>
        <v>1</v>
      </c>
      <c r="P304">
        <f>+MATCH(B304&amp;C304&amp;E304,AvgAge!$B$5:$B$16)</f>
        <v>4</v>
      </c>
    </row>
    <row r="305" spans="1:16" x14ac:dyDescent="0.25">
      <c r="A305">
        <v>289</v>
      </c>
      <c r="B305">
        <v>1</v>
      </c>
      <c r="C305">
        <v>2</v>
      </c>
      <c r="D305" t="s">
        <v>435</v>
      </c>
      <c r="E305" t="s">
        <v>13</v>
      </c>
      <c r="F305">
        <f t="shared" si="8"/>
        <v>1</v>
      </c>
      <c r="G305">
        <v>42</v>
      </c>
      <c r="H305" s="4">
        <f>+IF(G305="",VLOOKUP(B305&amp;C305&amp;E305,AvgAge!$B$5:$AA$16,6,0),G305)</f>
        <v>42</v>
      </c>
      <c r="I305">
        <v>0</v>
      </c>
      <c r="J305">
        <v>0</v>
      </c>
      <c r="K305">
        <v>237798</v>
      </c>
      <c r="L305">
        <v>13</v>
      </c>
      <c r="N305" t="s">
        <v>15</v>
      </c>
      <c r="O305">
        <f t="shared" si="9"/>
        <v>1</v>
      </c>
      <c r="P305">
        <f>+MATCH(B305&amp;C305&amp;E305,AvgAge!$B$5:$B$16)</f>
        <v>10</v>
      </c>
    </row>
    <row r="306" spans="1:16" x14ac:dyDescent="0.25">
      <c r="A306">
        <v>240</v>
      </c>
      <c r="B306">
        <v>0</v>
      </c>
      <c r="C306">
        <v>2</v>
      </c>
      <c r="D306" t="s">
        <v>363</v>
      </c>
      <c r="E306" t="s">
        <v>13</v>
      </c>
      <c r="F306">
        <f t="shared" si="8"/>
        <v>1</v>
      </c>
      <c r="G306">
        <v>33</v>
      </c>
      <c r="H306" s="4">
        <f>+IF(G306="",VLOOKUP(B306&amp;C306&amp;E306,AvgAge!$B$5:$AA$16,6,0),G306)</f>
        <v>33</v>
      </c>
      <c r="I306">
        <v>0</v>
      </c>
      <c r="J306">
        <v>0</v>
      </c>
      <c r="K306" t="s">
        <v>364</v>
      </c>
      <c r="L306">
        <v>12.275</v>
      </c>
      <c r="N306" t="s">
        <v>15</v>
      </c>
      <c r="O306">
        <f t="shared" si="9"/>
        <v>1</v>
      </c>
      <c r="P306">
        <f>+MATCH(B306&amp;C306&amp;E306,AvgAge!$B$5:$B$16)</f>
        <v>4</v>
      </c>
    </row>
    <row r="307" spans="1:16" x14ac:dyDescent="0.25">
      <c r="A307">
        <v>85</v>
      </c>
      <c r="B307">
        <v>1</v>
      </c>
      <c r="C307">
        <v>2</v>
      </c>
      <c r="D307" t="s">
        <v>139</v>
      </c>
      <c r="E307" t="s">
        <v>17</v>
      </c>
      <c r="F307">
        <f t="shared" si="8"/>
        <v>2</v>
      </c>
      <c r="G307">
        <v>17</v>
      </c>
      <c r="H307" s="4">
        <f>+IF(G307="",VLOOKUP(B307&amp;C307&amp;E307,AvgAge!$B$5:$AA$16,6,0),G307)</f>
        <v>17</v>
      </c>
      <c r="I307">
        <v>0</v>
      </c>
      <c r="J307">
        <v>0</v>
      </c>
      <c r="K307" t="s">
        <v>140</v>
      </c>
      <c r="L307">
        <v>10.5</v>
      </c>
      <c r="N307" t="s">
        <v>15</v>
      </c>
      <c r="O307">
        <f t="shared" si="9"/>
        <v>1</v>
      </c>
      <c r="P307">
        <f>+MATCH(B307&amp;C307&amp;E307,AvgAge!$B$5:$B$16)</f>
        <v>9</v>
      </c>
    </row>
    <row r="308" spans="1:16" x14ac:dyDescent="0.25">
      <c r="A308">
        <v>218</v>
      </c>
      <c r="B308">
        <v>0</v>
      </c>
      <c r="C308">
        <v>2</v>
      </c>
      <c r="D308" t="s">
        <v>331</v>
      </c>
      <c r="E308" t="s">
        <v>13</v>
      </c>
      <c r="F308">
        <f t="shared" si="8"/>
        <v>1</v>
      </c>
      <c r="G308">
        <v>42</v>
      </c>
      <c r="H308" s="4">
        <f>+IF(G308="",VLOOKUP(B308&amp;C308&amp;E308,AvgAge!$B$5:$AA$16,6,0),G308)</f>
        <v>42</v>
      </c>
      <c r="I308">
        <v>1</v>
      </c>
      <c r="J308">
        <v>0</v>
      </c>
      <c r="K308">
        <v>243847</v>
      </c>
      <c r="L308">
        <v>27</v>
      </c>
      <c r="N308" t="s">
        <v>15</v>
      </c>
      <c r="O308">
        <f t="shared" si="9"/>
        <v>1</v>
      </c>
      <c r="P308">
        <f>+MATCH(B308&amp;C308&amp;E308,AvgAge!$B$5:$B$16)</f>
        <v>4</v>
      </c>
    </row>
    <row r="309" spans="1:16" x14ac:dyDescent="0.25">
      <c r="A309">
        <v>601</v>
      </c>
      <c r="B309">
        <v>1</v>
      </c>
      <c r="C309">
        <v>2</v>
      </c>
      <c r="D309" t="s">
        <v>859</v>
      </c>
      <c r="E309" t="s">
        <v>17</v>
      </c>
      <c r="F309">
        <f t="shared" si="8"/>
        <v>2</v>
      </c>
      <c r="G309">
        <v>24</v>
      </c>
      <c r="H309" s="4">
        <f>+IF(G309="",VLOOKUP(B309&amp;C309&amp;E309,AvgAge!$B$5:$AA$16,6,0),G309)</f>
        <v>24</v>
      </c>
      <c r="I309">
        <v>2</v>
      </c>
      <c r="J309">
        <v>1</v>
      </c>
      <c r="K309">
        <v>243847</v>
      </c>
      <c r="L309">
        <v>27</v>
      </c>
      <c r="N309" t="s">
        <v>15</v>
      </c>
      <c r="O309">
        <f t="shared" si="9"/>
        <v>1</v>
      </c>
      <c r="P309">
        <f>+MATCH(B309&amp;C309&amp;E309,AvgAge!$B$5:$B$16)</f>
        <v>9</v>
      </c>
    </row>
    <row r="310" spans="1:16" x14ac:dyDescent="0.25">
      <c r="A310">
        <v>587</v>
      </c>
      <c r="B310">
        <v>0</v>
      </c>
      <c r="C310">
        <v>2</v>
      </c>
      <c r="D310" t="s">
        <v>839</v>
      </c>
      <c r="E310" t="s">
        <v>13</v>
      </c>
      <c r="F310">
        <f t="shared" si="8"/>
        <v>1</v>
      </c>
      <c r="G310">
        <v>47</v>
      </c>
      <c r="H310" s="4">
        <f>+IF(G310="",VLOOKUP(B310&amp;C310&amp;E310,AvgAge!$B$5:$AA$16,6,0),G310)</f>
        <v>47</v>
      </c>
      <c r="I310">
        <v>0</v>
      </c>
      <c r="J310">
        <v>0</v>
      </c>
      <c r="K310">
        <v>237565</v>
      </c>
      <c r="L310">
        <v>15</v>
      </c>
      <c r="N310" t="s">
        <v>15</v>
      </c>
      <c r="O310">
        <f t="shared" si="9"/>
        <v>1</v>
      </c>
      <c r="P310">
        <f>+MATCH(B310&amp;C310&amp;E310,AvgAge!$B$5:$B$16)</f>
        <v>4</v>
      </c>
    </row>
    <row r="311" spans="1:16" x14ac:dyDescent="0.25">
      <c r="A311">
        <v>71</v>
      </c>
      <c r="B311">
        <v>0</v>
      </c>
      <c r="C311">
        <v>2</v>
      </c>
      <c r="D311" t="s">
        <v>122</v>
      </c>
      <c r="E311" t="s">
        <v>13</v>
      </c>
      <c r="F311">
        <f t="shared" si="8"/>
        <v>1</v>
      </c>
      <c r="G311">
        <v>32</v>
      </c>
      <c r="H311" s="4">
        <f>+IF(G311="",VLOOKUP(B311&amp;C311&amp;E311,AvgAge!$B$5:$AA$16,6,0),G311)</f>
        <v>32</v>
      </c>
      <c r="I311">
        <v>0</v>
      </c>
      <c r="J311">
        <v>0</v>
      </c>
      <c r="K311" t="s">
        <v>123</v>
      </c>
      <c r="L311">
        <v>10.5</v>
      </c>
      <c r="N311" t="s">
        <v>15</v>
      </c>
      <c r="O311">
        <f t="shared" si="9"/>
        <v>1</v>
      </c>
      <c r="P311">
        <f>+MATCH(B311&amp;C311&amp;E311,AvgAge!$B$5:$B$16)</f>
        <v>4</v>
      </c>
    </row>
    <row r="312" spans="1:16" x14ac:dyDescent="0.25">
      <c r="A312">
        <v>474</v>
      </c>
      <c r="B312">
        <v>1</v>
      </c>
      <c r="C312">
        <v>2</v>
      </c>
      <c r="D312" t="s">
        <v>683</v>
      </c>
      <c r="E312" t="s">
        <v>17</v>
      </c>
      <c r="F312">
        <f t="shared" si="8"/>
        <v>2</v>
      </c>
      <c r="G312">
        <v>23</v>
      </c>
      <c r="H312" s="4">
        <f>+IF(G312="",VLOOKUP(B312&amp;C312&amp;E312,AvgAge!$B$5:$AA$16,6,0),G312)</f>
        <v>23</v>
      </c>
      <c r="I312">
        <v>0</v>
      </c>
      <c r="J312">
        <v>0</v>
      </c>
      <c r="K312" t="s">
        <v>684</v>
      </c>
      <c r="L312">
        <v>13.791700000000001</v>
      </c>
      <c r="M312" t="s">
        <v>442</v>
      </c>
      <c r="N312" t="s">
        <v>20</v>
      </c>
      <c r="O312">
        <f t="shared" si="9"/>
        <v>3</v>
      </c>
      <c r="P312">
        <f>+MATCH(B312&amp;C312&amp;E312,AvgAge!$B$5:$B$16)</f>
        <v>9</v>
      </c>
    </row>
    <row r="313" spans="1:16" x14ac:dyDescent="0.25">
      <c r="A313">
        <v>100</v>
      </c>
      <c r="B313">
        <v>0</v>
      </c>
      <c r="C313">
        <v>2</v>
      </c>
      <c r="D313" t="s">
        <v>164</v>
      </c>
      <c r="E313" t="s">
        <v>13</v>
      </c>
      <c r="F313">
        <f t="shared" si="8"/>
        <v>1</v>
      </c>
      <c r="G313">
        <v>34</v>
      </c>
      <c r="H313" s="4">
        <f>+IF(G313="",VLOOKUP(B313&amp;C313&amp;E313,AvgAge!$B$5:$AA$16,6,0),G313)</f>
        <v>34</v>
      </c>
      <c r="I313">
        <v>1</v>
      </c>
      <c r="J313">
        <v>0</v>
      </c>
      <c r="K313">
        <v>244367</v>
      </c>
      <c r="L313">
        <v>26</v>
      </c>
      <c r="N313" t="s">
        <v>15</v>
      </c>
      <c r="O313">
        <f t="shared" si="9"/>
        <v>1</v>
      </c>
      <c r="P313">
        <f>+MATCH(B313&amp;C313&amp;E313,AvgAge!$B$5:$B$16)</f>
        <v>4</v>
      </c>
    </row>
    <row r="314" spans="1:16" x14ac:dyDescent="0.25">
      <c r="A314">
        <v>317</v>
      </c>
      <c r="B314">
        <v>1</v>
      </c>
      <c r="C314">
        <v>2</v>
      </c>
      <c r="D314" t="s">
        <v>479</v>
      </c>
      <c r="E314" t="s">
        <v>17</v>
      </c>
      <c r="F314">
        <f t="shared" si="8"/>
        <v>2</v>
      </c>
      <c r="G314">
        <v>24</v>
      </c>
      <c r="H314" s="4">
        <f>+IF(G314="",VLOOKUP(B314&amp;C314&amp;E314,AvgAge!$B$5:$AA$16,6,0),G314)</f>
        <v>24</v>
      </c>
      <c r="I314">
        <v>1</v>
      </c>
      <c r="J314">
        <v>0</v>
      </c>
      <c r="K314">
        <v>244367</v>
      </c>
      <c r="L314">
        <v>26</v>
      </c>
      <c r="N314" t="s">
        <v>15</v>
      </c>
      <c r="O314">
        <f t="shared" si="9"/>
        <v>1</v>
      </c>
      <c r="P314">
        <f>+MATCH(B314&amp;C314&amp;E314,AvgAge!$B$5:$B$16)</f>
        <v>9</v>
      </c>
    </row>
    <row r="315" spans="1:16" x14ac:dyDescent="0.25">
      <c r="A315">
        <v>304</v>
      </c>
      <c r="B315">
        <v>1</v>
      </c>
      <c r="C315">
        <v>2</v>
      </c>
      <c r="D315" t="s">
        <v>456</v>
      </c>
      <c r="E315" t="s">
        <v>17</v>
      </c>
      <c r="F315">
        <f t="shared" si="8"/>
        <v>2</v>
      </c>
      <c r="H315" s="4">
        <f>+IF(G315="",VLOOKUP(B315&amp;C315&amp;E315,AvgAge!$B$5:$AA$16,6,0),G315)</f>
        <v>28.080882352941178</v>
      </c>
      <c r="I315">
        <v>0</v>
      </c>
      <c r="J315">
        <v>0</v>
      </c>
      <c r="K315">
        <v>226593</v>
      </c>
      <c r="L315">
        <v>12.35</v>
      </c>
      <c r="M315" t="s">
        <v>195</v>
      </c>
      <c r="N315" t="s">
        <v>27</v>
      </c>
      <c r="O315">
        <f t="shared" si="9"/>
        <v>2</v>
      </c>
      <c r="P315">
        <f>+MATCH(B315&amp;C315&amp;E315,AvgAge!$B$5:$B$16)</f>
        <v>9</v>
      </c>
    </row>
    <row r="316" spans="1:16" x14ac:dyDescent="0.25">
      <c r="A316">
        <v>707</v>
      </c>
      <c r="B316">
        <v>1</v>
      </c>
      <c r="C316">
        <v>2</v>
      </c>
      <c r="D316" t="s">
        <v>991</v>
      </c>
      <c r="E316" t="s">
        <v>17</v>
      </c>
      <c r="F316">
        <f t="shared" si="8"/>
        <v>2</v>
      </c>
      <c r="G316">
        <v>45</v>
      </c>
      <c r="H316" s="4">
        <f>+IF(G316="",VLOOKUP(B316&amp;C316&amp;E316,AvgAge!$B$5:$AA$16,6,0),G316)</f>
        <v>45</v>
      </c>
      <c r="I316">
        <v>0</v>
      </c>
      <c r="J316">
        <v>0</v>
      </c>
      <c r="K316">
        <v>223596</v>
      </c>
      <c r="L316">
        <v>13.5</v>
      </c>
      <c r="N316" t="s">
        <v>15</v>
      </c>
      <c r="O316">
        <f t="shared" si="9"/>
        <v>1</v>
      </c>
      <c r="P316">
        <f>+MATCH(B316&amp;C316&amp;E316,AvgAge!$B$5:$B$16)</f>
        <v>9</v>
      </c>
    </row>
    <row r="317" spans="1:16" x14ac:dyDescent="0.25">
      <c r="A317">
        <v>627</v>
      </c>
      <c r="B317">
        <v>0</v>
      </c>
      <c r="C317">
        <v>2</v>
      </c>
      <c r="D317" t="s">
        <v>888</v>
      </c>
      <c r="E317" t="s">
        <v>13</v>
      </c>
      <c r="F317">
        <f t="shared" si="8"/>
        <v>1</v>
      </c>
      <c r="G317">
        <v>57</v>
      </c>
      <c r="H317" s="4">
        <f>+IF(G317="",VLOOKUP(B317&amp;C317&amp;E317,AvgAge!$B$5:$AA$16,6,0),G317)</f>
        <v>57</v>
      </c>
      <c r="I317">
        <v>0</v>
      </c>
      <c r="J317">
        <v>0</v>
      </c>
      <c r="K317">
        <v>219533</v>
      </c>
      <c r="L317">
        <v>12.35</v>
      </c>
      <c r="N317" t="s">
        <v>27</v>
      </c>
      <c r="O317">
        <f t="shared" si="9"/>
        <v>2</v>
      </c>
      <c r="P317">
        <f>+MATCH(B317&amp;C317&amp;E317,AvgAge!$B$5:$B$16)</f>
        <v>4</v>
      </c>
    </row>
    <row r="318" spans="1:16" x14ac:dyDescent="0.25">
      <c r="A318">
        <v>733</v>
      </c>
      <c r="B318">
        <v>0</v>
      </c>
      <c r="C318">
        <v>2</v>
      </c>
      <c r="D318" t="s">
        <v>1023</v>
      </c>
      <c r="E318" t="s">
        <v>13</v>
      </c>
      <c r="F318">
        <f t="shared" si="8"/>
        <v>1</v>
      </c>
      <c r="H318" s="4">
        <f>+IF(G318="",VLOOKUP(B318&amp;C318&amp;E318,AvgAge!$B$5:$AA$16,6,0),G318)</f>
        <v>33.36904761904762</v>
      </c>
      <c r="I318">
        <v>0</v>
      </c>
      <c r="J318">
        <v>0</v>
      </c>
      <c r="K318">
        <v>239855</v>
      </c>
      <c r="L318">
        <v>0</v>
      </c>
      <c r="N318" t="s">
        <v>15</v>
      </c>
      <c r="O318">
        <f t="shared" si="9"/>
        <v>1</v>
      </c>
      <c r="P318">
        <f>+MATCH(B318&amp;C318&amp;E318,AvgAge!$B$5:$B$16)</f>
        <v>4</v>
      </c>
    </row>
    <row r="319" spans="1:16" x14ac:dyDescent="0.25">
      <c r="A319">
        <v>440</v>
      </c>
      <c r="B319">
        <v>0</v>
      </c>
      <c r="C319">
        <v>2</v>
      </c>
      <c r="D319" t="s">
        <v>636</v>
      </c>
      <c r="E319" t="s">
        <v>13</v>
      </c>
      <c r="F319">
        <f t="shared" si="8"/>
        <v>1</v>
      </c>
      <c r="G319">
        <v>31</v>
      </c>
      <c r="H319" s="4">
        <f>+IF(G319="",VLOOKUP(B319&amp;C319&amp;E319,AvgAge!$B$5:$AA$16,6,0),G319)</f>
        <v>31</v>
      </c>
      <c r="I319">
        <v>0</v>
      </c>
      <c r="J319">
        <v>0</v>
      </c>
      <c r="K319" t="s">
        <v>637</v>
      </c>
      <c r="L319">
        <v>10.5</v>
      </c>
      <c r="N319" t="s">
        <v>15</v>
      </c>
      <c r="O319">
        <f t="shared" si="9"/>
        <v>1</v>
      </c>
      <c r="P319">
        <f>+MATCH(B319&amp;C319&amp;E319,AvgAge!$B$5:$B$16)</f>
        <v>4</v>
      </c>
    </row>
    <row r="320" spans="1:16" x14ac:dyDescent="0.25">
      <c r="A320">
        <v>313</v>
      </c>
      <c r="B320">
        <v>0</v>
      </c>
      <c r="C320">
        <v>2</v>
      </c>
      <c r="D320" t="s">
        <v>474</v>
      </c>
      <c r="E320" t="s">
        <v>17</v>
      </c>
      <c r="F320">
        <f t="shared" si="8"/>
        <v>2</v>
      </c>
      <c r="G320">
        <v>26</v>
      </c>
      <c r="H320" s="4">
        <f>+IF(G320="",VLOOKUP(B320&amp;C320&amp;E320,AvgAge!$B$5:$AA$16,6,0),G320)</f>
        <v>26</v>
      </c>
      <c r="I320">
        <v>1</v>
      </c>
      <c r="J320">
        <v>1</v>
      </c>
      <c r="K320">
        <v>250651</v>
      </c>
      <c r="L320">
        <v>26</v>
      </c>
      <c r="N320" t="s">
        <v>15</v>
      </c>
      <c r="O320">
        <f t="shared" si="9"/>
        <v>1</v>
      </c>
      <c r="P320">
        <f>+MATCH(B320&amp;C320&amp;E320,AvgAge!$B$5:$B$16)</f>
        <v>3</v>
      </c>
    </row>
    <row r="321" spans="1:16" x14ac:dyDescent="0.25">
      <c r="A321">
        <v>44</v>
      </c>
      <c r="B321">
        <v>1</v>
      </c>
      <c r="C321">
        <v>2</v>
      </c>
      <c r="D321" t="s">
        <v>79</v>
      </c>
      <c r="E321" t="s">
        <v>17</v>
      </c>
      <c r="F321">
        <f t="shared" si="8"/>
        <v>2</v>
      </c>
      <c r="G321">
        <v>3</v>
      </c>
      <c r="H321" s="4">
        <f>+IF(G321="",VLOOKUP(B321&amp;C321&amp;E321,AvgAge!$B$5:$AA$16,6,0),G321)</f>
        <v>3</v>
      </c>
      <c r="I321">
        <v>1</v>
      </c>
      <c r="J321">
        <v>2</v>
      </c>
      <c r="K321" t="s">
        <v>80</v>
      </c>
      <c r="L321">
        <v>41.5792</v>
      </c>
      <c r="N321" t="s">
        <v>20</v>
      </c>
      <c r="O321">
        <f t="shared" si="9"/>
        <v>3</v>
      </c>
      <c r="P321">
        <f>+MATCH(B321&amp;C321&amp;E321,AvgAge!$B$5:$B$16)</f>
        <v>9</v>
      </c>
    </row>
    <row r="322" spans="1:16" x14ac:dyDescent="0.25">
      <c r="A322">
        <v>686</v>
      </c>
      <c r="B322">
        <v>0</v>
      </c>
      <c r="C322">
        <v>2</v>
      </c>
      <c r="D322" t="s">
        <v>964</v>
      </c>
      <c r="E322" t="s">
        <v>13</v>
      </c>
      <c r="F322">
        <f t="shared" si="8"/>
        <v>1</v>
      </c>
      <c r="G322">
        <v>25</v>
      </c>
      <c r="H322" s="4">
        <f>+IF(G322="",VLOOKUP(B322&amp;C322&amp;E322,AvgAge!$B$5:$AA$16,6,0),G322)</f>
        <v>25</v>
      </c>
      <c r="I322">
        <v>1</v>
      </c>
      <c r="J322">
        <v>2</v>
      </c>
      <c r="K322" t="s">
        <v>80</v>
      </c>
      <c r="L322">
        <v>41.5792</v>
      </c>
      <c r="N322" t="s">
        <v>20</v>
      </c>
      <c r="O322">
        <f t="shared" si="9"/>
        <v>3</v>
      </c>
      <c r="P322">
        <f>+MATCH(B322&amp;C322&amp;E322,AvgAge!$B$5:$B$16)</f>
        <v>4</v>
      </c>
    </row>
    <row r="323" spans="1:16" x14ac:dyDescent="0.25">
      <c r="A323">
        <v>609</v>
      </c>
      <c r="B323">
        <v>1</v>
      </c>
      <c r="C323">
        <v>2</v>
      </c>
      <c r="D323" t="s">
        <v>867</v>
      </c>
      <c r="E323" t="s">
        <v>17</v>
      </c>
      <c r="F323">
        <f t="shared" si="8"/>
        <v>2</v>
      </c>
      <c r="G323">
        <v>22</v>
      </c>
      <c r="H323" s="4">
        <f>+IF(G323="",VLOOKUP(B323&amp;C323&amp;E323,AvgAge!$B$5:$AA$16,6,0),G323)</f>
        <v>22</v>
      </c>
      <c r="I323">
        <v>1</v>
      </c>
      <c r="J323">
        <v>2</v>
      </c>
      <c r="K323" t="s">
        <v>80</v>
      </c>
      <c r="L323">
        <v>41.5792</v>
      </c>
      <c r="N323" t="s">
        <v>20</v>
      </c>
      <c r="O323">
        <f t="shared" si="9"/>
        <v>3</v>
      </c>
      <c r="P323">
        <f>+MATCH(B323&amp;C323&amp;E323,AvgAge!$B$5:$B$16)</f>
        <v>9</v>
      </c>
    </row>
    <row r="324" spans="1:16" x14ac:dyDescent="0.25">
      <c r="A324">
        <v>390</v>
      </c>
      <c r="B324">
        <v>1</v>
      </c>
      <c r="C324">
        <v>2</v>
      </c>
      <c r="D324" t="s">
        <v>575</v>
      </c>
      <c r="E324" t="s">
        <v>17</v>
      </c>
      <c r="F324">
        <f t="shared" ref="F324:F387" si="10">+IF(E324="male",1,2)</f>
        <v>2</v>
      </c>
      <c r="G324">
        <v>17</v>
      </c>
      <c r="H324" s="4">
        <f>+IF(G324="",VLOOKUP(B324&amp;C324&amp;E324,AvgAge!$B$5:$AA$16,6,0),G324)</f>
        <v>17</v>
      </c>
      <c r="I324">
        <v>0</v>
      </c>
      <c r="J324">
        <v>0</v>
      </c>
      <c r="K324" t="s">
        <v>576</v>
      </c>
      <c r="L324">
        <v>12</v>
      </c>
      <c r="N324" t="s">
        <v>20</v>
      </c>
      <c r="O324">
        <f t="shared" ref="O324:O387" si="11">+IF(N324="S",1,IF(N324="Q",2,3))</f>
        <v>3</v>
      </c>
      <c r="P324">
        <f>+MATCH(B324&amp;C324&amp;E324,AvgAge!$B$5:$B$16)</f>
        <v>9</v>
      </c>
    </row>
    <row r="325" spans="1:16" x14ac:dyDescent="0.25">
      <c r="A325">
        <v>597</v>
      </c>
      <c r="B325">
        <v>1</v>
      </c>
      <c r="C325">
        <v>2</v>
      </c>
      <c r="D325" t="s">
        <v>854</v>
      </c>
      <c r="E325" t="s">
        <v>17</v>
      </c>
      <c r="F325">
        <f t="shared" si="10"/>
        <v>2</v>
      </c>
      <c r="H325" s="4">
        <f>+IF(G325="",VLOOKUP(B325&amp;C325&amp;E325,AvgAge!$B$5:$AA$16,6,0),G325)</f>
        <v>28.080882352941178</v>
      </c>
      <c r="I325">
        <v>0</v>
      </c>
      <c r="J325">
        <v>0</v>
      </c>
      <c r="K325">
        <v>248727</v>
      </c>
      <c r="L325">
        <v>33</v>
      </c>
      <c r="N325" t="s">
        <v>15</v>
      </c>
      <c r="O325">
        <f t="shared" si="11"/>
        <v>1</v>
      </c>
      <c r="P325">
        <f>+MATCH(B325&amp;C325&amp;E325,AvgAge!$B$5:$B$16)</f>
        <v>9</v>
      </c>
    </row>
    <row r="326" spans="1:16" x14ac:dyDescent="0.25">
      <c r="A326">
        <v>517</v>
      </c>
      <c r="B326">
        <v>1</v>
      </c>
      <c r="C326">
        <v>2</v>
      </c>
      <c r="D326" t="s">
        <v>744</v>
      </c>
      <c r="E326" t="s">
        <v>17</v>
      </c>
      <c r="F326">
        <f t="shared" si="10"/>
        <v>2</v>
      </c>
      <c r="G326">
        <v>34</v>
      </c>
      <c r="H326" s="4">
        <f>+IF(G326="",VLOOKUP(B326&amp;C326&amp;E326,AvgAge!$B$5:$AA$16,6,0),G326)</f>
        <v>34</v>
      </c>
      <c r="I326">
        <v>0</v>
      </c>
      <c r="J326">
        <v>0</v>
      </c>
      <c r="K326" t="s">
        <v>745</v>
      </c>
      <c r="L326">
        <v>10.5</v>
      </c>
      <c r="M326" t="s">
        <v>117</v>
      </c>
      <c r="N326" t="s">
        <v>15</v>
      </c>
      <c r="O326">
        <f t="shared" si="11"/>
        <v>1</v>
      </c>
      <c r="P326">
        <f>+MATCH(B326&amp;C326&amp;E326,AvgAge!$B$5:$B$16)</f>
        <v>9</v>
      </c>
    </row>
    <row r="327" spans="1:16" x14ac:dyDescent="0.25">
      <c r="A327">
        <v>293</v>
      </c>
      <c r="B327">
        <v>0</v>
      </c>
      <c r="C327">
        <v>2</v>
      </c>
      <c r="D327" t="s">
        <v>440</v>
      </c>
      <c r="E327" t="s">
        <v>13</v>
      </c>
      <c r="F327">
        <f t="shared" si="10"/>
        <v>1</v>
      </c>
      <c r="G327">
        <v>36</v>
      </c>
      <c r="H327" s="4">
        <f>+IF(G327="",VLOOKUP(B327&amp;C327&amp;E327,AvgAge!$B$5:$AA$16,6,0),G327)</f>
        <v>36</v>
      </c>
      <c r="I327">
        <v>0</v>
      </c>
      <c r="J327">
        <v>0</v>
      </c>
      <c r="K327" t="s">
        <v>441</v>
      </c>
      <c r="L327">
        <v>12.875</v>
      </c>
      <c r="M327" t="s">
        <v>442</v>
      </c>
      <c r="N327" t="s">
        <v>20</v>
      </c>
      <c r="O327">
        <f t="shared" si="11"/>
        <v>3</v>
      </c>
      <c r="P327">
        <f>+MATCH(B327&amp;C327&amp;E327,AvgAge!$B$5:$B$16)</f>
        <v>4</v>
      </c>
    </row>
    <row r="328" spans="1:16" x14ac:dyDescent="0.25">
      <c r="A328">
        <v>235</v>
      </c>
      <c r="B328">
        <v>0</v>
      </c>
      <c r="C328">
        <v>2</v>
      </c>
      <c r="D328" t="s">
        <v>355</v>
      </c>
      <c r="E328" t="s">
        <v>13</v>
      </c>
      <c r="F328">
        <f t="shared" si="10"/>
        <v>1</v>
      </c>
      <c r="G328">
        <v>24</v>
      </c>
      <c r="H328" s="4">
        <f>+IF(G328="",VLOOKUP(B328&amp;C328&amp;E328,AvgAge!$B$5:$AA$16,6,0),G328)</f>
        <v>24</v>
      </c>
      <c r="I328">
        <v>0</v>
      </c>
      <c r="J328">
        <v>0</v>
      </c>
      <c r="K328" t="s">
        <v>356</v>
      </c>
      <c r="L328">
        <v>10.5</v>
      </c>
      <c r="N328" t="s">
        <v>15</v>
      </c>
      <c r="O328">
        <f t="shared" si="11"/>
        <v>1</v>
      </c>
      <c r="P328">
        <f>+MATCH(B328&amp;C328&amp;E328,AvgAge!$B$5:$B$16)</f>
        <v>4</v>
      </c>
    </row>
    <row r="329" spans="1:16" x14ac:dyDescent="0.25">
      <c r="A329">
        <v>433</v>
      </c>
      <c r="B329">
        <v>1</v>
      </c>
      <c r="C329">
        <v>2</v>
      </c>
      <c r="D329" t="s">
        <v>626</v>
      </c>
      <c r="E329" t="s">
        <v>17</v>
      </c>
      <c r="F329">
        <f t="shared" si="10"/>
        <v>2</v>
      </c>
      <c r="G329">
        <v>42</v>
      </c>
      <c r="H329" s="4">
        <f>+IF(G329="",VLOOKUP(B329&amp;C329&amp;E329,AvgAge!$B$5:$AA$16,6,0),G329)</f>
        <v>42</v>
      </c>
      <c r="I329">
        <v>1</v>
      </c>
      <c r="J329">
        <v>0</v>
      </c>
      <c r="K329" t="s">
        <v>627</v>
      </c>
      <c r="L329">
        <v>26</v>
      </c>
      <c r="N329" t="s">
        <v>15</v>
      </c>
      <c r="O329">
        <f t="shared" si="11"/>
        <v>1</v>
      </c>
      <c r="P329">
        <f>+MATCH(B329&amp;C329&amp;E329,AvgAge!$B$5:$B$16)</f>
        <v>9</v>
      </c>
    </row>
    <row r="330" spans="1:16" x14ac:dyDescent="0.25">
      <c r="A330">
        <v>773</v>
      </c>
      <c r="B330">
        <v>0</v>
      </c>
      <c r="C330">
        <v>2</v>
      </c>
      <c r="D330" t="s">
        <v>1071</v>
      </c>
      <c r="E330" t="s">
        <v>17</v>
      </c>
      <c r="F330">
        <f t="shared" si="10"/>
        <v>2</v>
      </c>
      <c r="G330">
        <v>57</v>
      </c>
      <c r="H330" s="4">
        <f>+IF(G330="",VLOOKUP(B330&amp;C330&amp;E330,AvgAge!$B$5:$AA$16,6,0),G330)</f>
        <v>57</v>
      </c>
      <c r="I330">
        <v>0</v>
      </c>
      <c r="J330">
        <v>0</v>
      </c>
      <c r="K330" t="s">
        <v>1072</v>
      </c>
      <c r="L330">
        <v>10.5</v>
      </c>
      <c r="M330" t="s">
        <v>1073</v>
      </c>
      <c r="N330" t="s">
        <v>15</v>
      </c>
      <c r="O330">
        <f t="shared" si="11"/>
        <v>1</v>
      </c>
      <c r="P330">
        <f>+MATCH(B330&amp;C330&amp;E330,AvgAge!$B$5:$B$16)</f>
        <v>3</v>
      </c>
    </row>
    <row r="331" spans="1:16" x14ac:dyDescent="0.25">
      <c r="A331">
        <v>828</v>
      </c>
      <c r="B331">
        <v>1</v>
      </c>
      <c r="C331">
        <v>2</v>
      </c>
      <c r="D331" t="s">
        <v>1142</v>
      </c>
      <c r="E331" t="s">
        <v>13</v>
      </c>
      <c r="F331">
        <f t="shared" si="10"/>
        <v>1</v>
      </c>
      <c r="G331">
        <v>1</v>
      </c>
      <c r="H331" s="4">
        <f>+IF(G331="",VLOOKUP(B331&amp;C331&amp;E331,AvgAge!$B$5:$AA$16,6,0),G331)</f>
        <v>1</v>
      </c>
      <c r="I331">
        <v>0</v>
      </c>
      <c r="J331">
        <v>2</v>
      </c>
      <c r="K331" t="s">
        <v>1130</v>
      </c>
      <c r="L331">
        <v>37.004199999999997</v>
      </c>
      <c r="N331" t="s">
        <v>20</v>
      </c>
      <c r="O331">
        <f t="shared" si="11"/>
        <v>3</v>
      </c>
      <c r="P331">
        <f>+MATCH(B331&amp;C331&amp;E331,AvgAge!$B$5:$B$16)</f>
        <v>10</v>
      </c>
    </row>
    <row r="332" spans="1:16" x14ac:dyDescent="0.25">
      <c r="A332">
        <v>818</v>
      </c>
      <c r="B332">
        <v>0</v>
      </c>
      <c r="C332">
        <v>2</v>
      </c>
      <c r="D332" t="s">
        <v>1129</v>
      </c>
      <c r="E332" t="s">
        <v>13</v>
      </c>
      <c r="F332">
        <f t="shared" si="10"/>
        <v>1</v>
      </c>
      <c r="G332">
        <v>31</v>
      </c>
      <c r="H332" s="4">
        <f>+IF(G332="",VLOOKUP(B332&amp;C332&amp;E332,AvgAge!$B$5:$AA$16,6,0),G332)</f>
        <v>31</v>
      </c>
      <c r="I332">
        <v>1</v>
      </c>
      <c r="J332">
        <v>1</v>
      </c>
      <c r="K332" t="s">
        <v>1130</v>
      </c>
      <c r="L332">
        <v>37.004199999999997</v>
      </c>
      <c r="N332" t="s">
        <v>20</v>
      </c>
      <c r="O332">
        <f t="shared" si="11"/>
        <v>3</v>
      </c>
      <c r="P332">
        <f>+MATCH(B332&amp;C332&amp;E332,AvgAge!$B$5:$B$16)</f>
        <v>4</v>
      </c>
    </row>
    <row r="333" spans="1:16" x14ac:dyDescent="0.25">
      <c r="A333">
        <v>419</v>
      </c>
      <c r="B333">
        <v>0</v>
      </c>
      <c r="C333">
        <v>2</v>
      </c>
      <c r="D333" t="s">
        <v>608</v>
      </c>
      <c r="E333" t="s">
        <v>13</v>
      </c>
      <c r="F333">
        <f t="shared" si="10"/>
        <v>1</v>
      </c>
      <c r="G333">
        <v>30</v>
      </c>
      <c r="H333" s="4">
        <f>+IF(G333="",VLOOKUP(B333&amp;C333&amp;E333,AvgAge!$B$5:$AA$16,6,0),G333)</f>
        <v>30</v>
      </c>
      <c r="I333">
        <v>0</v>
      </c>
      <c r="J333">
        <v>0</v>
      </c>
      <c r="K333">
        <v>28228</v>
      </c>
      <c r="L333">
        <v>13</v>
      </c>
      <c r="N333" t="s">
        <v>15</v>
      </c>
      <c r="O333">
        <f t="shared" si="11"/>
        <v>1</v>
      </c>
      <c r="P333">
        <f>+MATCH(B333&amp;C333&amp;E333,AvgAge!$B$5:$B$16)</f>
        <v>4</v>
      </c>
    </row>
    <row r="334" spans="1:16" x14ac:dyDescent="0.25">
      <c r="A334">
        <v>398</v>
      </c>
      <c r="B334">
        <v>0</v>
      </c>
      <c r="C334">
        <v>2</v>
      </c>
      <c r="D334" t="s">
        <v>585</v>
      </c>
      <c r="E334" t="s">
        <v>13</v>
      </c>
      <c r="F334">
        <f t="shared" si="10"/>
        <v>1</v>
      </c>
      <c r="G334">
        <v>46</v>
      </c>
      <c r="H334" s="4">
        <f>+IF(G334="",VLOOKUP(B334&amp;C334&amp;E334,AvgAge!$B$5:$AA$16,6,0),G334)</f>
        <v>46</v>
      </c>
      <c r="I334">
        <v>0</v>
      </c>
      <c r="J334">
        <v>0</v>
      </c>
      <c r="K334">
        <v>28403</v>
      </c>
      <c r="L334">
        <v>26</v>
      </c>
      <c r="N334" t="s">
        <v>15</v>
      </c>
      <c r="O334">
        <f t="shared" si="11"/>
        <v>1</v>
      </c>
      <c r="P334">
        <f>+MATCH(B334&amp;C334&amp;E334,AvgAge!$B$5:$B$16)</f>
        <v>4</v>
      </c>
    </row>
    <row r="335" spans="1:16" x14ac:dyDescent="0.25">
      <c r="A335">
        <v>447</v>
      </c>
      <c r="B335">
        <v>1</v>
      </c>
      <c r="C335">
        <v>2</v>
      </c>
      <c r="D335" t="s">
        <v>645</v>
      </c>
      <c r="E335" t="s">
        <v>17</v>
      </c>
      <c r="F335">
        <f t="shared" si="10"/>
        <v>2</v>
      </c>
      <c r="G335">
        <v>13</v>
      </c>
      <c r="H335" s="4">
        <f>+IF(G335="",VLOOKUP(B335&amp;C335&amp;E335,AvgAge!$B$5:$AA$16,6,0),G335)</f>
        <v>13</v>
      </c>
      <c r="I335">
        <v>0</v>
      </c>
      <c r="J335">
        <v>1</v>
      </c>
      <c r="K335">
        <v>250644</v>
      </c>
      <c r="L335">
        <v>19.5</v>
      </c>
      <c r="N335" t="s">
        <v>15</v>
      </c>
      <c r="O335">
        <f t="shared" si="11"/>
        <v>1</v>
      </c>
      <c r="P335">
        <f>+MATCH(B335&amp;C335&amp;E335,AvgAge!$B$5:$B$16)</f>
        <v>9</v>
      </c>
    </row>
    <row r="336" spans="1:16" x14ac:dyDescent="0.25">
      <c r="A336">
        <v>273</v>
      </c>
      <c r="B336">
        <v>1</v>
      </c>
      <c r="C336">
        <v>2</v>
      </c>
      <c r="D336" t="s">
        <v>413</v>
      </c>
      <c r="E336" t="s">
        <v>17</v>
      </c>
      <c r="F336">
        <f t="shared" si="10"/>
        <v>2</v>
      </c>
      <c r="G336">
        <v>41</v>
      </c>
      <c r="H336" s="4">
        <f>+IF(G336="",VLOOKUP(B336&amp;C336&amp;E336,AvgAge!$B$5:$AA$16,6,0),G336)</f>
        <v>41</v>
      </c>
      <c r="I336">
        <v>0</v>
      </c>
      <c r="J336">
        <v>1</v>
      </c>
      <c r="K336">
        <v>250644</v>
      </c>
      <c r="L336">
        <v>19.5</v>
      </c>
      <c r="N336" t="s">
        <v>15</v>
      </c>
      <c r="O336">
        <f t="shared" si="11"/>
        <v>1</v>
      </c>
      <c r="P336">
        <f>+MATCH(B336&amp;C336&amp;E336,AvgAge!$B$5:$B$16)</f>
        <v>9</v>
      </c>
    </row>
    <row r="337" spans="1:16" x14ac:dyDescent="0.25">
      <c r="A337">
        <v>227</v>
      </c>
      <c r="B337">
        <v>1</v>
      </c>
      <c r="C337">
        <v>2</v>
      </c>
      <c r="D337" t="s">
        <v>345</v>
      </c>
      <c r="E337" t="s">
        <v>13</v>
      </c>
      <c r="F337">
        <f t="shared" si="10"/>
        <v>1</v>
      </c>
      <c r="G337">
        <v>19</v>
      </c>
      <c r="H337" s="4">
        <f>+IF(G337="",VLOOKUP(B337&amp;C337&amp;E337,AvgAge!$B$5:$AA$16,6,0),G337)</f>
        <v>19</v>
      </c>
      <c r="I337">
        <v>0</v>
      </c>
      <c r="J337">
        <v>0</v>
      </c>
      <c r="K337" t="s">
        <v>346</v>
      </c>
      <c r="L337">
        <v>10.5</v>
      </c>
      <c r="N337" t="s">
        <v>15</v>
      </c>
      <c r="O337">
        <f t="shared" si="11"/>
        <v>1</v>
      </c>
      <c r="P337">
        <f>+MATCH(B337&amp;C337&amp;E337,AvgAge!$B$5:$B$16)</f>
        <v>10</v>
      </c>
    </row>
    <row r="338" spans="1:16" x14ac:dyDescent="0.25">
      <c r="A338">
        <v>809</v>
      </c>
      <c r="B338">
        <v>0</v>
      </c>
      <c r="C338">
        <v>2</v>
      </c>
      <c r="D338" t="s">
        <v>1118</v>
      </c>
      <c r="E338" t="s">
        <v>13</v>
      </c>
      <c r="F338">
        <f t="shared" si="10"/>
        <v>1</v>
      </c>
      <c r="G338">
        <v>39</v>
      </c>
      <c r="H338" s="4">
        <f>+IF(G338="",VLOOKUP(B338&amp;C338&amp;E338,AvgAge!$B$5:$AA$16,6,0),G338)</f>
        <v>39</v>
      </c>
      <c r="I338">
        <v>0</v>
      </c>
      <c r="J338">
        <v>0</v>
      </c>
      <c r="K338">
        <v>248723</v>
      </c>
      <c r="L338">
        <v>13</v>
      </c>
      <c r="N338" t="s">
        <v>15</v>
      </c>
      <c r="O338">
        <f t="shared" si="11"/>
        <v>1</v>
      </c>
      <c r="P338">
        <f>+MATCH(B338&amp;C338&amp;E338,AvgAge!$B$5:$B$16)</f>
        <v>4</v>
      </c>
    </row>
    <row r="339" spans="1:16" x14ac:dyDescent="0.25">
      <c r="A339">
        <v>464</v>
      </c>
      <c r="B339">
        <v>0</v>
      </c>
      <c r="C339">
        <v>2</v>
      </c>
      <c r="D339" t="s">
        <v>671</v>
      </c>
      <c r="E339" t="s">
        <v>13</v>
      </c>
      <c r="F339">
        <f t="shared" si="10"/>
        <v>1</v>
      </c>
      <c r="G339">
        <v>48</v>
      </c>
      <c r="H339" s="4">
        <f>+IF(G339="",VLOOKUP(B339&amp;C339&amp;E339,AvgAge!$B$5:$AA$16,6,0),G339)</f>
        <v>48</v>
      </c>
      <c r="I339">
        <v>0</v>
      </c>
      <c r="J339">
        <v>0</v>
      </c>
      <c r="K339">
        <v>234360</v>
      </c>
      <c r="L339">
        <v>13</v>
      </c>
      <c r="N339" t="s">
        <v>15</v>
      </c>
      <c r="O339">
        <f t="shared" si="11"/>
        <v>1</v>
      </c>
      <c r="P339">
        <f>+MATCH(B339&amp;C339&amp;E339,AvgAge!$B$5:$B$16)</f>
        <v>4</v>
      </c>
    </row>
    <row r="340" spans="1:16" x14ac:dyDescent="0.25">
      <c r="A340">
        <v>673</v>
      </c>
      <c r="B340">
        <v>0</v>
      </c>
      <c r="C340">
        <v>2</v>
      </c>
      <c r="D340" t="s">
        <v>948</v>
      </c>
      <c r="E340" t="s">
        <v>13</v>
      </c>
      <c r="F340">
        <f t="shared" si="10"/>
        <v>1</v>
      </c>
      <c r="G340">
        <v>70</v>
      </c>
      <c r="H340" s="4">
        <f>+IF(G340="",VLOOKUP(B340&amp;C340&amp;E340,AvgAge!$B$5:$AA$16,6,0),G340)</f>
        <v>70</v>
      </c>
      <c r="I340">
        <v>0</v>
      </c>
      <c r="J340">
        <v>0</v>
      </c>
      <c r="K340" t="s">
        <v>949</v>
      </c>
      <c r="L340">
        <v>10.5</v>
      </c>
      <c r="N340" t="s">
        <v>15</v>
      </c>
      <c r="O340">
        <f t="shared" si="11"/>
        <v>1</v>
      </c>
      <c r="P340">
        <f>+MATCH(B340&amp;C340&amp;E340,AvgAge!$B$5:$B$16)</f>
        <v>4</v>
      </c>
    </row>
    <row r="341" spans="1:16" x14ac:dyDescent="0.25">
      <c r="A341">
        <v>887</v>
      </c>
      <c r="B341">
        <v>0</v>
      </c>
      <c r="C341">
        <v>2</v>
      </c>
      <c r="D341" t="s">
        <v>1215</v>
      </c>
      <c r="E341" t="s">
        <v>13</v>
      </c>
      <c r="F341">
        <f t="shared" si="10"/>
        <v>1</v>
      </c>
      <c r="G341">
        <v>27</v>
      </c>
      <c r="H341" s="4">
        <f>+IF(G341="",VLOOKUP(B341&amp;C341&amp;E341,AvgAge!$B$5:$AA$16,6,0),G341)</f>
        <v>27</v>
      </c>
      <c r="I341">
        <v>0</v>
      </c>
      <c r="J341">
        <v>0</v>
      </c>
      <c r="K341">
        <v>211536</v>
      </c>
      <c r="L341">
        <v>13</v>
      </c>
      <c r="N341" t="s">
        <v>15</v>
      </c>
      <c r="O341">
        <f t="shared" si="11"/>
        <v>1</v>
      </c>
      <c r="P341">
        <f>+MATCH(B341&amp;C341&amp;E341,AvgAge!$B$5:$B$16)</f>
        <v>4</v>
      </c>
    </row>
    <row r="342" spans="1:16" x14ac:dyDescent="0.25">
      <c r="A342">
        <v>318</v>
      </c>
      <c r="B342">
        <v>0</v>
      </c>
      <c r="C342">
        <v>2</v>
      </c>
      <c r="D342" t="s">
        <v>480</v>
      </c>
      <c r="E342" t="s">
        <v>13</v>
      </c>
      <c r="F342">
        <f t="shared" si="10"/>
        <v>1</v>
      </c>
      <c r="G342">
        <v>54</v>
      </c>
      <c r="H342" s="4">
        <f>+IF(G342="",VLOOKUP(B342&amp;C342&amp;E342,AvgAge!$B$5:$AA$16,6,0),G342)</f>
        <v>54</v>
      </c>
      <c r="I342">
        <v>0</v>
      </c>
      <c r="J342">
        <v>0</v>
      </c>
      <c r="K342">
        <v>29011</v>
      </c>
      <c r="L342">
        <v>14</v>
      </c>
      <c r="N342" t="s">
        <v>15</v>
      </c>
      <c r="O342">
        <f t="shared" si="11"/>
        <v>1</v>
      </c>
      <c r="P342">
        <f>+MATCH(B342&amp;C342&amp;E342,AvgAge!$B$5:$B$16)</f>
        <v>4</v>
      </c>
    </row>
    <row r="343" spans="1:16" x14ac:dyDescent="0.25">
      <c r="A343">
        <v>706</v>
      </c>
      <c r="B343">
        <v>0</v>
      </c>
      <c r="C343">
        <v>2</v>
      </c>
      <c r="D343" t="s">
        <v>990</v>
      </c>
      <c r="E343" t="s">
        <v>13</v>
      </c>
      <c r="F343">
        <f t="shared" si="10"/>
        <v>1</v>
      </c>
      <c r="G343">
        <v>39</v>
      </c>
      <c r="H343" s="4">
        <f>+IF(G343="",VLOOKUP(B343&amp;C343&amp;E343,AvgAge!$B$5:$AA$16,6,0),G343)</f>
        <v>39</v>
      </c>
      <c r="I343">
        <v>0</v>
      </c>
      <c r="J343">
        <v>0</v>
      </c>
      <c r="K343">
        <v>250655</v>
      </c>
      <c r="L343">
        <v>26</v>
      </c>
      <c r="N343" t="s">
        <v>15</v>
      </c>
      <c r="O343">
        <f t="shared" si="11"/>
        <v>1</v>
      </c>
      <c r="P343">
        <f>+MATCH(B343&amp;C343&amp;E343,AvgAge!$B$5:$B$16)</f>
        <v>4</v>
      </c>
    </row>
    <row r="344" spans="1:16" x14ac:dyDescent="0.25">
      <c r="A344">
        <v>842</v>
      </c>
      <c r="B344">
        <v>0</v>
      </c>
      <c r="C344">
        <v>2</v>
      </c>
      <c r="D344" t="s">
        <v>1160</v>
      </c>
      <c r="E344" t="s">
        <v>13</v>
      </c>
      <c r="F344">
        <f t="shared" si="10"/>
        <v>1</v>
      </c>
      <c r="G344">
        <v>16</v>
      </c>
      <c r="H344" s="4">
        <f>+IF(G344="",VLOOKUP(B344&amp;C344&amp;E344,AvgAge!$B$5:$AA$16,6,0),G344)</f>
        <v>16</v>
      </c>
      <c r="I344">
        <v>0</v>
      </c>
      <c r="J344">
        <v>0</v>
      </c>
      <c r="K344" t="s">
        <v>1072</v>
      </c>
      <c r="L344">
        <v>10.5</v>
      </c>
      <c r="N344" t="s">
        <v>15</v>
      </c>
      <c r="O344">
        <f t="shared" si="11"/>
        <v>1</v>
      </c>
      <c r="P344">
        <f>+MATCH(B344&amp;C344&amp;E344,AvgAge!$B$5:$B$16)</f>
        <v>4</v>
      </c>
    </row>
    <row r="345" spans="1:16" x14ac:dyDescent="0.25">
      <c r="A345">
        <v>123</v>
      </c>
      <c r="B345">
        <v>0</v>
      </c>
      <c r="C345">
        <v>2</v>
      </c>
      <c r="D345" t="s">
        <v>193</v>
      </c>
      <c r="E345" t="s">
        <v>13</v>
      </c>
      <c r="F345">
        <f t="shared" si="10"/>
        <v>1</v>
      </c>
      <c r="G345">
        <v>32.5</v>
      </c>
      <c r="H345" s="4">
        <f>+IF(G345="",VLOOKUP(B345&amp;C345&amp;E345,AvgAge!$B$5:$AA$16,6,0),G345)</f>
        <v>32.5</v>
      </c>
      <c r="I345">
        <v>1</v>
      </c>
      <c r="J345">
        <v>0</v>
      </c>
      <c r="K345">
        <v>237736</v>
      </c>
      <c r="L345">
        <v>30.070799999999998</v>
      </c>
      <c r="N345" t="s">
        <v>20</v>
      </c>
      <c r="O345">
        <f t="shared" si="11"/>
        <v>3</v>
      </c>
      <c r="P345">
        <f>+MATCH(B345&amp;C345&amp;E345,AvgAge!$B$5:$B$16)</f>
        <v>4</v>
      </c>
    </row>
    <row r="346" spans="1:16" x14ac:dyDescent="0.25">
      <c r="A346">
        <v>10</v>
      </c>
      <c r="B346">
        <v>1</v>
      </c>
      <c r="C346">
        <v>2</v>
      </c>
      <c r="D346" t="s">
        <v>32</v>
      </c>
      <c r="E346" t="s">
        <v>17</v>
      </c>
      <c r="F346">
        <f t="shared" si="10"/>
        <v>2</v>
      </c>
      <c r="G346">
        <v>14</v>
      </c>
      <c r="H346" s="4">
        <f>+IF(G346="",VLOOKUP(B346&amp;C346&amp;E346,AvgAge!$B$5:$AA$16,6,0),G346)</f>
        <v>14</v>
      </c>
      <c r="I346">
        <v>1</v>
      </c>
      <c r="J346">
        <v>0</v>
      </c>
      <c r="K346">
        <v>237736</v>
      </c>
      <c r="L346">
        <v>30.070799999999998</v>
      </c>
      <c r="N346" t="s">
        <v>20</v>
      </c>
      <c r="O346">
        <f t="shared" si="11"/>
        <v>3</v>
      </c>
      <c r="P346">
        <f>+MATCH(B346&amp;C346&amp;E346,AvgAge!$B$5:$B$16)</f>
        <v>9</v>
      </c>
    </row>
    <row r="347" spans="1:16" x14ac:dyDescent="0.25">
      <c r="A347">
        <v>341</v>
      </c>
      <c r="B347">
        <v>1</v>
      </c>
      <c r="C347">
        <v>2</v>
      </c>
      <c r="D347" t="s">
        <v>513</v>
      </c>
      <c r="E347" t="s">
        <v>13</v>
      </c>
      <c r="F347">
        <f t="shared" si="10"/>
        <v>1</v>
      </c>
      <c r="G347">
        <v>2</v>
      </c>
      <c r="H347" s="4">
        <f>+IF(G347="",VLOOKUP(B347&amp;C347&amp;E347,AvgAge!$B$5:$AA$16,6,0),G347)</f>
        <v>2</v>
      </c>
      <c r="I347">
        <v>1</v>
      </c>
      <c r="J347">
        <v>1</v>
      </c>
      <c r="K347">
        <v>230080</v>
      </c>
      <c r="L347">
        <v>26</v>
      </c>
      <c r="M347" t="s">
        <v>232</v>
      </c>
      <c r="N347" t="s">
        <v>15</v>
      </c>
      <c r="O347">
        <f t="shared" si="11"/>
        <v>1</v>
      </c>
      <c r="P347">
        <f>+MATCH(B347&amp;C347&amp;E347,AvgAge!$B$5:$B$16)</f>
        <v>10</v>
      </c>
    </row>
    <row r="348" spans="1:16" x14ac:dyDescent="0.25">
      <c r="A348">
        <v>194</v>
      </c>
      <c r="B348">
        <v>1</v>
      </c>
      <c r="C348">
        <v>2</v>
      </c>
      <c r="D348" t="s">
        <v>297</v>
      </c>
      <c r="E348" t="s">
        <v>13</v>
      </c>
      <c r="F348">
        <f t="shared" si="10"/>
        <v>1</v>
      </c>
      <c r="G348">
        <v>3</v>
      </c>
      <c r="H348" s="4">
        <f>+IF(G348="",VLOOKUP(B348&amp;C348&amp;E348,AvgAge!$B$5:$AA$16,6,0),G348)</f>
        <v>3</v>
      </c>
      <c r="I348">
        <v>1</v>
      </c>
      <c r="J348">
        <v>1</v>
      </c>
      <c r="K348">
        <v>230080</v>
      </c>
      <c r="L348">
        <v>26</v>
      </c>
      <c r="M348" t="s">
        <v>232</v>
      </c>
      <c r="N348" t="s">
        <v>15</v>
      </c>
      <c r="O348">
        <f t="shared" si="11"/>
        <v>1</v>
      </c>
      <c r="P348">
        <f>+MATCH(B348&amp;C348&amp;E348,AvgAge!$B$5:$B$16)</f>
        <v>10</v>
      </c>
    </row>
    <row r="349" spans="1:16" x14ac:dyDescent="0.25">
      <c r="A349">
        <v>149</v>
      </c>
      <c r="B349">
        <v>0</v>
      </c>
      <c r="C349">
        <v>2</v>
      </c>
      <c r="D349" t="s">
        <v>231</v>
      </c>
      <c r="E349" t="s">
        <v>13</v>
      </c>
      <c r="F349">
        <f t="shared" si="10"/>
        <v>1</v>
      </c>
      <c r="G349">
        <v>36.5</v>
      </c>
      <c r="H349" s="4">
        <f>+IF(G349="",VLOOKUP(B349&amp;C349&amp;E349,AvgAge!$B$5:$AA$16,6,0),G349)</f>
        <v>36.5</v>
      </c>
      <c r="I349">
        <v>0</v>
      </c>
      <c r="J349">
        <v>2</v>
      </c>
      <c r="K349">
        <v>230080</v>
      </c>
      <c r="L349">
        <v>26</v>
      </c>
      <c r="M349" t="s">
        <v>232</v>
      </c>
      <c r="N349" t="s">
        <v>15</v>
      </c>
      <c r="O349">
        <f t="shared" si="11"/>
        <v>1</v>
      </c>
      <c r="P349">
        <f>+MATCH(B349&amp;C349&amp;E349,AvgAge!$B$5:$B$16)</f>
        <v>4</v>
      </c>
    </row>
    <row r="350" spans="1:16" x14ac:dyDescent="0.25">
      <c r="A350">
        <v>146</v>
      </c>
      <c r="B350">
        <v>0</v>
      </c>
      <c r="C350">
        <v>2</v>
      </c>
      <c r="D350" t="s">
        <v>227</v>
      </c>
      <c r="E350" t="s">
        <v>13</v>
      </c>
      <c r="F350">
        <f t="shared" si="10"/>
        <v>1</v>
      </c>
      <c r="G350">
        <v>19</v>
      </c>
      <c r="H350" s="4">
        <f>+IF(G350="",VLOOKUP(B350&amp;C350&amp;E350,AvgAge!$B$5:$AA$16,6,0),G350)</f>
        <v>19</v>
      </c>
      <c r="I350">
        <v>1</v>
      </c>
      <c r="J350">
        <v>1</v>
      </c>
      <c r="K350" t="s">
        <v>228</v>
      </c>
      <c r="L350">
        <v>36.75</v>
      </c>
      <c r="N350" t="s">
        <v>15</v>
      </c>
      <c r="O350">
        <f t="shared" si="11"/>
        <v>1</v>
      </c>
      <c r="P350">
        <f>+MATCH(B350&amp;C350&amp;E350,AvgAge!$B$5:$B$16)</f>
        <v>4</v>
      </c>
    </row>
    <row r="351" spans="1:16" x14ac:dyDescent="0.25">
      <c r="A351">
        <v>563</v>
      </c>
      <c r="B351">
        <v>0</v>
      </c>
      <c r="C351">
        <v>2</v>
      </c>
      <c r="D351" t="s">
        <v>804</v>
      </c>
      <c r="E351" t="s">
        <v>13</v>
      </c>
      <c r="F351">
        <f t="shared" si="10"/>
        <v>1</v>
      </c>
      <c r="G351">
        <v>28</v>
      </c>
      <c r="H351" s="4">
        <f>+IF(G351="",VLOOKUP(B351&amp;C351&amp;E351,AvgAge!$B$5:$AA$16,6,0),G351)</f>
        <v>28</v>
      </c>
      <c r="I351">
        <v>0</v>
      </c>
      <c r="J351">
        <v>0</v>
      </c>
      <c r="K351">
        <v>218629</v>
      </c>
      <c r="L351">
        <v>13.5</v>
      </c>
      <c r="N351" t="s">
        <v>15</v>
      </c>
      <c r="O351">
        <f t="shared" si="11"/>
        <v>1</v>
      </c>
      <c r="P351">
        <f>+MATCH(B351&amp;C351&amp;E351,AvgAge!$B$5:$B$16)</f>
        <v>4</v>
      </c>
    </row>
    <row r="352" spans="1:16" x14ac:dyDescent="0.25">
      <c r="A352">
        <v>67</v>
      </c>
      <c r="B352">
        <v>1</v>
      </c>
      <c r="C352">
        <v>2</v>
      </c>
      <c r="D352" t="s">
        <v>115</v>
      </c>
      <c r="E352" t="s">
        <v>17</v>
      </c>
      <c r="F352">
        <f t="shared" si="10"/>
        <v>2</v>
      </c>
      <c r="G352">
        <v>29</v>
      </c>
      <c r="H352" s="4">
        <f>+IF(G352="",VLOOKUP(B352&amp;C352&amp;E352,AvgAge!$B$5:$AA$16,6,0),G352)</f>
        <v>29</v>
      </c>
      <c r="I352">
        <v>0</v>
      </c>
      <c r="J352">
        <v>0</v>
      </c>
      <c r="K352" t="s">
        <v>116</v>
      </c>
      <c r="L352">
        <v>10.5</v>
      </c>
      <c r="M352" t="s">
        <v>117</v>
      </c>
      <c r="N352" t="s">
        <v>15</v>
      </c>
      <c r="O352">
        <f t="shared" si="11"/>
        <v>1</v>
      </c>
      <c r="P352">
        <f>+MATCH(B352&amp;C352&amp;E352,AvgAge!$B$5:$B$16)</f>
        <v>9</v>
      </c>
    </row>
    <row r="353" spans="1:16" x14ac:dyDescent="0.25">
      <c r="A353">
        <v>796</v>
      </c>
      <c r="B353">
        <v>0</v>
      </c>
      <c r="C353">
        <v>2</v>
      </c>
      <c r="D353" t="s">
        <v>1103</v>
      </c>
      <c r="E353" t="s">
        <v>13</v>
      </c>
      <c r="F353">
        <f t="shared" si="10"/>
        <v>1</v>
      </c>
      <c r="G353">
        <v>39</v>
      </c>
      <c r="H353" s="4">
        <f>+IF(G353="",VLOOKUP(B353&amp;C353&amp;E353,AvgAge!$B$5:$AA$16,6,0),G353)</f>
        <v>39</v>
      </c>
      <c r="I353">
        <v>0</v>
      </c>
      <c r="J353">
        <v>0</v>
      </c>
      <c r="K353">
        <v>28213</v>
      </c>
      <c r="L353">
        <v>13</v>
      </c>
      <c r="N353" t="s">
        <v>15</v>
      </c>
      <c r="O353">
        <f t="shared" si="11"/>
        <v>1</v>
      </c>
      <c r="P353">
        <f>+MATCH(B353&amp;C353&amp;E353,AvgAge!$B$5:$B$16)</f>
        <v>4</v>
      </c>
    </row>
    <row r="354" spans="1:16" x14ac:dyDescent="0.25">
      <c r="A354">
        <v>548</v>
      </c>
      <c r="B354">
        <v>1</v>
      </c>
      <c r="C354">
        <v>2</v>
      </c>
      <c r="D354" t="s">
        <v>786</v>
      </c>
      <c r="E354" t="s">
        <v>13</v>
      </c>
      <c r="F354">
        <f t="shared" si="10"/>
        <v>1</v>
      </c>
      <c r="H354" s="4">
        <f>+IF(G354="",VLOOKUP(B354&amp;C354&amp;E354,AvgAge!$B$5:$AA$16,6,0),G354)</f>
        <v>16.022000000000002</v>
      </c>
      <c r="I354">
        <v>0</v>
      </c>
      <c r="J354">
        <v>0</v>
      </c>
      <c r="K354" t="s">
        <v>787</v>
      </c>
      <c r="L354">
        <v>13.862500000000001</v>
      </c>
      <c r="N354" t="s">
        <v>20</v>
      </c>
      <c r="O354">
        <f t="shared" si="11"/>
        <v>3</v>
      </c>
      <c r="P354">
        <f>+MATCH(B354&amp;C354&amp;E354,AvgAge!$B$5:$B$16)</f>
        <v>10</v>
      </c>
    </row>
    <row r="355" spans="1:16" x14ac:dyDescent="0.25">
      <c r="A355">
        <v>399</v>
      </c>
      <c r="B355">
        <v>0</v>
      </c>
      <c r="C355">
        <v>2</v>
      </c>
      <c r="D355" t="s">
        <v>586</v>
      </c>
      <c r="E355" t="s">
        <v>13</v>
      </c>
      <c r="F355">
        <f t="shared" si="10"/>
        <v>1</v>
      </c>
      <c r="G355">
        <v>23</v>
      </c>
      <c r="H355" s="4">
        <f>+IF(G355="",VLOOKUP(B355&amp;C355&amp;E355,AvgAge!$B$5:$AA$16,6,0),G355)</f>
        <v>23</v>
      </c>
      <c r="I355">
        <v>0</v>
      </c>
      <c r="J355">
        <v>0</v>
      </c>
      <c r="K355">
        <v>244278</v>
      </c>
      <c r="L355">
        <v>10.5</v>
      </c>
      <c r="N355" t="s">
        <v>15</v>
      </c>
      <c r="O355">
        <f t="shared" si="11"/>
        <v>1</v>
      </c>
      <c r="P355">
        <f>+MATCH(B355&amp;C355&amp;E355,AvgAge!$B$5:$B$16)</f>
        <v>4</v>
      </c>
    </row>
    <row r="356" spans="1:16" x14ac:dyDescent="0.25">
      <c r="A356">
        <v>278</v>
      </c>
      <c r="B356">
        <v>0</v>
      </c>
      <c r="C356">
        <v>2</v>
      </c>
      <c r="D356" t="s">
        <v>421</v>
      </c>
      <c r="E356" t="s">
        <v>13</v>
      </c>
      <c r="F356">
        <f t="shared" si="10"/>
        <v>1</v>
      </c>
      <c r="H356" s="4">
        <f>+IF(G356="",VLOOKUP(B356&amp;C356&amp;E356,AvgAge!$B$5:$AA$16,6,0),G356)</f>
        <v>33.36904761904762</v>
      </c>
      <c r="I356">
        <v>0</v>
      </c>
      <c r="J356">
        <v>0</v>
      </c>
      <c r="K356">
        <v>239853</v>
      </c>
      <c r="L356">
        <v>0</v>
      </c>
      <c r="N356" t="s">
        <v>15</v>
      </c>
      <c r="O356">
        <f t="shared" si="11"/>
        <v>1</v>
      </c>
      <c r="P356">
        <f>+MATCH(B356&amp;C356&amp;E356,AvgAge!$B$5:$B$16)</f>
        <v>4</v>
      </c>
    </row>
    <row r="357" spans="1:16" x14ac:dyDescent="0.25">
      <c r="A357">
        <v>260</v>
      </c>
      <c r="B357">
        <v>1</v>
      </c>
      <c r="C357">
        <v>2</v>
      </c>
      <c r="D357" t="s">
        <v>393</v>
      </c>
      <c r="E357" t="s">
        <v>17</v>
      </c>
      <c r="F357">
        <f t="shared" si="10"/>
        <v>2</v>
      </c>
      <c r="G357">
        <v>50</v>
      </c>
      <c r="H357" s="4">
        <f>+IF(G357="",VLOOKUP(B357&amp;C357&amp;E357,AvgAge!$B$5:$AA$16,6,0),G357)</f>
        <v>50</v>
      </c>
      <c r="I357">
        <v>0</v>
      </c>
      <c r="J357">
        <v>1</v>
      </c>
      <c r="K357">
        <v>230433</v>
      </c>
      <c r="L357">
        <v>26</v>
      </c>
      <c r="N357" t="s">
        <v>15</v>
      </c>
      <c r="O357">
        <f t="shared" si="11"/>
        <v>1</v>
      </c>
      <c r="P357">
        <f>+MATCH(B357&amp;C357&amp;E357,AvgAge!$B$5:$B$16)</f>
        <v>9</v>
      </c>
    </row>
    <row r="358" spans="1:16" x14ac:dyDescent="0.25">
      <c r="A358">
        <v>239</v>
      </c>
      <c r="B358">
        <v>0</v>
      </c>
      <c r="C358">
        <v>2</v>
      </c>
      <c r="D358" t="s">
        <v>362</v>
      </c>
      <c r="E358" t="s">
        <v>13</v>
      </c>
      <c r="F358">
        <f t="shared" si="10"/>
        <v>1</v>
      </c>
      <c r="G358">
        <v>19</v>
      </c>
      <c r="H358" s="4">
        <f>+IF(G358="",VLOOKUP(B358&amp;C358&amp;E358,AvgAge!$B$5:$AA$16,6,0),G358)</f>
        <v>19</v>
      </c>
      <c r="I358">
        <v>0</v>
      </c>
      <c r="J358">
        <v>0</v>
      </c>
      <c r="K358">
        <v>28665</v>
      </c>
      <c r="L358">
        <v>10.5</v>
      </c>
      <c r="N358" t="s">
        <v>15</v>
      </c>
      <c r="O358">
        <f t="shared" si="11"/>
        <v>1</v>
      </c>
      <c r="P358">
        <f>+MATCH(B358&amp;C358&amp;E358,AvgAge!$B$5:$B$16)</f>
        <v>4</v>
      </c>
    </row>
    <row r="359" spans="1:16" x14ac:dyDescent="0.25">
      <c r="A359">
        <v>182</v>
      </c>
      <c r="B359">
        <v>0</v>
      </c>
      <c r="C359">
        <v>2</v>
      </c>
      <c r="D359" t="s">
        <v>282</v>
      </c>
      <c r="E359" t="s">
        <v>13</v>
      </c>
      <c r="F359">
        <f t="shared" si="10"/>
        <v>1</v>
      </c>
      <c r="H359" s="4">
        <f>+IF(G359="",VLOOKUP(B359&amp;C359&amp;E359,AvgAge!$B$5:$AA$16,6,0),G359)</f>
        <v>33.36904761904762</v>
      </c>
      <c r="I359">
        <v>0</v>
      </c>
      <c r="J359">
        <v>0</v>
      </c>
      <c r="K359" t="s">
        <v>283</v>
      </c>
      <c r="L359">
        <v>15.05</v>
      </c>
      <c r="N359" t="s">
        <v>20</v>
      </c>
      <c r="O359">
        <f t="shared" si="11"/>
        <v>3</v>
      </c>
      <c r="P359">
        <f>+MATCH(B359&amp;C359&amp;E359,AvgAge!$B$5:$B$16)</f>
        <v>4</v>
      </c>
    </row>
    <row r="360" spans="1:16" x14ac:dyDescent="0.25">
      <c r="A360">
        <v>428</v>
      </c>
      <c r="B360">
        <v>1</v>
      </c>
      <c r="C360">
        <v>2</v>
      </c>
      <c r="D360" t="s">
        <v>619</v>
      </c>
      <c r="E360" t="s">
        <v>17</v>
      </c>
      <c r="F360">
        <f t="shared" si="10"/>
        <v>2</v>
      </c>
      <c r="G360">
        <v>19</v>
      </c>
      <c r="H360" s="4">
        <f>+IF(G360="",VLOOKUP(B360&amp;C360&amp;E360,AvgAge!$B$5:$AA$16,6,0),G360)</f>
        <v>19</v>
      </c>
      <c r="I360">
        <v>0</v>
      </c>
      <c r="J360">
        <v>0</v>
      </c>
      <c r="K360">
        <v>250655</v>
      </c>
      <c r="L360">
        <v>26</v>
      </c>
      <c r="N360" t="s">
        <v>15</v>
      </c>
      <c r="O360">
        <f t="shared" si="11"/>
        <v>1</v>
      </c>
      <c r="P360">
        <f>+MATCH(B360&amp;C360&amp;E360,AvgAge!$B$5:$B$16)</f>
        <v>9</v>
      </c>
    </row>
    <row r="361" spans="1:16" x14ac:dyDescent="0.25">
      <c r="A361">
        <v>191</v>
      </c>
      <c r="B361">
        <v>1</v>
      </c>
      <c r="C361">
        <v>2</v>
      </c>
      <c r="D361" t="s">
        <v>294</v>
      </c>
      <c r="E361" t="s">
        <v>17</v>
      </c>
      <c r="F361">
        <f t="shared" si="10"/>
        <v>2</v>
      </c>
      <c r="G361">
        <v>32</v>
      </c>
      <c r="H361" s="4">
        <f>+IF(G361="",VLOOKUP(B361&amp;C361&amp;E361,AvgAge!$B$5:$AA$16,6,0),G361)</f>
        <v>32</v>
      </c>
      <c r="I361">
        <v>0</v>
      </c>
      <c r="J361">
        <v>0</v>
      </c>
      <c r="K361">
        <v>234604</v>
      </c>
      <c r="L361">
        <v>13</v>
      </c>
      <c r="N361" t="s">
        <v>15</v>
      </c>
      <c r="O361">
        <f t="shared" si="11"/>
        <v>1</v>
      </c>
      <c r="P361">
        <f>+MATCH(B361&amp;C361&amp;E361,AvgAge!$B$5:$B$16)</f>
        <v>9</v>
      </c>
    </row>
    <row r="362" spans="1:16" x14ac:dyDescent="0.25">
      <c r="A362">
        <v>801</v>
      </c>
      <c r="B362">
        <v>0</v>
      </c>
      <c r="C362">
        <v>2</v>
      </c>
      <c r="D362" t="s">
        <v>1109</v>
      </c>
      <c r="E362" t="s">
        <v>13</v>
      </c>
      <c r="F362">
        <f t="shared" si="10"/>
        <v>1</v>
      </c>
      <c r="G362">
        <v>34</v>
      </c>
      <c r="H362" s="4">
        <f>+IF(G362="",VLOOKUP(B362&amp;C362&amp;E362,AvgAge!$B$5:$AA$16,6,0),G362)</f>
        <v>34</v>
      </c>
      <c r="I362">
        <v>0</v>
      </c>
      <c r="J362">
        <v>0</v>
      </c>
      <c r="K362">
        <v>250647</v>
      </c>
      <c r="L362">
        <v>13</v>
      </c>
      <c r="N362" t="s">
        <v>15</v>
      </c>
      <c r="O362">
        <f t="shared" si="11"/>
        <v>1</v>
      </c>
      <c r="P362">
        <f>+MATCH(B362&amp;C362&amp;E362,AvgAge!$B$5:$B$16)</f>
        <v>4</v>
      </c>
    </row>
    <row r="363" spans="1:16" x14ac:dyDescent="0.25">
      <c r="A363">
        <v>531</v>
      </c>
      <c r="B363">
        <v>1</v>
      </c>
      <c r="C363">
        <v>2</v>
      </c>
      <c r="D363" t="s">
        <v>763</v>
      </c>
      <c r="E363" t="s">
        <v>17</v>
      </c>
      <c r="F363">
        <f t="shared" si="10"/>
        <v>2</v>
      </c>
      <c r="G363">
        <v>2</v>
      </c>
      <c r="H363" s="4">
        <f>+IF(G363="",VLOOKUP(B363&amp;C363&amp;E363,AvgAge!$B$5:$AA$16,6,0),G363)</f>
        <v>2</v>
      </c>
      <c r="I363">
        <v>1</v>
      </c>
      <c r="J363">
        <v>1</v>
      </c>
      <c r="K363">
        <v>26360</v>
      </c>
      <c r="L363">
        <v>26</v>
      </c>
      <c r="N363" t="s">
        <v>15</v>
      </c>
      <c r="O363">
        <f t="shared" si="11"/>
        <v>1</v>
      </c>
      <c r="P363">
        <f>+MATCH(B363&amp;C363&amp;E363,AvgAge!$B$5:$B$16)</f>
        <v>9</v>
      </c>
    </row>
    <row r="364" spans="1:16" x14ac:dyDescent="0.25">
      <c r="A364">
        <v>507</v>
      </c>
      <c r="B364">
        <v>1</v>
      </c>
      <c r="C364">
        <v>2</v>
      </c>
      <c r="D364" t="s">
        <v>728</v>
      </c>
      <c r="E364" t="s">
        <v>17</v>
      </c>
      <c r="F364">
        <f t="shared" si="10"/>
        <v>2</v>
      </c>
      <c r="G364">
        <v>33</v>
      </c>
      <c r="H364" s="4">
        <f>+IF(G364="",VLOOKUP(B364&amp;C364&amp;E364,AvgAge!$B$5:$AA$16,6,0),G364)</f>
        <v>33</v>
      </c>
      <c r="I364">
        <v>0</v>
      </c>
      <c r="J364">
        <v>2</v>
      </c>
      <c r="K364">
        <v>26360</v>
      </c>
      <c r="L364">
        <v>26</v>
      </c>
      <c r="N364" t="s">
        <v>15</v>
      </c>
      <c r="O364">
        <f t="shared" si="11"/>
        <v>1</v>
      </c>
      <c r="P364">
        <f>+MATCH(B364&amp;C364&amp;E364,AvgAge!$B$5:$B$16)</f>
        <v>9</v>
      </c>
    </row>
    <row r="365" spans="1:16" x14ac:dyDescent="0.25">
      <c r="A365">
        <v>266</v>
      </c>
      <c r="B365">
        <v>0</v>
      </c>
      <c r="C365">
        <v>2</v>
      </c>
      <c r="D365" t="s">
        <v>401</v>
      </c>
      <c r="E365" t="s">
        <v>13</v>
      </c>
      <c r="F365">
        <f t="shared" si="10"/>
        <v>1</v>
      </c>
      <c r="G365">
        <v>36</v>
      </c>
      <c r="H365" s="4">
        <f>+IF(G365="",VLOOKUP(B365&amp;C365&amp;E365,AvgAge!$B$5:$AA$16,6,0),G365)</f>
        <v>36</v>
      </c>
      <c r="I365">
        <v>0</v>
      </c>
      <c r="J365">
        <v>0</v>
      </c>
      <c r="K365" t="s">
        <v>402</v>
      </c>
      <c r="L365">
        <v>10.5</v>
      </c>
      <c r="N365" t="s">
        <v>15</v>
      </c>
      <c r="O365">
        <f t="shared" si="11"/>
        <v>1</v>
      </c>
      <c r="P365">
        <f>+MATCH(B365&amp;C365&amp;E365,AvgAge!$B$5:$B$16)</f>
        <v>4</v>
      </c>
    </row>
    <row r="366" spans="1:16" x14ac:dyDescent="0.25">
      <c r="A366">
        <v>477</v>
      </c>
      <c r="B366">
        <v>0</v>
      </c>
      <c r="C366">
        <v>2</v>
      </c>
      <c r="D366" t="s">
        <v>688</v>
      </c>
      <c r="E366" t="s">
        <v>13</v>
      </c>
      <c r="F366">
        <f t="shared" si="10"/>
        <v>1</v>
      </c>
      <c r="G366">
        <v>34</v>
      </c>
      <c r="H366" s="4">
        <f>+IF(G366="",VLOOKUP(B366&amp;C366&amp;E366,AvgAge!$B$5:$AA$16,6,0),G366)</f>
        <v>34</v>
      </c>
      <c r="I366">
        <v>1</v>
      </c>
      <c r="J366">
        <v>0</v>
      </c>
      <c r="K366">
        <v>31027</v>
      </c>
      <c r="L366">
        <v>21</v>
      </c>
      <c r="N366" t="s">
        <v>15</v>
      </c>
      <c r="O366">
        <f t="shared" si="11"/>
        <v>1</v>
      </c>
      <c r="P366">
        <f>+MATCH(B366&amp;C366&amp;E366,AvgAge!$B$5:$B$16)</f>
        <v>4</v>
      </c>
    </row>
    <row r="367" spans="1:16" x14ac:dyDescent="0.25">
      <c r="A367">
        <v>727</v>
      </c>
      <c r="B367">
        <v>1</v>
      </c>
      <c r="C367">
        <v>2</v>
      </c>
      <c r="D367" t="s">
        <v>1016</v>
      </c>
      <c r="E367" t="s">
        <v>17</v>
      </c>
      <c r="F367">
        <f t="shared" si="10"/>
        <v>2</v>
      </c>
      <c r="G367">
        <v>30</v>
      </c>
      <c r="H367" s="4">
        <f>+IF(G367="",VLOOKUP(B367&amp;C367&amp;E367,AvgAge!$B$5:$AA$16,6,0),G367)</f>
        <v>30</v>
      </c>
      <c r="I367">
        <v>3</v>
      </c>
      <c r="J367">
        <v>0</v>
      </c>
      <c r="K367">
        <v>31027</v>
      </c>
      <c r="L367">
        <v>21</v>
      </c>
      <c r="N367" t="s">
        <v>15</v>
      </c>
      <c r="O367">
        <f t="shared" si="11"/>
        <v>1</v>
      </c>
      <c r="P367">
        <f>+MATCH(B367&amp;C367&amp;E367,AvgAge!$B$5:$B$16)</f>
        <v>9</v>
      </c>
    </row>
    <row r="368" spans="1:16" x14ac:dyDescent="0.25">
      <c r="A368">
        <v>444</v>
      </c>
      <c r="B368">
        <v>1</v>
      </c>
      <c r="C368">
        <v>2</v>
      </c>
      <c r="D368" t="s">
        <v>641</v>
      </c>
      <c r="E368" t="s">
        <v>17</v>
      </c>
      <c r="F368">
        <f t="shared" si="10"/>
        <v>2</v>
      </c>
      <c r="G368">
        <v>28</v>
      </c>
      <c r="H368" s="4">
        <f>+IF(G368="",VLOOKUP(B368&amp;C368&amp;E368,AvgAge!$B$5:$AA$16,6,0),G368)</f>
        <v>28</v>
      </c>
      <c r="I368">
        <v>0</v>
      </c>
      <c r="J368">
        <v>0</v>
      </c>
      <c r="K368">
        <v>230434</v>
      </c>
      <c r="L368">
        <v>13</v>
      </c>
      <c r="N368" t="s">
        <v>15</v>
      </c>
      <c r="O368">
        <f t="shared" si="11"/>
        <v>1</v>
      </c>
      <c r="P368">
        <f>+MATCH(B368&amp;C368&amp;E368,AvgAge!$B$5:$B$16)</f>
        <v>9</v>
      </c>
    </row>
    <row r="369" spans="1:16" x14ac:dyDescent="0.25">
      <c r="A369">
        <v>136</v>
      </c>
      <c r="B369">
        <v>0</v>
      </c>
      <c r="C369">
        <v>2</v>
      </c>
      <c r="D369" t="s">
        <v>212</v>
      </c>
      <c r="E369" t="s">
        <v>13</v>
      </c>
      <c r="F369">
        <f t="shared" si="10"/>
        <v>1</v>
      </c>
      <c r="G369">
        <v>23</v>
      </c>
      <c r="H369" s="4">
        <f>+IF(G369="",VLOOKUP(B369&amp;C369&amp;E369,AvgAge!$B$5:$AA$16,6,0),G369)</f>
        <v>23</v>
      </c>
      <c r="I369">
        <v>0</v>
      </c>
      <c r="J369">
        <v>0</v>
      </c>
      <c r="K369" t="s">
        <v>213</v>
      </c>
      <c r="L369">
        <v>15.0458</v>
      </c>
      <c r="N369" t="s">
        <v>20</v>
      </c>
      <c r="O369">
        <f t="shared" si="11"/>
        <v>3</v>
      </c>
      <c r="P369">
        <f>+MATCH(B369&amp;C369&amp;E369,AvgAge!$B$5:$B$16)</f>
        <v>4</v>
      </c>
    </row>
    <row r="370" spans="1:16" x14ac:dyDescent="0.25">
      <c r="A370">
        <v>832</v>
      </c>
      <c r="B370">
        <v>1</v>
      </c>
      <c r="C370">
        <v>2</v>
      </c>
      <c r="D370" t="s">
        <v>1146</v>
      </c>
      <c r="E370" t="s">
        <v>13</v>
      </c>
      <c r="F370">
        <f t="shared" si="10"/>
        <v>1</v>
      </c>
      <c r="G370">
        <v>0.83</v>
      </c>
      <c r="H370" s="4">
        <f>+IF(G370="",VLOOKUP(B370&amp;C370&amp;E370,AvgAge!$B$5:$AA$16,6,0),G370)</f>
        <v>0.83</v>
      </c>
      <c r="I370">
        <v>1</v>
      </c>
      <c r="J370">
        <v>1</v>
      </c>
      <c r="K370">
        <v>29106</v>
      </c>
      <c r="L370">
        <v>18.75</v>
      </c>
      <c r="N370" t="s">
        <v>15</v>
      </c>
      <c r="O370">
        <f t="shared" si="11"/>
        <v>1</v>
      </c>
      <c r="P370">
        <f>+MATCH(B370&amp;C370&amp;E370,AvgAge!$B$5:$B$16)</f>
        <v>10</v>
      </c>
    </row>
    <row r="371" spans="1:16" x14ac:dyDescent="0.25">
      <c r="A371">
        <v>408</v>
      </c>
      <c r="B371">
        <v>1</v>
      </c>
      <c r="C371">
        <v>2</v>
      </c>
      <c r="D371" t="s">
        <v>596</v>
      </c>
      <c r="E371" t="s">
        <v>13</v>
      </c>
      <c r="F371">
        <f t="shared" si="10"/>
        <v>1</v>
      </c>
      <c r="G371">
        <v>3</v>
      </c>
      <c r="H371" s="4">
        <f>+IF(G371="",VLOOKUP(B371&amp;C371&amp;E371,AvgAge!$B$5:$AA$16,6,0),G371)</f>
        <v>3</v>
      </c>
      <c r="I371">
        <v>1</v>
      </c>
      <c r="J371">
        <v>1</v>
      </c>
      <c r="K371">
        <v>29106</v>
      </c>
      <c r="L371">
        <v>18.75</v>
      </c>
      <c r="N371" t="s">
        <v>15</v>
      </c>
      <c r="O371">
        <f t="shared" si="11"/>
        <v>1</v>
      </c>
      <c r="P371">
        <f>+MATCH(B371&amp;C371&amp;E371,AvgAge!$B$5:$B$16)</f>
        <v>10</v>
      </c>
    </row>
    <row r="372" spans="1:16" x14ac:dyDescent="0.25">
      <c r="A372">
        <v>438</v>
      </c>
      <c r="B372">
        <v>1</v>
      </c>
      <c r="C372">
        <v>2</v>
      </c>
      <c r="D372" t="s">
        <v>634</v>
      </c>
      <c r="E372" t="s">
        <v>17</v>
      </c>
      <c r="F372">
        <f t="shared" si="10"/>
        <v>2</v>
      </c>
      <c r="G372">
        <v>24</v>
      </c>
      <c r="H372" s="4">
        <f>+IF(G372="",VLOOKUP(B372&amp;C372&amp;E372,AvgAge!$B$5:$AA$16,6,0),G372)</f>
        <v>24</v>
      </c>
      <c r="I372">
        <v>2</v>
      </c>
      <c r="J372">
        <v>3</v>
      </c>
      <c r="K372">
        <v>29106</v>
      </c>
      <c r="L372">
        <v>18.75</v>
      </c>
      <c r="N372" t="s">
        <v>15</v>
      </c>
      <c r="O372">
        <f t="shared" si="11"/>
        <v>1</v>
      </c>
      <c r="P372">
        <f>+MATCH(B372&amp;C372&amp;E372,AvgAge!$B$5:$B$16)</f>
        <v>9</v>
      </c>
    </row>
    <row r="373" spans="1:16" x14ac:dyDescent="0.25">
      <c r="A373">
        <v>527</v>
      </c>
      <c r="B373">
        <v>1</v>
      </c>
      <c r="C373">
        <v>2</v>
      </c>
      <c r="D373" t="s">
        <v>756</v>
      </c>
      <c r="E373" t="s">
        <v>17</v>
      </c>
      <c r="F373">
        <f t="shared" si="10"/>
        <v>2</v>
      </c>
      <c r="G373">
        <v>50</v>
      </c>
      <c r="H373" s="4">
        <f>+IF(G373="",VLOOKUP(B373&amp;C373&amp;E373,AvgAge!$B$5:$AA$16,6,0),G373)</f>
        <v>50</v>
      </c>
      <c r="I373">
        <v>0</v>
      </c>
      <c r="J373">
        <v>0</v>
      </c>
      <c r="K373" t="s">
        <v>757</v>
      </c>
      <c r="L373">
        <v>10.5</v>
      </c>
      <c r="N373" t="s">
        <v>15</v>
      </c>
      <c r="O373">
        <f t="shared" si="11"/>
        <v>1</v>
      </c>
      <c r="P373">
        <f>+MATCH(B373&amp;C373&amp;E373,AvgAge!$B$5:$B$16)</f>
        <v>9</v>
      </c>
    </row>
    <row r="374" spans="1:16" x14ac:dyDescent="0.25">
      <c r="A374">
        <v>57</v>
      </c>
      <c r="B374">
        <v>1</v>
      </c>
      <c r="C374">
        <v>2</v>
      </c>
      <c r="D374" t="s">
        <v>99</v>
      </c>
      <c r="E374" t="s">
        <v>17</v>
      </c>
      <c r="F374">
        <f t="shared" si="10"/>
        <v>2</v>
      </c>
      <c r="G374">
        <v>21</v>
      </c>
      <c r="H374" s="4">
        <f>+IF(G374="",VLOOKUP(B374&amp;C374&amp;E374,AvgAge!$B$5:$AA$16,6,0),G374)</f>
        <v>21</v>
      </c>
      <c r="I374">
        <v>0</v>
      </c>
      <c r="J374">
        <v>0</v>
      </c>
      <c r="K374" t="s">
        <v>100</v>
      </c>
      <c r="L374">
        <v>10.5</v>
      </c>
      <c r="N374" t="s">
        <v>15</v>
      </c>
      <c r="O374">
        <f t="shared" si="11"/>
        <v>1</v>
      </c>
      <c r="P374">
        <f>+MATCH(B374&amp;C374&amp;E374,AvgAge!$B$5:$B$16)</f>
        <v>9</v>
      </c>
    </row>
    <row r="375" spans="1:16" x14ac:dyDescent="0.25">
      <c r="A375">
        <v>344</v>
      </c>
      <c r="B375">
        <v>0</v>
      </c>
      <c r="C375">
        <v>2</v>
      </c>
      <c r="D375" t="s">
        <v>516</v>
      </c>
      <c r="E375" t="s">
        <v>13</v>
      </c>
      <c r="F375">
        <f t="shared" si="10"/>
        <v>1</v>
      </c>
      <c r="G375">
        <v>25</v>
      </c>
      <c r="H375" s="4">
        <f>+IF(G375="",VLOOKUP(B375&amp;C375&amp;E375,AvgAge!$B$5:$AA$16,6,0),G375)</f>
        <v>25</v>
      </c>
      <c r="I375">
        <v>0</v>
      </c>
      <c r="J375">
        <v>0</v>
      </c>
      <c r="K375">
        <v>244361</v>
      </c>
      <c r="L375">
        <v>13</v>
      </c>
      <c r="N375" t="s">
        <v>15</v>
      </c>
      <c r="O375">
        <f t="shared" si="11"/>
        <v>1</v>
      </c>
      <c r="P375">
        <f>+MATCH(B375&amp;C375&amp;E375,AvgAge!$B$5:$B$16)</f>
        <v>4</v>
      </c>
    </row>
    <row r="376" spans="1:16" x14ac:dyDescent="0.25">
      <c r="A376">
        <v>552</v>
      </c>
      <c r="B376">
        <v>0</v>
      </c>
      <c r="C376">
        <v>2</v>
      </c>
      <c r="D376" t="s">
        <v>792</v>
      </c>
      <c r="E376" t="s">
        <v>13</v>
      </c>
      <c r="F376">
        <f t="shared" si="10"/>
        <v>1</v>
      </c>
      <c r="G376">
        <v>27</v>
      </c>
      <c r="H376" s="4">
        <f>+IF(G376="",VLOOKUP(B376&amp;C376&amp;E376,AvgAge!$B$5:$AA$16,6,0),G376)</f>
        <v>27</v>
      </c>
      <c r="I376">
        <v>0</v>
      </c>
      <c r="J376">
        <v>0</v>
      </c>
      <c r="K376">
        <v>244358</v>
      </c>
      <c r="L376">
        <v>26</v>
      </c>
      <c r="N376" t="s">
        <v>15</v>
      </c>
      <c r="O376">
        <f t="shared" si="11"/>
        <v>1</v>
      </c>
      <c r="P376">
        <f>+MATCH(B376&amp;C376&amp;E376,AvgAge!$B$5:$B$16)</f>
        <v>4</v>
      </c>
    </row>
    <row r="377" spans="1:16" x14ac:dyDescent="0.25">
      <c r="A377">
        <v>881</v>
      </c>
      <c r="B377">
        <v>1</v>
      </c>
      <c r="C377">
        <v>2</v>
      </c>
      <c r="D377" t="s">
        <v>1207</v>
      </c>
      <c r="E377" t="s">
        <v>17</v>
      </c>
      <c r="F377">
        <f t="shared" si="10"/>
        <v>2</v>
      </c>
      <c r="G377">
        <v>25</v>
      </c>
      <c r="H377" s="4">
        <f>+IF(G377="",VLOOKUP(B377&amp;C377&amp;E377,AvgAge!$B$5:$AA$16,6,0),G377)</f>
        <v>25</v>
      </c>
      <c r="I377">
        <v>0</v>
      </c>
      <c r="J377">
        <v>1</v>
      </c>
      <c r="K377">
        <v>230433</v>
      </c>
      <c r="L377">
        <v>26</v>
      </c>
      <c r="N377" t="s">
        <v>15</v>
      </c>
      <c r="O377">
        <f t="shared" si="11"/>
        <v>1</v>
      </c>
      <c r="P377">
        <f>+MATCH(B377&amp;C377&amp;E377,AvgAge!$B$5:$B$16)</f>
        <v>9</v>
      </c>
    </row>
    <row r="378" spans="1:16" x14ac:dyDescent="0.25">
      <c r="A378">
        <v>418</v>
      </c>
      <c r="B378">
        <v>1</v>
      </c>
      <c r="C378">
        <v>2</v>
      </c>
      <c r="D378" t="s">
        <v>607</v>
      </c>
      <c r="E378" t="s">
        <v>17</v>
      </c>
      <c r="F378">
        <f t="shared" si="10"/>
        <v>2</v>
      </c>
      <c r="G378">
        <v>18</v>
      </c>
      <c r="H378" s="4">
        <f>+IF(G378="",VLOOKUP(B378&amp;C378&amp;E378,AvgAge!$B$5:$AA$16,6,0),G378)</f>
        <v>18</v>
      </c>
      <c r="I378">
        <v>0</v>
      </c>
      <c r="J378">
        <v>2</v>
      </c>
      <c r="K378">
        <v>250652</v>
      </c>
      <c r="L378">
        <v>13</v>
      </c>
      <c r="N378" t="s">
        <v>15</v>
      </c>
      <c r="O378">
        <f t="shared" si="11"/>
        <v>1</v>
      </c>
      <c r="P378">
        <f>+MATCH(B378&amp;C378&amp;E378,AvgAge!$B$5:$B$16)</f>
        <v>9</v>
      </c>
    </row>
    <row r="379" spans="1:16" x14ac:dyDescent="0.25">
      <c r="A379">
        <v>748</v>
      </c>
      <c r="B379">
        <v>1</v>
      </c>
      <c r="C379">
        <v>2</v>
      </c>
      <c r="D379" t="s">
        <v>1042</v>
      </c>
      <c r="E379" t="s">
        <v>17</v>
      </c>
      <c r="F379">
        <f t="shared" si="10"/>
        <v>2</v>
      </c>
      <c r="G379">
        <v>30</v>
      </c>
      <c r="H379" s="4">
        <f>+IF(G379="",VLOOKUP(B379&amp;C379&amp;E379,AvgAge!$B$5:$AA$16,6,0),G379)</f>
        <v>30</v>
      </c>
      <c r="I379">
        <v>0</v>
      </c>
      <c r="J379">
        <v>0</v>
      </c>
      <c r="K379">
        <v>250648</v>
      </c>
      <c r="L379">
        <v>13</v>
      </c>
      <c r="N379" t="s">
        <v>15</v>
      </c>
      <c r="O379">
        <f t="shared" si="11"/>
        <v>1</v>
      </c>
      <c r="P379">
        <f>+MATCH(B379&amp;C379&amp;E379,AvgAge!$B$5:$B$16)</f>
        <v>9</v>
      </c>
    </row>
    <row r="380" spans="1:16" x14ac:dyDescent="0.25">
      <c r="A380">
        <v>233</v>
      </c>
      <c r="B380">
        <v>0</v>
      </c>
      <c r="C380">
        <v>2</v>
      </c>
      <c r="D380" t="s">
        <v>353</v>
      </c>
      <c r="E380" t="s">
        <v>13</v>
      </c>
      <c r="F380">
        <f t="shared" si="10"/>
        <v>1</v>
      </c>
      <c r="G380">
        <v>59</v>
      </c>
      <c r="H380" s="4">
        <f>+IF(G380="",VLOOKUP(B380&amp;C380&amp;E380,AvgAge!$B$5:$AA$16,6,0),G380)</f>
        <v>59</v>
      </c>
      <c r="I380">
        <v>0</v>
      </c>
      <c r="J380">
        <v>0</v>
      </c>
      <c r="K380">
        <v>237442</v>
      </c>
      <c r="L380">
        <v>13.5</v>
      </c>
      <c r="N380" t="s">
        <v>15</v>
      </c>
      <c r="O380">
        <f t="shared" si="11"/>
        <v>1</v>
      </c>
      <c r="P380">
        <f>+MATCH(B380&amp;C380&amp;E380,AvgAge!$B$5:$B$16)</f>
        <v>4</v>
      </c>
    </row>
    <row r="381" spans="1:16" x14ac:dyDescent="0.25">
      <c r="A381">
        <v>323</v>
      </c>
      <c r="B381">
        <v>1</v>
      </c>
      <c r="C381">
        <v>2</v>
      </c>
      <c r="D381" t="s">
        <v>488</v>
      </c>
      <c r="E381" t="s">
        <v>17</v>
      </c>
      <c r="F381">
        <f t="shared" si="10"/>
        <v>2</v>
      </c>
      <c r="G381">
        <v>30</v>
      </c>
      <c r="H381" s="4">
        <f>+IF(G381="",VLOOKUP(B381&amp;C381&amp;E381,AvgAge!$B$5:$AA$16,6,0),G381)</f>
        <v>30</v>
      </c>
      <c r="I381">
        <v>0</v>
      </c>
      <c r="J381">
        <v>0</v>
      </c>
      <c r="K381">
        <v>234818</v>
      </c>
      <c r="L381">
        <v>12.35</v>
      </c>
      <c r="N381" t="s">
        <v>27</v>
      </c>
      <c r="O381">
        <f t="shared" si="11"/>
        <v>2</v>
      </c>
      <c r="P381">
        <f>+MATCH(B381&amp;C381&amp;E381,AvgAge!$B$5:$B$16)</f>
        <v>9</v>
      </c>
    </row>
    <row r="382" spans="1:16" x14ac:dyDescent="0.25">
      <c r="A382">
        <v>813</v>
      </c>
      <c r="B382">
        <v>0</v>
      </c>
      <c r="C382">
        <v>2</v>
      </c>
      <c r="D382" t="s">
        <v>1122</v>
      </c>
      <c r="E382" t="s">
        <v>13</v>
      </c>
      <c r="F382">
        <f t="shared" si="10"/>
        <v>1</v>
      </c>
      <c r="G382">
        <v>35</v>
      </c>
      <c r="H382" s="4">
        <f>+IF(G382="",VLOOKUP(B382&amp;C382&amp;E382,AvgAge!$B$5:$AA$16,6,0),G382)</f>
        <v>35</v>
      </c>
      <c r="I382">
        <v>0</v>
      </c>
      <c r="J382">
        <v>0</v>
      </c>
      <c r="K382">
        <v>28206</v>
      </c>
      <c r="L382">
        <v>10.5</v>
      </c>
      <c r="N382" t="s">
        <v>15</v>
      </c>
      <c r="O382">
        <f t="shared" si="11"/>
        <v>1</v>
      </c>
      <c r="P382">
        <f>+MATCH(B382&amp;C382&amp;E382,AvgAge!$B$5:$B$16)</f>
        <v>4</v>
      </c>
    </row>
    <row r="383" spans="1:16" x14ac:dyDescent="0.25">
      <c r="A383">
        <v>347</v>
      </c>
      <c r="B383">
        <v>1</v>
      </c>
      <c r="C383">
        <v>2</v>
      </c>
      <c r="D383" t="s">
        <v>519</v>
      </c>
      <c r="E383" t="s">
        <v>17</v>
      </c>
      <c r="F383">
        <f t="shared" si="10"/>
        <v>2</v>
      </c>
      <c r="G383">
        <v>40</v>
      </c>
      <c r="H383" s="4">
        <f>+IF(G383="",VLOOKUP(B383&amp;C383&amp;E383,AvgAge!$B$5:$AA$16,6,0),G383)</f>
        <v>40</v>
      </c>
      <c r="I383">
        <v>0</v>
      </c>
      <c r="J383">
        <v>0</v>
      </c>
      <c r="K383">
        <v>31418</v>
      </c>
      <c r="L383">
        <v>13</v>
      </c>
      <c r="N383" t="s">
        <v>15</v>
      </c>
      <c r="O383">
        <f t="shared" si="11"/>
        <v>1</v>
      </c>
      <c r="P383">
        <f>+MATCH(B383&amp;C383&amp;E383,AvgAge!$B$5:$B$16)</f>
        <v>9</v>
      </c>
    </row>
    <row r="384" spans="1:16" x14ac:dyDescent="0.25">
      <c r="A384">
        <v>135</v>
      </c>
      <c r="B384">
        <v>0</v>
      </c>
      <c r="C384">
        <v>2</v>
      </c>
      <c r="D384" t="s">
        <v>210</v>
      </c>
      <c r="E384" t="s">
        <v>13</v>
      </c>
      <c r="F384">
        <f t="shared" si="10"/>
        <v>1</v>
      </c>
      <c r="G384">
        <v>25</v>
      </c>
      <c r="H384" s="4">
        <f>+IF(G384="",VLOOKUP(B384&amp;C384&amp;E384,AvgAge!$B$5:$AA$16,6,0),G384)</f>
        <v>25</v>
      </c>
      <c r="I384">
        <v>0</v>
      </c>
      <c r="J384">
        <v>0</v>
      </c>
      <c r="K384" t="s">
        <v>211</v>
      </c>
      <c r="L384">
        <v>13</v>
      </c>
      <c r="N384" t="s">
        <v>15</v>
      </c>
      <c r="O384">
        <f t="shared" si="11"/>
        <v>1</v>
      </c>
      <c r="P384">
        <f>+MATCH(B384&amp;C384&amp;E384,AvgAge!$B$5:$B$16)</f>
        <v>4</v>
      </c>
    </row>
    <row r="385" spans="1:16" x14ac:dyDescent="0.25">
      <c r="A385">
        <v>459</v>
      </c>
      <c r="B385">
        <v>1</v>
      </c>
      <c r="C385">
        <v>2</v>
      </c>
      <c r="D385" t="s">
        <v>663</v>
      </c>
      <c r="E385" t="s">
        <v>17</v>
      </c>
      <c r="F385">
        <f t="shared" si="10"/>
        <v>2</v>
      </c>
      <c r="G385">
        <v>50</v>
      </c>
      <c r="H385" s="4">
        <f>+IF(G385="",VLOOKUP(B385&amp;C385&amp;E385,AvgAge!$B$5:$AA$16,6,0),G385)</f>
        <v>50</v>
      </c>
      <c r="I385">
        <v>0</v>
      </c>
      <c r="J385">
        <v>0</v>
      </c>
      <c r="K385" t="s">
        <v>664</v>
      </c>
      <c r="L385">
        <v>10.5</v>
      </c>
      <c r="N385" t="s">
        <v>15</v>
      </c>
      <c r="O385">
        <f t="shared" si="11"/>
        <v>1</v>
      </c>
      <c r="P385">
        <f>+MATCH(B385&amp;C385&amp;E385,AvgAge!$B$5:$B$16)</f>
        <v>9</v>
      </c>
    </row>
    <row r="386" spans="1:16" x14ac:dyDescent="0.25">
      <c r="A386">
        <v>735</v>
      </c>
      <c r="B386">
        <v>0</v>
      </c>
      <c r="C386">
        <v>2</v>
      </c>
      <c r="D386" t="s">
        <v>1025</v>
      </c>
      <c r="E386" t="s">
        <v>13</v>
      </c>
      <c r="F386">
        <f t="shared" si="10"/>
        <v>1</v>
      </c>
      <c r="G386">
        <v>23</v>
      </c>
      <c r="H386" s="4">
        <f>+IF(G386="",VLOOKUP(B386&amp;C386&amp;E386,AvgAge!$B$5:$AA$16,6,0),G386)</f>
        <v>23</v>
      </c>
      <c r="I386">
        <v>0</v>
      </c>
      <c r="J386">
        <v>0</v>
      </c>
      <c r="K386">
        <v>233639</v>
      </c>
      <c r="L386">
        <v>13</v>
      </c>
      <c r="N386" t="s">
        <v>15</v>
      </c>
      <c r="O386">
        <f t="shared" si="11"/>
        <v>1</v>
      </c>
      <c r="P386">
        <f>+MATCH(B386&amp;C386&amp;E386,AvgAge!$B$5:$B$16)</f>
        <v>4</v>
      </c>
    </row>
    <row r="387" spans="1:16" x14ac:dyDescent="0.25">
      <c r="A387">
        <v>400</v>
      </c>
      <c r="B387">
        <v>1</v>
      </c>
      <c r="C387">
        <v>2</v>
      </c>
      <c r="D387" t="s">
        <v>587</v>
      </c>
      <c r="E387" t="s">
        <v>17</v>
      </c>
      <c r="F387">
        <f t="shared" si="10"/>
        <v>2</v>
      </c>
      <c r="G387">
        <v>28</v>
      </c>
      <c r="H387" s="4">
        <f>+IF(G387="",VLOOKUP(B387&amp;C387&amp;E387,AvgAge!$B$5:$AA$16,6,0),G387)</f>
        <v>28</v>
      </c>
      <c r="I387">
        <v>0</v>
      </c>
      <c r="J387">
        <v>0</v>
      </c>
      <c r="K387">
        <v>240929</v>
      </c>
      <c r="L387">
        <v>12.65</v>
      </c>
      <c r="N387" t="s">
        <v>15</v>
      </c>
      <c r="O387">
        <f t="shared" si="11"/>
        <v>1</v>
      </c>
      <c r="P387">
        <f>+MATCH(B387&amp;C387&amp;E387,AvgAge!$B$5:$B$16)</f>
        <v>9</v>
      </c>
    </row>
    <row r="388" spans="1:16" x14ac:dyDescent="0.25">
      <c r="A388">
        <v>718</v>
      </c>
      <c r="B388">
        <v>1</v>
      </c>
      <c r="C388">
        <v>2</v>
      </c>
      <c r="D388" t="s">
        <v>1006</v>
      </c>
      <c r="E388" t="s">
        <v>17</v>
      </c>
      <c r="F388">
        <f t="shared" ref="F388:F451" si="12">+IF(E388="male",1,2)</f>
        <v>2</v>
      </c>
      <c r="G388">
        <v>27</v>
      </c>
      <c r="H388" s="4">
        <f>+IF(G388="",VLOOKUP(B388&amp;C388&amp;E388,AvgAge!$B$5:$AA$16,6,0),G388)</f>
        <v>27</v>
      </c>
      <c r="I388">
        <v>0</v>
      </c>
      <c r="J388">
        <v>0</v>
      </c>
      <c r="K388">
        <v>34218</v>
      </c>
      <c r="L388">
        <v>10.5</v>
      </c>
      <c r="M388" t="s">
        <v>195</v>
      </c>
      <c r="N388" t="s">
        <v>15</v>
      </c>
      <c r="O388">
        <f t="shared" ref="O388:O451" si="13">+IF(N388="S",1,IF(N388="Q",2,3))</f>
        <v>1</v>
      </c>
      <c r="P388">
        <f>+MATCH(B388&amp;C388&amp;E388,AvgAge!$B$5:$B$16)</f>
        <v>9</v>
      </c>
    </row>
    <row r="389" spans="1:16" x14ac:dyDescent="0.25">
      <c r="A389">
        <v>118</v>
      </c>
      <c r="B389">
        <v>0</v>
      </c>
      <c r="C389">
        <v>2</v>
      </c>
      <c r="D389" t="s">
        <v>185</v>
      </c>
      <c r="E389" t="s">
        <v>13</v>
      </c>
      <c r="F389">
        <f t="shared" si="12"/>
        <v>1</v>
      </c>
      <c r="G389">
        <v>29</v>
      </c>
      <c r="H389" s="4">
        <f>+IF(G389="",VLOOKUP(B389&amp;C389&amp;E389,AvgAge!$B$5:$AA$16,6,0),G389)</f>
        <v>29</v>
      </c>
      <c r="I389">
        <v>1</v>
      </c>
      <c r="J389">
        <v>0</v>
      </c>
      <c r="K389">
        <v>11668</v>
      </c>
      <c r="L389">
        <v>21</v>
      </c>
      <c r="N389" t="s">
        <v>15</v>
      </c>
      <c r="O389">
        <f t="shared" si="13"/>
        <v>1</v>
      </c>
      <c r="P389">
        <f>+MATCH(B389&amp;C389&amp;E389,AvgAge!$B$5:$B$16)</f>
        <v>4</v>
      </c>
    </row>
    <row r="390" spans="1:16" x14ac:dyDescent="0.25">
      <c r="A390">
        <v>42</v>
      </c>
      <c r="B390">
        <v>0</v>
      </c>
      <c r="C390">
        <v>2</v>
      </c>
      <c r="D390" t="s">
        <v>77</v>
      </c>
      <c r="E390" t="s">
        <v>17</v>
      </c>
      <c r="F390">
        <f t="shared" si="12"/>
        <v>2</v>
      </c>
      <c r="G390">
        <v>27</v>
      </c>
      <c r="H390" s="4">
        <f>+IF(G390="",VLOOKUP(B390&amp;C390&amp;E390,AvgAge!$B$5:$AA$16,6,0),G390)</f>
        <v>27</v>
      </c>
      <c r="I390">
        <v>1</v>
      </c>
      <c r="J390">
        <v>0</v>
      </c>
      <c r="K390">
        <v>11668</v>
      </c>
      <c r="L390">
        <v>21</v>
      </c>
      <c r="N390" t="s">
        <v>15</v>
      </c>
      <c r="O390">
        <f t="shared" si="13"/>
        <v>1</v>
      </c>
      <c r="P390">
        <f>+MATCH(B390&amp;C390&amp;E390,AvgAge!$B$5:$B$16)</f>
        <v>3</v>
      </c>
    </row>
    <row r="391" spans="1:16" x14ac:dyDescent="0.25">
      <c r="A391">
        <v>675</v>
      </c>
      <c r="B391">
        <v>0</v>
      </c>
      <c r="C391">
        <v>2</v>
      </c>
      <c r="D391" t="s">
        <v>951</v>
      </c>
      <c r="E391" t="s">
        <v>13</v>
      </c>
      <c r="F391">
        <f t="shared" si="12"/>
        <v>1</v>
      </c>
      <c r="H391" s="4">
        <f>+IF(G391="",VLOOKUP(B391&amp;C391&amp;E391,AvgAge!$B$5:$AA$16,6,0),G391)</f>
        <v>33.36904761904762</v>
      </c>
      <c r="I391">
        <v>0</v>
      </c>
      <c r="J391">
        <v>0</v>
      </c>
      <c r="K391">
        <v>239856</v>
      </c>
      <c r="L391">
        <v>0</v>
      </c>
      <c r="N391" t="s">
        <v>15</v>
      </c>
      <c r="O391">
        <f t="shared" si="13"/>
        <v>1</v>
      </c>
      <c r="P391">
        <f>+MATCH(B391&amp;C391&amp;E391,AvgAge!$B$5:$B$16)</f>
        <v>4</v>
      </c>
    </row>
    <row r="392" spans="1:16" x14ac:dyDescent="0.25">
      <c r="A392">
        <v>162</v>
      </c>
      <c r="B392">
        <v>1</v>
      </c>
      <c r="C392">
        <v>2</v>
      </c>
      <c r="D392" t="s">
        <v>253</v>
      </c>
      <c r="E392" t="s">
        <v>17</v>
      </c>
      <c r="F392">
        <f t="shared" si="12"/>
        <v>2</v>
      </c>
      <c r="G392">
        <v>40</v>
      </c>
      <c r="H392" s="4">
        <f>+IF(G392="",VLOOKUP(B392&amp;C392&amp;E392,AvgAge!$B$5:$AA$16,6,0),G392)</f>
        <v>40</v>
      </c>
      <c r="I392">
        <v>0</v>
      </c>
      <c r="J392">
        <v>0</v>
      </c>
      <c r="K392" t="s">
        <v>254</v>
      </c>
      <c r="L392">
        <v>15.75</v>
      </c>
      <c r="N392" t="s">
        <v>15</v>
      </c>
      <c r="O392">
        <f t="shared" si="13"/>
        <v>1</v>
      </c>
      <c r="P392">
        <f>+MATCH(B392&amp;C392&amp;E392,AvgAge!$B$5:$B$16)</f>
        <v>9</v>
      </c>
    </row>
    <row r="393" spans="1:16" x14ac:dyDescent="0.25">
      <c r="A393">
        <v>124</v>
      </c>
      <c r="B393">
        <v>1</v>
      </c>
      <c r="C393">
        <v>2</v>
      </c>
      <c r="D393" t="s">
        <v>194</v>
      </c>
      <c r="E393" t="s">
        <v>17</v>
      </c>
      <c r="F393">
        <f t="shared" si="12"/>
        <v>2</v>
      </c>
      <c r="G393">
        <v>32.5</v>
      </c>
      <c r="H393" s="4">
        <f>+IF(G393="",VLOOKUP(B393&amp;C393&amp;E393,AvgAge!$B$5:$AA$16,6,0),G393)</f>
        <v>32.5</v>
      </c>
      <c r="I393">
        <v>0</v>
      </c>
      <c r="J393">
        <v>0</v>
      </c>
      <c r="K393">
        <v>27267</v>
      </c>
      <c r="L393">
        <v>13</v>
      </c>
      <c r="M393" t="s">
        <v>195</v>
      </c>
      <c r="N393" t="s">
        <v>15</v>
      </c>
      <c r="O393">
        <f t="shared" si="13"/>
        <v>1</v>
      </c>
      <c r="P393">
        <f>+MATCH(B393&amp;C393&amp;E393,AvgAge!$B$5:$B$16)</f>
        <v>9</v>
      </c>
    </row>
    <row r="394" spans="1:16" x14ac:dyDescent="0.25">
      <c r="A394">
        <v>134</v>
      </c>
      <c r="B394">
        <v>1</v>
      </c>
      <c r="C394">
        <v>2</v>
      </c>
      <c r="D394" t="s">
        <v>209</v>
      </c>
      <c r="E394" t="s">
        <v>17</v>
      </c>
      <c r="F394">
        <f t="shared" si="12"/>
        <v>2</v>
      </c>
      <c r="G394">
        <v>29</v>
      </c>
      <c r="H394" s="4">
        <f>+IF(G394="",VLOOKUP(B394&amp;C394&amp;E394,AvgAge!$B$5:$AA$16,6,0),G394)</f>
        <v>29</v>
      </c>
      <c r="I394">
        <v>1</v>
      </c>
      <c r="J394">
        <v>0</v>
      </c>
      <c r="K394">
        <v>228414</v>
      </c>
      <c r="L394">
        <v>26</v>
      </c>
      <c r="N394" t="s">
        <v>15</v>
      </c>
      <c r="O394">
        <f t="shared" si="13"/>
        <v>1</v>
      </c>
      <c r="P394">
        <f>+MATCH(B394&amp;C394&amp;E394,AvgAge!$B$5:$B$16)</f>
        <v>9</v>
      </c>
    </row>
    <row r="395" spans="1:16" x14ac:dyDescent="0.25">
      <c r="A395">
        <v>751</v>
      </c>
      <c r="B395">
        <v>1</v>
      </c>
      <c r="C395">
        <v>2</v>
      </c>
      <c r="D395" t="s">
        <v>1046</v>
      </c>
      <c r="E395" t="s">
        <v>17</v>
      </c>
      <c r="F395">
        <f t="shared" si="12"/>
        <v>2</v>
      </c>
      <c r="G395">
        <v>4</v>
      </c>
      <c r="H395" s="4">
        <f>+IF(G395="",VLOOKUP(B395&amp;C395&amp;E395,AvgAge!$B$5:$AA$16,6,0),G395)</f>
        <v>4</v>
      </c>
      <c r="I395">
        <v>1</v>
      </c>
      <c r="J395">
        <v>1</v>
      </c>
      <c r="K395">
        <v>29103</v>
      </c>
      <c r="L395">
        <v>23</v>
      </c>
      <c r="N395" t="s">
        <v>15</v>
      </c>
      <c r="O395">
        <f t="shared" si="13"/>
        <v>1</v>
      </c>
      <c r="P395">
        <f>+MATCH(B395&amp;C395&amp;E395,AvgAge!$B$5:$B$16)</f>
        <v>9</v>
      </c>
    </row>
    <row r="396" spans="1:16" x14ac:dyDescent="0.25">
      <c r="A396">
        <v>59</v>
      </c>
      <c r="B396">
        <v>1</v>
      </c>
      <c r="C396">
        <v>2</v>
      </c>
      <c r="D396" t="s">
        <v>102</v>
      </c>
      <c r="E396" t="s">
        <v>17</v>
      </c>
      <c r="F396">
        <f t="shared" si="12"/>
        <v>2</v>
      </c>
      <c r="G396">
        <v>5</v>
      </c>
      <c r="H396" s="4">
        <f>+IF(G396="",VLOOKUP(B396&amp;C396&amp;E396,AvgAge!$B$5:$AA$16,6,0),G396)</f>
        <v>5</v>
      </c>
      <c r="I396">
        <v>1</v>
      </c>
      <c r="J396">
        <v>2</v>
      </c>
      <c r="K396" t="s">
        <v>103</v>
      </c>
      <c r="L396">
        <v>27.75</v>
      </c>
      <c r="N396" t="s">
        <v>15</v>
      </c>
      <c r="O396">
        <f t="shared" si="13"/>
        <v>1</v>
      </c>
      <c r="P396">
        <f>+MATCH(B396&amp;C396&amp;E396,AvgAge!$B$5:$B$16)</f>
        <v>9</v>
      </c>
    </row>
    <row r="397" spans="1:16" x14ac:dyDescent="0.25">
      <c r="A397">
        <v>451</v>
      </c>
      <c r="B397">
        <v>0</v>
      </c>
      <c r="C397">
        <v>2</v>
      </c>
      <c r="D397" t="s">
        <v>650</v>
      </c>
      <c r="E397" t="s">
        <v>13</v>
      </c>
      <c r="F397">
        <f t="shared" si="12"/>
        <v>1</v>
      </c>
      <c r="G397">
        <v>36</v>
      </c>
      <c r="H397" s="4">
        <f>+IF(G397="",VLOOKUP(B397&amp;C397&amp;E397,AvgAge!$B$5:$AA$16,6,0),G397)</f>
        <v>36</v>
      </c>
      <c r="I397">
        <v>1</v>
      </c>
      <c r="J397">
        <v>2</v>
      </c>
      <c r="K397" t="s">
        <v>103</v>
      </c>
      <c r="L397">
        <v>27.75</v>
      </c>
      <c r="N397" t="s">
        <v>15</v>
      </c>
      <c r="O397">
        <f t="shared" si="13"/>
        <v>1</v>
      </c>
      <c r="P397">
        <f>+MATCH(B397&amp;C397&amp;E397,AvgAge!$B$5:$B$16)</f>
        <v>4</v>
      </c>
    </row>
    <row r="398" spans="1:16" x14ac:dyDescent="0.25">
      <c r="A398">
        <v>473</v>
      </c>
      <c r="B398">
        <v>1</v>
      </c>
      <c r="C398">
        <v>2</v>
      </c>
      <c r="D398" t="s">
        <v>682</v>
      </c>
      <c r="E398" t="s">
        <v>17</v>
      </c>
      <c r="F398">
        <f t="shared" si="12"/>
        <v>2</v>
      </c>
      <c r="G398">
        <v>33</v>
      </c>
      <c r="H398" s="4">
        <f>+IF(G398="",VLOOKUP(B398&amp;C398&amp;E398,AvgAge!$B$5:$AA$16,6,0),G398)</f>
        <v>33</v>
      </c>
      <c r="I398">
        <v>1</v>
      </c>
      <c r="J398">
        <v>2</v>
      </c>
      <c r="K398" t="s">
        <v>103</v>
      </c>
      <c r="L398">
        <v>27.75</v>
      </c>
      <c r="N398" t="s">
        <v>15</v>
      </c>
      <c r="O398">
        <f t="shared" si="13"/>
        <v>1</v>
      </c>
      <c r="P398">
        <f>+MATCH(B398&amp;C398&amp;E398,AvgAge!$B$5:$B$16)</f>
        <v>9</v>
      </c>
    </row>
    <row r="399" spans="1:16" x14ac:dyDescent="0.25">
      <c r="A399">
        <v>34</v>
      </c>
      <c r="B399">
        <v>0</v>
      </c>
      <c r="C399">
        <v>2</v>
      </c>
      <c r="D399" t="s">
        <v>66</v>
      </c>
      <c r="E399" t="s">
        <v>13</v>
      </c>
      <c r="F399">
        <f t="shared" si="12"/>
        <v>1</v>
      </c>
      <c r="G399">
        <v>66</v>
      </c>
      <c r="H399" s="4">
        <f>+IF(G399="",VLOOKUP(B399&amp;C399&amp;E399,AvgAge!$B$5:$AA$16,6,0),G399)</f>
        <v>66</v>
      </c>
      <c r="I399">
        <v>0</v>
      </c>
      <c r="J399">
        <v>0</v>
      </c>
      <c r="K399" t="s">
        <v>67</v>
      </c>
      <c r="L399">
        <v>10.5</v>
      </c>
      <c r="N399" t="s">
        <v>15</v>
      </c>
      <c r="O399">
        <f t="shared" si="13"/>
        <v>1</v>
      </c>
      <c r="P399">
        <f>+MATCH(B399&amp;C399&amp;E399,AvgAge!$B$5:$B$16)</f>
        <v>4</v>
      </c>
    </row>
    <row r="400" spans="1:16" x14ac:dyDescent="0.25">
      <c r="A400">
        <v>674</v>
      </c>
      <c r="B400">
        <v>1</v>
      </c>
      <c r="C400">
        <v>2</v>
      </c>
      <c r="D400" t="s">
        <v>950</v>
      </c>
      <c r="E400" t="s">
        <v>13</v>
      </c>
      <c r="F400">
        <f t="shared" si="12"/>
        <v>1</v>
      </c>
      <c r="G400">
        <v>31</v>
      </c>
      <c r="H400" s="4">
        <f>+IF(G400="",VLOOKUP(B400&amp;C400&amp;E400,AvgAge!$B$5:$AA$16,6,0),G400)</f>
        <v>31</v>
      </c>
      <c r="I400">
        <v>0</v>
      </c>
      <c r="J400">
        <v>0</v>
      </c>
      <c r="K400">
        <v>244270</v>
      </c>
      <c r="L400">
        <v>13</v>
      </c>
      <c r="N400" t="s">
        <v>15</v>
      </c>
      <c r="O400">
        <f t="shared" si="13"/>
        <v>1</v>
      </c>
      <c r="P400">
        <f>+MATCH(B400&amp;C400&amp;E400,AvgAge!$B$5:$B$16)</f>
        <v>10</v>
      </c>
    </row>
    <row r="401" spans="1:16" x14ac:dyDescent="0.25">
      <c r="A401">
        <v>18</v>
      </c>
      <c r="B401">
        <v>1</v>
      </c>
      <c r="C401">
        <v>2</v>
      </c>
      <c r="D401" t="s">
        <v>44</v>
      </c>
      <c r="E401" t="s">
        <v>13</v>
      </c>
      <c r="F401">
        <f t="shared" si="12"/>
        <v>1</v>
      </c>
      <c r="H401" s="4">
        <f>+IF(G401="",VLOOKUP(B401&amp;C401&amp;E401,AvgAge!$B$5:$AA$16,6,0),G401)</f>
        <v>16.022000000000002</v>
      </c>
      <c r="I401">
        <v>0</v>
      </c>
      <c r="J401">
        <v>0</v>
      </c>
      <c r="K401">
        <v>244373</v>
      </c>
      <c r="L401">
        <v>13</v>
      </c>
      <c r="N401" t="s">
        <v>15</v>
      </c>
      <c r="O401">
        <f t="shared" si="13"/>
        <v>1</v>
      </c>
      <c r="P401">
        <f>+MATCH(B401&amp;C401&amp;E401,AvgAge!$B$5:$B$16)</f>
        <v>10</v>
      </c>
    </row>
    <row r="402" spans="1:16" x14ac:dyDescent="0.25">
      <c r="A402">
        <v>200</v>
      </c>
      <c r="B402">
        <v>0</v>
      </c>
      <c r="C402">
        <v>2</v>
      </c>
      <c r="D402" t="s">
        <v>306</v>
      </c>
      <c r="E402" t="s">
        <v>17</v>
      </c>
      <c r="F402">
        <f t="shared" si="12"/>
        <v>2</v>
      </c>
      <c r="G402">
        <v>24</v>
      </c>
      <c r="H402" s="4">
        <f>+IF(G402="",VLOOKUP(B402&amp;C402&amp;E402,AvgAge!$B$5:$AA$16,6,0),G402)</f>
        <v>24</v>
      </c>
      <c r="I402">
        <v>0</v>
      </c>
      <c r="J402">
        <v>0</v>
      </c>
      <c r="K402">
        <v>248747</v>
      </c>
      <c r="L402">
        <v>13</v>
      </c>
      <c r="N402" t="s">
        <v>15</v>
      </c>
      <c r="O402">
        <f t="shared" si="13"/>
        <v>1</v>
      </c>
      <c r="P402">
        <f>+MATCH(B402&amp;C402&amp;E402,AvgAge!$B$5:$B$16)</f>
        <v>3</v>
      </c>
    </row>
    <row r="403" spans="1:16" x14ac:dyDescent="0.25">
      <c r="A403">
        <v>846</v>
      </c>
      <c r="B403">
        <v>0</v>
      </c>
      <c r="C403">
        <v>3</v>
      </c>
      <c r="D403" t="s">
        <v>1164</v>
      </c>
      <c r="E403" t="s">
        <v>13</v>
      </c>
      <c r="F403">
        <f t="shared" si="12"/>
        <v>1</v>
      </c>
      <c r="G403">
        <v>42</v>
      </c>
      <c r="H403" s="4">
        <f>+IF(G403="",VLOOKUP(B403&amp;C403&amp;E403,AvgAge!$B$5:$AA$16,6,0),G403)</f>
        <v>42</v>
      </c>
      <c r="I403">
        <v>0</v>
      </c>
      <c r="J403">
        <v>0</v>
      </c>
      <c r="K403" t="s">
        <v>1165</v>
      </c>
      <c r="L403">
        <v>7.55</v>
      </c>
      <c r="N403" t="s">
        <v>15</v>
      </c>
      <c r="O403">
        <f t="shared" si="13"/>
        <v>1</v>
      </c>
      <c r="P403">
        <f>+MATCH(B403&amp;C403&amp;E403,AvgAge!$B$5:$B$16)</f>
        <v>6</v>
      </c>
    </row>
    <row r="404" spans="1:16" x14ac:dyDescent="0.25">
      <c r="A404">
        <v>747</v>
      </c>
      <c r="B404">
        <v>0</v>
      </c>
      <c r="C404">
        <v>3</v>
      </c>
      <c r="D404" t="s">
        <v>1041</v>
      </c>
      <c r="E404" t="s">
        <v>13</v>
      </c>
      <c r="F404">
        <f t="shared" si="12"/>
        <v>1</v>
      </c>
      <c r="G404">
        <v>16</v>
      </c>
      <c r="H404" s="4">
        <f>+IF(G404="",VLOOKUP(B404&amp;C404&amp;E404,AvgAge!$B$5:$AA$16,6,0),G404)</f>
        <v>16</v>
      </c>
      <c r="I404">
        <v>1</v>
      </c>
      <c r="J404">
        <v>1</v>
      </c>
      <c r="K404" t="s">
        <v>424</v>
      </c>
      <c r="L404">
        <v>20.25</v>
      </c>
      <c r="N404" t="s">
        <v>15</v>
      </c>
      <c r="O404">
        <f t="shared" si="13"/>
        <v>1</v>
      </c>
      <c r="P404">
        <f>+MATCH(B404&amp;C404&amp;E404,AvgAge!$B$5:$B$16)</f>
        <v>6</v>
      </c>
    </row>
    <row r="405" spans="1:16" x14ac:dyDescent="0.25">
      <c r="A405">
        <v>280</v>
      </c>
      <c r="B405">
        <v>1</v>
      </c>
      <c r="C405">
        <v>3</v>
      </c>
      <c r="D405" t="s">
        <v>423</v>
      </c>
      <c r="E405" t="s">
        <v>17</v>
      </c>
      <c r="F405">
        <f t="shared" si="12"/>
        <v>2</v>
      </c>
      <c r="G405">
        <v>35</v>
      </c>
      <c r="H405" s="4">
        <f>+IF(G405="",VLOOKUP(B405&amp;C405&amp;E405,AvgAge!$B$5:$AA$16,6,0),G405)</f>
        <v>35</v>
      </c>
      <c r="I405">
        <v>1</v>
      </c>
      <c r="J405">
        <v>1</v>
      </c>
      <c r="K405" t="s">
        <v>424</v>
      </c>
      <c r="L405">
        <v>20.25</v>
      </c>
      <c r="N405" t="s">
        <v>15</v>
      </c>
      <c r="O405">
        <f t="shared" si="13"/>
        <v>1</v>
      </c>
      <c r="P405">
        <f>+MATCH(B405&amp;C405&amp;E405,AvgAge!$B$5:$B$16)</f>
        <v>11</v>
      </c>
    </row>
    <row r="406" spans="1:16" x14ac:dyDescent="0.25">
      <c r="A406">
        <v>366</v>
      </c>
      <c r="B406">
        <v>0</v>
      </c>
      <c r="C406">
        <v>3</v>
      </c>
      <c r="D406" t="s">
        <v>542</v>
      </c>
      <c r="E406" t="s">
        <v>13</v>
      </c>
      <c r="F406">
        <f t="shared" si="12"/>
        <v>1</v>
      </c>
      <c r="G406">
        <v>30</v>
      </c>
      <c r="H406" s="4">
        <f>+IF(G406="",VLOOKUP(B406&amp;C406&amp;E406,AvgAge!$B$5:$AA$16,6,0),G406)</f>
        <v>30</v>
      </c>
      <c r="I406">
        <v>0</v>
      </c>
      <c r="J406">
        <v>0</v>
      </c>
      <c r="K406" t="s">
        <v>543</v>
      </c>
      <c r="L406">
        <v>7.25</v>
      </c>
      <c r="N406" t="s">
        <v>15</v>
      </c>
      <c r="O406">
        <f t="shared" si="13"/>
        <v>1</v>
      </c>
      <c r="P406">
        <f>+MATCH(B406&amp;C406&amp;E406,AvgAge!$B$5:$B$16)</f>
        <v>6</v>
      </c>
    </row>
    <row r="407" spans="1:16" x14ac:dyDescent="0.25">
      <c r="A407">
        <v>402</v>
      </c>
      <c r="B407">
        <v>0</v>
      </c>
      <c r="C407">
        <v>3</v>
      </c>
      <c r="D407" t="s">
        <v>590</v>
      </c>
      <c r="E407" t="s">
        <v>13</v>
      </c>
      <c r="F407">
        <f t="shared" si="12"/>
        <v>1</v>
      </c>
      <c r="G407">
        <v>26</v>
      </c>
      <c r="H407" s="4">
        <f>+IF(G407="",VLOOKUP(B407&amp;C407&amp;E407,AvgAge!$B$5:$AA$16,6,0),G407)</f>
        <v>26</v>
      </c>
      <c r="I407">
        <v>0</v>
      </c>
      <c r="J407">
        <v>0</v>
      </c>
      <c r="K407">
        <v>341826</v>
      </c>
      <c r="L407">
        <v>8.0500000000000007</v>
      </c>
      <c r="N407" t="s">
        <v>15</v>
      </c>
      <c r="O407">
        <f t="shared" si="13"/>
        <v>1</v>
      </c>
      <c r="P407">
        <f>+MATCH(B407&amp;C407&amp;E407,AvgAge!$B$5:$B$16)</f>
        <v>6</v>
      </c>
    </row>
    <row r="408" spans="1:16" x14ac:dyDescent="0.25">
      <c r="A408">
        <v>41</v>
      </c>
      <c r="B408">
        <v>0</v>
      </c>
      <c r="C408">
        <v>3</v>
      </c>
      <c r="D408" t="s">
        <v>76</v>
      </c>
      <c r="E408" t="s">
        <v>17</v>
      </c>
      <c r="F408">
        <f t="shared" si="12"/>
        <v>2</v>
      </c>
      <c r="G408">
        <v>40</v>
      </c>
      <c r="H408" s="4">
        <f>+IF(G408="",VLOOKUP(B408&amp;C408&amp;E408,AvgAge!$B$5:$AA$16,6,0),G408)</f>
        <v>40</v>
      </c>
      <c r="I408">
        <v>1</v>
      </c>
      <c r="J408">
        <v>0</v>
      </c>
      <c r="K408">
        <v>7546</v>
      </c>
      <c r="L408">
        <v>9.4749999999999996</v>
      </c>
      <c r="N408" t="s">
        <v>15</v>
      </c>
      <c r="O408">
        <f t="shared" si="13"/>
        <v>1</v>
      </c>
      <c r="P408">
        <f>+MATCH(B408&amp;C408&amp;E408,AvgAge!$B$5:$B$16)</f>
        <v>5</v>
      </c>
    </row>
    <row r="409" spans="1:16" x14ac:dyDescent="0.25">
      <c r="A409">
        <v>856</v>
      </c>
      <c r="B409">
        <v>1</v>
      </c>
      <c r="C409">
        <v>3</v>
      </c>
      <c r="D409" t="s">
        <v>1177</v>
      </c>
      <c r="E409" t="s">
        <v>17</v>
      </c>
      <c r="F409">
        <f t="shared" si="12"/>
        <v>2</v>
      </c>
      <c r="G409">
        <v>18</v>
      </c>
      <c r="H409" s="4">
        <f>+IF(G409="",VLOOKUP(B409&amp;C409&amp;E409,AvgAge!$B$5:$AA$16,6,0),G409)</f>
        <v>18</v>
      </c>
      <c r="I409">
        <v>0</v>
      </c>
      <c r="J409">
        <v>1</v>
      </c>
      <c r="K409">
        <v>392091</v>
      </c>
      <c r="L409">
        <v>9.35</v>
      </c>
      <c r="N409" t="s">
        <v>15</v>
      </c>
      <c r="O409">
        <f t="shared" si="13"/>
        <v>1</v>
      </c>
      <c r="P409">
        <f>+MATCH(B409&amp;C409&amp;E409,AvgAge!$B$5:$B$16)</f>
        <v>11</v>
      </c>
    </row>
    <row r="410" spans="1:16" x14ac:dyDescent="0.25">
      <c r="A410">
        <v>208</v>
      </c>
      <c r="B410">
        <v>1</v>
      </c>
      <c r="C410">
        <v>3</v>
      </c>
      <c r="D410" t="s">
        <v>315</v>
      </c>
      <c r="E410" t="s">
        <v>13</v>
      </c>
      <c r="F410">
        <f t="shared" si="12"/>
        <v>1</v>
      </c>
      <c r="G410">
        <v>26</v>
      </c>
      <c r="H410" s="4">
        <f>+IF(G410="",VLOOKUP(B410&amp;C410&amp;E410,AvgAge!$B$5:$AA$16,6,0),G410)</f>
        <v>26</v>
      </c>
      <c r="I410">
        <v>0</v>
      </c>
      <c r="J410">
        <v>0</v>
      </c>
      <c r="K410">
        <v>2699</v>
      </c>
      <c r="L410">
        <v>18.787500000000001</v>
      </c>
      <c r="N410" t="s">
        <v>20</v>
      </c>
      <c r="O410">
        <f t="shared" si="13"/>
        <v>3</v>
      </c>
      <c r="P410">
        <f>+MATCH(B410&amp;C410&amp;E410,AvgAge!$B$5:$B$16)</f>
        <v>12</v>
      </c>
    </row>
    <row r="411" spans="1:16" x14ac:dyDescent="0.25">
      <c r="A411">
        <v>811</v>
      </c>
      <c r="B411">
        <v>0</v>
      </c>
      <c r="C411">
        <v>3</v>
      </c>
      <c r="D411" t="s">
        <v>1120</v>
      </c>
      <c r="E411" t="s">
        <v>13</v>
      </c>
      <c r="F411">
        <f t="shared" si="12"/>
        <v>1</v>
      </c>
      <c r="G411">
        <v>26</v>
      </c>
      <c r="H411" s="4">
        <f>+IF(G411="",VLOOKUP(B411&amp;C411&amp;E411,AvgAge!$B$5:$AA$16,6,0),G411)</f>
        <v>26</v>
      </c>
      <c r="I411">
        <v>0</v>
      </c>
      <c r="J411">
        <v>0</v>
      </c>
      <c r="K411">
        <v>3474</v>
      </c>
      <c r="L411">
        <v>7.8875000000000002</v>
      </c>
      <c r="N411" t="s">
        <v>15</v>
      </c>
      <c r="O411">
        <f t="shared" si="13"/>
        <v>1</v>
      </c>
      <c r="P411">
        <f>+MATCH(B411&amp;C411&amp;E411,AvgAge!$B$5:$B$16)</f>
        <v>6</v>
      </c>
    </row>
    <row r="412" spans="1:16" x14ac:dyDescent="0.25">
      <c r="A412">
        <v>841</v>
      </c>
      <c r="B412">
        <v>0</v>
      </c>
      <c r="C412">
        <v>3</v>
      </c>
      <c r="D412" t="s">
        <v>1158</v>
      </c>
      <c r="E412" t="s">
        <v>13</v>
      </c>
      <c r="F412">
        <f t="shared" si="12"/>
        <v>1</v>
      </c>
      <c r="G412">
        <v>20</v>
      </c>
      <c r="H412" s="4">
        <f>+IF(G412="",VLOOKUP(B412&amp;C412&amp;E412,AvgAge!$B$5:$AA$16,6,0),G412)</f>
        <v>20</v>
      </c>
      <c r="I412">
        <v>0</v>
      </c>
      <c r="J412">
        <v>0</v>
      </c>
      <c r="K412" t="s">
        <v>1159</v>
      </c>
      <c r="L412">
        <v>7.9249999999999998</v>
      </c>
      <c r="N412" t="s">
        <v>15</v>
      </c>
      <c r="O412">
        <f t="shared" si="13"/>
        <v>1</v>
      </c>
      <c r="P412">
        <f>+MATCH(B412&amp;C412&amp;E412,AvgAge!$B$5:$B$16)</f>
        <v>6</v>
      </c>
    </row>
    <row r="413" spans="1:16" x14ac:dyDescent="0.25">
      <c r="A413">
        <v>211</v>
      </c>
      <c r="B413">
        <v>0</v>
      </c>
      <c r="C413">
        <v>3</v>
      </c>
      <c r="D413" t="s">
        <v>319</v>
      </c>
      <c r="E413" t="s">
        <v>13</v>
      </c>
      <c r="F413">
        <f t="shared" si="12"/>
        <v>1</v>
      </c>
      <c r="G413">
        <v>24</v>
      </c>
      <c r="H413" s="4">
        <f>+IF(G413="",VLOOKUP(B413&amp;C413&amp;E413,AvgAge!$B$5:$AA$16,6,0),G413)</f>
        <v>24</v>
      </c>
      <c r="I413">
        <v>0</v>
      </c>
      <c r="J413">
        <v>0</v>
      </c>
      <c r="K413" t="s">
        <v>320</v>
      </c>
      <c r="L413">
        <v>7.05</v>
      </c>
      <c r="N413" t="s">
        <v>15</v>
      </c>
      <c r="O413">
        <f t="shared" si="13"/>
        <v>1</v>
      </c>
      <c r="P413">
        <f>+MATCH(B413&amp;C413&amp;E413,AvgAge!$B$5:$B$16)</f>
        <v>6</v>
      </c>
    </row>
    <row r="414" spans="1:16" x14ac:dyDescent="0.25">
      <c r="A414">
        <v>785</v>
      </c>
      <c r="B414">
        <v>0</v>
      </c>
      <c r="C414">
        <v>3</v>
      </c>
      <c r="D414" t="s">
        <v>1089</v>
      </c>
      <c r="E414" t="s">
        <v>13</v>
      </c>
      <c r="F414">
        <f t="shared" si="12"/>
        <v>1</v>
      </c>
      <c r="G414">
        <v>25</v>
      </c>
      <c r="H414" s="4">
        <f>+IF(G414="",VLOOKUP(B414&amp;C414&amp;E414,AvgAge!$B$5:$AA$16,6,0),G414)</f>
        <v>25</v>
      </c>
      <c r="I414">
        <v>0</v>
      </c>
      <c r="J414">
        <v>0</v>
      </c>
      <c r="K414" t="s">
        <v>1090</v>
      </c>
      <c r="L414">
        <v>7.05</v>
      </c>
      <c r="N414" t="s">
        <v>15</v>
      </c>
      <c r="O414">
        <f t="shared" si="13"/>
        <v>1</v>
      </c>
      <c r="P414">
        <f>+MATCH(B414&amp;C414&amp;E414,AvgAge!$B$5:$B$16)</f>
        <v>6</v>
      </c>
    </row>
    <row r="415" spans="1:16" x14ac:dyDescent="0.25">
      <c r="A415">
        <v>5</v>
      </c>
      <c r="B415">
        <v>0</v>
      </c>
      <c r="C415">
        <v>3</v>
      </c>
      <c r="D415" t="s">
        <v>25</v>
      </c>
      <c r="E415" t="s">
        <v>13</v>
      </c>
      <c r="F415">
        <f t="shared" si="12"/>
        <v>1</v>
      </c>
      <c r="G415">
        <v>35</v>
      </c>
      <c r="H415" s="4">
        <f>+IF(G415="",VLOOKUP(B415&amp;C415&amp;E415,AvgAge!$B$5:$AA$16,6,0),G415)</f>
        <v>35</v>
      </c>
      <c r="I415">
        <v>0</v>
      </c>
      <c r="J415">
        <v>0</v>
      </c>
      <c r="K415">
        <v>373450</v>
      </c>
      <c r="L415">
        <v>8.0500000000000007</v>
      </c>
      <c r="N415" t="s">
        <v>15</v>
      </c>
      <c r="O415">
        <f t="shared" si="13"/>
        <v>1</v>
      </c>
      <c r="P415">
        <f>+MATCH(B415&amp;C415&amp;E415,AvgAge!$B$5:$B$16)</f>
        <v>6</v>
      </c>
    </row>
    <row r="416" spans="1:16" x14ac:dyDescent="0.25">
      <c r="A416">
        <v>835</v>
      </c>
      <c r="B416">
        <v>0</v>
      </c>
      <c r="C416">
        <v>3</v>
      </c>
      <c r="D416" t="s">
        <v>1149</v>
      </c>
      <c r="E416" t="s">
        <v>13</v>
      </c>
      <c r="F416">
        <f t="shared" si="12"/>
        <v>1</v>
      </c>
      <c r="G416">
        <v>18</v>
      </c>
      <c r="H416" s="4">
        <f>+IF(G416="",VLOOKUP(B416&amp;C416&amp;E416,AvgAge!$B$5:$AA$16,6,0),G416)</f>
        <v>18</v>
      </c>
      <c r="I416">
        <v>0</v>
      </c>
      <c r="J416">
        <v>0</v>
      </c>
      <c r="K416">
        <v>2223</v>
      </c>
      <c r="L416">
        <v>8.3000000000000007</v>
      </c>
      <c r="N416" t="s">
        <v>15</v>
      </c>
      <c r="O416">
        <f t="shared" si="13"/>
        <v>1</v>
      </c>
      <c r="P416">
        <f>+MATCH(B416&amp;C416&amp;E416,AvgAge!$B$5:$B$16)</f>
        <v>6</v>
      </c>
    </row>
    <row r="417" spans="1:16" x14ac:dyDescent="0.25">
      <c r="A417">
        <v>193</v>
      </c>
      <c r="B417">
        <v>1</v>
      </c>
      <c r="C417">
        <v>3</v>
      </c>
      <c r="D417" t="s">
        <v>296</v>
      </c>
      <c r="E417" t="s">
        <v>17</v>
      </c>
      <c r="F417">
        <f t="shared" si="12"/>
        <v>2</v>
      </c>
      <c r="G417">
        <v>19</v>
      </c>
      <c r="H417" s="4">
        <f>+IF(G417="",VLOOKUP(B417&amp;C417&amp;E417,AvgAge!$B$5:$AA$16,6,0),G417)</f>
        <v>19</v>
      </c>
      <c r="I417">
        <v>1</v>
      </c>
      <c r="J417">
        <v>0</v>
      </c>
      <c r="K417">
        <v>350046</v>
      </c>
      <c r="L417">
        <v>7.8541999999999996</v>
      </c>
      <c r="N417" t="s">
        <v>15</v>
      </c>
      <c r="O417">
        <f t="shared" si="13"/>
        <v>1</v>
      </c>
      <c r="P417">
        <f>+MATCH(B417&amp;C417&amp;E417,AvgAge!$B$5:$B$16)</f>
        <v>11</v>
      </c>
    </row>
    <row r="418" spans="1:16" x14ac:dyDescent="0.25">
      <c r="A418">
        <v>851</v>
      </c>
      <c r="B418">
        <v>0</v>
      </c>
      <c r="C418">
        <v>3</v>
      </c>
      <c r="D418" t="s">
        <v>1170</v>
      </c>
      <c r="E418" t="s">
        <v>13</v>
      </c>
      <c r="F418">
        <f t="shared" si="12"/>
        <v>1</v>
      </c>
      <c r="G418">
        <v>4</v>
      </c>
      <c r="H418" s="4">
        <f>+IF(G418="",VLOOKUP(B418&amp;C418&amp;E418,AvgAge!$B$5:$AA$16,6,0),G418)</f>
        <v>4</v>
      </c>
      <c r="I418">
        <v>4</v>
      </c>
      <c r="J418">
        <v>2</v>
      </c>
      <c r="K418">
        <v>347082</v>
      </c>
      <c r="L418">
        <v>31.274999999999999</v>
      </c>
      <c r="N418" t="s">
        <v>15</v>
      </c>
      <c r="O418">
        <f t="shared" si="13"/>
        <v>1</v>
      </c>
      <c r="P418">
        <f>+MATCH(B418&amp;C418&amp;E418,AvgAge!$B$5:$B$16)</f>
        <v>6</v>
      </c>
    </row>
    <row r="419" spans="1:16" x14ac:dyDescent="0.25">
      <c r="A419">
        <v>814</v>
      </c>
      <c r="B419">
        <v>0</v>
      </c>
      <c r="C419">
        <v>3</v>
      </c>
      <c r="D419" t="s">
        <v>1123</v>
      </c>
      <c r="E419" t="s">
        <v>17</v>
      </c>
      <c r="F419">
        <f t="shared" si="12"/>
        <v>2</v>
      </c>
      <c r="G419">
        <v>6</v>
      </c>
      <c r="H419" s="4">
        <f>+IF(G419="",VLOOKUP(B419&amp;C419&amp;E419,AvgAge!$B$5:$AA$16,6,0),G419)</f>
        <v>6</v>
      </c>
      <c r="I419">
        <v>4</v>
      </c>
      <c r="J419">
        <v>2</v>
      </c>
      <c r="K419">
        <v>347082</v>
      </c>
      <c r="L419">
        <v>31.274999999999999</v>
      </c>
      <c r="N419" t="s">
        <v>15</v>
      </c>
      <c r="O419">
        <f t="shared" si="13"/>
        <v>1</v>
      </c>
      <c r="P419">
        <f>+MATCH(B419&amp;C419&amp;E419,AvgAge!$B$5:$B$16)</f>
        <v>5</v>
      </c>
    </row>
    <row r="420" spans="1:16" x14ac:dyDescent="0.25">
      <c r="A420">
        <v>120</v>
      </c>
      <c r="B420">
        <v>0</v>
      </c>
      <c r="C420">
        <v>3</v>
      </c>
      <c r="D420" t="s">
        <v>189</v>
      </c>
      <c r="E420" t="s">
        <v>17</v>
      </c>
      <c r="F420">
        <f t="shared" si="12"/>
        <v>2</v>
      </c>
      <c r="G420">
        <v>2</v>
      </c>
      <c r="H420" s="4">
        <f>+IF(G420="",VLOOKUP(B420&amp;C420&amp;E420,AvgAge!$B$5:$AA$16,6,0),G420)</f>
        <v>2</v>
      </c>
      <c r="I420">
        <v>4</v>
      </c>
      <c r="J420">
        <v>2</v>
      </c>
      <c r="K420">
        <v>347082</v>
      </c>
      <c r="L420">
        <v>31.274999999999999</v>
      </c>
      <c r="N420" t="s">
        <v>15</v>
      </c>
      <c r="O420">
        <f t="shared" si="13"/>
        <v>1</v>
      </c>
      <c r="P420">
        <f>+MATCH(B420&amp;C420&amp;E420,AvgAge!$B$5:$B$16)</f>
        <v>5</v>
      </c>
    </row>
    <row r="421" spans="1:16" x14ac:dyDescent="0.25">
      <c r="A421">
        <v>69</v>
      </c>
      <c r="B421">
        <v>1</v>
      </c>
      <c r="C421">
        <v>3</v>
      </c>
      <c r="D421" t="s">
        <v>120</v>
      </c>
      <c r="E421" t="s">
        <v>17</v>
      </c>
      <c r="F421">
        <f t="shared" si="12"/>
        <v>2</v>
      </c>
      <c r="G421">
        <v>17</v>
      </c>
      <c r="H421" s="4">
        <f>+IF(G421="",VLOOKUP(B421&amp;C421&amp;E421,AvgAge!$B$5:$AA$16,6,0),G421)</f>
        <v>17</v>
      </c>
      <c r="I421">
        <v>4</v>
      </c>
      <c r="J421">
        <v>2</v>
      </c>
      <c r="K421">
        <v>3101281</v>
      </c>
      <c r="L421">
        <v>7.9249999999999998</v>
      </c>
      <c r="N421" t="s">
        <v>15</v>
      </c>
      <c r="O421">
        <f t="shared" si="13"/>
        <v>1</v>
      </c>
      <c r="P421">
        <f>+MATCH(B421&amp;C421&amp;E421,AvgAge!$B$5:$B$16)</f>
        <v>11</v>
      </c>
    </row>
    <row r="422" spans="1:16" x14ac:dyDescent="0.25">
      <c r="A422">
        <v>542</v>
      </c>
      <c r="B422">
        <v>0</v>
      </c>
      <c r="C422">
        <v>3</v>
      </c>
      <c r="D422" t="s">
        <v>779</v>
      </c>
      <c r="E422" t="s">
        <v>17</v>
      </c>
      <c r="F422">
        <f t="shared" si="12"/>
        <v>2</v>
      </c>
      <c r="G422">
        <v>9</v>
      </c>
      <c r="H422" s="4">
        <f>+IF(G422="",VLOOKUP(B422&amp;C422&amp;E422,AvgAge!$B$5:$AA$16,6,0),G422)</f>
        <v>9</v>
      </c>
      <c r="I422">
        <v>4</v>
      </c>
      <c r="J422">
        <v>2</v>
      </c>
      <c r="K422">
        <v>347082</v>
      </c>
      <c r="L422">
        <v>31.274999999999999</v>
      </c>
      <c r="N422" t="s">
        <v>15</v>
      </c>
      <c r="O422">
        <f t="shared" si="13"/>
        <v>1</v>
      </c>
      <c r="P422">
        <f>+MATCH(B422&amp;C422&amp;E422,AvgAge!$B$5:$B$16)</f>
        <v>5</v>
      </c>
    </row>
    <row r="423" spans="1:16" x14ac:dyDescent="0.25">
      <c r="A423">
        <v>543</v>
      </c>
      <c r="B423">
        <v>0</v>
      </c>
      <c r="C423">
        <v>3</v>
      </c>
      <c r="D423" t="s">
        <v>780</v>
      </c>
      <c r="E423" t="s">
        <v>17</v>
      </c>
      <c r="F423">
        <f t="shared" si="12"/>
        <v>2</v>
      </c>
      <c r="G423">
        <v>11</v>
      </c>
      <c r="H423" s="4">
        <f>+IF(G423="",VLOOKUP(B423&amp;C423&amp;E423,AvgAge!$B$5:$AA$16,6,0),G423)</f>
        <v>11</v>
      </c>
      <c r="I423">
        <v>4</v>
      </c>
      <c r="J423">
        <v>2</v>
      </c>
      <c r="K423">
        <v>347082</v>
      </c>
      <c r="L423">
        <v>31.274999999999999</v>
      </c>
      <c r="N423" t="s">
        <v>15</v>
      </c>
      <c r="O423">
        <f t="shared" si="13"/>
        <v>1</v>
      </c>
      <c r="P423">
        <f>+MATCH(B423&amp;C423&amp;E423,AvgAge!$B$5:$B$16)</f>
        <v>5</v>
      </c>
    </row>
    <row r="424" spans="1:16" x14ac:dyDescent="0.25">
      <c r="A424">
        <v>14</v>
      </c>
      <c r="B424">
        <v>0</v>
      </c>
      <c r="C424">
        <v>3</v>
      </c>
      <c r="D424" t="s">
        <v>40</v>
      </c>
      <c r="E424" t="s">
        <v>13</v>
      </c>
      <c r="F424">
        <f t="shared" si="12"/>
        <v>1</v>
      </c>
      <c r="G424">
        <v>39</v>
      </c>
      <c r="H424" s="4">
        <f>+IF(G424="",VLOOKUP(B424&amp;C424&amp;E424,AvgAge!$B$5:$AA$16,6,0),G424)</f>
        <v>39</v>
      </c>
      <c r="I424">
        <v>1</v>
      </c>
      <c r="J424">
        <v>5</v>
      </c>
      <c r="K424">
        <v>347082</v>
      </c>
      <c r="L424">
        <v>31.274999999999999</v>
      </c>
      <c r="N424" t="s">
        <v>15</v>
      </c>
      <c r="O424">
        <f t="shared" si="13"/>
        <v>1</v>
      </c>
      <c r="P424">
        <f>+MATCH(B424&amp;C424&amp;E424,AvgAge!$B$5:$B$16)</f>
        <v>6</v>
      </c>
    </row>
    <row r="425" spans="1:16" x14ac:dyDescent="0.25">
      <c r="A425">
        <v>147</v>
      </c>
      <c r="B425">
        <v>1</v>
      </c>
      <c r="C425">
        <v>3</v>
      </c>
      <c r="D425" t="s">
        <v>229</v>
      </c>
      <c r="E425" t="s">
        <v>13</v>
      </c>
      <c r="F425">
        <f t="shared" si="12"/>
        <v>1</v>
      </c>
      <c r="G425">
        <v>27</v>
      </c>
      <c r="H425" s="4">
        <f>+IF(G425="",VLOOKUP(B425&amp;C425&amp;E425,AvgAge!$B$5:$AA$16,6,0),G425)</f>
        <v>27</v>
      </c>
      <c r="I425">
        <v>0</v>
      </c>
      <c r="J425">
        <v>0</v>
      </c>
      <c r="K425">
        <v>350043</v>
      </c>
      <c r="L425">
        <v>7.7957999999999998</v>
      </c>
      <c r="N425" t="s">
        <v>15</v>
      </c>
      <c r="O425">
        <f t="shared" si="13"/>
        <v>1</v>
      </c>
      <c r="P425">
        <f>+MATCH(B425&amp;C425&amp;E425,AvgAge!$B$5:$B$16)</f>
        <v>12</v>
      </c>
    </row>
    <row r="426" spans="1:16" x14ac:dyDescent="0.25">
      <c r="A426">
        <v>611</v>
      </c>
      <c r="B426">
        <v>0</v>
      </c>
      <c r="C426">
        <v>3</v>
      </c>
      <c r="D426" t="s">
        <v>869</v>
      </c>
      <c r="E426" t="s">
        <v>17</v>
      </c>
      <c r="F426">
        <f t="shared" si="12"/>
        <v>2</v>
      </c>
      <c r="G426">
        <v>39</v>
      </c>
      <c r="H426" s="4">
        <f>+IF(G426="",VLOOKUP(B426&amp;C426&amp;E426,AvgAge!$B$5:$AA$16,6,0),G426)</f>
        <v>39</v>
      </c>
      <c r="I426">
        <v>1</v>
      </c>
      <c r="J426">
        <v>5</v>
      </c>
      <c r="K426">
        <v>347082</v>
      </c>
      <c r="L426">
        <v>31.274999999999999</v>
      </c>
      <c r="N426" t="s">
        <v>15</v>
      </c>
      <c r="O426">
        <f t="shared" si="13"/>
        <v>1</v>
      </c>
      <c r="P426">
        <f>+MATCH(B426&amp;C426&amp;E426,AvgAge!$B$5:$B$16)</f>
        <v>5</v>
      </c>
    </row>
    <row r="427" spans="1:16" x14ac:dyDescent="0.25">
      <c r="A427">
        <v>92</v>
      </c>
      <c r="B427">
        <v>0</v>
      </c>
      <c r="C427">
        <v>3</v>
      </c>
      <c r="D427" t="s">
        <v>149</v>
      </c>
      <c r="E427" t="s">
        <v>13</v>
      </c>
      <c r="F427">
        <f t="shared" si="12"/>
        <v>1</v>
      </c>
      <c r="G427">
        <v>20</v>
      </c>
      <c r="H427" s="4">
        <f>+IF(G427="",VLOOKUP(B427&amp;C427&amp;E427,AvgAge!$B$5:$AA$16,6,0),G427)</f>
        <v>20</v>
      </c>
      <c r="I427">
        <v>0</v>
      </c>
      <c r="J427">
        <v>0</v>
      </c>
      <c r="K427">
        <v>347466</v>
      </c>
      <c r="L427">
        <v>7.8541999999999996</v>
      </c>
      <c r="N427" t="s">
        <v>15</v>
      </c>
      <c r="O427">
        <f t="shared" si="13"/>
        <v>1</v>
      </c>
      <c r="P427">
        <f>+MATCH(B427&amp;C427&amp;E427,AvgAge!$B$5:$B$16)</f>
        <v>6</v>
      </c>
    </row>
    <row r="428" spans="1:16" x14ac:dyDescent="0.25">
      <c r="A428">
        <v>354</v>
      </c>
      <c r="B428">
        <v>0</v>
      </c>
      <c r="C428">
        <v>3</v>
      </c>
      <c r="D428" t="s">
        <v>528</v>
      </c>
      <c r="E428" t="s">
        <v>13</v>
      </c>
      <c r="F428">
        <f t="shared" si="12"/>
        <v>1</v>
      </c>
      <c r="G428">
        <v>25</v>
      </c>
      <c r="H428" s="4">
        <f>+IF(G428="",VLOOKUP(B428&amp;C428&amp;E428,AvgAge!$B$5:$AA$16,6,0),G428)</f>
        <v>25</v>
      </c>
      <c r="I428">
        <v>1</v>
      </c>
      <c r="J428">
        <v>0</v>
      </c>
      <c r="K428">
        <v>349237</v>
      </c>
      <c r="L428">
        <v>17.8</v>
      </c>
      <c r="N428" t="s">
        <v>15</v>
      </c>
      <c r="O428">
        <f t="shared" si="13"/>
        <v>1</v>
      </c>
      <c r="P428">
        <f>+MATCH(B428&amp;C428&amp;E428,AvgAge!$B$5:$B$16)</f>
        <v>6</v>
      </c>
    </row>
    <row r="429" spans="1:16" x14ac:dyDescent="0.25">
      <c r="A429">
        <v>50</v>
      </c>
      <c r="B429">
        <v>0</v>
      </c>
      <c r="C429">
        <v>3</v>
      </c>
      <c r="D429" t="s">
        <v>87</v>
      </c>
      <c r="E429" t="s">
        <v>17</v>
      </c>
      <c r="F429">
        <f t="shared" si="12"/>
        <v>2</v>
      </c>
      <c r="G429">
        <v>18</v>
      </c>
      <c r="H429" s="4">
        <f>+IF(G429="",VLOOKUP(B429&amp;C429&amp;E429,AvgAge!$B$5:$AA$16,6,0),G429)</f>
        <v>18</v>
      </c>
      <c r="I429">
        <v>1</v>
      </c>
      <c r="J429">
        <v>0</v>
      </c>
      <c r="K429">
        <v>349237</v>
      </c>
      <c r="L429">
        <v>17.8</v>
      </c>
      <c r="N429" t="s">
        <v>15</v>
      </c>
      <c r="O429">
        <f t="shared" si="13"/>
        <v>1</v>
      </c>
      <c r="P429">
        <f>+MATCH(B429&amp;C429&amp;E429,AvgAge!$B$5:$B$16)</f>
        <v>5</v>
      </c>
    </row>
    <row r="430" spans="1:16" x14ac:dyDescent="0.25">
      <c r="A430">
        <v>364</v>
      </c>
      <c r="B430">
        <v>0</v>
      </c>
      <c r="C430">
        <v>3</v>
      </c>
      <c r="D430" t="s">
        <v>539</v>
      </c>
      <c r="E430" t="s">
        <v>13</v>
      </c>
      <c r="F430">
        <f t="shared" si="12"/>
        <v>1</v>
      </c>
      <c r="G430">
        <v>35</v>
      </c>
      <c r="H430" s="4">
        <f>+IF(G430="",VLOOKUP(B430&amp;C430&amp;E430,AvgAge!$B$5:$AA$16,6,0),G430)</f>
        <v>35</v>
      </c>
      <c r="I430">
        <v>0</v>
      </c>
      <c r="J430">
        <v>0</v>
      </c>
      <c r="K430" t="s">
        <v>540</v>
      </c>
      <c r="L430">
        <v>7.05</v>
      </c>
      <c r="N430" t="s">
        <v>15</v>
      </c>
      <c r="O430">
        <f t="shared" si="13"/>
        <v>1</v>
      </c>
      <c r="P430">
        <f>+MATCH(B430&amp;C430&amp;E430,AvgAge!$B$5:$B$16)</f>
        <v>6</v>
      </c>
    </row>
    <row r="431" spans="1:16" x14ac:dyDescent="0.25">
      <c r="A431">
        <v>183</v>
      </c>
      <c r="B431">
        <v>0</v>
      </c>
      <c r="C431">
        <v>3</v>
      </c>
      <c r="D431" t="s">
        <v>284</v>
      </c>
      <c r="E431" t="s">
        <v>13</v>
      </c>
      <c r="F431">
        <f t="shared" si="12"/>
        <v>1</v>
      </c>
      <c r="G431">
        <v>9</v>
      </c>
      <c r="H431" s="4">
        <f>+IF(G431="",VLOOKUP(B431&amp;C431&amp;E431,AvgAge!$B$5:$AA$16,6,0),G431)</f>
        <v>9</v>
      </c>
      <c r="I431">
        <v>4</v>
      </c>
      <c r="J431">
        <v>2</v>
      </c>
      <c r="K431">
        <v>347077</v>
      </c>
      <c r="L431">
        <v>31.387499999999999</v>
      </c>
      <c r="N431" t="s">
        <v>15</v>
      </c>
      <c r="O431">
        <f t="shared" si="13"/>
        <v>1</v>
      </c>
      <c r="P431">
        <f>+MATCH(B431&amp;C431&amp;E431,AvgAge!$B$5:$B$16)</f>
        <v>6</v>
      </c>
    </row>
    <row r="432" spans="1:16" x14ac:dyDescent="0.25">
      <c r="A432">
        <v>262</v>
      </c>
      <c r="B432">
        <v>1</v>
      </c>
      <c r="C432">
        <v>3</v>
      </c>
      <c r="D432" t="s">
        <v>395</v>
      </c>
      <c r="E432" t="s">
        <v>13</v>
      </c>
      <c r="F432">
        <f t="shared" si="12"/>
        <v>1</v>
      </c>
      <c r="G432">
        <v>3</v>
      </c>
      <c r="H432" s="4">
        <f>+IF(G432="",VLOOKUP(B432&amp;C432&amp;E432,AvgAge!$B$5:$AA$16,6,0),G432)</f>
        <v>3</v>
      </c>
      <c r="I432">
        <v>4</v>
      </c>
      <c r="J432">
        <v>2</v>
      </c>
      <c r="K432">
        <v>347077</v>
      </c>
      <c r="L432">
        <v>31.387499999999999</v>
      </c>
      <c r="N432" t="s">
        <v>15</v>
      </c>
      <c r="O432">
        <f t="shared" si="13"/>
        <v>1</v>
      </c>
      <c r="P432">
        <f>+MATCH(B432&amp;C432&amp;E432,AvgAge!$B$5:$B$16)</f>
        <v>12</v>
      </c>
    </row>
    <row r="433" spans="1:16" x14ac:dyDescent="0.25">
      <c r="A433">
        <v>234</v>
      </c>
      <c r="B433">
        <v>1</v>
      </c>
      <c r="C433">
        <v>3</v>
      </c>
      <c r="D433" t="s">
        <v>354</v>
      </c>
      <c r="E433" t="s">
        <v>17</v>
      </c>
      <c r="F433">
        <f t="shared" si="12"/>
        <v>2</v>
      </c>
      <c r="G433">
        <v>5</v>
      </c>
      <c r="H433" s="4">
        <f>+IF(G433="",VLOOKUP(B433&amp;C433&amp;E433,AvgAge!$B$5:$AA$16,6,0),G433)</f>
        <v>5</v>
      </c>
      <c r="I433">
        <v>4</v>
      </c>
      <c r="J433">
        <v>2</v>
      </c>
      <c r="K433">
        <v>347077</v>
      </c>
      <c r="L433">
        <v>31.387499999999999</v>
      </c>
      <c r="N433" t="s">
        <v>15</v>
      </c>
      <c r="O433">
        <f t="shared" si="13"/>
        <v>1</v>
      </c>
      <c r="P433">
        <f>+MATCH(B433&amp;C433&amp;E433,AvgAge!$B$5:$B$16)</f>
        <v>11</v>
      </c>
    </row>
    <row r="434" spans="1:16" x14ac:dyDescent="0.25">
      <c r="A434">
        <v>26</v>
      </c>
      <c r="B434">
        <v>1</v>
      </c>
      <c r="C434">
        <v>3</v>
      </c>
      <c r="D434" t="s">
        <v>54</v>
      </c>
      <c r="E434" t="s">
        <v>17</v>
      </c>
      <c r="F434">
        <f t="shared" si="12"/>
        <v>2</v>
      </c>
      <c r="G434">
        <v>38</v>
      </c>
      <c r="H434" s="4">
        <f>+IF(G434="",VLOOKUP(B434&amp;C434&amp;E434,AvgAge!$B$5:$AA$16,6,0),G434)</f>
        <v>38</v>
      </c>
      <c r="I434">
        <v>1</v>
      </c>
      <c r="J434">
        <v>5</v>
      </c>
      <c r="K434">
        <v>347077</v>
      </c>
      <c r="L434">
        <v>31.387499999999999</v>
      </c>
      <c r="N434" t="s">
        <v>15</v>
      </c>
      <c r="O434">
        <f t="shared" si="13"/>
        <v>1</v>
      </c>
      <c r="P434">
        <f>+MATCH(B434&amp;C434&amp;E434,AvgAge!$B$5:$B$16)</f>
        <v>11</v>
      </c>
    </row>
    <row r="435" spans="1:16" x14ac:dyDescent="0.25">
      <c r="A435">
        <v>115</v>
      </c>
      <c r="B435">
        <v>0</v>
      </c>
      <c r="C435">
        <v>3</v>
      </c>
      <c r="D435" t="s">
        <v>181</v>
      </c>
      <c r="E435" t="s">
        <v>17</v>
      </c>
      <c r="F435">
        <f t="shared" si="12"/>
        <v>2</v>
      </c>
      <c r="G435">
        <v>17</v>
      </c>
      <c r="H435" s="4">
        <f>+IF(G435="",VLOOKUP(B435&amp;C435&amp;E435,AvgAge!$B$5:$AA$16,6,0),G435)</f>
        <v>17</v>
      </c>
      <c r="I435">
        <v>0</v>
      </c>
      <c r="J435">
        <v>0</v>
      </c>
      <c r="K435">
        <v>2627</v>
      </c>
      <c r="L435">
        <v>14.458299999999999</v>
      </c>
      <c r="N435" t="s">
        <v>20</v>
      </c>
      <c r="O435">
        <f t="shared" si="13"/>
        <v>3</v>
      </c>
      <c r="P435">
        <f>+MATCH(B435&amp;C435&amp;E435,AvgAge!$B$5:$B$16)</f>
        <v>5</v>
      </c>
    </row>
    <row r="436" spans="1:16" x14ac:dyDescent="0.25">
      <c r="A436">
        <v>245</v>
      </c>
      <c r="B436">
        <v>0</v>
      </c>
      <c r="C436">
        <v>3</v>
      </c>
      <c r="D436" t="s">
        <v>371</v>
      </c>
      <c r="E436" t="s">
        <v>13</v>
      </c>
      <c r="F436">
        <f t="shared" si="12"/>
        <v>1</v>
      </c>
      <c r="G436">
        <v>30</v>
      </c>
      <c r="H436" s="4">
        <f>+IF(G436="",VLOOKUP(B436&amp;C436&amp;E436,AvgAge!$B$5:$AA$16,6,0),G436)</f>
        <v>30</v>
      </c>
      <c r="I436">
        <v>0</v>
      </c>
      <c r="J436">
        <v>0</v>
      </c>
      <c r="K436">
        <v>2694</v>
      </c>
      <c r="L436">
        <v>7.2249999999999996</v>
      </c>
      <c r="N436" t="s">
        <v>20</v>
      </c>
      <c r="O436">
        <f t="shared" si="13"/>
        <v>3</v>
      </c>
      <c r="P436">
        <f>+MATCH(B436&amp;C436&amp;E436,AvgAge!$B$5:$B$16)</f>
        <v>6</v>
      </c>
    </row>
    <row r="437" spans="1:16" x14ac:dyDescent="0.25">
      <c r="A437">
        <v>834</v>
      </c>
      <c r="B437">
        <v>0</v>
      </c>
      <c r="C437">
        <v>3</v>
      </c>
      <c r="D437" t="s">
        <v>1148</v>
      </c>
      <c r="E437" t="s">
        <v>13</v>
      </c>
      <c r="F437">
        <f t="shared" si="12"/>
        <v>1</v>
      </c>
      <c r="G437">
        <v>23</v>
      </c>
      <c r="H437" s="4">
        <f>+IF(G437="",VLOOKUP(B437&amp;C437&amp;E437,AvgAge!$B$5:$AA$16,6,0),G437)</f>
        <v>23</v>
      </c>
      <c r="I437">
        <v>0</v>
      </c>
      <c r="J437">
        <v>0</v>
      </c>
      <c r="K437">
        <v>347468</v>
      </c>
      <c r="L437">
        <v>7.8541999999999996</v>
      </c>
      <c r="N437" t="s">
        <v>15</v>
      </c>
      <c r="O437">
        <f t="shared" si="13"/>
        <v>1</v>
      </c>
      <c r="P437">
        <f>+MATCH(B437&amp;C437&amp;E437,AvgAge!$B$5:$B$16)</f>
        <v>6</v>
      </c>
    </row>
    <row r="438" spans="1:16" x14ac:dyDescent="0.25">
      <c r="A438">
        <v>781</v>
      </c>
      <c r="B438">
        <v>1</v>
      </c>
      <c r="C438">
        <v>3</v>
      </c>
      <c r="D438" t="s">
        <v>1083</v>
      </c>
      <c r="E438" t="s">
        <v>17</v>
      </c>
      <c r="F438">
        <f t="shared" si="12"/>
        <v>2</v>
      </c>
      <c r="G438">
        <v>13</v>
      </c>
      <c r="H438" s="4">
        <f>+IF(G438="",VLOOKUP(B438&amp;C438&amp;E438,AvgAge!$B$5:$AA$16,6,0),G438)</f>
        <v>13</v>
      </c>
      <c r="I438">
        <v>0</v>
      </c>
      <c r="J438">
        <v>0</v>
      </c>
      <c r="K438">
        <v>2687</v>
      </c>
      <c r="L438">
        <v>7.2291999999999996</v>
      </c>
      <c r="N438" t="s">
        <v>20</v>
      </c>
      <c r="O438">
        <f t="shared" si="13"/>
        <v>3</v>
      </c>
      <c r="P438">
        <f>+MATCH(B438&amp;C438&amp;E438,AvgAge!$B$5:$B$16)</f>
        <v>11</v>
      </c>
    </row>
    <row r="439" spans="1:16" x14ac:dyDescent="0.25">
      <c r="A439">
        <v>207</v>
      </c>
      <c r="B439">
        <v>0</v>
      </c>
      <c r="C439">
        <v>3</v>
      </c>
      <c r="D439" t="s">
        <v>314</v>
      </c>
      <c r="E439" t="s">
        <v>13</v>
      </c>
      <c r="F439">
        <f t="shared" si="12"/>
        <v>1</v>
      </c>
      <c r="G439">
        <v>32</v>
      </c>
      <c r="H439" s="4">
        <f>+IF(G439="",VLOOKUP(B439&amp;C439&amp;E439,AvgAge!$B$5:$AA$16,6,0),G439)</f>
        <v>32</v>
      </c>
      <c r="I439">
        <v>1</v>
      </c>
      <c r="J439">
        <v>0</v>
      </c>
      <c r="K439">
        <v>3101278</v>
      </c>
      <c r="L439">
        <v>15.85</v>
      </c>
      <c r="N439" t="s">
        <v>15</v>
      </c>
      <c r="O439">
        <f t="shared" si="13"/>
        <v>1</v>
      </c>
      <c r="P439">
        <f>+MATCH(B439&amp;C439&amp;E439,AvgAge!$B$5:$B$16)</f>
        <v>6</v>
      </c>
    </row>
    <row r="440" spans="1:16" x14ac:dyDescent="0.25">
      <c r="A440">
        <v>86</v>
      </c>
      <c r="B440">
        <v>1</v>
      </c>
      <c r="C440">
        <v>3</v>
      </c>
      <c r="D440" t="s">
        <v>141</v>
      </c>
      <c r="E440" t="s">
        <v>17</v>
      </c>
      <c r="F440">
        <f t="shared" si="12"/>
        <v>2</v>
      </c>
      <c r="G440">
        <v>33</v>
      </c>
      <c r="H440" s="4">
        <f>+IF(G440="",VLOOKUP(B440&amp;C440&amp;E440,AvgAge!$B$5:$AA$16,6,0),G440)</f>
        <v>33</v>
      </c>
      <c r="I440">
        <v>3</v>
      </c>
      <c r="J440">
        <v>0</v>
      </c>
      <c r="K440">
        <v>3101278</v>
      </c>
      <c r="L440">
        <v>15.85</v>
      </c>
      <c r="N440" t="s">
        <v>15</v>
      </c>
      <c r="O440">
        <f t="shared" si="13"/>
        <v>1</v>
      </c>
      <c r="P440">
        <f>+MATCH(B440&amp;C440&amp;E440,AvgAge!$B$5:$B$16)</f>
        <v>11</v>
      </c>
    </row>
    <row r="441" spans="1:16" x14ac:dyDescent="0.25">
      <c r="A441">
        <v>645</v>
      </c>
      <c r="B441">
        <v>1</v>
      </c>
      <c r="C441">
        <v>3</v>
      </c>
      <c r="D441" t="s">
        <v>910</v>
      </c>
      <c r="E441" t="s">
        <v>17</v>
      </c>
      <c r="F441">
        <f t="shared" si="12"/>
        <v>2</v>
      </c>
      <c r="G441">
        <v>0.75</v>
      </c>
      <c r="H441" s="4">
        <f>+IF(G441="",VLOOKUP(B441&amp;C441&amp;E441,AvgAge!$B$5:$AA$16,6,0),G441)</f>
        <v>0.75</v>
      </c>
      <c r="I441">
        <v>2</v>
      </c>
      <c r="J441">
        <v>1</v>
      </c>
      <c r="K441">
        <v>2666</v>
      </c>
      <c r="L441">
        <v>19.258299999999998</v>
      </c>
      <c r="N441" t="s">
        <v>20</v>
      </c>
      <c r="O441">
        <f t="shared" si="13"/>
        <v>3</v>
      </c>
      <c r="P441">
        <f>+MATCH(B441&amp;C441&amp;E441,AvgAge!$B$5:$B$16)</f>
        <v>11</v>
      </c>
    </row>
    <row r="442" spans="1:16" x14ac:dyDescent="0.25">
      <c r="A442">
        <v>470</v>
      </c>
      <c r="B442">
        <v>1</v>
      </c>
      <c r="C442">
        <v>3</v>
      </c>
      <c r="D442" t="s">
        <v>679</v>
      </c>
      <c r="E442" t="s">
        <v>17</v>
      </c>
      <c r="F442">
        <f t="shared" si="12"/>
        <v>2</v>
      </c>
      <c r="G442">
        <v>0.75</v>
      </c>
      <c r="H442" s="4">
        <f>+IF(G442="",VLOOKUP(B442&amp;C442&amp;E442,AvgAge!$B$5:$AA$16,6,0),G442)</f>
        <v>0.75</v>
      </c>
      <c r="I442">
        <v>2</v>
      </c>
      <c r="J442">
        <v>1</v>
      </c>
      <c r="K442">
        <v>2666</v>
      </c>
      <c r="L442">
        <v>19.258299999999998</v>
      </c>
      <c r="N442" t="s">
        <v>20</v>
      </c>
      <c r="O442">
        <f t="shared" si="13"/>
        <v>3</v>
      </c>
      <c r="P442">
        <f>+MATCH(B442&amp;C442&amp;E442,AvgAge!$B$5:$B$16)</f>
        <v>11</v>
      </c>
    </row>
    <row r="443" spans="1:16" x14ac:dyDescent="0.25">
      <c r="A443">
        <v>449</v>
      </c>
      <c r="B443">
        <v>1</v>
      </c>
      <c r="C443">
        <v>3</v>
      </c>
      <c r="D443" t="s">
        <v>647</v>
      </c>
      <c r="E443" t="s">
        <v>17</v>
      </c>
      <c r="F443">
        <f t="shared" si="12"/>
        <v>2</v>
      </c>
      <c r="G443">
        <v>5</v>
      </c>
      <c r="H443" s="4">
        <f>+IF(G443="",VLOOKUP(B443&amp;C443&amp;E443,AvgAge!$B$5:$AA$16,6,0),G443)</f>
        <v>5</v>
      </c>
      <c r="I443">
        <v>2</v>
      </c>
      <c r="J443">
        <v>1</v>
      </c>
      <c r="K443">
        <v>2666</v>
      </c>
      <c r="L443">
        <v>19.258299999999998</v>
      </c>
      <c r="N443" t="s">
        <v>20</v>
      </c>
      <c r="O443">
        <f t="shared" si="13"/>
        <v>3</v>
      </c>
      <c r="P443">
        <f>+MATCH(B443&amp;C443&amp;E443,AvgAge!$B$5:$B$16)</f>
        <v>11</v>
      </c>
    </row>
    <row r="444" spans="1:16" x14ac:dyDescent="0.25">
      <c r="A444">
        <v>859</v>
      </c>
      <c r="B444">
        <v>1</v>
      </c>
      <c r="C444">
        <v>3</v>
      </c>
      <c r="D444" t="s">
        <v>1181</v>
      </c>
      <c r="E444" t="s">
        <v>17</v>
      </c>
      <c r="F444">
        <f t="shared" si="12"/>
        <v>2</v>
      </c>
      <c r="G444">
        <v>24</v>
      </c>
      <c r="H444" s="4">
        <f>+IF(G444="",VLOOKUP(B444&amp;C444&amp;E444,AvgAge!$B$5:$AA$16,6,0),G444)</f>
        <v>24</v>
      </c>
      <c r="I444">
        <v>0</v>
      </c>
      <c r="J444">
        <v>3</v>
      </c>
      <c r="K444">
        <v>2666</v>
      </c>
      <c r="L444">
        <v>19.258299999999998</v>
      </c>
      <c r="N444" t="s">
        <v>20</v>
      </c>
      <c r="O444">
        <f t="shared" si="13"/>
        <v>3</v>
      </c>
      <c r="P444">
        <f>+MATCH(B444&amp;C444&amp;E444,AvgAge!$B$5:$B$16)</f>
        <v>11</v>
      </c>
    </row>
    <row r="445" spans="1:16" x14ac:dyDescent="0.25">
      <c r="A445">
        <v>662</v>
      </c>
      <c r="B445">
        <v>0</v>
      </c>
      <c r="C445">
        <v>3</v>
      </c>
      <c r="D445" t="s">
        <v>931</v>
      </c>
      <c r="E445" t="s">
        <v>13</v>
      </c>
      <c r="F445">
        <f t="shared" si="12"/>
        <v>1</v>
      </c>
      <c r="G445">
        <v>40</v>
      </c>
      <c r="H445" s="4">
        <f>+IF(G445="",VLOOKUP(B445&amp;C445&amp;E445,AvgAge!$B$5:$AA$16,6,0),G445)</f>
        <v>40</v>
      </c>
      <c r="I445">
        <v>0</v>
      </c>
      <c r="J445">
        <v>0</v>
      </c>
      <c r="K445">
        <v>2623</v>
      </c>
      <c r="L445">
        <v>7.2249999999999996</v>
      </c>
      <c r="N445" t="s">
        <v>20</v>
      </c>
      <c r="O445">
        <f t="shared" si="13"/>
        <v>3</v>
      </c>
      <c r="P445">
        <f>+MATCH(B445&amp;C445&amp;E445,AvgAge!$B$5:$B$16)</f>
        <v>6</v>
      </c>
    </row>
    <row r="446" spans="1:16" x14ac:dyDescent="0.25">
      <c r="A446">
        <v>871</v>
      </c>
      <c r="B446">
        <v>0</v>
      </c>
      <c r="C446">
        <v>3</v>
      </c>
      <c r="D446" t="s">
        <v>1196</v>
      </c>
      <c r="E446" t="s">
        <v>13</v>
      </c>
      <c r="F446">
        <f t="shared" si="12"/>
        <v>1</v>
      </c>
      <c r="G446">
        <v>26</v>
      </c>
      <c r="H446" s="4">
        <f>+IF(G446="",VLOOKUP(B446&amp;C446&amp;E446,AvgAge!$B$5:$AA$16,6,0),G446)</f>
        <v>26</v>
      </c>
      <c r="I446">
        <v>0</v>
      </c>
      <c r="J446">
        <v>0</v>
      </c>
      <c r="K446">
        <v>349248</v>
      </c>
      <c r="L446">
        <v>7.8958000000000004</v>
      </c>
      <c r="N446" t="s">
        <v>15</v>
      </c>
      <c r="O446">
        <f t="shared" si="13"/>
        <v>1</v>
      </c>
      <c r="P446">
        <f>+MATCH(B446&amp;C446&amp;E446,AvgAge!$B$5:$B$16)</f>
        <v>6</v>
      </c>
    </row>
    <row r="447" spans="1:16" x14ac:dyDescent="0.25">
      <c r="A447">
        <v>763</v>
      </c>
      <c r="B447">
        <v>1</v>
      </c>
      <c r="C447">
        <v>3</v>
      </c>
      <c r="D447" t="s">
        <v>1060</v>
      </c>
      <c r="E447" t="s">
        <v>13</v>
      </c>
      <c r="F447">
        <f t="shared" si="12"/>
        <v>1</v>
      </c>
      <c r="G447">
        <v>20</v>
      </c>
      <c r="H447" s="4">
        <f>+IF(G447="",VLOOKUP(B447&amp;C447&amp;E447,AvgAge!$B$5:$AA$16,6,0),G447)</f>
        <v>20</v>
      </c>
      <c r="I447">
        <v>0</v>
      </c>
      <c r="J447">
        <v>0</v>
      </c>
      <c r="K447">
        <v>2663</v>
      </c>
      <c r="L447">
        <v>7.2291999999999996</v>
      </c>
      <c r="N447" t="s">
        <v>20</v>
      </c>
      <c r="O447">
        <f t="shared" si="13"/>
        <v>3</v>
      </c>
      <c r="P447">
        <f>+MATCH(B447&amp;C447&amp;E447,AvgAge!$B$5:$B$16)</f>
        <v>12</v>
      </c>
    </row>
    <row r="448" spans="1:16" x14ac:dyDescent="0.25">
      <c r="A448">
        <v>703</v>
      </c>
      <c r="B448">
        <v>0</v>
      </c>
      <c r="C448">
        <v>3</v>
      </c>
      <c r="D448" t="s">
        <v>987</v>
      </c>
      <c r="E448" t="s">
        <v>17</v>
      </c>
      <c r="F448">
        <f t="shared" si="12"/>
        <v>2</v>
      </c>
      <c r="G448">
        <v>18</v>
      </c>
      <c r="H448" s="4">
        <f>+IF(G448="",VLOOKUP(B448&amp;C448&amp;E448,AvgAge!$B$5:$AA$16,6,0),G448)</f>
        <v>18</v>
      </c>
      <c r="I448">
        <v>0</v>
      </c>
      <c r="J448">
        <v>1</v>
      </c>
      <c r="K448">
        <v>2691</v>
      </c>
      <c r="L448">
        <v>14.4542</v>
      </c>
      <c r="N448" t="s">
        <v>20</v>
      </c>
      <c r="O448">
        <f t="shared" si="13"/>
        <v>3</v>
      </c>
      <c r="P448">
        <f>+MATCH(B448&amp;C448&amp;E448,AvgAge!$B$5:$B$16)</f>
        <v>5</v>
      </c>
    </row>
    <row r="449" spans="1:16" x14ac:dyDescent="0.25">
      <c r="A449">
        <v>363</v>
      </c>
      <c r="B449">
        <v>0</v>
      </c>
      <c r="C449">
        <v>3</v>
      </c>
      <c r="D449" t="s">
        <v>538</v>
      </c>
      <c r="E449" t="s">
        <v>17</v>
      </c>
      <c r="F449">
        <f t="shared" si="12"/>
        <v>2</v>
      </c>
      <c r="G449">
        <v>45</v>
      </c>
      <c r="H449" s="4">
        <f>+IF(G449="",VLOOKUP(B449&amp;C449&amp;E449,AvgAge!$B$5:$AA$16,6,0),G449)</f>
        <v>45</v>
      </c>
      <c r="I449">
        <v>0</v>
      </c>
      <c r="J449">
        <v>1</v>
      </c>
      <c r="K449">
        <v>2691</v>
      </c>
      <c r="L449">
        <v>14.4542</v>
      </c>
      <c r="N449" t="s">
        <v>20</v>
      </c>
      <c r="O449">
        <f t="shared" si="13"/>
        <v>3</v>
      </c>
      <c r="P449">
        <f>+MATCH(B449&amp;C449&amp;E449,AvgAge!$B$5:$B$16)</f>
        <v>5</v>
      </c>
    </row>
    <row r="450" spans="1:16" x14ac:dyDescent="0.25">
      <c r="A450">
        <v>113</v>
      </c>
      <c r="B450">
        <v>0</v>
      </c>
      <c r="C450">
        <v>3</v>
      </c>
      <c r="D450" t="s">
        <v>179</v>
      </c>
      <c r="E450" t="s">
        <v>13</v>
      </c>
      <c r="F450">
        <f t="shared" si="12"/>
        <v>1</v>
      </c>
      <c r="G450">
        <v>22</v>
      </c>
      <c r="H450" s="4">
        <f>+IF(G450="",VLOOKUP(B450&amp;C450&amp;E450,AvgAge!$B$5:$AA$16,6,0),G450)</f>
        <v>22</v>
      </c>
      <c r="I450">
        <v>0</v>
      </c>
      <c r="J450">
        <v>0</v>
      </c>
      <c r="K450">
        <v>324669</v>
      </c>
      <c r="L450">
        <v>8.0500000000000007</v>
      </c>
      <c r="N450" t="s">
        <v>15</v>
      </c>
      <c r="O450">
        <f t="shared" si="13"/>
        <v>1</v>
      </c>
      <c r="P450">
        <f>+MATCH(B450&amp;C450&amp;E450,AvgAge!$B$5:$B$16)</f>
        <v>6</v>
      </c>
    </row>
    <row r="451" spans="1:16" x14ac:dyDescent="0.25">
      <c r="A451">
        <v>373</v>
      </c>
      <c r="B451">
        <v>0</v>
      </c>
      <c r="C451">
        <v>3</v>
      </c>
      <c r="D451" t="s">
        <v>554</v>
      </c>
      <c r="E451" t="s">
        <v>13</v>
      </c>
      <c r="F451">
        <f t="shared" si="12"/>
        <v>1</v>
      </c>
      <c r="G451">
        <v>19</v>
      </c>
      <c r="H451" s="4">
        <f>+IF(G451="",VLOOKUP(B451&amp;C451&amp;E451,AvgAge!$B$5:$AA$16,6,0),G451)</f>
        <v>19</v>
      </c>
      <c r="I451">
        <v>0</v>
      </c>
      <c r="J451">
        <v>0</v>
      </c>
      <c r="K451">
        <v>323951</v>
      </c>
      <c r="L451">
        <v>8.0500000000000007</v>
      </c>
      <c r="N451" t="s">
        <v>15</v>
      </c>
      <c r="O451">
        <f t="shared" si="13"/>
        <v>1</v>
      </c>
      <c r="P451">
        <f>+MATCH(B451&amp;C451&amp;E451,AvgAge!$B$5:$B$16)</f>
        <v>6</v>
      </c>
    </row>
    <row r="452" spans="1:16" x14ac:dyDescent="0.25">
      <c r="A452">
        <v>163</v>
      </c>
      <c r="B452">
        <v>0</v>
      </c>
      <c r="C452">
        <v>3</v>
      </c>
      <c r="D452" t="s">
        <v>255</v>
      </c>
      <c r="E452" t="s">
        <v>13</v>
      </c>
      <c r="F452">
        <f t="shared" ref="F452:F515" si="14">+IF(E452="male",1,2)</f>
        <v>1</v>
      </c>
      <c r="G452">
        <v>26</v>
      </c>
      <c r="H452" s="4">
        <f>+IF(G452="",VLOOKUP(B452&amp;C452&amp;E452,AvgAge!$B$5:$AA$16,6,0),G452)</f>
        <v>26</v>
      </c>
      <c r="I452">
        <v>0</v>
      </c>
      <c r="J452">
        <v>0</v>
      </c>
      <c r="K452">
        <v>347068</v>
      </c>
      <c r="L452">
        <v>7.7750000000000004</v>
      </c>
      <c r="N452" t="s">
        <v>15</v>
      </c>
      <c r="O452">
        <f t="shared" ref="O452:O515" si="15">+IF(N452="S",1,IF(N452="Q",2,3))</f>
        <v>1</v>
      </c>
      <c r="P452">
        <f>+MATCH(B452&amp;C452&amp;E452,AvgAge!$B$5:$B$16)</f>
        <v>6</v>
      </c>
    </row>
    <row r="453" spans="1:16" x14ac:dyDescent="0.25">
      <c r="A453">
        <v>226</v>
      </c>
      <c r="B453">
        <v>0</v>
      </c>
      <c r="C453">
        <v>3</v>
      </c>
      <c r="D453" t="s">
        <v>343</v>
      </c>
      <c r="E453" t="s">
        <v>13</v>
      </c>
      <c r="F453">
        <f t="shared" si="14"/>
        <v>1</v>
      </c>
      <c r="G453">
        <v>22</v>
      </c>
      <c r="H453" s="4">
        <f>+IF(G453="",VLOOKUP(B453&amp;C453&amp;E453,AvgAge!$B$5:$AA$16,6,0),G453)</f>
        <v>22</v>
      </c>
      <c r="I453">
        <v>0</v>
      </c>
      <c r="J453">
        <v>0</v>
      </c>
      <c r="K453" t="s">
        <v>344</v>
      </c>
      <c r="L453">
        <v>9.35</v>
      </c>
      <c r="N453" t="s">
        <v>15</v>
      </c>
      <c r="O453">
        <f t="shared" si="15"/>
        <v>1</v>
      </c>
      <c r="P453">
        <f>+MATCH(B453&amp;C453&amp;E453,AvgAge!$B$5:$B$16)</f>
        <v>6</v>
      </c>
    </row>
    <row r="454" spans="1:16" x14ac:dyDescent="0.25">
      <c r="A454">
        <v>379</v>
      </c>
      <c r="B454">
        <v>0</v>
      </c>
      <c r="C454">
        <v>3</v>
      </c>
      <c r="D454" t="s">
        <v>562</v>
      </c>
      <c r="E454" t="s">
        <v>13</v>
      </c>
      <c r="F454">
        <f t="shared" si="14"/>
        <v>1</v>
      </c>
      <c r="G454">
        <v>20</v>
      </c>
      <c r="H454" s="4">
        <f>+IF(G454="",VLOOKUP(B454&amp;C454&amp;E454,AvgAge!$B$5:$AA$16,6,0),G454)</f>
        <v>20</v>
      </c>
      <c r="I454">
        <v>0</v>
      </c>
      <c r="J454">
        <v>0</v>
      </c>
      <c r="K454">
        <v>2648</v>
      </c>
      <c r="L454">
        <v>4.0125000000000002</v>
      </c>
      <c r="N454" t="s">
        <v>20</v>
      </c>
      <c r="O454">
        <f t="shared" si="15"/>
        <v>3</v>
      </c>
      <c r="P454">
        <f>+MATCH(B454&amp;C454&amp;E454,AvgAge!$B$5:$B$16)</f>
        <v>6</v>
      </c>
    </row>
    <row r="455" spans="1:16" x14ac:dyDescent="0.25">
      <c r="A455">
        <v>75</v>
      </c>
      <c r="B455">
        <v>1</v>
      </c>
      <c r="C455">
        <v>3</v>
      </c>
      <c r="D455" t="s">
        <v>128</v>
      </c>
      <c r="E455" t="s">
        <v>13</v>
      </c>
      <c r="F455">
        <f t="shared" si="14"/>
        <v>1</v>
      </c>
      <c r="G455">
        <v>32</v>
      </c>
      <c r="H455" s="4">
        <f>+IF(G455="",VLOOKUP(B455&amp;C455&amp;E455,AvgAge!$B$5:$AA$16,6,0),G455)</f>
        <v>32</v>
      </c>
      <c r="I455">
        <v>0</v>
      </c>
      <c r="J455">
        <v>0</v>
      </c>
      <c r="K455">
        <v>1601</v>
      </c>
      <c r="L455">
        <v>56.495800000000003</v>
      </c>
      <c r="N455" t="s">
        <v>15</v>
      </c>
      <c r="O455">
        <f t="shared" si="15"/>
        <v>1</v>
      </c>
      <c r="P455">
        <f>+MATCH(B455&amp;C455&amp;E455,AvgAge!$B$5:$B$16)</f>
        <v>12</v>
      </c>
    </row>
    <row r="456" spans="1:16" x14ac:dyDescent="0.25">
      <c r="A456">
        <v>409</v>
      </c>
      <c r="B456">
        <v>0</v>
      </c>
      <c r="C456">
        <v>3</v>
      </c>
      <c r="D456" t="s">
        <v>597</v>
      </c>
      <c r="E456" t="s">
        <v>13</v>
      </c>
      <c r="F456">
        <f t="shared" si="14"/>
        <v>1</v>
      </c>
      <c r="G456">
        <v>21</v>
      </c>
      <c r="H456" s="4">
        <f>+IF(G456="",VLOOKUP(B456&amp;C456&amp;E456,AvgAge!$B$5:$AA$16,6,0),G456)</f>
        <v>21</v>
      </c>
      <c r="I456">
        <v>0</v>
      </c>
      <c r="J456">
        <v>0</v>
      </c>
      <c r="K456">
        <v>312992</v>
      </c>
      <c r="L456">
        <v>7.7750000000000004</v>
      </c>
      <c r="N456" t="s">
        <v>15</v>
      </c>
      <c r="O456">
        <f t="shared" si="15"/>
        <v>1</v>
      </c>
      <c r="P456">
        <f>+MATCH(B456&amp;C456&amp;E456,AvgAge!$B$5:$B$16)</f>
        <v>6</v>
      </c>
    </row>
    <row r="457" spans="1:16" x14ac:dyDescent="0.25">
      <c r="A457">
        <v>629</v>
      </c>
      <c r="B457">
        <v>0</v>
      </c>
      <c r="C457">
        <v>3</v>
      </c>
      <c r="D457" t="s">
        <v>891</v>
      </c>
      <c r="E457" t="s">
        <v>13</v>
      </c>
      <c r="F457">
        <f t="shared" si="14"/>
        <v>1</v>
      </c>
      <c r="G457">
        <v>26</v>
      </c>
      <c r="H457" s="4">
        <f>+IF(G457="",VLOOKUP(B457&amp;C457&amp;E457,AvgAge!$B$5:$AA$16,6,0),G457)</f>
        <v>26</v>
      </c>
      <c r="I457">
        <v>0</v>
      </c>
      <c r="J457">
        <v>0</v>
      </c>
      <c r="K457">
        <v>349224</v>
      </c>
      <c r="L457">
        <v>7.8958000000000004</v>
      </c>
      <c r="N457" t="s">
        <v>15</v>
      </c>
      <c r="O457">
        <f t="shared" si="15"/>
        <v>1</v>
      </c>
      <c r="P457">
        <f>+MATCH(B457&amp;C457&amp;E457,AvgAge!$B$5:$B$16)</f>
        <v>6</v>
      </c>
    </row>
    <row r="458" spans="1:16" x14ac:dyDescent="0.25">
      <c r="A458">
        <v>853</v>
      </c>
      <c r="B458">
        <v>0</v>
      </c>
      <c r="C458">
        <v>3</v>
      </c>
      <c r="D458" t="s">
        <v>1172</v>
      </c>
      <c r="E458" t="s">
        <v>17</v>
      </c>
      <c r="F458">
        <f t="shared" si="14"/>
        <v>2</v>
      </c>
      <c r="G458">
        <v>9</v>
      </c>
      <c r="H458" s="4">
        <f>+IF(G458="",VLOOKUP(B458&amp;C458&amp;E458,AvgAge!$B$5:$AA$16,6,0),G458)</f>
        <v>9</v>
      </c>
      <c r="I458">
        <v>1</v>
      </c>
      <c r="J458">
        <v>1</v>
      </c>
      <c r="K458">
        <v>2678</v>
      </c>
      <c r="L458">
        <v>15.245799999999999</v>
      </c>
      <c r="N458" t="s">
        <v>20</v>
      </c>
      <c r="O458">
        <f t="shared" si="15"/>
        <v>3</v>
      </c>
      <c r="P458">
        <f>+MATCH(B458&amp;C458&amp;E458,AvgAge!$B$5:$B$16)</f>
        <v>5</v>
      </c>
    </row>
    <row r="459" spans="1:16" x14ac:dyDescent="0.25">
      <c r="A459">
        <v>599</v>
      </c>
      <c r="B459">
        <v>0</v>
      </c>
      <c r="C459">
        <v>3</v>
      </c>
      <c r="D459" t="s">
        <v>856</v>
      </c>
      <c r="E459" t="s">
        <v>13</v>
      </c>
      <c r="F459">
        <f t="shared" si="14"/>
        <v>1</v>
      </c>
      <c r="H459" s="4">
        <f>+IF(G459="",VLOOKUP(B459&amp;C459&amp;E459,AvgAge!$B$5:$AA$16,6,0),G459)</f>
        <v>27.255813953488371</v>
      </c>
      <c r="I459">
        <v>0</v>
      </c>
      <c r="J459">
        <v>0</v>
      </c>
      <c r="K459">
        <v>2664</v>
      </c>
      <c r="L459">
        <v>7.2249999999999996</v>
      </c>
      <c r="N459" t="s">
        <v>20</v>
      </c>
      <c r="O459">
        <f t="shared" si="15"/>
        <v>3</v>
      </c>
      <c r="P459">
        <f>+MATCH(B459&amp;C459&amp;E459,AvgAge!$B$5:$B$16)</f>
        <v>6</v>
      </c>
    </row>
    <row r="460" spans="1:16" x14ac:dyDescent="0.25">
      <c r="A460">
        <v>141</v>
      </c>
      <c r="B460">
        <v>0</v>
      </c>
      <c r="C460">
        <v>3</v>
      </c>
      <c r="D460" t="s">
        <v>221</v>
      </c>
      <c r="E460" t="s">
        <v>17</v>
      </c>
      <c r="F460">
        <f t="shared" si="14"/>
        <v>2</v>
      </c>
      <c r="H460" s="4">
        <f>+IF(G460="",VLOOKUP(B460&amp;C460&amp;E460,AvgAge!$B$5:$AA$16,6,0),G460)</f>
        <v>23.818181818181817</v>
      </c>
      <c r="I460">
        <v>0</v>
      </c>
      <c r="J460">
        <v>2</v>
      </c>
      <c r="K460">
        <v>2678</v>
      </c>
      <c r="L460">
        <v>15.245799999999999</v>
      </c>
      <c r="N460" t="s">
        <v>20</v>
      </c>
      <c r="O460">
        <f t="shared" si="15"/>
        <v>3</v>
      </c>
      <c r="P460">
        <f>+MATCH(B460&amp;C460&amp;E460,AvgAge!$B$5:$B$16)</f>
        <v>5</v>
      </c>
    </row>
    <row r="461" spans="1:16" x14ac:dyDescent="0.25">
      <c r="A461">
        <v>594</v>
      </c>
      <c r="B461">
        <v>0</v>
      </c>
      <c r="C461">
        <v>3</v>
      </c>
      <c r="D461" t="s">
        <v>850</v>
      </c>
      <c r="E461" t="s">
        <v>17</v>
      </c>
      <c r="F461">
        <f t="shared" si="14"/>
        <v>2</v>
      </c>
      <c r="H461" s="4">
        <f>+IF(G461="",VLOOKUP(B461&amp;C461&amp;E461,AvgAge!$B$5:$AA$16,6,0),G461)</f>
        <v>23.818181818181817</v>
      </c>
      <c r="I461">
        <v>0</v>
      </c>
      <c r="J461">
        <v>2</v>
      </c>
      <c r="K461">
        <v>364848</v>
      </c>
      <c r="L461">
        <v>7.75</v>
      </c>
      <c r="N461" t="s">
        <v>27</v>
      </c>
      <c r="O461">
        <f t="shared" si="15"/>
        <v>2</v>
      </c>
      <c r="P461">
        <f>+MATCH(B461&amp;C461&amp;E461,AvgAge!$B$5:$B$16)</f>
        <v>5</v>
      </c>
    </row>
    <row r="462" spans="1:16" x14ac:dyDescent="0.25">
      <c r="A462">
        <v>189</v>
      </c>
      <c r="B462">
        <v>0</v>
      </c>
      <c r="C462">
        <v>3</v>
      </c>
      <c r="D462" t="s">
        <v>292</v>
      </c>
      <c r="E462" t="s">
        <v>13</v>
      </c>
      <c r="F462">
        <f t="shared" si="14"/>
        <v>1</v>
      </c>
      <c r="G462">
        <v>40</v>
      </c>
      <c r="H462" s="4">
        <f>+IF(G462="",VLOOKUP(B462&amp;C462&amp;E462,AvgAge!$B$5:$AA$16,6,0),G462)</f>
        <v>40</v>
      </c>
      <c r="I462">
        <v>1</v>
      </c>
      <c r="J462">
        <v>1</v>
      </c>
      <c r="K462">
        <v>364849</v>
      </c>
      <c r="L462">
        <v>15.5</v>
      </c>
      <c r="N462" t="s">
        <v>27</v>
      </c>
      <c r="O462">
        <f t="shared" si="15"/>
        <v>2</v>
      </c>
      <c r="P462">
        <f>+MATCH(B462&amp;C462&amp;E462,AvgAge!$B$5:$B$16)</f>
        <v>6</v>
      </c>
    </row>
    <row r="463" spans="1:16" x14ac:dyDescent="0.25">
      <c r="A463">
        <v>658</v>
      </c>
      <c r="B463">
        <v>0</v>
      </c>
      <c r="C463">
        <v>3</v>
      </c>
      <c r="D463" t="s">
        <v>926</v>
      </c>
      <c r="E463" t="s">
        <v>17</v>
      </c>
      <c r="F463">
        <f t="shared" si="14"/>
        <v>2</v>
      </c>
      <c r="G463">
        <v>32</v>
      </c>
      <c r="H463" s="4">
        <f>+IF(G463="",VLOOKUP(B463&amp;C463&amp;E463,AvgAge!$B$5:$AA$16,6,0),G463)</f>
        <v>32</v>
      </c>
      <c r="I463">
        <v>1</v>
      </c>
      <c r="J463">
        <v>1</v>
      </c>
      <c r="K463">
        <v>364849</v>
      </c>
      <c r="L463">
        <v>15.5</v>
      </c>
      <c r="N463" t="s">
        <v>27</v>
      </c>
      <c r="O463">
        <f t="shared" si="15"/>
        <v>2</v>
      </c>
      <c r="P463">
        <f>+MATCH(B463&amp;C463&amp;E463,AvgAge!$B$5:$B$16)</f>
        <v>5</v>
      </c>
    </row>
    <row r="464" spans="1:16" x14ac:dyDescent="0.25">
      <c r="A464">
        <v>625</v>
      </c>
      <c r="B464">
        <v>0</v>
      </c>
      <c r="C464">
        <v>3</v>
      </c>
      <c r="D464" t="s">
        <v>885</v>
      </c>
      <c r="E464" t="s">
        <v>13</v>
      </c>
      <c r="F464">
        <f t="shared" si="14"/>
        <v>1</v>
      </c>
      <c r="G464">
        <v>21</v>
      </c>
      <c r="H464" s="4">
        <f>+IF(G464="",VLOOKUP(B464&amp;C464&amp;E464,AvgAge!$B$5:$AA$16,6,0),G464)</f>
        <v>21</v>
      </c>
      <c r="I464">
        <v>0</v>
      </c>
      <c r="J464">
        <v>0</v>
      </c>
      <c r="K464">
        <v>54636</v>
      </c>
      <c r="L464">
        <v>16.100000000000001</v>
      </c>
      <c r="N464" t="s">
        <v>15</v>
      </c>
      <c r="O464">
        <f t="shared" si="15"/>
        <v>1</v>
      </c>
      <c r="P464">
        <f>+MATCH(B464&amp;C464&amp;E464,AvgAge!$B$5:$B$16)</f>
        <v>6</v>
      </c>
    </row>
    <row r="465" spans="1:16" x14ac:dyDescent="0.25">
      <c r="A465">
        <v>478</v>
      </c>
      <c r="B465">
        <v>0</v>
      </c>
      <c r="C465">
        <v>3</v>
      </c>
      <c r="D465" t="s">
        <v>689</v>
      </c>
      <c r="E465" t="s">
        <v>13</v>
      </c>
      <c r="F465">
        <f t="shared" si="14"/>
        <v>1</v>
      </c>
      <c r="G465">
        <v>29</v>
      </c>
      <c r="H465" s="4">
        <f>+IF(G465="",VLOOKUP(B465&amp;C465&amp;E465,AvgAge!$B$5:$AA$16,6,0),G465)</f>
        <v>29</v>
      </c>
      <c r="I465">
        <v>1</v>
      </c>
      <c r="J465">
        <v>0</v>
      </c>
      <c r="K465">
        <v>3460</v>
      </c>
      <c r="L465">
        <v>7.0457999999999998</v>
      </c>
      <c r="N465" t="s">
        <v>15</v>
      </c>
      <c r="O465">
        <f t="shared" si="15"/>
        <v>1</v>
      </c>
      <c r="P465">
        <f>+MATCH(B465&amp;C465&amp;E465,AvgAge!$B$5:$B$16)</f>
        <v>6</v>
      </c>
    </row>
    <row r="466" spans="1:16" x14ac:dyDescent="0.25">
      <c r="A466">
        <v>1</v>
      </c>
      <c r="B466">
        <v>0</v>
      </c>
      <c r="C466">
        <v>3</v>
      </c>
      <c r="D466" t="s">
        <v>12</v>
      </c>
      <c r="E466" t="s">
        <v>13</v>
      </c>
      <c r="F466">
        <f t="shared" si="14"/>
        <v>1</v>
      </c>
      <c r="G466">
        <v>22</v>
      </c>
      <c r="H466" s="4">
        <f>+IF(G466="",VLOOKUP(B466&amp;C466&amp;E466,AvgAge!$B$5:$AA$16,6,0),G466)</f>
        <v>22</v>
      </c>
      <c r="I466">
        <v>1</v>
      </c>
      <c r="J466">
        <v>0</v>
      </c>
      <c r="K466" t="s">
        <v>14</v>
      </c>
      <c r="L466">
        <v>7.25</v>
      </c>
      <c r="N466" t="s">
        <v>15</v>
      </c>
      <c r="O466">
        <f t="shared" si="15"/>
        <v>1</v>
      </c>
      <c r="P466">
        <f>+MATCH(B466&amp;C466&amp;E466,AvgAge!$B$5:$B$16)</f>
        <v>6</v>
      </c>
    </row>
    <row r="467" spans="1:16" x14ac:dyDescent="0.25">
      <c r="A467">
        <v>615</v>
      </c>
      <c r="B467">
        <v>0</v>
      </c>
      <c r="C467">
        <v>3</v>
      </c>
      <c r="D467" t="s">
        <v>874</v>
      </c>
      <c r="E467" t="s">
        <v>13</v>
      </c>
      <c r="F467">
        <f t="shared" si="14"/>
        <v>1</v>
      </c>
      <c r="G467">
        <v>35</v>
      </c>
      <c r="H467" s="4">
        <f>+IF(G467="",VLOOKUP(B467&amp;C467&amp;E467,AvgAge!$B$5:$AA$16,6,0),G467)</f>
        <v>35</v>
      </c>
      <c r="I467">
        <v>0</v>
      </c>
      <c r="J467">
        <v>0</v>
      </c>
      <c r="K467">
        <v>364512</v>
      </c>
      <c r="L467">
        <v>8.0500000000000007</v>
      </c>
      <c r="N467" t="s">
        <v>15</v>
      </c>
      <c r="O467">
        <f t="shared" si="15"/>
        <v>1</v>
      </c>
      <c r="P467">
        <f>+MATCH(B467&amp;C467&amp;E467,AvgAge!$B$5:$B$16)</f>
        <v>6</v>
      </c>
    </row>
    <row r="468" spans="1:16" x14ac:dyDescent="0.25">
      <c r="A468">
        <v>144</v>
      </c>
      <c r="B468">
        <v>0</v>
      </c>
      <c r="C468">
        <v>3</v>
      </c>
      <c r="D468" t="s">
        <v>225</v>
      </c>
      <c r="E468" t="s">
        <v>13</v>
      </c>
      <c r="F468">
        <f t="shared" si="14"/>
        <v>1</v>
      </c>
      <c r="G468">
        <v>19</v>
      </c>
      <c r="H468" s="4">
        <f>+IF(G468="",VLOOKUP(B468&amp;C468&amp;E468,AvgAge!$B$5:$AA$16,6,0),G468)</f>
        <v>19</v>
      </c>
      <c r="I468">
        <v>0</v>
      </c>
      <c r="J468">
        <v>0</v>
      </c>
      <c r="K468">
        <v>365222</v>
      </c>
      <c r="L468">
        <v>6.75</v>
      </c>
      <c r="N468" t="s">
        <v>27</v>
      </c>
      <c r="O468">
        <f t="shared" si="15"/>
        <v>2</v>
      </c>
      <c r="P468">
        <f>+MATCH(B468&amp;C468&amp;E468,AvgAge!$B$5:$B$16)</f>
        <v>6</v>
      </c>
    </row>
    <row r="469" spans="1:16" x14ac:dyDescent="0.25">
      <c r="A469">
        <v>535</v>
      </c>
      <c r="B469">
        <v>0</v>
      </c>
      <c r="C469">
        <v>3</v>
      </c>
      <c r="D469" t="s">
        <v>767</v>
      </c>
      <c r="E469" t="s">
        <v>17</v>
      </c>
      <c r="F469">
        <f t="shared" si="14"/>
        <v>2</v>
      </c>
      <c r="G469">
        <v>30</v>
      </c>
      <c r="H469" s="4">
        <f>+IF(G469="",VLOOKUP(B469&amp;C469&amp;E469,AvgAge!$B$5:$AA$16,6,0),G469)</f>
        <v>30</v>
      </c>
      <c r="I469">
        <v>0</v>
      </c>
      <c r="J469">
        <v>0</v>
      </c>
      <c r="K469">
        <v>315084</v>
      </c>
      <c r="L469">
        <v>8.6624999999999996</v>
      </c>
      <c r="N469" t="s">
        <v>15</v>
      </c>
      <c r="O469">
        <f t="shared" si="15"/>
        <v>1</v>
      </c>
      <c r="P469">
        <f>+MATCH(B469&amp;C469&amp;E469,AvgAge!$B$5:$B$16)</f>
        <v>5</v>
      </c>
    </row>
    <row r="470" spans="1:16" x14ac:dyDescent="0.25">
      <c r="A470">
        <v>472</v>
      </c>
      <c r="B470">
        <v>0</v>
      </c>
      <c r="C470">
        <v>3</v>
      </c>
      <c r="D470" t="s">
        <v>681</v>
      </c>
      <c r="E470" t="s">
        <v>13</v>
      </c>
      <c r="F470">
        <f t="shared" si="14"/>
        <v>1</v>
      </c>
      <c r="G470">
        <v>38</v>
      </c>
      <c r="H470" s="4">
        <f>+IF(G470="",VLOOKUP(B470&amp;C470&amp;E470,AvgAge!$B$5:$AA$16,6,0),G470)</f>
        <v>38</v>
      </c>
      <c r="I470">
        <v>0</v>
      </c>
      <c r="J470">
        <v>0</v>
      </c>
      <c r="K470">
        <v>315089</v>
      </c>
      <c r="L470">
        <v>8.6624999999999996</v>
      </c>
      <c r="N470" t="s">
        <v>15</v>
      </c>
      <c r="O470">
        <f t="shared" si="15"/>
        <v>1</v>
      </c>
      <c r="P470">
        <f>+MATCH(B470&amp;C470&amp;E470,AvgAge!$B$5:$B$16)</f>
        <v>6</v>
      </c>
    </row>
    <row r="471" spans="1:16" x14ac:dyDescent="0.25">
      <c r="A471">
        <v>164</v>
      </c>
      <c r="B471">
        <v>0</v>
      </c>
      <c r="C471">
        <v>3</v>
      </c>
      <c r="D471" t="s">
        <v>256</v>
      </c>
      <c r="E471" t="s">
        <v>13</v>
      </c>
      <c r="F471">
        <f t="shared" si="14"/>
        <v>1</v>
      </c>
      <c r="G471">
        <v>17</v>
      </c>
      <c r="H471" s="4">
        <f>+IF(G471="",VLOOKUP(B471&amp;C471&amp;E471,AvgAge!$B$5:$AA$16,6,0),G471)</f>
        <v>17</v>
      </c>
      <c r="I471">
        <v>0</v>
      </c>
      <c r="J471">
        <v>0</v>
      </c>
      <c r="K471">
        <v>315093</v>
      </c>
      <c r="L471">
        <v>8.6624999999999996</v>
      </c>
      <c r="N471" t="s">
        <v>15</v>
      </c>
      <c r="O471">
        <f t="shared" si="15"/>
        <v>1</v>
      </c>
      <c r="P471">
        <f>+MATCH(B471&amp;C471&amp;E471,AvgAge!$B$5:$B$16)</f>
        <v>6</v>
      </c>
    </row>
    <row r="472" spans="1:16" x14ac:dyDescent="0.25">
      <c r="A472">
        <v>501</v>
      </c>
      <c r="B472">
        <v>0</v>
      </c>
      <c r="C472">
        <v>3</v>
      </c>
      <c r="D472" t="s">
        <v>721</v>
      </c>
      <c r="E472" t="s">
        <v>13</v>
      </c>
      <c r="F472">
        <f t="shared" si="14"/>
        <v>1</v>
      </c>
      <c r="G472">
        <v>17</v>
      </c>
      <c r="H472" s="4">
        <f>+IF(G472="",VLOOKUP(B472&amp;C472&amp;E472,AvgAge!$B$5:$AA$16,6,0),G472)</f>
        <v>17</v>
      </c>
      <c r="I472">
        <v>0</v>
      </c>
      <c r="J472">
        <v>0</v>
      </c>
      <c r="K472">
        <v>315086</v>
      </c>
      <c r="L472">
        <v>8.6624999999999996</v>
      </c>
      <c r="N472" t="s">
        <v>15</v>
      </c>
      <c r="O472">
        <f t="shared" si="15"/>
        <v>1</v>
      </c>
      <c r="P472">
        <f>+MATCH(B472&amp;C472&amp;E472,AvgAge!$B$5:$B$16)</f>
        <v>6</v>
      </c>
    </row>
    <row r="473" spans="1:16" x14ac:dyDescent="0.25">
      <c r="A473">
        <v>502</v>
      </c>
      <c r="B473">
        <v>0</v>
      </c>
      <c r="C473">
        <v>3</v>
      </c>
      <c r="D473" t="s">
        <v>722</v>
      </c>
      <c r="E473" t="s">
        <v>17</v>
      </c>
      <c r="F473">
        <f t="shared" si="14"/>
        <v>2</v>
      </c>
      <c r="G473">
        <v>21</v>
      </c>
      <c r="H473" s="4">
        <f>+IF(G473="",VLOOKUP(B473&amp;C473&amp;E473,AvgAge!$B$5:$AA$16,6,0),G473)</f>
        <v>21</v>
      </c>
      <c r="I473">
        <v>0</v>
      </c>
      <c r="J473">
        <v>0</v>
      </c>
      <c r="K473">
        <v>364846</v>
      </c>
      <c r="L473">
        <v>7.75</v>
      </c>
      <c r="N473" t="s">
        <v>27</v>
      </c>
      <c r="O473">
        <f t="shared" si="15"/>
        <v>2</v>
      </c>
      <c r="P473">
        <f>+MATCH(B473&amp;C473&amp;E473,AvgAge!$B$5:$B$16)</f>
        <v>5</v>
      </c>
    </row>
    <row r="474" spans="1:16" x14ac:dyDescent="0.25">
      <c r="A474">
        <v>38</v>
      </c>
      <c r="B474">
        <v>0</v>
      </c>
      <c r="C474">
        <v>3</v>
      </c>
      <c r="D474" t="s">
        <v>72</v>
      </c>
      <c r="E474" t="s">
        <v>13</v>
      </c>
      <c r="F474">
        <f t="shared" si="14"/>
        <v>1</v>
      </c>
      <c r="G474">
        <v>21</v>
      </c>
      <c r="H474" s="4">
        <f>+IF(G474="",VLOOKUP(B474&amp;C474&amp;E474,AvgAge!$B$5:$AA$16,6,0),G474)</f>
        <v>21</v>
      </c>
      <c r="I474">
        <v>0</v>
      </c>
      <c r="J474">
        <v>0</v>
      </c>
      <c r="K474" t="s">
        <v>73</v>
      </c>
      <c r="L474">
        <v>8.0500000000000007</v>
      </c>
      <c r="N474" t="s">
        <v>15</v>
      </c>
      <c r="O474">
        <f t="shared" si="15"/>
        <v>1</v>
      </c>
      <c r="P474">
        <f>+MATCH(B474&amp;C474&amp;E474,AvgAge!$B$5:$B$16)</f>
        <v>6</v>
      </c>
    </row>
    <row r="475" spans="1:16" x14ac:dyDescent="0.25">
      <c r="A475">
        <v>579</v>
      </c>
      <c r="B475">
        <v>0</v>
      </c>
      <c r="C475">
        <v>3</v>
      </c>
      <c r="D475" t="s">
        <v>827</v>
      </c>
      <c r="E475" t="s">
        <v>17</v>
      </c>
      <c r="F475">
        <f t="shared" si="14"/>
        <v>2</v>
      </c>
      <c r="H475" s="4">
        <f>+IF(G475="",VLOOKUP(B475&amp;C475&amp;E475,AvgAge!$B$5:$AA$16,6,0),G475)</f>
        <v>23.818181818181817</v>
      </c>
      <c r="I475">
        <v>1</v>
      </c>
      <c r="J475">
        <v>0</v>
      </c>
      <c r="K475">
        <v>2689</v>
      </c>
      <c r="L475">
        <v>14.458299999999999</v>
      </c>
      <c r="N475" t="s">
        <v>20</v>
      </c>
      <c r="O475">
        <f t="shared" si="15"/>
        <v>3</v>
      </c>
      <c r="P475">
        <f>+MATCH(B475&amp;C475&amp;E475,AvgAge!$B$5:$B$16)</f>
        <v>5</v>
      </c>
    </row>
    <row r="476" spans="1:16" x14ac:dyDescent="0.25">
      <c r="A476">
        <v>757</v>
      </c>
      <c r="B476">
        <v>0</v>
      </c>
      <c r="C476">
        <v>3</v>
      </c>
      <c r="D476" t="s">
        <v>1053</v>
      </c>
      <c r="E476" t="s">
        <v>13</v>
      </c>
      <c r="F476">
        <f t="shared" si="14"/>
        <v>1</v>
      </c>
      <c r="G476">
        <v>28</v>
      </c>
      <c r="H476" s="4">
        <f>+IF(G476="",VLOOKUP(B476&amp;C476&amp;E476,AvgAge!$B$5:$AA$16,6,0),G476)</f>
        <v>28</v>
      </c>
      <c r="I476">
        <v>0</v>
      </c>
      <c r="J476">
        <v>0</v>
      </c>
      <c r="K476">
        <v>350042</v>
      </c>
      <c r="L476">
        <v>7.7957999999999998</v>
      </c>
      <c r="N476" t="s">
        <v>15</v>
      </c>
      <c r="O476">
        <f t="shared" si="15"/>
        <v>1</v>
      </c>
      <c r="P476">
        <f>+MATCH(B476&amp;C476&amp;E476,AvgAge!$B$5:$B$16)</f>
        <v>6</v>
      </c>
    </row>
    <row r="477" spans="1:16" x14ac:dyDescent="0.25">
      <c r="A477">
        <v>209</v>
      </c>
      <c r="B477">
        <v>1</v>
      </c>
      <c r="C477">
        <v>3</v>
      </c>
      <c r="D477" t="s">
        <v>316</v>
      </c>
      <c r="E477" t="s">
        <v>17</v>
      </c>
      <c r="F477">
        <f t="shared" si="14"/>
        <v>2</v>
      </c>
      <c r="G477">
        <v>16</v>
      </c>
      <c r="H477" s="4">
        <f>+IF(G477="",VLOOKUP(B477&amp;C477&amp;E477,AvgAge!$B$5:$AA$16,6,0),G477)</f>
        <v>16</v>
      </c>
      <c r="I477">
        <v>0</v>
      </c>
      <c r="J477">
        <v>0</v>
      </c>
      <c r="K477">
        <v>367231</v>
      </c>
      <c r="L477">
        <v>7.75</v>
      </c>
      <c r="N477" t="s">
        <v>27</v>
      </c>
      <c r="O477">
        <f t="shared" si="15"/>
        <v>2</v>
      </c>
      <c r="P477">
        <f>+MATCH(B477&amp;C477&amp;E477,AvgAge!$B$5:$B$16)</f>
        <v>11</v>
      </c>
    </row>
    <row r="478" spans="1:16" x14ac:dyDescent="0.25">
      <c r="A478">
        <v>90</v>
      </c>
      <c r="B478">
        <v>0</v>
      </c>
      <c r="C478">
        <v>3</v>
      </c>
      <c r="D478" t="s">
        <v>147</v>
      </c>
      <c r="E478" t="s">
        <v>13</v>
      </c>
      <c r="F478">
        <f t="shared" si="14"/>
        <v>1</v>
      </c>
      <c r="G478">
        <v>24</v>
      </c>
      <c r="H478" s="4">
        <f>+IF(G478="",VLOOKUP(B478&amp;C478&amp;E478,AvgAge!$B$5:$AA$16,6,0),G478)</f>
        <v>24</v>
      </c>
      <c r="I478">
        <v>0</v>
      </c>
      <c r="J478">
        <v>0</v>
      </c>
      <c r="K478">
        <v>343275</v>
      </c>
      <c r="L478">
        <v>8.0500000000000007</v>
      </c>
      <c r="N478" t="s">
        <v>15</v>
      </c>
      <c r="O478">
        <f t="shared" si="15"/>
        <v>1</v>
      </c>
      <c r="P478">
        <f>+MATCH(B478&amp;C478&amp;E478,AvgAge!$B$5:$B$16)</f>
        <v>6</v>
      </c>
    </row>
    <row r="479" spans="1:16" x14ac:dyDescent="0.25">
      <c r="A479">
        <v>422</v>
      </c>
      <c r="B479">
        <v>0</v>
      </c>
      <c r="C479">
        <v>3</v>
      </c>
      <c r="D479" t="s">
        <v>611</v>
      </c>
      <c r="E479" t="s">
        <v>13</v>
      </c>
      <c r="F479">
        <f t="shared" si="14"/>
        <v>1</v>
      </c>
      <c r="G479">
        <v>21</v>
      </c>
      <c r="H479" s="4">
        <f>+IF(G479="",VLOOKUP(B479&amp;C479&amp;E479,AvgAge!$B$5:$AA$16,6,0),G479)</f>
        <v>21</v>
      </c>
      <c r="I479">
        <v>0</v>
      </c>
      <c r="J479">
        <v>0</v>
      </c>
      <c r="K479" t="s">
        <v>612</v>
      </c>
      <c r="L479">
        <v>7.7332999999999998</v>
      </c>
      <c r="N479" t="s">
        <v>27</v>
      </c>
      <c r="O479">
        <f t="shared" si="15"/>
        <v>2</v>
      </c>
      <c r="P479">
        <f>+MATCH(B479&amp;C479&amp;E479,AvgAge!$B$5:$B$16)</f>
        <v>6</v>
      </c>
    </row>
    <row r="480" spans="1:16" x14ac:dyDescent="0.25">
      <c r="A480">
        <v>839</v>
      </c>
      <c r="B480">
        <v>1</v>
      </c>
      <c r="C480">
        <v>3</v>
      </c>
      <c r="D480" t="s">
        <v>1155</v>
      </c>
      <c r="E480" t="s">
        <v>13</v>
      </c>
      <c r="F480">
        <f t="shared" si="14"/>
        <v>1</v>
      </c>
      <c r="G480">
        <v>32</v>
      </c>
      <c r="H480" s="4">
        <f>+IF(G480="",VLOOKUP(B480&amp;C480&amp;E480,AvgAge!$B$5:$AA$16,6,0),G480)</f>
        <v>32</v>
      </c>
      <c r="I480">
        <v>0</v>
      </c>
      <c r="J480">
        <v>0</v>
      </c>
      <c r="K480">
        <v>1601</v>
      </c>
      <c r="L480">
        <v>56.495800000000003</v>
      </c>
      <c r="N480" t="s">
        <v>15</v>
      </c>
      <c r="O480">
        <f t="shared" si="15"/>
        <v>1</v>
      </c>
      <c r="P480">
        <f>+MATCH(B480&amp;C480&amp;E480,AvgAge!$B$5:$B$16)</f>
        <v>12</v>
      </c>
    </row>
    <row r="481" spans="1:16" x14ac:dyDescent="0.25">
      <c r="A481">
        <v>91</v>
      </c>
      <c r="B481">
        <v>0</v>
      </c>
      <c r="C481">
        <v>3</v>
      </c>
      <c r="D481" t="s">
        <v>148</v>
      </c>
      <c r="E481" t="s">
        <v>13</v>
      </c>
      <c r="F481">
        <f t="shared" si="14"/>
        <v>1</v>
      </c>
      <c r="G481">
        <v>29</v>
      </c>
      <c r="H481" s="4">
        <f>+IF(G481="",VLOOKUP(B481&amp;C481&amp;E481,AvgAge!$B$5:$AA$16,6,0),G481)</f>
        <v>29</v>
      </c>
      <c r="I481">
        <v>0</v>
      </c>
      <c r="J481">
        <v>0</v>
      </c>
      <c r="K481">
        <v>343276</v>
      </c>
      <c r="L481">
        <v>8.0500000000000007</v>
      </c>
      <c r="N481" t="s">
        <v>15</v>
      </c>
      <c r="O481">
        <f t="shared" si="15"/>
        <v>1</v>
      </c>
      <c r="P481">
        <f>+MATCH(B481&amp;C481&amp;E481,AvgAge!$B$5:$B$16)</f>
        <v>6</v>
      </c>
    </row>
    <row r="482" spans="1:16" x14ac:dyDescent="0.25">
      <c r="A482">
        <v>74</v>
      </c>
      <c r="B482">
        <v>0</v>
      </c>
      <c r="C482">
        <v>3</v>
      </c>
      <c r="D482" t="s">
        <v>127</v>
      </c>
      <c r="E482" t="s">
        <v>13</v>
      </c>
      <c r="F482">
        <f t="shared" si="14"/>
        <v>1</v>
      </c>
      <c r="G482">
        <v>26</v>
      </c>
      <c r="H482" s="4">
        <f>+IF(G482="",VLOOKUP(B482&amp;C482&amp;E482,AvgAge!$B$5:$AA$16,6,0),G482)</f>
        <v>26</v>
      </c>
      <c r="I482">
        <v>1</v>
      </c>
      <c r="J482">
        <v>0</v>
      </c>
      <c r="K482">
        <v>2680</v>
      </c>
      <c r="L482">
        <v>14.4542</v>
      </c>
      <c r="N482" t="s">
        <v>20</v>
      </c>
      <c r="O482">
        <f t="shared" si="15"/>
        <v>3</v>
      </c>
      <c r="P482">
        <f>+MATCH(B482&amp;C482&amp;E482,AvgAge!$B$5:$B$16)</f>
        <v>6</v>
      </c>
    </row>
    <row r="483" spans="1:16" x14ac:dyDescent="0.25">
      <c r="A483">
        <v>132</v>
      </c>
      <c r="B483">
        <v>0</v>
      </c>
      <c r="C483">
        <v>3</v>
      </c>
      <c r="D483" t="s">
        <v>205</v>
      </c>
      <c r="E483" t="s">
        <v>13</v>
      </c>
      <c r="F483">
        <f t="shared" si="14"/>
        <v>1</v>
      </c>
      <c r="G483">
        <v>20</v>
      </c>
      <c r="H483" s="4">
        <f>+IF(G483="",VLOOKUP(B483&amp;C483&amp;E483,AvgAge!$B$5:$AA$16,6,0),G483)</f>
        <v>20</v>
      </c>
      <c r="I483">
        <v>0</v>
      </c>
      <c r="J483">
        <v>0</v>
      </c>
      <c r="K483" t="s">
        <v>206</v>
      </c>
      <c r="L483">
        <v>7.05</v>
      </c>
      <c r="N483" t="s">
        <v>15</v>
      </c>
      <c r="O483">
        <f t="shared" si="15"/>
        <v>1</v>
      </c>
      <c r="P483">
        <f>+MATCH(B483&amp;C483&amp;E483,AvgAge!$B$5:$B$16)</f>
        <v>6</v>
      </c>
    </row>
    <row r="484" spans="1:16" x14ac:dyDescent="0.25">
      <c r="A484">
        <v>205</v>
      </c>
      <c r="B484">
        <v>1</v>
      </c>
      <c r="C484">
        <v>3</v>
      </c>
      <c r="D484" t="s">
        <v>311</v>
      </c>
      <c r="E484" t="s">
        <v>13</v>
      </c>
      <c r="F484">
        <f t="shared" si="14"/>
        <v>1</v>
      </c>
      <c r="G484">
        <v>18</v>
      </c>
      <c r="H484" s="4">
        <f>+IF(G484="",VLOOKUP(B484&amp;C484&amp;E484,AvgAge!$B$5:$AA$16,6,0),G484)</f>
        <v>18</v>
      </c>
      <c r="I484">
        <v>0</v>
      </c>
      <c r="J484">
        <v>0</v>
      </c>
      <c r="K484" t="s">
        <v>312</v>
      </c>
      <c r="L484">
        <v>8.0500000000000007</v>
      </c>
      <c r="N484" t="s">
        <v>15</v>
      </c>
      <c r="O484">
        <f t="shared" si="15"/>
        <v>1</v>
      </c>
      <c r="P484">
        <f>+MATCH(B484&amp;C484&amp;E484,AvgAge!$B$5:$B$16)</f>
        <v>12</v>
      </c>
    </row>
    <row r="485" spans="1:16" x14ac:dyDescent="0.25">
      <c r="A485">
        <v>664</v>
      </c>
      <c r="B485">
        <v>0</v>
      </c>
      <c r="C485">
        <v>3</v>
      </c>
      <c r="D485" t="s">
        <v>934</v>
      </c>
      <c r="E485" t="s">
        <v>13</v>
      </c>
      <c r="F485">
        <f t="shared" si="14"/>
        <v>1</v>
      </c>
      <c r="G485">
        <v>36</v>
      </c>
      <c r="H485" s="4">
        <f>+IF(G485="",VLOOKUP(B485&amp;C485&amp;E485,AvgAge!$B$5:$AA$16,6,0),G485)</f>
        <v>36</v>
      </c>
      <c r="I485">
        <v>0</v>
      </c>
      <c r="J485">
        <v>0</v>
      </c>
      <c r="K485">
        <v>349210</v>
      </c>
      <c r="L485">
        <v>7.4958</v>
      </c>
      <c r="N485" t="s">
        <v>15</v>
      </c>
      <c r="O485">
        <f t="shared" si="15"/>
        <v>1</v>
      </c>
      <c r="P485">
        <f>+MATCH(B485&amp;C485&amp;E485,AvgAge!$B$5:$B$16)</f>
        <v>6</v>
      </c>
    </row>
    <row r="486" spans="1:16" x14ac:dyDescent="0.25">
      <c r="A486">
        <v>515</v>
      </c>
      <c r="B486">
        <v>0</v>
      </c>
      <c r="C486">
        <v>3</v>
      </c>
      <c r="D486" t="s">
        <v>741</v>
      </c>
      <c r="E486" t="s">
        <v>13</v>
      </c>
      <c r="F486">
        <f t="shared" si="14"/>
        <v>1</v>
      </c>
      <c r="G486">
        <v>24</v>
      </c>
      <c r="H486" s="4">
        <f>+IF(G486="",VLOOKUP(B486&amp;C486&amp;E486,AvgAge!$B$5:$AA$16,6,0),G486)</f>
        <v>24</v>
      </c>
      <c r="I486">
        <v>0</v>
      </c>
      <c r="J486">
        <v>0</v>
      </c>
      <c r="K486">
        <v>349209</v>
      </c>
      <c r="L486">
        <v>7.4958</v>
      </c>
      <c r="N486" t="s">
        <v>15</v>
      </c>
      <c r="O486">
        <f t="shared" si="15"/>
        <v>1</v>
      </c>
      <c r="P486">
        <f>+MATCH(B486&amp;C486&amp;E486,AvgAge!$B$5:$B$16)</f>
        <v>6</v>
      </c>
    </row>
    <row r="487" spans="1:16" x14ac:dyDescent="0.25">
      <c r="A487">
        <v>750</v>
      </c>
      <c r="B487">
        <v>0</v>
      </c>
      <c r="C487">
        <v>3</v>
      </c>
      <c r="D487" t="s">
        <v>1045</v>
      </c>
      <c r="E487" t="s">
        <v>13</v>
      </c>
      <c r="F487">
        <f t="shared" si="14"/>
        <v>1</v>
      </c>
      <c r="G487">
        <v>31</v>
      </c>
      <c r="H487" s="4">
        <f>+IF(G487="",VLOOKUP(B487&amp;C487&amp;E487,AvgAge!$B$5:$AA$16,6,0),G487)</f>
        <v>31</v>
      </c>
      <c r="I487">
        <v>0</v>
      </c>
      <c r="J487">
        <v>0</v>
      </c>
      <c r="K487">
        <v>335097</v>
      </c>
      <c r="L487">
        <v>7.75</v>
      </c>
      <c r="N487" t="s">
        <v>27</v>
      </c>
      <c r="O487">
        <f t="shared" si="15"/>
        <v>2</v>
      </c>
      <c r="P487">
        <f>+MATCH(B487&amp;C487&amp;E487,AvgAge!$B$5:$B$16)</f>
        <v>6</v>
      </c>
    </row>
    <row r="488" spans="1:16" x14ac:dyDescent="0.25">
      <c r="A488">
        <v>290</v>
      </c>
      <c r="B488">
        <v>1</v>
      </c>
      <c r="C488">
        <v>3</v>
      </c>
      <c r="D488" t="s">
        <v>436</v>
      </c>
      <c r="E488" t="s">
        <v>17</v>
      </c>
      <c r="F488">
        <f t="shared" si="14"/>
        <v>2</v>
      </c>
      <c r="G488">
        <v>22</v>
      </c>
      <c r="H488" s="4">
        <f>+IF(G488="",VLOOKUP(B488&amp;C488&amp;E488,AvgAge!$B$5:$AA$16,6,0),G488)</f>
        <v>22</v>
      </c>
      <c r="I488">
        <v>0</v>
      </c>
      <c r="J488">
        <v>0</v>
      </c>
      <c r="K488">
        <v>370373</v>
      </c>
      <c r="L488">
        <v>7.75</v>
      </c>
      <c r="N488" t="s">
        <v>27</v>
      </c>
      <c r="O488">
        <f t="shared" si="15"/>
        <v>2</v>
      </c>
      <c r="P488">
        <f>+MATCH(B488&amp;C488&amp;E488,AvgAge!$B$5:$B$16)</f>
        <v>11</v>
      </c>
    </row>
    <row r="489" spans="1:16" x14ac:dyDescent="0.25">
      <c r="A489">
        <v>117</v>
      </c>
      <c r="B489">
        <v>0</v>
      </c>
      <c r="C489">
        <v>3</v>
      </c>
      <c r="D489" t="s">
        <v>184</v>
      </c>
      <c r="E489" t="s">
        <v>13</v>
      </c>
      <c r="F489">
        <f t="shared" si="14"/>
        <v>1</v>
      </c>
      <c r="G489">
        <v>70.5</v>
      </c>
      <c r="H489" s="4">
        <f>+IF(G489="",VLOOKUP(B489&amp;C489&amp;E489,AvgAge!$B$5:$AA$16,6,0),G489)</f>
        <v>70.5</v>
      </c>
      <c r="I489">
        <v>0</v>
      </c>
      <c r="J489">
        <v>0</v>
      </c>
      <c r="K489">
        <v>370369</v>
      </c>
      <c r="L489">
        <v>7.75</v>
      </c>
      <c r="N489" t="s">
        <v>27</v>
      </c>
      <c r="O489">
        <f t="shared" si="15"/>
        <v>2</v>
      </c>
      <c r="P489">
        <f>+MATCH(B489&amp;C489&amp;E489,AvgAge!$B$5:$B$16)</f>
        <v>6</v>
      </c>
    </row>
    <row r="490" spans="1:16" x14ac:dyDescent="0.25">
      <c r="A490">
        <v>669</v>
      </c>
      <c r="B490">
        <v>0</v>
      </c>
      <c r="C490">
        <v>3</v>
      </c>
      <c r="D490" t="s">
        <v>940</v>
      </c>
      <c r="E490" t="s">
        <v>13</v>
      </c>
      <c r="F490">
        <f t="shared" si="14"/>
        <v>1</v>
      </c>
      <c r="G490">
        <v>43</v>
      </c>
      <c r="H490" s="4">
        <f>+IF(G490="",VLOOKUP(B490&amp;C490&amp;E490,AvgAge!$B$5:$AA$16,6,0),G490)</f>
        <v>43</v>
      </c>
      <c r="I490">
        <v>0</v>
      </c>
      <c r="J490">
        <v>0</v>
      </c>
      <c r="K490" t="s">
        <v>941</v>
      </c>
      <c r="L490">
        <v>8.0500000000000007</v>
      </c>
      <c r="N490" t="s">
        <v>15</v>
      </c>
      <c r="O490">
        <f t="shared" si="15"/>
        <v>1</v>
      </c>
      <c r="P490">
        <f>+MATCH(B490&amp;C490&amp;E490,AvgAge!$B$5:$B$16)</f>
        <v>6</v>
      </c>
    </row>
    <row r="491" spans="1:16" x14ac:dyDescent="0.25">
      <c r="A491">
        <v>647</v>
      </c>
      <c r="B491">
        <v>0</v>
      </c>
      <c r="C491">
        <v>3</v>
      </c>
      <c r="D491" t="s">
        <v>912</v>
      </c>
      <c r="E491" t="s">
        <v>13</v>
      </c>
      <c r="F491">
        <f t="shared" si="14"/>
        <v>1</v>
      </c>
      <c r="G491">
        <v>19</v>
      </c>
      <c r="H491" s="4">
        <f>+IF(G491="",VLOOKUP(B491&amp;C491&amp;E491,AvgAge!$B$5:$AA$16,6,0),G491)</f>
        <v>19</v>
      </c>
      <c r="I491">
        <v>0</v>
      </c>
      <c r="J491">
        <v>0</v>
      </c>
      <c r="K491">
        <v>349231</v>
      </c>
      <c r="L491">
        <v>7.8958000000000004</v>
      </c>
      <c r="N491" t="s">
        <v>15</v>
      </c>
      <c r="O491">
        <f t="shared" si="15"/>
        <v>1</v>
      </c>
      <c r="P491">
        <f>+MATCH(B491&amp;C491&amp;E491,AvgAge!$B$5:$B$16)</f>
        <v>6</v>
      </c>
    </row>
    <row r="492" spans="1:16" x14ac:dyDescent="0.25">
      <c r="A492">
        <v>158</v>
      </c>
      <c r="B492">
        <v>0</v>
      </c>
      <c r="C492">
        <v>3</v>
      </c>
      <c r="D492" t="s">
        <v>247</v>
      </c>
      <c r="E492" t="s">
        <v>13</v>
      </c>
      <c r="F492">
        <f t="shared" si="14"/>
        <v>1</v>
      </c>
      <c r="G492">
        <v>30</v>
      </c>
      <c r="H492" s="4">
        <f>+IF(G492="",VLOOKUP(B492&amp;C492&amp;E492,AvgAge!$B$5:$AA$16,6,0),G492)</f>
        <v>30</v>
      </c>
      <c r="I492">
        <v>0</v>
      </c>
      <c r="J492">
        <v>0</v>
      </c>
      <c r="K492" t="s">
        <v>248</v>
      </c>
      <c r="L492">
        <v>8.0500000000000007</v>
      </c>
      <c r="N492" t="s">
        <v>15</v>
      </c>
      <c r="O492">
        <f t="shared" si="15"/>
        <v>1</v>
      </c>
      <c r="P492">
        <f>+MATCH(B492&amp;C492&amp;E492,AvgAge!$B$5:$B$16)</f>
        <v>6</v>
      </c>
    </row>
    <row r="493" spans="1:16" x14ac:dyDescent="0.25">
      <c r="A493">
        <v>490</v>
      </c>
      <c r="B493">
        <v>1</v>
      </c>
      <c r="C493">
        <v>3</v>
      </c>
      <c r="D493" t="s">
        <v>704</v>
      </c>
      <c r="E493" t="s">
        <v>13</v>
      </c>
      <c r="F493">
        <f t="shared" si="14"/>
        <v>1</v>
      </c>
      <c r="G493">
        <v>9</v>
      </c>
      <c r="H493" s="4">
        <f>+IF(G493="",VLOOKUP(B493&amp;C493&amp;E493,AvgAge!$B$5:$AA$16,6,0),G493)</f>
        <v>9</v>
      </c>
      <c r="I493">
        <v>1</v>
      </c>
      <c r="J493">
        <v>1</v>
      </c>
      <c r="K493" t="s">
        <v>522</v>
      </c>
      <c r="L493">
        <v>15.9</v>
      </c>
      <c r="N493" t="s">
        <v>15</v>
      </c>
      <c r="O493">
        <f t="shared" si="15"/>
        <v>1</v>
      </c>
      <c r="P493">
        <f>+MATCH(B493&amp;C493&amp;E493,AvgAge!$B$5:$B$16)</f>
        <v>12</v>
      </c>
    </row>
    <row r="494" spans="1:16" x14ac:dyDescent="0.25">
      <c r="A494">
        <v>349</v>
      </c>
      <c r="B494">
        <v>1</v>
      </c>
      <c r="C494">
        <v>3</v>
      </c>
      <c r="D494" t="s">
        <v>521</v>
      </c>
      <c r="E494" t="s">
        <v>13</v>
      </c>
      <c r="F494">
        <f t="shared" si="14"/>
        <v>1</v>
      </c>
      <c r="G494">
        <v>3</v>
      </c>
      <c r="H494" s="4">
        <f>+IF(G494="",VLOOKUP(B494&amp;C494&amp;E494,AvgAge!$B$5:$AA$16,6,0),G494)</f>
        <v>3</v>
      </c>
      <c r="I494">
        <v>1</v>
      </c>
      <c r="J494">
        <v>1</v>
      </c>
      <c r="K494" t="s">
        <v>522</v>
      </c>
      <c r="L494">
        <v>15.9</v>
      </c>
      <c r="N494" t="s">
        <v>15</v>
      </c>
      <c r="O494">
        <f t="shared" si="15"/>
        <v>1</v>
      </c>
      <c r="P494">
        <f>+MATCH(B494&amp;C494&amp;E494,AvgAge!$B$5:$B$16)</f>
        <v>12</v>
      </c>
    </row>
    <row r="495" spans="1:16" x14ac:dyDescent="0.25">
      <c r="A495">
        <v>95</v>
      </c>
      <c r="B495">
        <v>0</v>
      </c>
      <c r="C495">
        <v>3</v>
      </c>
      <c r="D495" t="s">
        <v>155</v>
      </c>
      <c r="E495" t="s">
        <v>13</v>
      </c>
      <c r="F495">
        <f t="shared" si="14"/>
        <v>1</v>
      </c>
      <c r="G495">
        <v>59</v>
      </c>
      <c r="H495" s="4">
        <f>+IF(G495="",VLOOKUP(B495&amp;C495&amp;E495,AvgAge!$B$5:$AA$16,6,0),G495)</f>
        <v>59</v>
      </c>
      <c r="I495">
        <v>0</v>
      </c>
      <c r="J495">
        <v>0</v>
      </c>
      <c r="K495">
        <v>364500</v>
      </c>
      <c r="L495">
        <v>7.25</v>
      </c>
      <c r="N495" t="s">
        <v>15</v>
      </c>
      <c r="O495">
        <f t="shared" si="15"/>
        <v>1</v>
      </c>
      <c r="P495">
        <f>+MATCH(B495&amp;C495&amp;E495,AvgAge!$B$5:$B$16)</f>
        <v>6</v>
      </c>
    </row>
    <row r="496" spans="1:16" x14ac:dyDescent="0.25">
      <c r="A496">
        <v>68</v>
      </c>
      <c r="B496">
        <v>0</v>
      </c>
      <c r="C496">
        <v>3</v>
      </c>
      <c r="D496" t="s">
        <v>118</v>
      </c>
      <c r="E496" t="s">
        <v>13</v>
      </c>
      <c r="F496">
        <f t="shared" si="14"/>
        <v>1</v>
      </c>
      <c r="G496">
        <v>19</v>
      </c>
      <c r="H496" s="4">
        <f>+IF(G496="",VLOOKUP(B496&amp;C496&amp;E496,AvgAge!$B$5:$AA$16,6,0),G496)</f>
        <v>19</v>
      </c>
      <c r="I496">
        <v>0</v>
      </c>
      <c r="J496">
        <v>0</v>
      </c>
      <c r="K496" t="s">
        <v>119</v>
      </c>
      <c r="L496">
        <v>8.1583000000000006</v>
      </c>
      <c r="N496" t="s">
        <v>15</v>
      </c>
      <c r="O496">
        <f t="shared" si="15"/>
        <v>1</v>
      </c>
      <c r="P496">
        <f>+MATCH(B496&amp;C496&amp;E496,AvgAge!$B$5:$B$16)</f>
        <v>6</v>
      </c>
    </row>
    <row r="497" spans="1:16" x14ac:dyDescent="0.25">
      <c r="A497">
        <v>161</v>
      </c>
      <c r="B497">
        <v>0</v>
      </c>
      <c r="C497">
        <v>3</v>
      </c>
      <c r="D497" t="s">
        <v>252</v>
      </c>
      <c r="E497" t="s">
        <v>13</v>
      </c>
      <c r="F497">
        <f t="shared" si="14"/>
        <v>1</v>
      </c>
      <c r="G497">
        <v>44</v>
      </c>
      <c r="H497" s="4">
        <f>+IF(G497="",VLOOKUP(B497&amp;C497&amp;E497,AvgAge!$B$5:$AA$16,6,0),G497)</f>
        <v>44</v>
      </c>
      <c r="I497">
        <v>0</v>
      </c>
      <c r="J497">
        <v>1</v>
      </c>
      <c r="K497">
        <v>371362</v>
      </c>
      <c r="L497">
        <v>16.100000000000001</v>
      </c>
      <c r="N497" t="s">
        <v>15</v>
      </c>
      <c r="O497">
        <f t="shared" si="15"/>
        <v>1</v>
      </c>
      <c r="P497">
        <f>+MATCH(B497&amp;C497&amp;E497,AvgAge!$B$5:$B$16)</f>
        <v>6</v>
      </c>
    </row>
    <row r="498" spans="1:16" x14ac:dyDescent="0.25">
      <c r="A498">
        <v>845</v>
      </c>
      <c r="B498">
        <v>0</v>
      </c>
      <c r="C498">
        <v>3</v>
      </c>
      <c r="D498" t="s">
        <v>1163</v>
      </c>
      <c r="E498" t="s">
        <v>13</v>
      </c>
      <c r="F498">
        <f t="shared" si="14"/>
        <v>1</v>
      </c>
      <c r="G498">
        <v>17</v>
      </c>
      <c r="H498" s="4">
        <f>+IF(G498="",VLOOKUP(B498&amp;C498&amp;E498,AvgAge!$B$5:$AA$16,6,0),G498)</f>
        <v>17</v>
      </c>
      <c r="I498">
        <v>0</v>
      </c>
      <c r="J498">
        <v>0</v>
      </c>
      <c r="K498">
        <v>315090</v>
      </c>
      <c r="L498">
        <v>8.6624999999999996</v>
      </c>
      <c r="N498" t="s">
        <v>15</v>
      </c>
      <c r="O498">
        <f t="shared" si="15"/>
        <v>1</v>
      </c>
      <c r="P498">
        <f>+MATCH(B498&amp;C498&amp;E498,AvgAge!$B$5:$B$16)</f>
        <v>6</v>
      </c>
    </row>
    <row r="499" spans="1:16" x14ac:dyDescent="0.25">
      <c r="A499">
        <v>339</v>
      </c>
      <c r="B499">
        <v>1</v>
      </c>
      <c r="C499">
        <v>3</v>
      </c>
      <c r="D499" t="s">
        <v>510</v>
      </c>
      <c r="E499" t="s">
        <v>13</v>
      </c>
      <c r="F499">
        <f t="shared" si="14"/>
        <v>1</v>
      </c>
      <c r="G499">
        <v>45</v>
      </c>
      <c r="H499" s="4">
        <f>+IF(G499="",VLOOKUP(B499&amp;C499&amp;E499,AvgAge!$B$5:$AA$16,6,0),G499)</f>
        <v>45</v>
      </c>
      <c r="I499">
        <v>0</v>
      </c>
      <c r="J499">
        <v>0</v>
      </c>
      <c r="K499">
        <v>7598</v>
      </c>
      <c r="L499">
        <v>8.0500000000000007</v>
      </c>
      <c r="N499" t="s">
        <v>15</v>
      </c>
      <c r="O499">
        <f t="shared" si="15"/>
        <v>1</v>
      </c>
      <c r="P499">
        <f>+MATCH(B499&amp;C499&amp;E499,AvgAge!$B$5:$B$16)</f>
        <v>12</v>
      </c>
    </row>
    <row r="500" spans="1:16" x14ac:dyDescent="0.25">
      <c r="A500">
        <v>883</v>
      </c>
      <c r="B500">
        <v>0</v>
      </c>
      <c r="C500">
        <v>3</v>
      </c>
      <c r="D500" t="s">
        <v>1209</v>
      </c>
      <c r="E500" t="s">
        <v>17</v>
      </c>
      <c r="F500">
        <f t="shared" si="14"/>
        <v>2</v>
      </c>
      <c r="G500">
        <v>22</v>
      </c>
      <c r="H500" s="4">
        <f>+IF(G500="",VLOOKUP(B500&amp;C500&amp;E500,AvgAge!$B$5:$AA$16,6,0),G500)</f>
        <v>22</v>
      </c>
      <c r="I500">
        <v>0</v>
      </c>
      <c r="J500">
        <v>0</v>
      </c>
      <c r="K500">
        <v>7552</v>
      </c>
      <c r="L500">
        <v>10.5167</v>
      </c>
      <c r="N500" t="s">
        <v>15</v>
      </c>
      <c r="O500">
        <f t="shared" si="15"/>
        <v>1</v>
      </c>
      <c r="P500">
        <f>+MATCH(B500&amp;C500&amp;E500,AvgAge!$B$5:$B$16)</f>
        <v>5</v>
      </c>
    </row>
    <row r="501" spans="1:16" x14ac:dyDescent="0.25">
      <c r="A501">
        <v>688</v>
      </c>
      <c r="B501">
        <v>0</v>
      </c>
      <c r="C501">
        <v>3</v>
      </c>
      <c r="D501" t="s">
        <v>966</v>
      </c>
      <c r="E501" t="s">
        <v>13</v>
      </c>
      <c r="F501">
        <f t="shared" si="14"/>
        <v>1</v>
      </c>
      <c r="G501">
        <v>19</v>
      </c>
      <c r="H501" s="4">
        <f>+IF(G501="",VLOOKUP(B501&amp;C501&amp;E501,AvgAge!$B$5:$AA$16,6,0),G501)</f>
        <v>19</v>
      </c>
      <c r="I501">
        <v>0</v>
      </c>
      <c r="J501">
        <v>0</v>
      </c>
      <c r="K501">
        <v>349228</v>
      </c>
      <c r="L501">
        <v>10.1708</v>
      </c>
      <c r="N501" t="s">
        <v>15</v>
      </c>
      <c r="O501">
        <f t="shared" si="15"/>
        <v>1</v>
      </c>
      <c r="P501">
        <f>+MATCH(B501&amp;C501&amp;E501,AvgAge!$B$5:$B$16)</f>
        <v>6</v>
      </c>
    </row>
    <row r="502" spans="1:16" x14ac:dyDescent="0.25">
      <c r="A502">
        <v>511</v>
      </c>
      <c r="B502">
        <v>1</v>
      </c>
      <c r="C502">
        <v>3</v>
      </c>
      <c r="D502" t="s">
        <v>733</v>
      </c>
      <c r="E502" t="s">
        <v>13</v>
      </c>
      <c r="F502">
        <f t="shared" si="14"/>
        <v>1</v>
      </c>
      <c r="G502">
        <v>29</v>
      </c>
      <c r="H502" s="4">
        <f>+IF(G502="",VLOOKUP(B502&amp;C502&amp;E502,AvgAge!$B$5:$AA$16,6,0),G502)</f>
        <v>29</v>
      </c>
      <c r="I502">
        <v>0</v>
      </c>
      <c r="J502">
        <v>0</v>
      </c>
      <c r="K502">
        <v>382651</v>
      </c>
      <c r="L502">
        <v>7.75</v>
      </c>
      <c r="N502" t="s">
        <v>27</v>
      </c>
      <c r="O502">
        <f t="shared" si="15"/>
        <v>2</v>
      </c>
      <c r="P502">
        <f>+MATCH(B502&amp;C502&amp;E502,AvgAge!$B$5:$B$16)</f>
        <v>12</v>
      </c>
    </row>
    <row r="503" spans="1:16" x14ac:dyDescent="0.25">
      <c r="A503">
        <v>617</v>
      </c>
      <c r="B503">
        <v>0</v>
      </c>
      <c r="C503">
        <v>3</v>
      </c>
      <c r="D503" t="s">
        <v>876</v>
      </c>
      <c r="E503" t="s">
        <v>13</v>
      </c>
      <c r="F503">
        <f t="shared" si="14"/>
        <v>1</v>
      </c>
      <c r="G503">
        <v>34</v>
      </c>
      <c r="H503" s="4">
        <f>+IF(G503="",VLOOKUP(B503&amp;C503&amp;E503,AvgAge!$B$5:$AA$16,6,0),G503)</f>
        <v>34</v>
      </c>
      <c r="I503">
        <v>1</v>
      </c>
      <c r="J503">
        <v>1</v>
      </c>
      <c r="K503">
        <v>347080</v>
      </c>
      <c r="L503">
        <v>14.4</v>
      </c>
      <c r="N503" t="s">
        <v>15</v>
      </c>
      <c r="O503">
        <f t="shared" si="15"/>
        <v>1</v>
      </c>
      <c r="P503">
        <f>+MATCH(B503&amp;C503&amp;E503,AvgAge!$B$5:$B$16)</f>
        <v>6</v>
      </c>
    </row>
    <row r="504" spans="1:16" x14ac:dyDescent="0.25">
      <c r="A504">
        <v>424</v>
      </c>
      <c r="B504">
        <v>0</v>
      </c>
      <c r="C504">
        <v>3</v>
      </c>
      <c r="D504" t="s">
        <v>614</v>
      </c>
      <c r="E504" t="s">
        <v>17</v>
      </c>
      <c r="F504">
        <f t="shared" si="14"/>
        <v>2</v>
      </c>
      <c r="G504">
        <v>28</v>
      </c>
      <c r="H504" s="4">
        <f>+IF(G504="",VLOOKUP(B504&amp;C504&amp;E504,AvgAge!$B$5:$AA$16,6,0),G504)</f>
        <v>28</v>
      </c>
      <c r="I504">
        <v>1</v>
      </c>
      <c r="J504">
        <v>1</v>
      </c>
      <c r="K504">
        <v>347080</v>
      </c>
      <c r="L504">
        <v>14.4</v>
      </c>
      <c r="N504" t="s">
        <v>15</v>
      </c>
      <c r="O504">
        <f t="shared" si="15"/>
        <v>1</v>
      </c>
      <c r="P504">
        <f>+MATCH(B504&amp;C504&amp;E504,AvgAge!$B$5:$B$16)</f>
        <v>5</v>
      </c>
    </row>
    <row r="505" spans="1:16" x14ac:dyDescent="0.25">
      <c r="A505">
        <v>322</v>
      </c>
      <c r="B505">
        <v>0</v>
      </c>
      <c r="C505">
        <v>3</v>
      </c>
      <c r="D505" t="s">
        <v>487</v>
      </c>
      <c r="E505" t="s">
        <v>13</v>
      </c>
      <c r="F505">
        <f t="shared" si="14"/>
        <v>1</v>
      </c>
      <c r="G505">
        <v>27</v>
      </c>
      <c r="H505" s="4">
        <f>+IF(G505="",VLOOKUP(B505&amp;C505&amp;E505,AvgAge!$B$5:$AA$16,6,0),G505)</f>
        <v>27</v>
      </c>
      <c r="I505">
        <v>0</v>
      </c>
      <c r="J505">
        <v>0</v>
      </c>
      <c r="K505">
        <v>349219</v>
      </c>
      <c r="L505">
        <v>7.8958000000000004</v>
      </c>
      <c r="N505" t="s">
        <v>15</v>
      </c>
      <c r="O505">
        <f t="shared" si="15"/>
        <v>1</v>
      </c>
      <c r="P505">
        <f>+MATCH(B505&amp;C505&amp;E505,AvgAge!$B$5:$B$16)</f>
        <v>6</v>
      </c>
    </row>
    <row r="506" spans="1:16" x14ac:dyDescent="0.25">
      <c r="A506">
        <v>795</v>
      </c>
      <c r="B506">
        <v>0</v>
      </c>
      <c r="C506">
        <v>3</v>
      </c>
      <c r="D506" t="s">
        <v>1102</v>
      </c>
      <c r="E506" t="s">
        <v>13</v>
      </c>
      <c r="F506">
        <f t="shared" si="14"/>
        <v>1</v>
      </c>
      <c r="G506">
        <v>25</v>
      </c>
      <c r="H506" s="4">
        <f>+IF(G506="",VLOOKUP(B506&amp;C506&amp;E506,AvgAge!$B$5:$AA$16,6,0),G506)</f>
        <v>25</v>
      </c>
      <c r="I506">
        <v>0</v>
      </c>
      <c r="J506">
        <v>0</v>
      </c>
      <c r="K506">
        <v>349203</v>
      </c>
      <c r="L506">
        <v>7.8958000000000004</v>
      </c>
      <c r="N506" t="s">
        <v>15</v>
      </c>
      <c r="O506">
        <f t="shared" si="15"/>
        <v>1</v>
      </c>
      <c r="P506">
        <f>+MATCH(B506&amp;C506&amp;E506,AvgAge!$B$5:$B$16)</f>
        <v>6</v>
      </c>
    </row>
    <row r="507" spans="1:16" x14ac:dyDescent="0.25">
      <c r="A507">
        <v>566</v>
      </c>
      <c r="B507">
        <v>0</v>
      </c>
      <c r="C507">
        <v>3</v>
      </c>
      <c r="D507" t="s">
        <v>809</v>
      </c>
      <c r="E507" t="s">
        <v>13</v>
      </c>
      <c r="F507">
        <f t="shared" si="14"/>
        <v>1</v>
      </c>
      <c r="G507">
        <v>24</v>
      </c>
      <c r="H507" s="4">
        <f>+IF(G507="",VLOOKUP(B507&amp;C507&amp;E507,AvgAge!$B$5:$AA$16,6,0),G507)</f>
        <v>24</v>
      </c>
      <c r="I507">
        <v>2</v>
      </c>
      <c r="J507">
        <v>0</v>
      </c>
      <c r="K507" t="s">
        <v>810</v>
      </c>
      <c r="L507">
        <v>24.15</v>
      </c>
      <c r="N507" t="s">
        <v>15</v>
      </c>
      <c r="O507">
        <f t="shared" si="15"/>
        <v>1</v>
      </c>
      <c r="P507">
        <f>+MATCH(B507&amp;C507&amp;E507,AvgAge!$B$5:$B$16)</f>
        <v>6</v>
      </c>
    </row>
    <row r="508" spans="1:16" x14ac:dyDescent="0.25">
      <c r="A508">
        <v>348</v>
      </c>
      <c r="B508">
        <v>1</v>
      </c>
      <c r="C508">
        <v>3</v>
      </c>
      <c r="D508" t="s">
        <v>520</v>
      </c>
      <c r="E508" t="s">
        <v>17</v>
      </c>
      <c r="F508">
        <f t="shared" si="14"/>
        <v>2</v>
      </c>
      <c r="H508" s="4">
        <f>+IF(G508="",VLOOKUP(B508&amp;C508&amp;E508,AvgAge!$B$5:$AA$16,6,0),G508)</f>
        <v>19.329787234042552</v>
      </c>
      <c r="I508">
        <v>1</v>
      </c>
      <c r="J508">
        <v>0</v>
      </c>
      <c r="K508">
        <v>386525</v>
      </c>
      <c r="L508">
        <v>16.100000000000001</v>
      </c>
      <c r="N508" t="s">
        <v>15</v>
      </c>
      <c r="O508">
        <f t="shared" si="15"/>
        <v>1</v>
      </c>
      <c r="P508">
        <f>+MATCH(B508&amp;C508&amp;E508,AvgAge!$B$5:$B$16)</f>
        <v>11</v>
      </c>
    </row>
    <row r="509" spans="1:16" x14ac:dyDescent="0.25">
      <c r="A509">
        <v>560</v>
      </c>
      <c r="B509">
        <v>1</v>
      </c>
      <c r="C509">
        <v>3</v>
      </c>
      <c r="D509" t="s">
        <v>801</v>
      </c>
      <c r="E509" t="s">
        <v>17</v>
      </c>
      <c r="F509">
        <f t="shared" si="14"/>
        <v>2</v>
      </c>
      <c r="G509">
        <v>36</v>
      </c>
      <c r="H509" s="4">
        <f>+IF(G509="",VLOOKUP(B509&amp;C509&amp;E509,AvgAge!$B$5:$AA$16,6,0),G509)</f>
        <v>36</v>
      </c>
      <c r="I509">
        <v>1</v>
      </c>
      <c r="J509">
        <v>0</v>
      </c>
      <c r="K509">
        <v>345572</v>
      </c>
      <c r="L509">
        <v>17.399999999999999</v>
      </c>
      <c r="N509" t="s">
        <v>15</v>
      </c>
      <c r="O509">
        <f t="shared" si="15"/>
        <v>1</v>
      </c>
      <c r="P509">
        <f>+MATCH(B509&amp;C509&amp;E509,AvgAge!$B$5:$B$16)</f>
        <v>11</v>
      </c>
    </row>
    <row r="510" spans="1:16" x14ac:dyDescent="0.25">
      <c r="A510">
        <v>287</v>
      </c>
      <c r="B510">
        <v>1</v>
      </c>
      <c r="C510">
        <v>3</v>
      </c>
      <c r="D510" t="s">
        <v>433</v>
      </c>
      <c r="E510" t="s">
        <v>13</v>
      </c>
      <c r="F510">
        <f t="shared" si="14"/>
        <v>1</v>
      </c>
      <c r="G510">
        <v>30</v>
      </c>
      <c r="H510" s="4">
        <f>+IF(G510="",VLOOKUP(B510&amp;C510&amp;E510,AvgAge!$B$5:$AA$16,6,0),G510)</f>
        <v>30</v>
      </c>
      <c r="I510">
        <v>0</v>
      </c>
      <c r="J510">
        <v>0</v>
      </c>
      <c r="K510">
        <v>345774</v>
      </c>
      <c r="L510">
        <v>9.5</v>
      </c>
      <c r="N510" t="s">
        <v>15</v>
      </c>
      <c r="O510">
        <f t="shared" si="15"/>
        <v>1</v>
      </c>
      <c r="P510">
        <f>+MATCH(B510&amp;C510&amp;E510,AvgAge!$B$5:$B$16)</f>
        <v>12</v>
      </c>
    </row>
    <row r="511" spans="1:16" x14ac:dyDescent="0.25">
      <c r="A511">
        <v>283</v>
      </c>
      <c r="B511">
        <v>0</v>
      </c>
      <c r="C511">
        <v>3</v>
      </c>
      <c r="D511" t="s">
        <v>427</v>
      </c>
      <c r="E511" t="s">
        <v>13</v>
      </c>
      <c r="F511">
        <f t="shared" si="14"/>
        <v>1</v>
      </c>
      <c r="G511">
        <v>16</v>
      </c>
      <c r="H511" s="4">
        <f>+IF(G511="",VLOOKUP(B511&amp;C511&amp;E511,AvgAge!$B$5:$AA$16,6,0),G511)</f>
        <v>16</v>
      </c>
      <c r="I511">
        <v>0</v>
      </c>
      <c r="J511">
        <v>0</v>
      </c>
      <c r="K511">
        <v>345778</v>
      </c>
      <c r="L511">
        <v>9.5</v>
      </c>
      <c r="N511" t="s">
        <v>15</v>
      </c>
      <c r="O511">
        <f t="shared" si="15"/>
        <v>1</v>
      </c>
      <c r="P511">
        <f>+MATCH(B511&amp;C511&amp;E511,AvgAge!$B$5:$B$16)</f>
        <v>6</v>
      </c>
    </row>
    <row r="512" spans="1:16" x14ac:dyDescent="0.25">
      <c r="A512">
        <v>789</v>
      </c>
      <c r="B512">
        <v>1</v>
      </c>
      <c r="C512">
        <v>3</v>
      </c>
      <c r="D512" t="s">
        <v>1094</v>
      </c>
      <c r="E512" t="s">
        <v>13</v>
      </c>
      <c r="F512">
        <f t="shared" si="14"/>
        <v>1</v>
      </c>
      <c r="G512">
        <v>1</v>
      </c>
      <c r="H512" s="4">
        <f>+IF(G512="",VLOOKUP(B512&amp;C512&amp;E512,AvgAge!$B$5:$AA$16,6,0),G512)</f>
        <v>1</v>
      </c>
      <c r="I512">
        <v>1</v>
      </c>
      <c r="J512">
        <v>2</v>
      </c>
      <c r="K512" t="s">
        <v>154</v>
      </c>
      <c r="L512">
        <v>20.574999999999999</v>
      </c>
      <c r="N512" t="s">
        <v>15</v>
      </c>
      <c r="O512">
        <f t="shared" si="15"/>
        <v>1</v>
      </c>
      <c r="P512">
        <f>+MATCH(B512&amp;C512&amp;E512,AvgAge!$B$5:$B$16)</f>
        <v>12</v>
      </c>
    </row>
    <row r="513" spans="1:16" x14ac:dyDescent="0.25">
      <c r="A513">
        <v>94</v>
      </c>
      <c r="B513">
        <v>0</v>
      </c>
      <c r="C513">
        <v>3</v>
      </c>
      <c r="D513" t="s">
        <v>153</v>
      </c>
      <c r="E513" t="s">
        <v>13</v>
      </c>
      <c r="F513">
        <f t="shared" si="14"/>
        <v>1</v>
      </c>
      <c r="G513">
        <v>26</v>
      </c>
      <c r="H513" s="4">
        <f>+IF(G513="",VLOOKUP(B513&amp;C513&amp;E513,AvgAge!$B$5:$AA$16,6,0),G513)</f>
        <v>26</v>
      </c>
      <c r="I513">
        <v>1</v>
      </c>
      <c r="J513">
        <v>2</v>
      </c>
      <c r="K513" t="s">
        <v>154</v>
      </c>
      <c r="L513">
        <v>20.574999999999999</v>
      </c>
      <c r="N513" t="s">
        <v>15</v>
      </c>
      <c r="O513">
        <f t="shared" si="15"/>
        <v>1</v>
      </c>
      <c r="P513">
        <f>+MATCH(B513&amp;C513&amp;E513,AvgAge!$B$5:$B$16)</f>
        <v>6</v>
      </c>
    </row>
    <row r="514" spans="1:16" x14ac:dyDescent="0.25">
      <c r="A514">
        <v>336</v>
      </c>
      <c r="B514">
        <v>0</v>
      </c>
      <c r="C514">
        <v>3</v>
      </c>
      <c r="D514" t="s">
        <v>506</v>
      </c>
      <c r="E514" t="s">
        <v>13</v>
      </c>
      <c r="F514">
        <f t="shared" si="14"/>
        <v>1</v>
      </c>
      <c r="H514" s="4">
        <f>+IF(G514="",VLOOKUP(B514&amp;C514&amp;E514,AvgAge!$B$5:$AA$16,6,0),G514)</f>
        <v>27.255813953488371</v>
      </c>
      <c r="I514">
        <v>0</v>
      </c>
      <c r="J514">
        <v>0</v>
      </c>
      <c r="K514">
        <v>349225</v>
      </c>
      <c r="L514">
        <v>7.8958000000000004</v>
      </c>
      <c r="N514" t="s">
        <v>15</v>
      </c>
      <c r="O514">
        <f t="shared" si="15"/>
        <v>1</v>
      </c>
      <c r="P514">
        <f>+MATCH(B514&amp;C514&amp;E514,AvgAge!$B$5:$B$16)</f>
        <v>6</v>
      </c>
    </row>
    <row r="515" spans="1:16" x14ac:dyDescent="0.25">
      <c r="A515">
        <v>321</v>
      </c>
      <c r="B515">
        <v>0</v>
      </c>
      <c r="C515">
        <v>3</v>
      </c>
      <c r="D515" t="s">
        <v>485</v>
      </c>
      <c r="E515" t="s">
        <v>13</v>
      </c>
      <c r="F515">
        <f t="shared" si="14"/>
        <v>1</v>
      </c>
      <c r="G515">
        <v>22</v>
      </c>
      <c r="H515" s="4">
        <f>+IF(G515="",VLOOKUP(B515&amp;C515&amp;E515,AvgAge!$B$5:$AA$16,6,0),G515)</f>
        <v>22</v>
      </c>
      <c r="I515">
        <v>0</v>
      </c>
      <c r="J515">
        <v>0</v>
      </c>
      <c r="K515" t="s">
        <v>486</v>
      </c>
      <c r="L515">
        <v>7.25</v>
      </c>
      <c r="N515" t="s">
        <v>15</v>
      </c>
      <c r="O515">
        <f t="shared" si="15"/>
        <v>1</v>
      </c>
      <c r="P515">
        <f>+MATCH(B515&amp;C515&amp;E515,AvgAge!$B$5:$B$16)</f>
        <v>6</v>
      </c>
    </row>
    <row r="516" spans="1:16" x14ac:dyDescent="0.25">
      <c r="A516">
        <v>45</v>
      </c>
      <c r="B516">
        <v>1</v>
      </c>
      <c r="C516">
        <v>3</v>
      </c>
      <c r="D516" t="s">
        <v>81</v>
      </c>
      <c r="E516" t="s">
        <v>17</v>
      </c>
      <c r="F516">
        <f t="shared" ref="F516:F579" si="16">+IF(E516="male",1,2)</f>
        <v>2</v>
      </c>
      <c r="G516">
        <v>19</v>
      </c>
      <c r="H516" s="4">
        <f>+IF(G516="",VLOOKUP(B516&amp;C516&amp;E516,AvgAge!$B$5:$AA$16,6,0),G516)</f>
        <v>19</v>
      </c>
      <c r="I516">
        <v>0</v>
      </c>
      <c r="J516">
        <v>0</v>
      </c>
      <c r="K516">
        <v>330958</v>
      </c>
      <c r="L516">
        <v>7.8792</v>
      </c>
      <c r="N516" t="s">
        <v>27</v>
      </c>
      <c r="O516">
        <f t="shared" ref="O516:O579" si="17">+IF(N516="S",1,IF(N516="Q",2,3))</f>
        <v>2</v>
      </c>
      <c r="P516">
        <f>+MATCH(B516&amp;C516&amp;E516,AvgAge!$B$5:$B$16)</f>
        <v>11</v>
      </c>
    </row>
    <row r="517" spans="1:16" x14ac:dyDescent="0.25">
      <c r="A517">
        <v>350</v>
      </c>
      <c r="B517">
        <v>0</v>
      </c>
      <c r="C517">
        <v>3</v>
      </c>
      <c r="D517" t="s">
        <v>523</v>
      </c>
      <c r="E517" t="s">
        <v>13</v>
      </c>
      <c r="F517">
        <f t="shared" si="16"/>
        <v>1</v>
      </c>
      <c r="G517">
        <v>42</v>
      </c>
      <c r="H517" s="4">
        <f>+IF(G517="",VLOOKUP(B517&amp;C517&amp;E517,AvgAge!$B$5:$AA$16,6,0),G517)</f>
        <v>42</v>
      </c>
      <c r="I517">
        <v>0</v>
      </c>
      <c r="J517">
        <v>0</v>
      </c>
      <c r="K517">
        <v>315088</v>
      </c>
      <c r="L517">
        <v>8.6624999999999996</v>
      </c>
      <c r="N517" t="s">
        <v>15</v>
      </c>
      <c r="O517">
        <f t="shared" si="17"/>
        <v>1</v>
      </c>
      <c r="P517">
        <f>+MATCH(B517&amp;C517&amp;E517,AvgAge!$B$5:$B$16)</f>
        <v>6</v>
      </c>
    </row>
    <row r="518" spans="1:16" x14ac:dyDescent="0.25">
      <c r="A518">
        <v>569</v>
      </c>
      <c r="B518">
        <v>0</v>
      </c>
      <c r="C518">
        <v>3</v>
      </c>
      <c r="D518" t="s">
        <v>813</v>
      </c>
      <c r="E518" t="s">
        <v>13</v>
      </c>
      <c r="F518">
        <f t="shared" si="16"/>
        <v>1</v>
      </c>
      <c r="H518" s="4">
        <f>+IF(G518="",VLOOKUP(B518&amp;C518&amp;E518,AvgAge!$B$5:$AA$16,6,0),G518)</f>
        <v>27.255813953488371</v>
      </c>
      <c r="I518">
        <v>0</v>
      </c>
      <c r="J518">
        <v>0</v>
      </c>
      <c r="K518">
        <v>2686</v>
      </c>
      <c r="L518">
        <v>7.2291999999999996</v>
      </c>
      <c r="N518" t="s">
        <v>20</v>
      </c>
      <c r="O518">
        <f t="shared" si="17"/>
        <v>3</v>
      </c>
      <c r="P518">
        <f>+MATCH(B518&amp;C518&amp;E518,AvgAge!$B$5:$B$16)</f>
        <v>6</v>
      </c>
    </row>
    <row r="519" spans="1:16" x14ac:dyDescent="0.25">
      <c r="A519">
        <v>891</v>
      </c>
      <c r="B519">
        <v>0</v>
      </c>
      <c r="C519">
        <v>3</v>
      </c>
      <c r="D519" t="s">
        <v>1221</v>
      </c>
      <c r="E519" t="s">
        <v>13</v>
      </c>
      <c r="F519">
        <f t="shared" si="16"/>
        <v>1</v>
      </c>
      <c r="G519">
        <v>32</v>
      </c>
      <c r="H519" s="4">
        <f>+IF(G519="",VLOOKUP(B519&amp;C519&amp;E519,AvgAge!$B$5:$AA$16,6,0),G519)</f>
        <v>32</v>
      </c>
      <c r="I519">
        <v>0</v>
      </c>
      <c r="J519">
        <v>0</v>
      </c>
      <c r="K519">
        <v>370376</v>
      </c>
      <c r="L519">
        <v>7.75</v>
      </c>
      <c r="N519" t="s">
        <v>27</v>
      </c>
      <c r="O519">
        <f t="shared" si="17"/>
        <v>2</v>
      </c>
      <c r="P519">
        <f>+MATCH(B519&amp;C519&amp;E519,AvgAge!$B$5:$B$16)</f>
        <v>6</v>
      </c>
    </row>
    <row r="520" spans="1:16" x14ac:dyDescent="0.25">
      <c r="A520">
        <v>284</v>
      </c>
      <c r="B520">
        <v>1</v>
      </c>
      <c r="C520">
        <v>3</v>
      </c>
      <c r="D520" t="s">
        <v>428</v>
      </c>
      <c r="E520" t="s">
        <v>13</v>
      </c>
      <c r="F520">
        <f t="shared" si="16"/>
        <v>1</v>
      </c>
      <c r="G520">
        <v>19</v>
      </c>
      <c r="H520" s="4">
        <f>+IF(G520="",VLOOKUP(B520&amp;C520&amp;E520,AvgAge!$B$5:$AA$16,6,0),G520)</f>
        <v>19</v>
      </c>
      <c r="I520">
        <v>0</v>
      </c>
      <c r="J520">
        <v>0</v>
      </c>
      <c r="K520" t="s">
        <v>429</v>
      </c>
      <c r="L520">
        <v>8.0500000000000007</v>
      </c>
      <c r="N520" t="s">
        <v>15</v>
      </c>
      <c r="O520">
        <f t="shared" si="17"/>
        <v>1</v>
      </c>
      <c r="P520">
        <f>+MATCH(B520&amp;C520&amp;E520,AvgAge!$B$5:$B$16)</f>
        <v>12</v>
      </c>
    </row>
    <row r="521" spans="1:16" x14ac:dyDescent="0.25">
      <c r="A521">
        <v>80</v>
      </c>
      <c r="B521">
        <v>1</v>
      </c>
      <c r="C521">
        <v>3</v>
      </c>
      <c r="D521" t="s">
        <v>134</v>
      </c>
      <c r="E521" t="s">
        <v>17</v>
      </c>
      <c r="F521">
        <f t="shared" si="16"/>
        <v>2</v>
      </c>
      <c r="G521">
        <v>30</v>
      </c>
      <c r="H521" s="4">
        <f>+IF(G521="",VLOOKUP(B521&amp;C521&amp;E521,AvgAge!$B$5:$AA$16,6,0),G521)</f>
        <v>30</v>
      </c>
      <c r="I521">
        <v>0</v>
      </c>
      <c r="J521">
        <v>0</v>
      </c>
      <c r="K521">
        <v>364516</v>
      </c>
      <c r="L521">
        <v>12.475</v>
      </c>
      <c r="N521" t="s">
        <v>15</v>
      </c>
      <c r="O521">
        <f t="shared" si="17"/>
        <v>1</v>
      </c>
      <c r="P521">
        <f>+MATCH(B521&amp;C521&amp;E521,AvgAge!$B$5:$B$16)</f>
        <v>11</v>
      </c>
    </row>
    <row r="522" spans="1:16" x14ac:dyDescent="0.25">
      <c r="A522">
        <v>131</v>
      </c>
      <c r="B522">
        <v>0</v>
      </c>
      <c r="C522">
        <v>3</v>
      </c>
      <c r="D522" t="s">
        <v>204</v>
      </c>
      <c r="E522" t="s">
        <v>13</v>
      </c>
      <c r="F522">
        <f t="shared" si="16"/>
        <v>1</v>
      </c>
      <c r="G522">
        <v>33</v>
      </c>
      <c r="H522" s="4">
        <f>+IF(G522="",VLOOKUP(B522&amp;C522&amp;E522,AvgAge!$B$5:$AA$16,6,0),G522)</f>
        <v>33</v>
      </c>
      <c r="I522">
        <v>0</v>
      </c>
      <c r="J522">
        <v>0</v>
      </c>
      <c r="K522">
        <v>349241</v>
      </c>
      <c r="L522">
        <v>7.8958000000000004</v>
      </c>
      <c r="N522" t="s">
        <v>20</v>
      </c>
      <c r="O522">
        <f t="shared" si="17"/>
        <v>3</v>
      </c>
      <c r="P522">
        <f>+MATCH(B522&amp;C522&amp;E522,AvgAge!$B$5:$B$16)</f>
        <v>6</v>
      </c>
    </row>
    <row r="523" spans="1:16" x14ac:dyDescent="0.25">
      <c r="A523">
        <v>281</v>
      </c>
      <c r="B523">
        <v>0</v>
      </c>
      <c r="C523">
        <v>3</v>
      </c>
      <c r="D523" t="s">
        <v>425</v>
      </c>
      <c r="E523" t="s">
        <v>13</v>
      </c>
      <c r="F523">
        <f t="shared" si="16"/>
        <v>1</v>
      </c>
      <c r="G523">
        <v>65</v>
      </c>
      <c r="H523" s="4">
        <f>+IF(G523="",VLOOKUP(B523&amp;C523&amp;E523,AvgAge!$B$5:$AA$16,6,0),G523)</f>
        <v>65</v>
      </c>
      <c r="I523">
        <v>0</v>
      </c>
      <c r="J523">
        <v>0</v>
      </c>
      <c r="K523">
        <v>336439</v>
      </c>
      <c r="L523">
        <v>7.75</v>
      </c>
      <c r="N523" t="s">
        <v>27</v>
      </c>
      <c r="O523">
        <f t="shared" si="17"/>
        <v>2</v>
      </c>
      <c r="P523">
        <f>+MATCH(B523&amp;C523&amp;E523,AvgAge!$B$5:$B$16)</f>
        <v>6</v>
      </c>
    </row>
    <row r="524" spans="1:16" x14ac:dyDescent="0.25">
      <c r="A524">
        <v>676</v>
      </c>
      <c r="B524">
        <v>0</v>
      </c>
      <c r="C524">
        <v>3</v>
      </c>
      <c r="D524" t="s">
        <v>952</v>
      </c>
      <c r="E524" t="s">
        <v>13</v>
      </c>
      <c r="F524">
        <f t="shared" si="16"/>
        <v>1</v>
      </c>
      <c r="G524">
        <v>18</v>
      </c>
      <c r="H524" s="4">
        <f>+IF(G524="",VLOOKUP(B524&amp;C524&amp;E524,AvgAge!$B$5:$AA$16,6,0),G524)</f>
        <v>18</v>
      </c>
      <c r="I524">
        <v>0</v>
      </c>
      <c r="J524">
        <v>0</v>
      </c>
      <c r="K524">
        <v>349912</v>
      </c>
      <c r="L524">
        <v>7.7750000000000004</v>
      </c>
      <c r="N524" t="s">
        <v>15</v>
      </c>
      <c r="O524">
        <f t="shared" si="17"/>
        <v>1</v>
      </c>
      <c r="P524">
        <f>+MATCH(B524&amp;C524&amp;E524,AvgAge!$B$5:$B$16)</f>
        <v>6</v>
      </c>
    </row>
    <row r="525" spans="1:16" x14ac:dyDescent="0.25">
      <c r="A525">
        <v>765</v>
      </c>
      <c r="B525">
        <v>0</v>
      </c>
      <c r="C525">
        <v>3</v>
      </c>
      <c r="D525" t="s">
        <v>1062</v>
      </c>
      <c r="E525" t="s">
        <v>13</v>
      </c>
      <c r="F525">
        <f t="shared" si="16"/>
        <v>1</v>
      </c>
      <c r="G525">
        <v>16</v>
      </c>
      <c r="H525" s="4">
        <f>+IF(G525="",VLOOKUP(B525&amp;C525&amp;E525,AvgAge!$B$5:$AA$16,6,0),G525)</f>
        <v>16</v>
      </c>
      <c r="I525">
        <v>0</v>
      </c>
      <c r="J525">
        <v>0</v>
      </c>
      <c r="K525">
        <v>347074</v>
      </c>
      <c r="L525">
        <v>7.7750000000000004</v>
      </c>
      <c r="N525" t="s">
        <v>15</v>
      </c>
      <c r="O525">
        <f t="shared" si="17"/>
        <v>1</v>
      </c>
      <c r="P525">
        <f>+MATCH(B525&amp;C525&amp;E525,AvgAge!$B$5:$B$16)</f>
        <v>6</v>
      </c>
    </row>
    <row r="526" spans="1:16" x14ac:dyDescent="0.25">
      <c r="A526">
        <v>130</v>
      </c>
      <c r="B526">
        <v>0</v>
      </c>
      <c r="C526">
        <v>3</v>
      </c>
      <c r="D526" t="s">
        <v>203</v>
      </c>
      <c r="E526" t="s">
        <v>13</v>
      </c>
      <c r="F526">
        <f t="shared" si="16"/>
        <v>1</v>
      </c>
      <c r="G526">
        <v>45</v>
      </c>
      <c r="H526" s="4">
        <f>+IF(G526="",VLOOKUP(B526&amp;C526&amp;E526,AvgAge!$B$5:$AA$16,6,0),G526)</f>
        <v>45</v>
      </c>
      <c r="I526">
        <v>0</v>
      </c>
      <c r="J526">
        <v>0</v>
      </c>
      <c r="K526">
        <v>347061</v>
      </c>
      <c r="L526">
        <v>6.9749999999999996</v>
      </c>
      <c r="N526" t="s">
        <v>15</v>
      </c>
      <c r="O526">
        <f t="shared" si="17"/>
        <v>1</v>
      </c>
      <c r="P526">
        <f>+MATCH(B526&amp;C526&amp;E526,AvgAge!$B$5:$B$16)</f>
        <v>6</v>
      </c>
    </row>
    <row r="527" spans="1:16" x14ac:dyDescent="0.25">
      <c r="A527">
        <v>774</v>
      </c>
      <c r="B527">
        <v>0</v>
      </c>
      <c r="C527">
        <v>3</v>
      </c>
      <c r="D527" t="s">
        <v>1074</v>
      </c>
      <c r="E527" t="s">
        <v>13</v>
      </c>
      <c r="F527">
        <f t="shared" si="16"/>
        <v>1</v>
      </c>
      <c r="H527" s="4">
        <f>+IF(G527="",VLOOKUP(B527&amp;C527&amp;E527,AvgAge!$B$5:$AA$16,6,0),G527)</f>
        <v>27.255813953488371</v>
      </c>
      <c r="I527">
        <v>0</v>
      </c>
      <c r="J527">
        <v>0</v>
      </c>
      <c r="K527">
        <v>2674</v>
      </c>
      <c r="L527">
        <v>7.2249999999999996</v>
      </c>
      <c r="N527" t="s">
        <v>20</v>
      </c>
      <c r="O527">
        <f t="shared" si="17"/>
        <v>3</v>
      </c>
      <c r="P527">
        <f>+MATCH(B527&amp;C527&amp;E527,AvgAge!$B$5:$B$16)</f>
        <v>6</v>
      </c>
    </row>
    <row r="528" spans="1:16" x14ac:dyDescent="0.25">
      <c r="A528">
        <v>533</v>
      </c>
      <c r="B528">
        <v>0</v>
      </c>
      <c r="C528">
        <v>3</v>
      </c>
      <c r="D528" t="s">
        <v>765</v>
      </c>
      <c r="E528" t="s">
        <v>13</v>
      </c>
      <c r="F528">
        <f t="shared" si="16"/>
        <v>1</v>
      </c>
      <c r="G528">
        <v>17</v>
      </c>
      <c r="H528" s="4">
        <f>+IF(G528="",VLOOKUP(B528&amp;C528&amp;E528,AvgAge!$B$5:$AA$16,6,0),G528)</f>
        <v>17</v>
      </c>
      <c r="I528">
        <v>1</v>
      </c>
      <c r="J528">
        <v>1</v>
      </c>
      <c r="K528">
        <v>2690</v>
      </c>
      <c r="L528">
        <v>7.2291999999999996</v>
      </c>
      <c r="N528" t="s">
        <v>20</v>
      </c>
      <c r="O528">
        <f t="shared" si="17"/>
        <v>3</v>
      </c>
      <c r="P528">
        <f>+MATCH(B528&amp;C528&amp;E528,AvgAge!$B$5:$B$16)</f>
        <v>6</v>
      </c>
    </row>
    <row r="529" spans="1:16" x14ac:dyDescent="0.25">
      <c r="A529">
        <v>353</v>
      </c>
      <c r="B529">
        <v>0</v>
      </c>
      <c r="C529">
        <v>3</v>
      </c>
      <c r="D529" t="s">
        <v>527</v>
      </c>
      <c r="E529" t="s">
        <v>13</v>
      </c>
      <c r="F529">
        <f t="shared" si="16"/>
        <v>1</v>
      </c>
      <c r="G529">
        <v>15</v>
      </c>
      <c r="H529" s="4">
        <f>+IF(G529="",VLOOKUP(B529&amp;C529&amp;E529,AvgAge!$B$5:$AA$16,6,0),G529)</f>
        <v>15</v>
      </c>
      <c r="I529">
        <v>1</v>
      </c>
      <c r="J529">
        <v>1</v>
      </c>
      <c r="K529">
        <v>2695</v>
      </c>
      <c r="L529">
        <v>7.2291999999999996</v>
      </c>
      <c r="N529" t="s">
        <v>20</v>
      </c>
      <c r="O529">
        <f t="shared" si="17"/>
        <v>3</v>
      </c>
      <c r="P529">
        <f>+MATCH(B529&amp;C529&amp;E529,AvgAge!$B$5:$B$16)</f>
        <v>6</v>
      </c>
    </row>
    <row r="530" spans="1:16" x14ac:dyDescent="0.25">
      <c r="A530">
        <v>593</v>
      </c>
      <c r="B530">
        <v>0</v>
      </c>
      <c r="C530">
        <v>3</v>
      </c>
      <c r="D530" t="s">
        <v>848</v>
      </c>
      <c r="E530" t="s">
        <v>13</v>
      </c>
      <c r="F530">
        <f t="shared" si="16"/>
        <v>1</v>
      </c>
      <c r="G530">
        <v>47</v>
      </c>
      <c r="H530" s="4">
        <f>+IF(G530="",VLOOKUP(B530&amp;C530&amp;E530,AvgAge!$B$5:$AA$16,6,0),G530)</f>
        <v>47</v>
      </c>
      <c r="I530">
        <v>0</v>
      </c>
      <c r="J530">
        <v>0</v>
      </c>
      <c r="K530" t="s">
        <v>849</v>
      </c>
      <c r="L530">
        <v>7.25</v>
      </c>
      <c r="N530" t="s">
        <v>15</v>
      </c>
      <c r="O530">
        <f t="shared" si="17"/>
        <v>1</v>
      </c>
      <c r="P530">
        <f>+MATCH(B530&amp;C530&amp;E530,AvgAge!$B$5:$B$16)</f>
        <v>6</v>
      </c>
    </row>
    <row r="531" spans="1:16" x14ac:dyDescent="0.25">
      <c r="A531">
        <v>778</v>
      </c>
      <c r="B531">
        <v>1</v>
      </c>
      <c r="C531">
        <v>3</v>
      </c>
      <c r="D531" t="s">
        <v>1079</v>
      </c>
      <c r="E531" t="s">
        <v>17</v>
      </c>
      <c r="F531">
        <f t="shared" si="16"/>
        <v>2</v>
      </c>
      <c r="G531">
        <v>5</v>
      </c>
      <c r="H531" s="4">
        <f>+IF(G531="",VLOOKUP(B531&amp;C531&amp;E531,AvgAge!$B$5:$AA$16,6,0),G531)</f>
        <v>5</v>
      </c>
      <c r="I531">
        <v>0</v>
      </c>
      <c r="J531">
        <v>0</v>
      </c>
      <c r="K531">
        <v>364516</v>
      </c>
      <c r="L531">
        <v>12.475</v>
      </c>
      <c r="N531" t="s">
        <v>15</v>
      </c>
      <c r="O531">
        <f t="shared" si="17"/>
        <v>1</v>
      </c>
      <c r="P531">
        <f>+MATCH(B531&amp;C531&amp;E531,AvgAge!$B$5:$B$16)</f>
        <v>11</v>
      </c>
    </row>
    <row r="532" spans="1:16" x14ac:dyDescent="0.25">
      <c r="A532">
        <v>27</v>
      </c>
      <c r="B532">
        <v>0</v>
      </c>
      <c r="C532">
        <v>3</v>
      </c>
      <c r="D532" t="s">
        <v>55</v>
      </c>
      <c r="E532" t="s">
        <v>13</v>
      </c>
      <c r="F532">
        <f t="shared" si="16"/>
        <v>1</v>
      </c>
      <c r="H532" s="4">
        <f>+IF(G532="",VLOOKUP(B532&amp;C532&amp;E532,AvgAge!$B$5:$AA$16,6,0),G532)</f>
        <v>27.255813953488371</v>
      </c>
      <c r="I532">
        <v>0</v>
      </c>
      <c r="J532">
        <v>0</v>
      </c>
      <c r="K532">
        <v>2631</v>
      </c>
      <c r="L532">
        <v>7.2249999999999996</v>
      </c>
      <c r="N532" t="s">
        <v>20</v>
      </c>
      <c r="O532">
        <f t="shared" si="17"/>
        <v>3</v>
      </c>
      <c r="P532">
        <f>+MATCH(B532&amp;C532&amp;E532,AvgAge!$B$5:$B$16)</f>
        <v>6</v>
      </c>
    </row>
    <row r="533" spans="1:16" x14ac:dyDescent="0.25">
      <c r="A533">
        <v>526</v>
      </c>
      <c r="B533">
        <v>0</v>
      </c>
      <c r="C533">
        <v>3</v>
      </c>
      <c r="D533" t="s">
        <v>755</v>
      </c>
      <c r="E533" t="s">
        <v>13</v>
      </c>
      <c r="F533">
        <f t="shared" si="16"/>
        <v>1</v>
      </c>
      <c r="G533">
        <v>40.5</v>
      </c>
      <c r="H533" s="4">
        <f>+IF(G533="",VLOOKUP(B533&amp;C533&amp;E533,AvgAge!$B$5:$AA$16,6,0),G533)</f>
        <v>40.5</v>
      </c>
      <c r="I533">
        <v>0</v>
      </c>
      <c r="J533">
        <v>0</v>
      </c>
      <c r="K533">
        <v>367232</v>
      </c>
      <c r="L533">
        <v>7.75</v>
      </c>
      <c r="N533" t="s">
        <v>27</v>
      </c>
      <c r="O533">
        <f t="shared" si="17"/>
        <v>2</v>
      </c>
      <c r="P533">
        <f>+MATCH(B533&amp;C533&amp;E533,AvgAge!$B$5:$B$16)</f>
        <v>6</v>
      </c>
    </row>
    <row r="534" spans="1:16" x14ac:dyDescent="0.25">
      <c r="A534">
        <v>689</v>
      </c>
      <c r="B534">
        <v>0</v>
      </c>
      <c r="C534">
        <v>3</v>
      </c>
      <c r="D534" t="s">
        <v>967</v>
      </c>
      <c r="E534" t="s">
        <v>13</v>
      </c>
      <c r="F534">
        <f t="shared" si="16"/>
        <v>1</v>
      </c>
      <c r="G534">
        <v>18</v>
      </c>
      <c r="H534" s="4">
        <f>+IF(G534="",VLOOKUP(B534&amp;C534&amp;E534,AvgAge!$B$5:$AA$16,6,0),G534)</f>
        <v>18</v>
      </c>
      <c r="I534">
        <v>0</v>
      </c>
      <c r="J534">
        <v>0</v>
      </c>
      <c r="K534">
        <v>350036</v>
      </c>
      <c r="L534">
        <v>7.7957999999999998</v>
      </c>
      <c r="N534" t="s">
        <v>15</v>
      </c>
      <c r="O534">
        <f t="shared" si="17"/>
        <v>1</v>
      </c>
      <c r="P534">
        <f>+MATCH(B534&amp;C534&amp;E534,AvgAge!$B$5:$B$16)</f>
        <v>6</v>
      </c>
    </row>
    <row r="535" spans="1:16" x14ac:dyDescent="0.25">
      <c r="A535">
        <v>429</v>
      </c>
      <c r="B535">
        <v>0</v>
      </c>
      <c r="C535">
        <v>3</v>
      </c>
      <c r="D535" t="s">
        <v>620</v>
      </c>
      <c r="E535" t="s">
        <v>13</v>
      </c>
      <c r="F535">
        <f t="shared" si="16"/>
        <v>1</v>
      </c>
      <c r="H535" s="4">
        <f>+IF(G535="",VLOOKUP(B535&amp;C535&amp;E535,AvgAge!$B$5:$AA$16,6,0),G535)</f>
        <v>27.255813953488371</v>
      </c>
      <c r="I535">
        <v>0</v>
      </c>
      <c r="J535">
        <v>0</v>
      </c>
      <c r="K535">
        <v>364851</v>
      </c>
      <c r="L535">
        <v>7.75</v>
      </c>
      <c r="N535" t="s">
        <v>27</v>
      </c>
      <c r="O535">
        <f t="shared" si="17"/>
        <v>2</v>
      </c>
      <c r="P535">
        <f>+MATCH(B535&amp;C535&amp;E535,AvgAge!$B$5:$B$16)</f>
        <v>6</v>
      </c>
    </row>
    <row r="536" spans="1:16" x14ac:dyDescent="0.25">
      <c r="A536">
        <v>826</v>
      </c>
      <c r="B536">
        <v>0</v>
      </c>
      <c r="C536">
        <v>3</v>
      </c>
      <c r="D536" t="s">
        <v>1140</v>
      </c>
      <c r="E536" t="s">
        <v>13</v>
      </c>
      <c r="F536">
        <f t="shared" si="16"/>
        <v>1</v>
      </c>
      <c r="H536" s="4">
        <f>+IF(G536="",VLOOKUP(B536&amp;C536&amp;E536,AvgAge!$B$5:$AA$16,6,0),G536)</f>
        <v>27.255813953488371</v>
      </c>
      <c r="I536">
        <v>0</v>
      </c>
      <c r="J536">
        <v>0</v>
      </c>
      <c r="K536">
        <v>368323</v>
      </c>
      <c r="L536">
        <v>6.95</v>
      </c>
      <c r="N536" t="s">
        <v>27</v>
      </c>
      <c r="O536">
        <f t="shared" si="17"/>
        <v>2</v>
      </c>
      <c r="P536">
        <f>+MATCH(B536&amp;C536&amp;E536,AvgAge!$B$5:$B$16)</f>
        <v>6</v>
      </c>
    </row>
    <row r="537" spans="1:16" x14ac:dyDescent="0.25">
      <c r="A537">
        <v>644</v>
      </c>
      <c r="B537">
        <v>1</v>
      </c>
      <c r="C537">
        <v>3</v>
      </c>
      <c r="D537" t="s">
        <v>909</v>
      </c>
      <c r="E537" t="s">
        <v>13</v>
      </c>
      <c r="F537">
        <f t="shared" si="16"/>
        <v>1</v>
      </c>
      <c r="H537" s="4">
        <f>+IF(G537="",VLOOKUP(B537&amp;C537&amp;E537,AvgAge!$B$5:$AA$16,6,0),G537)</f>
        <v>22.274210526315787</v>
      </c>
      <c r="I537">
        <v>0</v>
      </c>
      <c r="J537">
        <v>0</v>
      </c>
      <c r="K537">
        <v>1601</v>
      </c>
      <c r="L537">
        <v>56.495800000000003</v>
      </c>
      <c r="N537" t="s">
        <v>15</v>
      </c>
      <c r="O537">
        <f t="shared" si="17"/>
        <v>1</v>
      </c>
      <c r="P537">
        <f>+MATCH(B537&amp;C537&amp;E537,AvgAge!$B$5:$B$16)</f>
        <v>12</v>
      </c>
    </row>
    <row r="538" spans="1:16" x14ac:dyDescent="0.25">
      <c r="A538">
        <v>437</v>
      </c>
      <c r="B538">
        <v>0</v>
      </c>
      <c r="C538">
        <v>3</v>
      </c>
      <c r="D538" t="s">
        <v>633</v>
      </c>
      <c r="E538" t="s">
        <v>17</v>
      </c>
      <c r="F538">
        <f t="shared" si="16"/>
        <v>2</v>
      </c>
      <c r="G538">
        <v>21</v>
      </c>
      <c r="H538" s="4">
        <f>+IF(G538="",VLOOKUP(B538&amp;C538&amp;E538,AvgAge!$B$5:$AA$16,6,0),G538)</f>
        <v>21</v>
      </c>
      <c r="I538">
        <v>2</v>
      </c>
      <c r="J538">
        <v>2</v>
      </c>
      <c r="K538" t="s">
        <v>143</v>
      </c>
      <c r="L538">
        <v>34.375</v>
      </c>
      <c r="N538" t="s">
        <v>15</v>
      </c>
      <c r="O538">
        <f t="shared" si="17"/>
        <v>1</v>
      </c>
      <c r="P538">
        <f>+MATCH(B538&amp;C538&amp;E538,AvgAge!$B$5:$B$16)</f>
        <v>5</v>
      </c>
    </row>
    <row r="539" spans="1:16" x14ac:dyDescent="0.25">
      <c r="A539">
        <v>148</v>
      </c>
      <c r="B539">
        <v>0</v>
      </c>
      <c r="C539">
        <v>3</v>
      </c>
      <c r="D539" t="s">
        <v>230</v>
      </c>
      <c r="E539" t="s">
        <v>17</v>
      </c>
      <c r="F539">
        <f t="shared" si="16"/>
        <v>2</v>
      </c>
      <c r="G539">
        <v>9</v>
      </c>
      <c r="H539" s="4">
        <f>+IF(G539="",VLOOKUP(B539&amp;C539&amp;E539,AvgAge!$B$5:$AA$16,6,0),G539)</f>
        <v>9</v>
      </c>
      <c r="I539">
        <v>2</v>
      </c>
      <c r="J539">
        <v>2</v>
      </c>
      <c r="K539" t="s">
        <v>143</v>
      </c>
      <c r="L539">
        <v>34.375</v>
      </c>
      <c r="N539" t="s">
        <v>15</v>
      </c>
      <c r="O539">
        <f t="shared" si="17"/>
        <v>1</v>
      </c>
      <c r="P539">
        <f>+MATCH(B539&amp;C539&amp;E539,AvgAge!$B$5:$B$16)</f>
        <v>5</v>
      </c>
    </row>
    <row r="540" spans="1:16" x14ac:dyDescent="0.25">
      <c r="A540">
        <v>87</v>
      </c>
      <c r="B540">
        <v>0</v>
      </c>
      <c r="C540">
        <v>3</v>
      </c>
      <c r="D540" t="s">
        <v>142</v>
      </c>
      <c r="E540" t="s">
        <v>13</v>
      </c>
      <c r="F540">
        <f t="shared" si="16"/>
        <v>1</v>
      </c>
      <c r="G540">
        <v>16</v>
      </c>
      <c r="H540" s="4">
        <f>+IF(G540="",VLOOKUP(B540&amp;C540&amp;E540,AvgAge!$B$5:$AA$16,6,0),G540)</f>
        <v>16</v>
      </c>
      <c r="I540">
        <v>1</v>
      </c>
      <c r="J540">
        <v>3</v>
      </c>
      <c r="K540" t="s">
        <v>143</v>
      </c>
      <c r="L540">
        <v>34.375</v>
      </c>
      <c r="N540" t="s">
        <v>15</v>
      </c>
      <c r="O540">
        <f t="shared" si="17"/>
        <v>1</v>
      </c>
      <c r="P540">
        <f>+MATCH(B540&amp;C540&amp;E540,AvgAge!$B$5:$B$16)</f>
        <v>6</v>
      </c>
    </row>
    <row r="541" spans="1:16" x14ac:dyDescent="0.25">
      <c r="A541">
        <v>737</v>
      </c>
      <c r="B541">
        <v>0</v>
      </c>
      <c r="C541">
        <v>3</v>
      </c>
      <c r="D541" t="s">
        <v>1027</v>
      </c>
      <c r="E541" t="s">
        <v>17</v>
      </c>
      <c r="F541">
        <f t="shared" si="16"/>
        <v>2</v>
      </c>
      <c r="G541">
        <v>48</v>
      </c>
      <c r="H541" s="4">
        <f>+IF(G541="",VLOOKUP(B541&amp;C541&amp;E541,AvgAge!$B$5:$AA$16,6,0),G541)</f>
        <v>48</v>
      </c>
      <c r="I541">
        <v>1</v>
      </c>
      <c r="J541">
        <v>3</v>
      </c>
      <c r="K541" t="s">
        <v>143</v>
      </c>
      <c r="L541">
        <v>34.375</v>
      </c>
      <c r="N541" t="s">
        <v>15</v>
      </c>
      <c r="O541">
        <f t="shared" si="17"/>
        <v>1</v>
      </c>
      <c r="P541">
        <f>+MATCH(B541&amp;C541&amp;E541,AvgAge!$B$5:$B$16)</f>
        <v>5</v>
      </c>
    </row>
    <row r="542" spans="1:16" x14ac:dyDescent="0.25">
      <c r="A542">
        <v>704</v>
      </c>
      <c r="B542">
        <v>0</v>
      </c>
      <c r="C542">
        <v>3</v>
      </c>
      <c r="D542" t="s">
        <v>988</v>
      </c>
      <c r="E542" t="s">
        <v>13</v>
      </c>
      <c r="F542">
        <f t="shared" si="16"/>
        <v>1</v>
      </c>
      <c r="G542">
        <v>25</v>
      </c>
      <c r="H542" s="4">
        <f>+IF(G542="",VLOOKUP(B542&amp;C542&amp;E542,AvgAge!$B$5:$AA$16,6,0),G542)</f>
        <v>25</v>
      </c>
      <c r="I542">
        <v>0</v>
      </c>
      <c r="J542">
        <v>0</v>
      </c>
      <c r="K542">
        <v>36864</v>
      </c>
      <c r="L542">
        <v>7.7416999999999998</v>
      </c>
      <c r="N542" t="s">
        <v>27</v>
      </c>
      <c r="O542">
        <f t="shared" si="17"/>
        <v>2</v>
      </c>
      <c r="P542">
        <f>+MATCH(B542&amp;C542&amp;E542,AvgAge!$B$5:$B$16)</f>
        <v>6</v>
      </c>
    </row>
    <row r="543" spans="1:16" x14ac:dyDescent="0.25">
      <c r="A543">
        <v>761</v>
      </c>
      <c r="B543">
        <v>0</v>
      </c>
      <c r="C543">
        <v>3</v>
      </c>
      <c r="D543" t="s">
        <v>1057</v>
      </c>
      <c r="E543" t="s">
        <v>13</v>
      </c>
      <c r="F543">
        <f t="shared" si="16"/>
        <v>1</v>
      </c>
      <c r="H543" s="4">
        <f>+IF(G543="",VLOOKUP(B543&amp;C543&amp;E543,AvgAge!$B$5:$AA$16,6,0),G543)</f>
        <v>27.255813953488371</v>
      </c>
      <c r="I543">
        <v>0</v>
      </c>
      <c r="J543">
        <v>0</v>
      </c>
      <c r="K543">
        <v>358585</v>
      </c>
      <c r="L543">
        <v>14.5</v>
      </c>
      <c r="N543" t="s">
        <v>15</v>
      </c>
      <c r="O543">
        <f t="shared" si="17"/>
        <v>1</v>
      </c>
      <c r="P543">
        <f>+MATCH(B543&amp;C543&amp;E543,AvgAge!$B$5:$B$16)</f>
        <v>6</v>
      </c>
    </row>
    <row r="544" spans="1:16" x14ac:dyDescent="0.25">
      <c r="A544">
        <v>421</v>
      </c>
      <c r="B544">
        <v>0</v>
      </c>
      <c r="C544">
        <v>3</v>
      </c>
      <c r="D544" t="s">
        <v>610</v>
      </c>
      <c r="E544" t="s">
        <v>13</v>
      </c>
      <c r="F544">
        <f t="shared" si="16"/>
        <v>1</v>
      </c>
      <c r="H544" s="4">
        <f>+IF(G544="",VLOOKUP(B544&amp;C544&amp;E544,AvgAge!$B$5:$AA$16,6,0),G544)</f>
        <v>27.255813953488371</v>
      </c>
      <c r="I544">
        <v>0</v>
      </c>
      <c r="J544">
        <v>0</v>
      </c>
      <c r="K544">
        <v>349254</v>
      </c>
      <c r="L544">
        <v>7.8958000000000004</v>
      </c>
      <c r="N544" t="s">
        <v>20</v>
      </c>
      <c r="O544">
        <f t="shared" si="17"/>
        <v>3</v>
      </c>
      <c r="P544">
        <f>+MATCH(B544&amp;C544&amp;E544,AvgAge!$B$5:$B$16)</f>
        <v>6</v>
      </c>
    </row>
    <row r="545" spans="1:16" x14ac:dyDescent="0.25">
      <c r="A545">
        <v>589</v>
      </c>
      <c r="B545">
        <v>0</v>
      </c>
      <c r="C545">
        <v>3</v>
      </c>
      <c r="D545" t="s">
        <v>842</v>
      </c>
      <c r="E545" t="s">
        <v>13</v>
      </c>
      <c r="F545">
        <f t="shared" si="16"/>
        <v>1</v>
      </c>
      <c r="G545">
        <v>22</v>
      </c>
      <c r="H545" s="4">
        <f>+IF(G545="",VLOOKUP(B545&amp;C545&amp;E545,AvgAge!$B$5:$AA$16,6,0),G545)</f>
        <v>22</v>
      </c>
      <c r="I545">
        <v>0</v>
      </c>
      <c r="J545">
        <v>0</v>
      </c>
      <c r="K545">
        <v>14973</v>
      </c>
      <c r="L545">
        <v>8.0500000000000007</v>
      </c>
      <c r="N545" t="s">
        <v>15</v>
      </c>
      <c r="O545">
        <f t="shared" si="17"/>
        <v>1</v>
      </c>
      <c r="P545">
        <f>+MATCH(B545&amp;C545&amp;E545,AvgAge!$B$5:$B$16)</f>
        <v>6</v>
      </c>
    </row>
    <row r="546" spans="1:16" x14ac:dyDescent="0.25">
      <c r="A546">
        <v>157</v>
      </c>
      <c r="B546">
        <v>1</v>
      </c>
      <c r="C546">
        <v>3</v>
      </c>
      <c r="D546" t="s">
        <v>246</v>
      </c>
      <c r="E546" t="s">
        <v>17</v>
      </c>
      <c r="F546">
        <f t="shared" si="16"/>
        <v>2</v>
      </c>
      <c r="G546">
        <v>16</v>
      </c>
      <c r="H546" s="4">
        <f>+IF(G546="",VLOOKUP(B546&amp;C546&amp;E546,AvgAge!$B$5:$AA$16,6,0),G546)</f>
        <v>16</v>
      </c>
      <c r="I546">
        <v>0</v>
      </c>
      <c r="J546">
        <v>0</v>
      </c>
      <c r="K546">
        <v>35851</v>
      </c>
      <c r="L546">
        <v>7.7332999999999998</v>
      </c>
      <c r="N546" t="s">
        <v>27</v>
      </c>
      <c r="O546">
        <f t="shared" si="17"/>
        <v>2</v>
      </c>
      <c r="P546">
        <f>+MATCH(B546&amp;C546&amp;E546,AvgAge!$B$5:$B$16)</f>
        <v>11</v>
      </c>
    </row>
    <row r="547" spans="1:16" x14ac:dyDescent="0.25">
      <c r="A547">
        <v>33</v>
      </c>
      <c r="B547">
        <v>1</v>
      </c>
      <c r="C547">
        <v>3</v>
      </c>
      <c r="D547" t="s">
        <v>65</v>
      </c>
      <c r="E547" t="s">
        <v>17</v>
      </c>
      <c r="F547">
        <f t="shared" si="16"/>
        <v>2</v>
      </c>
      <c r="H547" s="4">
        <f>+IF(G547="",VLOOKUP(B547&amp;C547&amp;E547,AvgAge!$B$5:$AA$16,6,0),G547)</f>
        <v>19.329787234042552</v>
      </c>
      <c r="I547">
        <v>0</v>
      </c>
      <c r="J547">
        <v>0</v>
      </c>
      <c r="K547">
        <v>335677</v>
      </c>
      <c r="L547">
        <v>7.75</v>
      </c>
      <c r="N547" t="s">
        <v>27</v>
      </c>
      <c r="O547">
        <f t="shared" si="17"/>
        <v>2</v>
      </c>
      <c r="P547">
        <f>+MATCH(B547&amp;C547&amp;E547,AvgAge!$B$5:$B$16)</f>
        <v>11</v>
      </c>
    </row>
    <row r="548" spans="1:16" x14ac:dyDescent="0.25">
      <c r="A548">
        <v>166</v>
      </c>
      <c r="B548">
        <v>1</v>
      </c>
      <c r="C548">
        <v>3</v>
      </c>
      <c r="D548" t="s">
        <v>258</v>
      </c>
      <c r="E548" t="s">
        <v>13</v>
      </c>
      <c r="F548">
        <f t="shared" si="16"/>
        <v>1</v>
      </c>
      <c r="G548">
        <v>9</v>
      </c>
      <c r="H548" s="4">
        <f>+IF(G548="",VLOOKUP(B548&amp;C548&amp;E548,AvgAge!$B$5:$AA$16,6,0),G548)</f>
        <v>9</v>
      </c>
      <c r="I548">
        <v>0</v>
      </c>
      <c r="J548">
        <v>2</v>
      </c>
      <c r="K548">
        <v>363291</v>
      </c>
      <c r="L548">
        <v>20.524999999999999</v>
      </c>
      <c r="N548" t="s">
        <v>15</v>
      </c>
      <c r="O548">
        <f t="shared" si="17"/>
        <v>1</v>
      </c>
      <c r="P548">
        <f>+MATCH(B548&amp;C548&amp;E548,AvgAge!$B$5:$B$16)</f>
        <v>12</v>
      </c>
    </row>
    <row r="549" spans="1:16" x14ac:dyDescent="0.25">
      <c r="A549">
        <v>549</v>
      </c>
      <c r="B549">
        <v>0</v>
      </c>
      <c r="C549">
        <v>3</v>
      </c>
      <c r="D549" t="s">
        <v>788</v>
      </c>
      <c r="E549" t="s">
        <v>13</v>
      </c>
      <c r="F549">
        <f t="shared" si="16"/>
        <v>1</v>
      </c>
      <c r="G549">
        <v>33</v>
      </c>
      <c r="H549" s="4">
        <f>+IF(G549="",VLOOKUP(B549&amp;C549&amp;E549,AvgAge!$B$5:$AA$16,6,0),G549)</f>
        <v>33</v>
      </c>
      <c r="I549">
        <v>1</v>
      </c>
      <c r="J549">
        <v>1</v>
      </c>
      <c r="K549">
        <v>363291</v>
      </c>
      <c r="L549">
        <v>20.524999999999999</v>
      </c>
      <c r="N549" t="s">
        <v>15</v>
      </c>
      <c r="O549">
        <f t="shared" si="17"/>
        <v>1</v>
      </c>
      <c r="P549">
        <f>+MATCH(B549&amp;C549&amp;E549,AvgAge!$B$5:$B$16)</f>
        <v>6</v>
      </c>
    </row>
    <row r="550" spans="1:16" x14ac:dyDescent="0.25">
      <c r="A550">
        <v>329</v>
      </c>
      <c r="B550">
        <v>1</v>
      </c>
      <c r="C550">
        <v>3</v>
      </c>
      <c r="D550" t="s">
        <v>495</v>
      </c>
      <c r="E550" t="s">
        <v>17</v>
      </c>
      <c r="F550">
        <f t="shared" si="16"/>
        <v>2</v>
      </c>
      <c r="G550">
        <v>31</v>
      </c>
      <c r="H550" s="4">
        <f>+IF(G550="",VLOOKUP(B550&amp;C550&amp;E550,AvgAge!$B$5:$AA$16,6,0),G550)</f>
        <v>31</v>
      </c>
      <c r="I550">
        <v>1</v>
      </c>
      <c r="J550">
        <v>1</v>
      </c>
      <c r="K550">
        <v>363291</v>
      </c>
      <c r="L550">
        <v>20.524999999999999</v>
      </c>
      <c r="N550" t="s">
        <v>15</v>
      </c>
      <c r="O550">
        <f t="shared" si="17"/>
        <v>1</v>
      </c>
      <c r="P550">
        <f>+MATCH(B550&amp;C550&amp;E550,AvgAge!$B$5:$B$16)</f>
        <v>11</v>
      </c>
    </row>
    <row r="551" spans="1:16" x14ac:dyDescent="0.25">
      <c r="A551">
        <v>466</v>
      </c>
      <c r="B551">
        <v>0</v>
      </c>
      <c r="C551">
        <v>3</v>
      </c>
      <c r="D551" t="s">
        <v>674</v>
      </c>
      <c r="E551" t="s">
        <v>13</v>
      </c>
      <c r="F551">
        <f t="shared" si="16"/>
        <v>1</v>
      </c>
      <c r="G551">
        <v>38</v>
      </c>
      <c r="H551" s="4">
        <f>+IF(G551="",VLOOKUP(B551&amp;C551&amp;E551,AvgAge!$B$5:$AA$16,6,0),G551)</f>
        <v>38</v>
      </c>
      <c r="I551">
        <v>0</v>
      </c>
      <c r="J551">
        <v>0</v>
      </c>
      <c r="K551" t="s">
        <v>675</v>
      </c>
      <c r="L551">
        <v>7.05</v>
      </c>
      <c r="N551" t="s">
        <v>15</v>
      </c>
      <c r="O551">
        <f t="shared" si="17"/>
        <v>1</v>
      </c>
      <c r="P551">
        <f>+MATCH(B551&amp;C551&amp;E551,AvgAge!$B$5:$B$16)</f>
        <v>6</v>
      </c>
    </row>
    <row r="552" spans="1:16" x14ac:dyDescent="0.25">
      <c r="A552">
        <v>481</v>
      </c>
      <c r="B552">
        <v>0</v>
      </c>
      <c r="C552">
        <v>3</v>
      </c>
      <c r="D552" t="s">
        <v>692</v>
      </c>
      <c r="E552" t="s">
        <v>13</v>
      </c>
      <c r="F552">
        <f t="shared" si="16"/>
        <v>1</v>
      </c>
      <c r="G552">
        <v>9</v>
      </c>
      <c r="H552" s="4">
        <f>+IF(G552="",VLOOKUP(B552&amp;C552&amp;E552,AvgAge!$B$5:$AA$16,6,0),G552)</f>
        <v>9</v>
      </c>
      <c r="I552">
        <v>5</v>
      </c>
      <c r="J552">
        <v>2</v>
      </c>
      <c r="K552" t="s">
        <v>105</v>
      </c>
      <c r="L552">
        <v>46.9</v>
      </c>
      <c r="N552" t="s">
        <v>15</v>
      </c>
      <c r="O552">
        <f t="shared" si="17"/>
        <v>1</v>
      </c>
      <c r="P552">
        <f>+MATCH(B552&amp;C552&amp;E552,AvgAge!$B$5:$B$16)</f>
        <v>6</v>
      </c>
    </row>
    <row r="553" spans="1:16" x14ac:dyDescent="0.25">
      <c r="A553">
        <v>387</v>
      </c>
      <c r="B553">
        <v>0</v>
      </c>
      <c r="C553">
        <v>3</v>
      </c>
      <c r="D553" t="s">
        <v>572</v>
      </c>
      <c r="E553" t="s">
        <v>13</v>
      </c>
      <c r="F553">
        <f t="shared" si="16"/>
        <v>1</v>
      </c>
      <c r="G553">
        <v>1</v>
      </c>
      <c r="H553" s="4">
        <f>+IF(G553="",VLOOKUP(B553&amp;C553&amp;E553,AvgAge!$B$5:$AA$16,6,0),G553)</f>
        <v>1</v>
      </c>
      <c r="I553">
        <v>5</v>
      </c>
      <c r="J553">
        <v>2</v>
      </c>
      <c r="K553" t="s">
        <v>105</v>
      </c>
      <c r="L553">
        <v>46.9</v>
      </c>
      <c r="N553" t="s">
        <v>15</v>
      </c>
      <c r="O553">
        <f t="shared" si="17"/>
        <v>1</v>
      </c>
      <c r="P553">
        <f>+MATCH(B553&amp;C553&amp;E553,AvgAge!$B$5:$B$16)</f>
        <v>6</v>
      </c>
    </row>
    <row r="554" spans="1:16" x14ac:dyDescent="0.25">
      <c r="A554">
        <v>60</v>
      </c>
      <c r="B554">
        <v>0</v>
      </c>
      <c r="C554">
        <v>3</v>
      </c>
      <c r="D554" t="s">
        <v>104</v>
      </c>
      <c r="E554" t="s">
        <v>13</v>
      </c>
      <c r="F554">
        <f t="shared" si="16"/>
        <v>1</v>
      </c>
      <c r="G554">
        <v>11</v>
      </c>
      <c r="H554" s="4">
        <f>+IF(G554="",VLOOKUP(B554&amp;C554&amp;E554,AvgAge!$B$5:$AA$16,6,0),G554)</f>
        <v>11</v>
      </c>
      <c r="I554">
        <v>5</v>
      </c>
      <c r="J554">
        <v>2</v>
      </c>
      <c r="K554" t="s">
        <v>105</v>
      </c>
      <c r="L554">
        <v>46.9</v>
      </c>
      <c r="N554" t="s">
        <v>15</v>
      </c>
      <c r="O554">
        <f t="shared" si="17"/>
        <v>1</v>
      </c>
      <c r="P554">
        <f>+MATCH(B554&amp;C554&amp;E554,AvgAge!$B$5:$B$16)</f>
        <v>6</v>
      </c>
    </row>
    <row r="555" spans="1:16" x14ac:dyDescent="0.25">
      <c r="A555">
        <v>72</v>
      </c>
      <c r="B555">
        <v>0</v>
      </c>
      <c r="C555">
        <v>3</v>
      </c>
      <c r="D555" t="s">
        <v>124</v>
      </c>
      <c r="E555" t="s">
        <v>17</v>
      </c>
      <c r="F555">
        <f t="shared" si="16"/>
        <v>2</v>
      </c>
      <c r="G555">
        <v>16</v>
      </c>
      <c r="H555" s="4">
        <f>+IF(G555="",VLOOKUP(B555&amp;C555&amp;E555,AvgAge!$B$5:$AA$16,6,0),G555)</f>
        <v>16</v>
      </c>
      <c r="I555">
        <v>5</v>
      </c>
      <c r="J555">
        <v>2</v>
      </c>
      <c r="K555" t="s">
        <v>105</v>
      </c>
      <c r="L555">
        <v>46.9</v>
      </c>
      <c r="N555" t="s">
        <v>15</v>
      </c>
      <c r="O555">
        <f t="shared" si="17"/>
        <v>1</v>
      </c>
      <c r="P555">
        <f>+MATCH(B555&amp;C555&amp;E555,AvgAge!$B$5:$B$16)</f>
        <v>5</v>
      </c>
    </row>
    <row r="556" spans="1:16" x14ac:dyDescent="0.25">
      <c r="A556">
        <v>684</v>
      </c>
      <c r="B556">
        <v>0</v>
      </c>
      <c r="C556">
        <v>3</v>
      </c>
      <c r="D556" t="s">
        <v>962</v>
      </c>
      <c r="E556" t="s">
        <v>13</v>
      </c>
      <c r="F556">
        <f t="shared" si="16"/>
        <v>1</v>
      </c>
      <c r="G556">
        <v>14</v>
      </c>
      <c r="H556" s="4">
        <f>+IF(G556="",VLOOKUP(B556&amp;C556&amp;E556,AvgAge!$B$5:$AA$16,6,0),G556)</f>
        <v>14</v>
      </c>
      <c r="I556">
        <v>5</v>
      </c>
      <c r="J556">
        <v>2</v>
      </c>
      <c r="K556" t="s">
        <v>105</v>
      </c>
      <c r="L556">
        <v>46.9</v>
      </c>
      <c r="N556" t="s">
        <v>15</v>
      </c>
      <c r="O556">
        <f t="shared" si="17"/>
        <v>1</v>
      </c>
      <c r="P556">
        <f>+MATCH(B556&amp;C556&amp;E556,AvgAge!$B$5:$B$16)</f>
        <v>6</v>
      </c>
    </row>
    <row r="557" spans="1:16" x14ac:dyDescent="0.25">
      <c r="A557">
        <v>679</v>
      </c>
      <c r="B557">
        <v>0</v>
      </c>
      <c r="C557">
        <v>3</v>
      </c>
      <c r="D557" t="s">
        <v>955</v>
      </c>
      <c r="E557" t="s">
        <v>17</v>
      </c>
      <c r="F557">
        <f t="shared" si="16"/>
        <v>2</v>
      </c>
      <c r="G557">
        <v>43</v>
      </c>
      <c r="H557" s="4">
        <f>+IF(G557="",VLOOKUP(B557&amp;C557&amp;E557,AvgAge!$B$5:$AA$16,6,0),G557)</f>
        <v>43</v>
      </c>
      <c r="I557">
        <v>1</v>
      </c>
      <c r="J557">
        <v>6</v>
      </c>
      <c r="K557" t="s">
        <v>105</v>
      </c>
      <c r="L557">
        <v>46.9</v>
      </c>
      <c r="N557" t="s">
        <v>15</v>
      </c>
      <c r="O557">
        <f t="shared" si="17"/>
        <v>1</v>
      </c>
      <c r="P557">
        <f>+MATCH(B557&amp;C557&amp;E557,AvgAge!$B$5:$B$16)</f>
        <v>5</v>
      </c>
    </row>
    <row r="558" spans="1:16" x14ac:dyDescent="0.25">
      <c r="A558">
        <v>223</v>
      </c>
      <c r="B558">
        <v>0</v>
      </c>
      <c r="C558">
        <v>3</v>
      </c>
      <c r="D558" t="s">
        <v>339</v>
      </c>
      <c r="E558" t="s">
        <v>13</v>
      </c>
      <c r="F558">
        <f t="shared" si="16"/>
        <v>1</v>
      </c>
      <c r="G558">
        <v>51</v>
      </c>
      <c r="H558" s="4">
        <f>+IF(G558="",VLOOKUP(B558&amp;C558&amp;E558,AvgAge!$B$5:$AA$16,6,0),G558)</f>
        <v>51</v>
      </c>
      <c r="I558">
        <v>0</v>
      </c>
      <c r="J558">
        <v>0</v>
      </c>
      <c r="K558">
        <v>21440</v>
      </c>
      <c r="L558">
        <v>8.0500000000000007</v>
      </c>
      <c r="N558" t="s">
        <v>15</v>
      </c>
      <c r="O558">
        <f t="shared" si="17"/>
        <v>1</v>
      </c>
      <c r="P558">
        <f>+MATCH(B558&amp;C558&amp;E558,AvgAge!$B$5:$B$16)</f>
        <v>6</v>
      </c>
    </row>
    <row r="559" spans="1:16" x14ac:dyDescent="0.25">
      <c r="A559">
        <v>770</v>
      </c>
      <c r="B559">
        <v>0</v>
      </c>
      <c r="C559">
        <v>3</v>
      </c>
      <c r="D559" t="s">
        <v>1068</v>
      </c>
      <c r="E559" t="s">
        <v>13</v>
      </c>
      <c r="F559">
        <f t="shared" si="16"/>
        <v>1</v>
      </c>
      <c r="G559">
        <v>32</v>
      </c>
      <c r="H559" s="4">
        <f>+IF(G559="",VLOOKUP(B559&amp;C559&amp;E559,AvgAge!$B$5:$AA$16,6,0),G559)</f>
        <v>32</v>
      </c>
      <c r="I559">
        <v>0</v>
      </c>
      <c r="J559">
        <v>0</v>
      </c>
      <c r="K559">
        <v>8471</v>
      </c>
      <c r="L559">
        <v>8.3625000000000007</v>
      </c>
      <c r="N559" t="s">
        <v>15</v>
      </c>
      <c r="O559">
        <f t="shared" si="17"/>
        <v>1</v>
      </c>
      <c r="P559">
        <f>+MATCH(B559&amp;C559&amp;E559,AvgAge!$B$5:$B$16)</f>
        <v>6</v>
      </c>
    </row>
    <row r="560" spans="1:16" x14ac:dyDescent="0.25">
      <c r="A560">
        <v>877</v>
      </c>
      <c r="B560">
        <v>0</v>
      </c>
      <c r="C560">
        <v>3</v>
      </c>
      <c r="D560" t="s">
        <v>1202</v>
      </c>
      <c r="E560" t="s">
        <v>13</v>
      </c>
      <c r="F560">
        <f t="shared" si="16"/>
        <v>1</v>
      </c>
      <c r="G560">
        <v>20</v>
      </c>
      <c r="H560" s="4">
        <f>+IF(G560="",VLOOKUP(B560&amp;C560&amp;E560,AvgAge!$B$5:$AA$16,6,0),G560)</f>
        <v>20</v>
      </c>
      <c r="I560">
        <v>0</v>
      </c>
      <c r="J560">
        <v>0</v>
      </c>
      <c r="K560">
        <v>7534</v>
      </c>
      <c r="L560">
        <v>9.8458000000000006</v>
      </c>
      <c r="N560" t="s">
        <v>15</v>
      </c>
      <c r="O560">
        <f t="shared" si="17"/>
        <v>1</v>
      </c>
      <c r="P560">
        <f>+MATCH(B560&amp;C560&amp;E560,AvgAge!$B$5:$B$16)</f>
        <v>6</v>
      </c>
    </row>
    <row r="561" spans="1:16" x14ac:dyDescent="0.25">
      <c r="A561">
        <v>105</v>
      </c>
      <c r="B561">
        <v>0</v>
      </c>
      <c r="C561">
        <v>3</v>
      </c>
      <c r="D561" t="s">
        <v>170</v>
      </c>
      <c r="E561" t="s">
        <v>13</v>
      </c>
      <c r="F561">
        <f t="shared" si="16"/>
        <v>1</v>
      </c>
      <c r="G561">
        <v>37</v>
      </c>
      <c r="H561" s="4">
        <f>+IF(G561="",VLOOKUP(B561&amp;C561&amp;E561,AvgAge!$B$5:$AA$16,6,0),G561)</f>
        <v>37</v>
      </c>
      <c r="I561">
        <v>2</v>
      </c>
      <c r="J561">
        <v>0</v>
      </c>
      <c r="K561">
        <v>3101276</v>
      </c>
      <c r="L561">
        <v>7.9249999999999998</v>
      </c>
      <c r="N561" t="s">
        <v>15</v>
      </c>
      <c r="O561">
        <f t="shared" si="17"/>
        <v>1</v>
      </c>
      <c r="P561">
        <f>+MATCH(B561&amp;C561&amp;E561,AvgAge!$B$5:$B$16)</f>
        <v>6</v>
      </c>
    </row>
    <row r="562" spans="1:16" x14ac:dyDescent="0.25">
      <c r="A562">
        <v>393</v>
      </c>
      <c r="B562">
        <v>0</v>
      </c>
      <c r="C562">
        <v>3</v>
      </c>
      <c r="D562" t="s">
        <v>580</v>
      </c>
      <c r="E562" t="s">
        <v>13</v>
      </c>
      <c r="F562">
        <f t="shared" si="16"/>
        <v>1</v>
      </c>
      <c r="G562">
        <v>28</v>
      </c>
      <c r="H562" s="4">
        <f>+IF(G562="",VLOOKUP(B562&amp;C562&amp;E562,AvgAge!$B$5:$AA$16,6,0),G562)</f>
        <v>28</v>
      </c>
      <c r="I562">
        <v>2</v>
      </c>
      <c r="J562">
        <v>0</v>
      </c>
      <c r="K562">
        <v>3101277</v>
      </c>
      <c r="L562">
        <v>7.9249999999999998</v>
      </c>
      <c r="N562" t="s">
        <v>15</v>
      </c>
      <c r="O562">
        <f t="shared" si="17"/>
        <v>1</v>
      </c>
      <c r="P562">
        <f>+MATCH(B562&amp;C562&amp;E562,AvgAge!$B$5:$B$16)</f>
        <v>6</v>
      </c>
    </row>
    <row r="563" spans="1:16" x14ac:dyDescent="0.25">
      <c r="A563">
        <v>380</v>
      </c>
      <c r="B563">
        <v>0</v>
      </c>
      <c r="C563">
        <v>3</v>
      </c>
      <c r="D563" t="s">
        <v>563</v>
      </c>
      <c r="E563" t="s">
        <v>13</v>
      </c>
      <c r="F563">
        <f t="shared" si="16"/>
        <v>1</v>
      </c>
      <c r="G563">
        <v>19</v>
      </c>
      <c r="H563" s="4">
        <f>+IF(G563="",VLOOKUP(B563&amp;C563&amp;E563,AvgAge!$B$5:$AA$16,6,0),G563)</f>
        <v>19</v>
      </c>
      <c r="I563">
        <v>0</v>
      </c>
      <c r="J563">
        <v>0</v>
      </c>
      <c r="K563">
        <v>347069</v>
      </c>
      <c r="L563">
        <v>7.7750000000000004</v>
      </c>
      <c r="N563" t="s">
        <v>15</v>
      </c>
      <c r="O563">
        <f t="shared" si="17"/>
        <v>1</v>
      </c>
      <c r="P563">
        <f>+MATCH(B563&amp;C563&amp;E563,AvgAge!$B$5:$B$16)</f>
        <v>6</v>
      </c>
    </row>
    <row r="564" spans="1:16" x14ac:dyDescent="0.25">
      <c r="A564">
        <v>294</v>
      </c>
      <c r="B564">
        <v>0</v>
      </c>
      <c r="C564">
        <v>3</v>
      </c>
      <c r="D564" t="s">
        <v>443</v>
      </c>
      <c r="E564" t="s">
        <v>17</v>
      </c>
      <c r="F564">
        <f t="shared" si="16"/>
        <v>2</v>
      </c>
      <c r="G564">
        <v>24</v>
      </c>
      <c r="H564" s="4">
        <f>+IF(G564="",VLOOKUP(B564&amp;C564&amp;E564,AvgAge!$B$5:$AA$16,6,0),G564)</f>
        <v>24</v>
      </c>
      <c r="I564">
        <v>0</v>
      </c>
      <c r="J564">
        <v>0</v>
      </c>
      <c r="K564">
        <v>349236</v>
      </c>
      <c r="L564">
        <v>8.85</v>
      </c>
      <c r="N564" t="s">
        <v>15</v>
      </c>
      <c r="O564">
        <f t="shared" si="17"/>
        <v>1</v>
      </c>
      <c r="P564">
        <f>+MATCH(B564&amp;C564&amp;E564,AvgAge!$B$5:$B$16)</f>
        <v>5</v>
      </c>
    </row>
    <row r="565" spans="1:16" x14ac:dyDescent="0.25">
      <c r="A565">
        <v>452</v>
      </c>
      <c r="B565">
        <v>0</v>
      </c>
      <c r="C565">
        <v>3</v>
      </c>
      <c r="D565" t="s">
        <v>651</v>
      </c>
      <c r="E565" t="s">
        <v>13</v>
      </c>
      <c r="F565">
        <f t="shared" si="16"/>
        <v>1</v>
      </c>
      <c r="H565" s="4">
        <f>+IF(G565="",VLOOKUP(B565&amp;C565&amp;E565,AvgAge!$B$5:$AA$16,6,0),G565)</f>
        <v>27.255813953488371</v>
      </c>
      <c r="I565">
        <v>1</v>
      </c>
      <c r="J565">
        <v>0</v>
      </c>
      <c r="K565">
        <v>65303</v>
      </c>
      <c r="L565">
        <v>19.966699999999999</v>
      </c>
      <c r="N565" t="s">
        <v>15</v>
      </c>
      <c r="O565">
        <f t="shared" si="17"/>
        <v>1</v>
      </c>
      <c r="P565">
        <f>+MATCH(B565&amp;C565&amp;E565,AvgAge!$B$5:$B$16)</f>
        <v>6</v>
      </c>
    </row>
    <row r="566" spans="1:16" x14ac:dyDescent="0.25">
      <c r="A566">
        <v>491</v>
      </c>
      <c r="B566">
        <v>0</v>
      </c>
      <c r="C566">
        <v>3</v>
      </c>
      <c r="D566" t="s">
        <v>705</v>
      </c>
      <c r="E566" t="s">
        <v>13</v>
      </c>
      <c r="F566">
        <f t="shared" si="16"/>
        <v>1</v>
      </c>
      <c r="H566" s="4">
        <f>+IF(G566="",VLOOKUP(B566&amp;C566&amp;E566,AvgAge!$B$5:$AA$16,6,0),G566)</f>
        <v>27.255813953488371</v>
      </c>
      <c r="I566">
        <v>1</v>
      </c>
      <c r="J566">
        <v>0</v>
      </c>
      <c r="K566">
        <v>65304</v>
      </c>
      <c r="L566">
        <v>19.966699999999999</v>
      </c>
      <c r="N566" t="s">
        <v>15</v>
      </c>
      <c r="O566">
        <f t="shared" si="17"/>
        <v>1</v>
      </c>
      <c r="P566">
        <f>+MATCH(B566&amp;C566&amp;E566,AvgAge!$B$5:$B$16)</f>
        <v>6</v>
      </c>
    </row>
    <row r="567" spans="1:16" x14ac:dyDescent="0.25">
      <c r="A567">
        <v>404</v>
      </c>
      <c r="B567">
        <v>0</v>
      </c>
      <c r="C567">
        <v>3</v>
      </c>
      <c r="D567" t="s">
        <v>592</v>
      </c>
      <c r="E567" t="s">
        <v>13</v>
      </c>
      <c r="F567">
        <f t="shared" si="16"/>
        <v>1</v>
      </c>
      <c r="G567">
        <v>28</v>
      </c>
      <c r="H567" s="4">
        <f>+IF(G567="",VLOOKUP(B567&amp;C567&amp;E567,AvgAge!$B$5:$AA$16,6,0),G567)</f>
        <v>28</v>
      </c>
      <c r="I567">
        <v>1</v>
      </c>
      <c r="J567">
        <v>0</v>
      </c>
      <c r="K567" t="s">
        <v>224</v>
      </c>
      <c r="L567">
        <v>15.85</v>
      </c>
      <c r="N567" t="s">
        <v>15</v>
      </c>
      <c r="O567">
        <f t="shared" si="17"/>
        <v>1</v>
      </c>
      <c r="P567">
        <f>+MATCH(B567&amp;C567&amp;E567,AvgAge!$B$5:$B$16)</f>
        <v>6</v>
      </c>
    </row>
    <row r="568" spans="1:16" x14ac:dyDescent="0.25">
      <c r="A568">
        <v>143</v>
      </c>
      <c r="B568">
        <v>1</v>
      </c>
      <c r="C568">
        <v>3</v>
      </c>
      <c r="D568" t="s">
        <v>223</v>
      </c>
      <c r="E568" t="s">
        <v>17</v>
      </c>
      <c r="F568">
        <f t="shared" si="16"/>
        <v>2</v>
      </c>
      <c r="G568">
        <v>24</v>
      </c>
      <c r="H568" s="4">
        <f>+IF(G568="",VLOOKUP(B568&amp;C568&amp;E568,AvgAge!$B$5:$AA$16,6,0),G568)</f>
        <v>24</v>
      </c>
      <c r="I568">
        <v>1</v>
      </c>
      <c r="J568">
        <v>0</v>
      </c>
      <c r="K568" t="s">
        <v>224</v>
      </c>
      <c r="L568">
        <v>15.85</v>
      </c>
      <c r="N568" t="s">
        <v>15</v>
      </c>
      <c r="O568">
        <f t="shared" si="17"/>
        <v>1</v>
      </c>
      <c r="P568">
        <f>+MATCH(B568&amp;C568&amp;E568,AvgAge!$B$5:$B$16)</f>
        <v>11</v>
      </c>
    </row>
    <row r="569" spans="1:16" x14ac:dyDescent="0.25">
      <c r="A569">
        <v>442</v>
      </c>
      <c r="B569">
        <v>0</v>
      </c>
      <c r="C569">
        <v>3</v>
      </c>
      <c r="D569" t="s">
        <v>639</v>
      </c>
      <c r="E569" t="s">
        <v>13</v>
      </c>
      <c r="F569">
        <f t="shared" si="16"/>
        <v>1</v>
      </c>
      <c r="G569">
        <v>20</v>
      </c>
      <c r="H569" s="4">
        <f>+IF(G569="",VLOOKUP(B569&amp;C569&amp;E569,AvgAge!$B$5:$AA$16,6,0),G569)</f>
        <v>20</v>
      </c>
      <c r="I569">
        <v>0</v>
      </c>
      <c r="J569">
        <v>0</v>
      </c>
      <c r="K569">
        <v>345769</v>
      </c>
      <c r="L569">
        <v>9.5</v>
      </c>
      <c r="N569" t="s">
        <v>15</v>
      </c>
      <c r="O569">
        <f t="shared" si="17"/>
        <v>1</v>
      </c>
      <c r="P569">
        <f>+MATCH(B569&amp;C569&amp;E569,AvgAge!$B$5:$B$16)</f>
        <v>6</v>
      </c>
    </row>
    <row r="570" spans="1:16" x14ac:dyDescent="0.25">
      <c r="A570">
        <v>297</v>
      </c>
      <c r="B570">
        <v>0</v>
      </c>
      <c r="C570">
        <v>3</v>
      </c>
      <c r="D570" t="s">
        <v>447</v>
      </c>
      <c r="E570" t="s">
        <v>13</v>
      </c>
      <c r="F570">
        <f t="shared" si="16"/>
        <v>1</v>
      </c>
      <c r="G570">
        <v>23.5</v>
      </c>
      <c r="H570" s="4">
        <f>+IF(G570="",VLOOKUP(B570&amp;C570&amp;E570,AvgAge!$B$5:$AA$16,6,0),G570)</f>
        <v>23.5</v>
      </c>
      <c r="I570">
        <v>0</v>
      </c>
      <c r="J570">
        <v>0</v>
      </c>
      <c r="K570">
        <v>2693</v>
      </c>
      <c r="L570">
        <v>7.2291999999999996</v>
      </c>
      <c r="N570" t="s">
        <v>20</v>
      </c>
      <c r="O570">
        <f t="shared" si="17"/>
        <v>3</v>
      </c>
      <c r="P570">
        <f>+MATCH(B570&amp;C570&amp;E570,AvgAge!$B$5:$B$16)</f>
        <v>6</v>
      </c>
    </row>
    <row r="571" spans="1:16" x14ac:dyDescent="0.25">
      <c r="A571">
        <v>861</v>
      </c>
      <c r="B571">
        <v>0</v>
      </c>
      <c r="C571">
        <v>3</v>
      </c>
      <c r="D571" t="s">
        <v>1183</v>
      </c>
      <c r="E571" t="s">
        <v>13</v>
      </c>
      <c r="F571">
        <f t="shared" si="16"/>
        <v>1</v>
      </c>
      <c r="G571">
        <v>41</v>
      </c>
      <c r="H571" s="4">
        <f>+IF(G571="",VLOOKUP(B571&amp;C571&amp;E571,AvgAge!$B$5:$AA$16,6,0),G571)</f>
        <v>41</v>
      </c>
      <c r="I571">
        <v>2</v>
      </c>
      <c r="J571">
        <v>0</v>
      </c>
      <c r="K571">
        <v>350026</v>
      </c>
      <c r="L571">
        <v>14.1083</v>
      </c>
      <c r="N571" t="s">
        <v>15</v>
      </c>
      <c r="O571">
        <f t="shared" si="17"/>
        <v>1</v>
      </c>
      <c r="P571">
        <f>+MATCH(B571&amp;C571&amp;E571,AvgAge!$B$5:$B$16)</f>
        <v>6</v>
      </c>
    </row>
    <row r="572" spans="1:16" x14ac:dyDescent="0.25">
      <c r="A572">
        <v>705</v>
      </c>
      <c r="B572">
        <v>0</v>
      </c>
      <c r="C572">
        <v>3</v>
      </c>
      <c r="D572" t="s">
        <v>989</v>
      </c>
      <c r="E572" t="s">
        <v>13</v>
      </c>
      <c r="F572">
        <f t="shared" si="16"/>
        <v>1</v>
      </c>
      <c r="G572">
        <v>26</v>
      </c>
      <c r="H572" s="4">
        <f>+IF(G572="",VLOOKUP(B572&amp;C572&amp;E572,AvgAge!$B$5:$AA$16,6,0),G572)</f>
        <v>26</v>
      </c>
      <c r="I572">
        <v>1</v>
      </c>
      <c r="J572">
        <v>0</v>
      </c>
      <c r="K572">
        <v>350025</v>
      </c>
      <c r="L572">
        <v>7.8541999999999996</v>
      </c>
      <c r="N572" t="s">
        <v>15</v>
      </c>
      <c r="O572">
        <f t="shared" si="17"/>
        <v>1</v>
      </c>
      <c r="P572">
        <f>+MATCH(B572&amp;C572&amp;E572,AvgAge!$B$5:$B$16)</f>
        <v>6</v>
      </c>
    </row>
    <row r="573" spans="1:16" x14ac:dyDescent="0.25">
      <c r="A573">
        <v>624</v>
      </c>
      <c r="B573">
        <v>0</v>
      </c>
      <c r="C573">
        <v>3</v>
      </c>
      <c r="D573" t="s">
        <v>884</v>
      </c>
      <c r="E573" t="s">
        <v>13</v>
      </c>
      <c r="F573">
        <f t="shared" si="16"/>
        <v>1</v>
      </c>
      <c r="G573">
        <v>21</v>
      </c>
      <c r="H573" s="4">
        <f>+IF(G573="",VLOOKUP(B573&amp;C573&amp;E573,AvgAge!$B$5:$AA$16,6,0),G573)</f>
        <v>21</v>
      </c>
      <c r="I573">
        <v>0</v>
      </c>
      <c r="J573">
        <v>0</v>
      </c>
      <c r="K573">
        <v>350029</v>
      </c>
      <c r="L573">
        <v>7.8541999999999996</v>
      </c>
      <c r="N573" t="s">
        <v>15</v>
      </c>
      <c r="O573">
        <f t="shared" si="17"/>
        <v>1</v>
      </c>
      <c r="P573">
        <f>+MATCH(B573&amp;C573&amp;E573,AvgAge!$B$5:$B$16)</f>
        <v>6</v>
      </c>
    </row>
    <row r="574" spans="1:16" x14ac:dyDescent="0.25">
      <c r="A574">
        <v>236</v>
      </c>
      <c r="B574">
        <v>0</v>
      </c>
      <c r="C574">
        <v>3</v>
      </c>
      <c r="D574" t="s">
        <v>357</v>
      </c>
      <c r="E574" t="s">
        <v>17</v>
      </c>
      <c r="F574">
        <f t="shared" si="16"/>
        <v>2</v>
      </c>
      <c r="H574" s="4">
        <f>+IF(G574="",VLOOKUP(B574&amp;C574&amp;E574,AvgAge!$B$5:$AA$16,6,0),G574)</f>
        <v>23.818181818181817</v>
      </c>
      <c r="I574">
        <v>0</v>
      </c>
      <c r="J574">
        <v>0</v>
      </c>
      <c r="K574" t="s">
        <v>358</v>
      </c>
      <c r="L574">
        <v>7.55</v>
      </c>
      <c r="N574" t="s">
        <v>15</v>
      </c>
      <c r="O574">
        <f t="shared" si="17"/>
        <v>1</v>
      </c>
      <c r="P574">
        <f>+MATCH(B574&amp;C574&amp;E574,AvgAge!$B$5:$B$16)</f>
        <v>5</v>
      </c>
    </row>
    <row r="575" spans="1:16" x14ac:dyDescent="0.25">
      <c r="A575">
        <v>786</v>
      </c>
      <c r="B575">
        <v>0</v>
      </c>
      <c r="C575">
        <v>3</v>
      </c>
      <c r="D575" t="s">
        <v>1091</v>
      </c>
      <c r="E575" t="s">
        <v>13</v>
      </c>
      <c r="F575">
        <f t="shared" si="16"/>
        <v>1</v>
      </c>
      <c r="G575">
        <v>25</v>
      </c>
      <c r="H575" s="4">
        <f>+IF(G575="",VLOOKUP(B575&amp;C575&amp;E575,AvgAge!$B$5:$AA$16,6,0),G575)</f>
        <v>25</v>
      </c>
      <c r="I575">
        <v>0</v>
      </c>
      <c r="J575">
        <v>0</v>
      </c>
      <c r="K575">
        <v>374887</v>
      </c>
      <c r="L575">
        <v>7.25</v>
      </c>
      <c r="N575" t="s">
        <v>15</v>
      </c>
      <c r="O575">
        <f t="shared" si="17"/>
        <v>1</v>
      </c>
      <c r="P575">
        <f>+MATCH(B575&amp;C575&amp;E575,AvgAge!$B$5:$B$16)</f>
        <v>6</v>
      </c>
    </row>
    <row r="576" spans="1:16" x14ac:dyDescent="0.25">
      <c r="A576">
        <v>412</v>
      </c>
      <c r="B576">
        <v>0</v>
      </c>
      <c r="C576">
        <v>3</v>
      </c>
      <c r="D576" t="s">
        <v>600</v>
      </c>
      <c r="E576" t="s">
        <v>13</v>
      </c>
      <c r="F576">
        <f t="shared" si="16"/>
        <v>1</v>
      </c>
      <c r="H576" s="4">
        <f>+IF(G576="",VLOOKUP(B576&amp;C576&amp;E576,AvgAge!$B$5:$AA$16,6,0),G576)</f>
        <v>27.255813953488371</v>
      </c>
      <c r="I576">
        <v>0</v>
      </c>
      <c r="J576">
        <v>0</v>
      </c>
      <c r="K576">
        <v>394140</v>
      </c>
      <c r="L576">
        <v>6.8582999999999998</v>
      </c>
      <c r="N576" t="s">
        <v>27</v>
      </c>
      <c r="O576">
        <f t="shared" si="17"/>
        <v>2</v>
      </c>
      <c r="P576">
        <f>+MATCH(B576&amp;C576&amp;E576,AvgAge!$B$5:$B$16)</f>
        <v>6</v>
      </c>
    </row>
    <row r="577" spans="1:16" x14ac:dyDescent="0.25">
      <c r="A577">
        <v>732</v>
      </c>
      <c r="B577">
        <v>0</v>
      </c>
      <c r="C577">
        <v>3</v>
      </c>
      <c r="D577" t="s">
        <v>1022</v>
      </c>
      <c r="E577" t="s">
        <v>13</v>
      </c>
      <c r="F577">
        <f t="shared" si="16"/>
        <v>1</v>
      </c>
      <c r="G577">
        <v>11</v>
      </c>
      <c r="H577" s="4">
        <f>+IF(G577="",VLOOKUP(B577&amp;C577&amp;E577,AvgAge!$B$5:$AA$16,6,0),G577)</f>
        <v>11</v>
      </c>
      <c r="I577">
        <v>0</v>
      </c>
      <c r="J577">
        <v>0</v>
      </c>
      <c r="K577">
        <v>2699</v>
      </c>
      <c r="L577">
        <v>18.787500000000001</v>
      </c>
      <c r="N577" t="s">
        <v>20</v>
      </c>
      <c r="O577">
        <f t="shared" si="17"/>
        <v>3</v>
      </c>
      <c r="P577">
        <f>+MATCH(B577&amp;C577&amp;E577,AvgAge!$B$5:$B$16)</f>
        <v>6</v>
      </c>
    </row>
    <row r="578" spans="1:16" x14ac:dyDescent="0.25">
      <c r="A578">
        <v>275</v>
      </c>
      <c r="B578">
        <v>1</v>
      </c>
      <c r="C578">
        <v>3</v>
      </c>
      <c r="D578" t="s">
        <v>417</v>
      </c>
      <c r="E578" t="s">
        <v>17</v>
      </c>
      <c r="F578">
        <f t="shared" si="16"/>
        <v>2</v>
      </c>
      <c r="H578" s="4">
        <f>+IF(G578="",VLOOKUP(B578&amp;C578&amp;E578,AvgAge!$B$5:$AA$16,6,0),G578)</f>
        <v>19.329787234042552</v>
      </c>
      <c r="I578">
        <v>0</v>
      </c>
      <c r="J578">
        <v>0</v>
      </c>
      <c r="K578">
        <v>370375</v>
      </c>
      <c r="L578">
        <v>7.75</v>
      </c>
      <c r="N578" t="s">
        <v>27</v>
      </c>
      <c r="O578">
        <f t="shared" si="17"/>
        <v>2</v>
      </c>
      <c r="P578">
        <f>+MATCH(B578&amp;C578&amp;E578,AvgAge!$B$5:$B$16)</f>
        <v>11</v>
      </c>
    </row>
    <row r="579" spans="1:16" x14ac:dyDescent="0.25">
      <c r="A579">
        <v>805</v>
      </c>
      <c r="B579">
        <v>1</v>
      </c>
      <c r="C579">
        <v>3</v>
      </c>
      <c r="D579" t="s">
        <v>1113</v>
      </c>
      <c r="E579" t="s">
        <v>13</v>
      </c>
      <c r="F579">
        <f t="shared" si="16"/>
        <v>1</v>
      </c>
      <c r="G579">
        <v>27</v>
      </c>
      <c r="H579" s="4">
        <f>+IF(G579="",VLOOKUP(B579&amp;C579&amp;E579,AvgAge!$B$5:$AA$16,6,0),G579)</f>
        <v>27</v>
      </c>
      <c r="I579">
        <v>0</v>
      </c>
      <c r="J579">
        <v>0</v>
      </c>
      <c r="K579">
        <v>347089</v>
      </c>
      <c r="L579">
        <v>6.9749999999999996</v>
      </c>
      <c r="N579" t="s">
        <v>15</v>
      </c>
      <c r="O579">
        <f t="shared" si="17"/>
        <v>1</v>
      </c>
      <c r="P579">
        <f>+MATCH(B579&amp;C579&amp;E579,AvgAge!$B$5:$B$16)</f>
        <v>12</v>
      </c>
    </row>
    <row r="580" spans="1:16" x14ac:dyDescent="0.25">
      <c r="A580">
        <v>655</v>
      </c>
      <c r="B580">
        <v>0</v>
      </c>
      <c r="C580">
        <v>3</v>
      </c>
      <c r="D580" t="s">
        <v>923</v>
      </c>
      <c r="E580" t="s">
        <v>17</v>
      </c>
      <c r="F580">
        <f t="shared" ref="F580:F643" si="18">+IF(E580="male",1,2)</f>
        <v>2</v>
      </c>
      <c r="G580">
        <v>18</v>
      </c>
      <c r="H580" s="4">
        <f>+IF(G580="",VLOOKUP(B580&amp;C580&amp;E580,AvgAge!$B$5:$AA$16,6,0),G580)</f>
        <v>18</v>
      </c>
      <c r="I580">
        <v>0</v>
      </c>
      <c r="J580">
        <v>0</v>
      </c>
      <c r="K580">
        <v>365226</v>
      </c>
      <c r="L580">
        <v>6.75</v>
      </c>
      <c r="N580" t="s">
        <v>27</v>
      </c>
      <c r="O580">
        <f t="shared" ref="O580:O643" si="19">+IF(N580="S",1,IF(N580="Q",2,3))</f>
        <v>2</v>
      </c>
      <c r="P580">
        <f>+MATCH(B580&amp;C580&amp;E580,AvgAge!$B$5:$B$16)</f>
        <v>5</v>
      </c>
    </row>
    <row r="581" spans="1:16" x14ac:dyDescent="0.25">
      <c r="A581">
        <v>3</v>
      </c>
      <c r="B581">
        <v>1</v>
      </c>
      <c r="C581">
        <v>3</v>
      </c>
      <c r="D581" t="s">
        <v>21</v>
      </c>
      <c r="E581" t="s">
        <v>17</v>
      </c>
      <c r="F581">
        <f t="shared" si="18"/>
        <v>2</v>
      </c>
      <c r="G581">
        <v>26</v>
      </c>
      <c r="H581" s="4">
        <f>+IF(G581="",VLOOKUP(B581&amp;C581&amp;E581,AvgAge!$B$5:$AA$16,6,0),G581)</f>
        <v>26</v>
      </c>
      <c r="I581">
        <v>0</v>
      </c>
      <c r="J581">
        <v>0</v>
      </c>
      <c r="K581" t="s">
        <v>22</v>
      </c>
      <c r="L581">
        <v>7.9249999999999998</v>
      </c>
      <c r="N581" t="s">
        <v>15</v>
      </c>
      <c r="O581">
        <f t="shared" si="19"/>
        <v>1</v>
      </c>
      <c r="P581">
        <f>+MATCH(B581&amp;C581&amp;E581,AvgAge!$B$5:$B$16)</f>
        <v>11</v>
      </c>
    </row>
    <row r="582" spans="1:16" x14ac:dyDescent="0.25">
      <c r="A582">
        <v>817</v>
      </c>
      <c r="B582">
        <v>0</v>
      </c>
      <c r="C582">
        <v>3</v>
      </c>
      <c r="D582" t="s">
        <v>1127</v>
      </c>
      <c r="E582" t="s">
        <v>17</v>
      </c>
      <c r="F582">
        <f t="shared" si="18"/>
        <v>2</v>
      </c>
      <c r="G582">
        <v>23</v>
      </c>
      <c r="H582" s="4">
        <f>+IF(G582="",VLOOKUP(B582&amp;C582&amp;E582,AvgAge!$B$5:$AA$16,6,0),G582)</f>
        <v>23</v>
      </c>
      <c r="I582">
        <v>0</v>
      </c>
      <c r="J582">
        <v>0</v>
      </c>
      <c r="K582" t="s">
        <v>1128</v>
      </c>
      <c r="L582">
        <v>7.9249999999999998</v>
      </c>
      <c r="N582" t="s">
        <v>15</v>
      </c>
      <c r="O582">
        <f t="shared" si="19"/>
        <v>1</v>
      </c>
      <c r="P582">
        <f>+MATCH(B582&amp;C582&amp;E582,AvgAge!$B$5:$B$16)</f>
        <v>5</v>
      </c>
    </row>
    <row r="583" spans="1:16" x14ac:dyDescent="0.25">
      <c r="A583">
        <v>314</v>
      </c>
      <c r="B583">
        <v>0</v>
      </c>
      <c r="C583">
        <v>3</v>
      </c>
      <c r="D583" t="s">
        <v>475</v>
      </c>
      <c r="E583" t="s">
        <v>13</v>
      </c>
      <c r="F583">
        <f t="shared" si="18"/>
        <v>1</v>
      </c>
      <c r="G583">
        <v>28</v>
      </c>
      <c r="H583" s="4">
        <f>+IF(G583="",VLOOKUP(B583&amp;C583&amp;E583,AvgAge!$B$5:$AA$16,6,0),G583)</f>
        <v>28</v>
      </c>
      <c r="I583">
        <v>0</v>
      </c>
      <c r="J583">
        <v>0</v>
      </c>
      <c r="K583">
        <v>349243</v>
      </c>
      <c r="L583">
        <v>7.8958000000000004</v>
      </c>
      <c r="N583" t="s">
        <v>15</v>
      </c>
      <c r="O583">
        <f t="shared" si="19"/>
        <v>1</v>
      </c>
      <c r="P583">
        <f>+MATCH(B583&amp;C583&amp;E583,AvgAge!$B$5:$B$16)</f>
        <v>6</v>
      </c>
    </row>
    <row r="584" spans="1:16" x14ac:dyDescent="0.25">
      <c r="A584">
        <v>265</v>
      </c>
      <c r="B584">
        <v>0</v>
      </c>
      <c r="C584">
        <v>3</v>
      </c>
      <c r="D584" t="s">
        <v>400</v>
      </c>
      <c r="E584" t="s">
        <v>17</v>
      </c>
      <c r="F584">
        <f t="shared" si="18"/>
        <v>2</v>
      </c>
      <c r="H584" s="4">
        <f>+IF(G584="",VLOOKUP(B584&amp;C584&amp;E584,AvgAge!$B$5:$AA$16,6,0),G584)</f>
        <v>23.818181818181817</v>
      </c>
      <c r="I584">
        <v>0</v>
      </c>
      <c r="J584">
        <v>0</v>
      </c>
      <c r="K584">
        <v>382649</v>
      </c>
      <c r="L584">
        <v>7.75</v>
      </c>
      <c r="N584" t="s">
        <v>27</v>
      </c>
      <c r="O584">
        <f t="shared" si="19"/>
        <v>2</v>
      </c>
      <c r="P584">
        <f>+MATCH(B584&amp;C584&amp;E584,AvgAge!$B$5:$B$16)</f>
        <v>5</v>
      </c>
    </row>
    <row r="585" spans="1:16" x14ac:dyDescent="0.25">
      <c r="A585">
        <v>480</v>
      </c>
      <c r="B585">
        <v>1</v>
      </c>
      <c r="C585">
        <v>3</v>
      </c>
      <c r="D585" t="s">
        <v>691</v>
      </c>
      <c r="E585" t="s">
        <v>17</v>
      </c>
      <c r="F585">
        <f t="shared" si="18"/>
        <v>2</v>
      </c>
      <c r="G585">
        <v>2</v>
      </c>
      <c r="H585" s="4">
        <f>+IF(G585="",VLOOKUP(B585&amp;C585&amp;E585,AvgAge!$B$5:$AA$16,6,0),G585)</f>
        <v>2</v>
      </c>
      <c r="I585">
        <v>0</v>
      </c>
      <c r="J585">
        <v>1</v>
      </c>
      <c r="K585">
        <v>3101298</v>
      </c>
      <c r="L585">
        <v>12.2875</v>
      </c>
      <c r="N585" t="s">
        <v>15</v>
      </c>
      <c r="O585">
        <f t="shared" si="19"/>
        <v>1</v>
      </c>
      <c r="P585">
        <f>+MATCH(B585&amp;C585&amp;E585,AvgAge!$B$5:$B$16)</f>
        <v>11</v>
      </c>
    </row>
    <row r="586" spans="1:16" x14ac:dyDescent="0.25">
      <c r="A586">
        <v>819</v>
      </c>
      <c r="B586">
        <v>0</v>
      </c>
      <c r="C586">
        <v>3</v>
      </c>
      <c r="D586" t="s">
        <v>1131</v>
      </c>
      <c r="E586" t="s">
        <v>13</v>
      </c>
      <c r="F586">
        <f t="shared" si="18"/>
        <v>1</v>
      </c>
      <c r="G586">
        <v>43</v>
      </c>
      <c r="H586" s="4">
        <f>+IF(G586="",VLOOKUP(B586&amp;C586&amp;E586,AvgAge!$B$5:$AA$16,6,0),G586)</f>
        <v>43</v>
      </c>
      <c r="I586">
        <v>0</v>
      </c>
      <c r="J586">
        <v>0</v>
      </c>
      <c r="K586" t="s">
        <v>1132</v>
      </c>
      <c r="L586">
        <v>6.45</v>
      </c>
      <c r="N586" t="s">
        <v>15</v>
      </c>
      <c r="O586">
        <f t="shared" si="19"/>
        <v>1</v>
      </c>
      <c r="P586">
        <f>+MATCH(B586&amp;C586&amp;E586,AvgAge!$B$5:$B$16)</f>
        <v>6</v>
      </c>
    </row>
    <row r="587" spans="1:16" x14ac:dyDescent="0.25">
      <c r="A587">
        <v>217</v>
      </c>
      <c r="B587">
        <v>1</v>
      </c>
      <c r="C587">
        <v>3</v>
      </c>
      <c r="D587" t="s">
        <v>329</v>
      </c>
      <c r="E587" t="s">
        <v>17</v>
      </c>
      <c r="F587">
        <f t="shared" si="18"/>
        <v>2</v>
      </c>
      <c r="G587">
        <v>27</v>
      </c>
      <c r="H587" s="4">
        <f>+IF(G587="",VLOOKUP(B587&amp;C587&amp;E587,AvgAge!$B$5:$AA$16,6,0),G587)</f>
        <v>27</v>
      </c>
      <c r="I587">
        <v>0</v>
      </c>
      <c r="J587">
        <v>0</v>
      </c>
      <c r="K587" t="s">
        <v>330</v>
      </c>
      <c r="L587">
        <v>7.9249999999999998</v>
      </c>
      <c r="N587" t="s">
        <v>15</v>
      </c>
      <c r="O587">
        <f t="shared" si="19"/>
        <v>1</v>
      </c>
      <c r="P587">
        <f>+MATCH(B587&amp;C587&amp;E587,AvgAge!$B$5:$B$16)</f>
        <v>11</v>
      </c>
    </row>
    <row r="588" spans="1:16" x14ac:dyDescent="0.25">
      <c r="A588">
        <v>614</v>
      </c>
      <c r="B588">
        <v>0</v>
      </c>
      <c r="C588">
        <v>3</v>
      </c>
      <c r="D588" t="s">
        <v>873</v>
      </c>
      <c r="E588" t="s">
        <v>13</v>
      </c>
      <c r="F588">
        <f t="shared" si="18"/>
        <v>1</v>
      </c>
      <c r="H588" s="4">
        <f>+IF(G588="",VLOOKUP(B588&amp;C588&amp;E588,AvgAge!$B$5:$AA$16,6,0),G588)</f>
        <v>27.255813953488371</v>
      </c>
      <c r="I588">
        <v>0</v>
      </c>
      <c r="J588">
        <v>0</v>
      </c>
      <c r="K588">
        <v>370377</v>
      </c>
      <c r="L588">
        <v>7.75</v>
      </c>
      <c r="N588" t="s">
        <v>27</v>
      </c>
      <c r="O588">
        <f t="shared" si="19"/>
        <v>2</v>
      </c>
      <c r="P588">
        <f>+MATCH(B588&amp;C588&amp;E588,AvgAge!$B$5:$B$16)</f>
        <v>6</v>
      </c>
    </row>
    <row r="589" spans="1:16" x14ac:dyDescent="0.25">
      <c r="A589">
        <v>700</v>
      </c>
      <c r="B589">
        <v>0</v>
      </c>
      <c r="C589">
        <v>3</v>
      </c>
      <c r="D589" t="s">
        <v>980</v>
      </c>
      <c r="E589" t="s">
        <v>13</v>
      </c>
      <c r="F589">
        <f t="shared" si="18"/>
        <v>1</v>
      </c>
      <c r="G589">
        <v>42</v>
      </c>
      <c r="H589" s="4">
        <f>+IF(G589="",VLOOKUP(B589&amp;C589&amp;E589,AvgAge!$B$5:$AA$16,6,0),G589)</f>
        <v>42</v>
      </c>
      <c r="I589">
        <v>0</v>
      </c>
      <c r="J589">
        <v>0</v>
      </c>
      <c r="K589">
        <v>348121</v>
      </c>
      <c r="L589">
        <v>7.65</v>
      </c>
      <c r="M589" t="s">
        <v>981</v>
      </c>
      <c r="N589" t="s">
        <v>15</v>
      </c>
      <c r="O589">
        <f t="shared" si="19"/>
        <v>1</v>
      </c>
      <c r="P589">
        <f>+MATCH(B589&amp;C589&amp;E589,AvgAge!$B$5:$B$16)</f>
        <v>6</v>
      </c>
    </row>
    <row r="590" spans="1:16" x14ac:dyDescent="0.25">
      <c r="A590">
        <v>799</v>
      </c>
      <c r="B590">
        <v>0</v>
      </c>
      <c r="C590">
        <v>3</v>
      </c>
      <c r="D590" t="s">
        <v>1107</v>
      </c>
      <c r="E590" t="s">
        <v>13</v>
      </c>
      <c r="F590">
        <f t="shared" si="18"/>
        <v>1</v>
      </c>
      <c r="G590">
        <v>30</v>
      </c>
      <c r="H590" s="4">
        <f>+IF(G590="",VLOOKUP(B590&amp;C590&amp;E590,AvgAge!$B$5:$AA$16,6,0),G590)</f>
        <v>30</v>
      </c>
      <c r="I590">
        <v>0</v>
      </c>
      <c r="J590">
        <v>0</v>
      </c>
      <c r="K590">
        <v>2685</v>
      </c>
      <c r="L590">
        <v>7.2291999999999996</v>
      </c>
      <c r="N590" t="s">
        <v>20</v>
      </c>
      <c r="O590">
        <f t="shared" si="19"/>
        <v>3</v>
      </c>
      <c r="P590">
        <f>+MATCH(B590&amp;C590&amp;E590,AvgAge!$B$5:$B$16)</f>
        <v>6</v>
      </c>
    </row>
    <row r="591" spans="1:16" x14ac:dyDescent="0.25">
      <c r="A591">
        <v>730</v>
      </c>
      <c r="B591">
        <v>0</v>
      </c>
      <c r="C591">
        <v>3</v>
      </c>
      <c r="D591" t="s">
        <v>1019</v>
      </c>
      <c r="E591" t="s">
        <v>17</v>
      </c>
      <c r="F591">
        <f t="shared" si="18"/>
        <v>2</v>
      </c>
      <c r="G591">
        <v>25</v>
      </c>
      <c r="H591" s="4">
        <f>+IF(G591="",VLOOKUP(B591&amp;C591&amp;E591,AvgAge!$B$5:$AA$16,6,0),G591)</f>
        <v>25</v>
      </c>
      <c r="I591">
        <v>1</v>
      </c>
      <c r="J591">
        <v>0</v>
      </c>
      <c r="K591" t="s">
        <v>1020</v>
      </c>
      <c r="L591">
        <v>7.9249999999999998</v>
      </c>
      <c r="N591" t="s">
        <v>15</v>
      </c>
      <c r="O591">
        <f t="shared" si="19"/>
        <v>1</v>
      </c>
      <c r="P591">
        <f>+MATCH(B591&amp;C591&amp;E591,AvgAge!$B$5:$B$16)</f>
        <v>5</v>
      </c>
    </row>
    <row r="592" spans="1:16" x14ac:dyDescent="0.25">
      <c r="A592">
        <v>739</v>
      </c>
      <c r="B592">
        <v>0</v>
      </c>
      <c r="C592">
        <v>3</v>
      </c>
      <c r="D592" t="s">
        <v>1030</v>
      </c>
      <c r="E592" t="s">
        <v>13</v>
      </c>
      <c r="F592">
        <f t="shared" si="18"/>
        <v>1</v>
      </c>
      <c r="H592" s="4">
        <f>+IF(G592="",VLOOKUP(B592&amp;C592&amp;E592,AvgAge!$B$5:$AA$16,6,0),G592)</f>
        <v>27.255813953488371</v>
      </c>
      <c r="I592">
        <v>0</v>
      </c>
      <c r="J592">
        <v>0</v>
      </c>
      <c r="K592">
        <v>349201</v>
      </c>
      <c r="L592">
        <v>7.8958000000000004</v>
      </c>
      <c r="N592" t="s">
        <v>15</v>
      </c>
      <c r="O592">
        <f t="shared" si="19"/>
        <v>1</v>
      </c>
      <c r="P592">
        <f>+MATCH(B592&amp;C592&amp;E592,AvgAge!$B$5:$B$16)</f>
        <v>6</v>
      </c>
    </row>
    <row r="593" spans="1:16" x14ac:dyDescent="0.25">
      <c r="A593">
        <v>456</v>
      </c>
      <c r="B593">
        <v>1</v>
      </c>
      <c r="C593">
        <v>3</v>
      </c>
      <c r="D593" t="s">
        <v>658</v>
      </c>
      <c r="E593" t="s">
        <v>13</v>
      </c>
      <c r="F593">
        <f t="shared" si="18"/>
        <v>1</v>
      </c>
      <c r="G593">
        <v>29</v>
      </c>
      <c r="H593" s="4">
        <f>+IF(G593="",VLOOKUP(B593&amp;C593&amp;E593,AvgAge!$B$5:$AA$16,6,0),G593)</f>
        <v>29</v>
      </c>
      <c r="I593">
        <v>0</v>
      </c>
      <c r="J593">
        <v>0</v>
      </c>
      <c r="K593">
        <v>349240</v>
      </c>
      <c r="L593">
        <v>7.8958000000000004</v>
      </c>
      <c r="N593" t="s">
        <v>20</v>
      </c>
      <c r="O593">
        <f t="shared" si="19"/>
        <v>3</v>
      </c>
      <c r="P593">
        <f>+MATCH(B593&amp;C593&amp;E593,AvgAge!$B$5:$B$16)</f>
        <v>12</v>
      </c>
    </row>
    <row r="594" spans="1:16" x14ac:dyDescent="0.25">
      <c r="A594">
        <v>392</v>
      </c>
      <c r="B594">
        <v>1</v>
      </c>
      <c r="C594">
        <v>3</v>
      </c>
      <c r="D594" t="s">
        <v>579</v>
      </c>
      <c r="E594" t="s">
        <v>13</v>
      </c>
      <c r="F594">
        <f t="shared" si="18"/>
        <v>1</v>
      </c>
      <c r="G594">
        <v>21</v>
      </c>
      <c r="H594" s="4">
        <f>+IF(G594="",VLOOKUP(B594&amp;C594&amp;E594,AvgAge!$B$5:$AA$16,6,0),G594)</f>
        <v>21</v>
      </c>
      <c r="I594">
        <v>0</v>
      </c>
      <c r="J594">
        <v>0</v>
      </c>
      <c r="K594">
        <v>350034</v>
      </c>
      <c r="L594">
        <v>7.7957999999999998</v>
      </c>
      <c r="N594" t="s">
        <v>15</v>
      </c>
      <c r="O594">
        <f t="shared" si="19"/>
        <v>1</v>
      </c>
      <c r="P594">
        <f>+MATCH(B594&amp;C594&amp;E594,AvgAge!$B$5:$B$16)</f>
        <v>12</v>
      </c>
    </row>
    <row r="595" spans="1:16" x14ac:dyDescent="0.25">
      <c r="A595">
        <v>612</v>
      </c>
      <c r="B595">
        <v>0</v>
      </c>
      <c r="C595">
        <v>3</v>
      </c>
      <c r="D595" t="s">
        <v>870</v>
      </c>
      <c r="E595" t="s">
        <v>13</v>
      </c>
      <c r="F595">
        <f t="shared" si="18"/>
        <v>1</v>
      </c>
      <c r="H595" s="4">
        <f>+IF(G595="",VLOOKUP(B595&amp;C595&amp;E595,AvgAge!$B$5:$AA$16,6,0),G595)</f>
        <v>27.255813953488371</v>
      </c>
      <c r="I595">
        <v>0</v>
      </c>
      <c r="J595">
        <v>0</v>
      </c>
      <c r="K595" t="s">
        <v>871</v>
      </c>
      <c r="L595">
        <v>7.05</v>
      </c>
      <c r="N595" t="s">
        <v>15</v>
      </c>
      <c r="O595">
        <f t="shared" si="19"/>
        <v>1</v>
      </c>
      <c r="P595">
        <f>+MATCH(B595&amp;C595&amp;E595,AvgAge!$B$5:$B$16)</f>
        <v>6</v>
      </c>
    </row>
    <row r="596" spans="1:16" x14ac:dyDescent="0.25">
      <c r="A596">
        <v>641</v>
      </c>
      <c r="B596">
        <v>0</v>
      </c>
      <c r="C596">
        <v>3</v>
      </c>
      <c r="D596" t="s">
        <v>906</v>
      </c>
      <c r="E596" t="s">
        <v>13</v>
      </c>
      <c r="F596">
        <f t="shared" si="18"/>
        <v>1</v>
      </c>
      <c r="G596">
        <v>20</v>
      </c>
      <c r="H596" s="4">
        <f>+IF(G596="",VLOOKUP(B596&amp;C596&amp;E596,AvgAge!$B$5:$AA$16,6,0),G596)</f>
        <v>20</v>
      </c>
      <c r="I596">
        <v>0</v>
      </c>
      <c r="J596">
        <v>0</v>
      </c>
      <c r="K596">
        <v>350050</v>
      </c>
      <c r="L596">
        <v>7.8541999999999996</v>
      </c>
      <c r="N596" t="s">
        <v>15</v>
      </c>
      <c r="O596">
        <f t="shared" si="19"/>
        <v>1</v>
      </c>
      <c r="P596">
        <f>+MATCH(B596&amp;C596&amp;E596,AvgAge!$B$5:$B$16)</f>
        <v>6</v>
      </c>
    </row>
    <row r="597" spans="1:16" x14ac:dyDescent="0.25">
      <c r="A597">
        <v>772</v>
      </c>
      <c r="B597">
        <v>0</v>
      </c>
      <c r="C597">
        <v>3</v>
      </c>
      <c r="D597" t="s">
        <v>1070</v>
      </c>
      <c r="E597" t="s">
        <v>13</v>
      </c>
      <c r="F597">
        <f t="shared" si="18"/>
        <v>1</v>
      </c>
      <c r="G597">
        <v>48</v>
      </c>
      <c r="H597" s="4">
        <f>+IF(G597="",VLOOKUP(B597&amp;C597&amp;E597,AvgAge!$B$5:$AA$16,6,0),G597)</f>
        <v>48</v>
      </c>
      <c r="I597">
        <v>0</v>
      </c>
      <c r="J597">
        <v>0</v>
      </c>
      <c r="K597">
        <v>350047</v>
      </c>
      <c r="L597">
        <v>7.8541999999999996</v>
      </c>
      <c r="N597" t="s">
        <v>15</v>
      </c>
      <c r="O597">
        <f t="shared" si="19"/>
        <v>1</v>
      </c>
      <c r="P597">
        <f>+MATCH(B597&amp;C597&amp;E597,AvgAge!$B$5:$B$16)</f>
        <v>6</v>
      </c>
    </row>
    <row r="598" spans="1:16" x14ac:dyDescent="0.25">
      <c r="A598">
        <v>722</v>
      </c>
      <c r="B598">
        <v>0</v>
      </c>
      <c r="C598">
        <v>3</v>
      </c>
      <c r="D598" t="s">
        <v>1010</v>
      </c>
      <c r="E598" t="s">
        <v>13</v>
      </c>
      <c r="F598">
        <f t="shared" si="18"/>
        <v>1</v>
      </c>
      <c r="G598">
        <v>17</v>
      </c>
      <c r="H598" s="4">
        <f>+IF(G598="",VLOOKUP(B598&amp;C598&amp;E598,AvgAge!$B$5:$AA$16,6,0),G598)</f>
        <v>17</v>
      </c>
      <c r="I598">
        <v>1</v>
      </c>
      <c r="J598">
        <v>0</v>
      </c>
      <c r="K598">
        <v>350048</v>
      </c>
      <c r="L598">
        <v>7.0541999999999998</v>
      </c>
      <c r="N598" t="s">
        <v>15</v>
      </c>
      <c r="O598">
        <f t="shared" si="19"/>
        <v>1</v>
      </c>
      <c r="P598">
        <f>+MATCH(B598&amp;C598&amp;E598,AvgAge!$B$5:$B$16)</f>
        <v>6</v>
      </c>
    </row>
    <row r="599" spans="1:16" x14ac:dyDescent="0.25">
      <c r="A599">
        <v>369</v>
      </c>
      <c r="B599">
        <v>1</v>
      </c>
      <c r="C599">
        <v>3</v>
      </c>
      <c r="D599" t="s">
        <v>547</v>
      </c>
      <c r="E599" t="s">
        <v>17</v>
      </c>
      <c r="F599">
        <f t="shared" si="18"/>
        <v>2</v>
      </c>
      <c r="H599" s="4">
        <f>+IF(G599="",VLOOKUP(B599&amp;C599&amp;E599,AvgAge!$B$5:$AA$16,6,0),G599)</f>
        <v>19.329787234042552</v>
      </c>
      <c r="I599">
        <v>0</v>
      </c>
      <c r="J599">
        <v>0</v>
      </c>
      <c r="K599">
        <v>14313</v>
      </c>
      <c r="L599">
        <v>7.75</v>
      </c>
      <c r="N599" t="s">
        <v>27</v>
      </c>
      <c r="O599">
        <f t="shared" si="19"/>
        <v>2</v>
      </c>
      <c r="P599">
        <f>+MATCH(B599&amp;C599&amp;E599,AvgAge!$B$5:$B$16)</f>
        <v>11</v>
      </c>
    </row>
    <row r="600" spans="1:16" x14ac:dyDescent="0.25">
      <c r="A600">
        <v>445</v>
      </c>
      <c r="B600">
        <v>1</v>
      </c>
      <c r="C600">
        <v>3</v>
      </c>
      <c r="D600" t="s">
        <v>642</v>
      </c>
      <c r="E600" t="s">
        <v>13</v>
      </c>
      <c r="F600">
        <f t="shared" si="18"/>
        <v>1</v>
      </c>
      <c r="H600" s="4">
        <f>+IF(G600="",VLOOKUP(B600&amp;C600&amp;E600,AvgAge!$B$5:$AA$16,6,0),G600)</f>
        <v>22.274210526315787</v>
      </c>
      <c r="I600">
        <v>0</v>
      </c>
      <c r="J600">
        <v>0</v>
      </c>
      <c r="K600">
        <v>65306</v>
      </c>
      <c r="L600">
        <v>8.1125000000000007</v>
      </c>
      <c r="N600" t="s">
        <v>15</v>
      </c>
      <c r="O600">
        <f t="shared" si="19"/>
        <v>1</v>
      </c>
      <c r="P600">
        <f>+MATCH(B600&amp;C600&amp;E600,AvgAge!$B$5:$B$16)</f>
        <v>12</v>
      </c>
    </row>
    <row r="601" spans="1:16" x14ac:dyDescent="0.25">
      <c r="A601">
        <v>203</v>
      </c>
      <c r="B601">
        <v>0</v>
      </c>
      <c r="C601">
        <v>3</v>
      </c>
      <c r="D601" t="s">
        <v>309</v>
      </c>
      <c r="E601" t="s">
        <v>13</v>
      </c>
      <c r="F601">
        <f t="shared" si="18"/>
        <v>1</v>
      </c>
      <c r="G601">
        <v>34</v>
      </c>
      <c r="H601" s="4">
        <f>+IF(G601="",VLOOKUP(B601&amp;C601&amp;E601,AvgAge!$B$5:$AA$16,6,0),G601)</f>
        <v>34</v>
      </c>
      <c r="I601">
        <v>0</v>
      </c>
      <c r="J601">
        <v>0</v>
      </c>
      <c r="K601">
        <v>3101264</v>
      </c>
      <c r="L601">
        <v>6.4958</v>
      </c>
      <c r="N601" t="s">
        <v>15</v>
      </c>
      <c r="O601">
        <f t="shared" si="19"/>
        <v>1</v>
      </c>
      <c r="P601">
        <f>+MATCH(B601&amp;C601&amp;E601,AvgAge!$B$5:$B$16)</f>
        <v>6</v>
      </c>
    </row>
    <row r="602" spans="1:16" x14ac:dyDescent="0.25">
      <c r="A602">
        <v>396</v>
      </c>
      <c r="B602">
        <v>0</v>
      </c>
      <c r="C602">
        <v>3</v>
      </c>
      <c r="D602" t="s">
        <v>583</v>
      </c>
      <c r="E602" t="s">
        <v>13</v>
      </c>
      <c r="F602">
        <f t="shared" si="18"/>
        <v>1</v>
      </c>
      <c r="G602">
        <v>22</v>
      </c>
      <c r="H602" s="4">
        <f>+IF(G602="",VLOOKUP(B602&amp;C602&amp;E602,AvgAge!$B$5:$AA$16,6,0),G602)</f>
        <v>22</v>
      </c>
      <c r="I602">
        <v>0</v>
      </c>
      <c r="J602">
        <v>0</v>
      </c>
      <c r="K602">
        <v>350052</v>
      </c>
      <c r="L602">
        <v>7.7957999999999998</v>
      </c>
      <c r="N602" t="s">
        <v>15</v>
      </c>
      <c r="O602">
        <f t="shared" si="19"/>
        <v>1</v>
      </c>
      <c r="P602">
        <f>+MATCH(B602&amp;C602&amp;E602,AvgAge!$B$5:$B$16)</f>
        <v>6</v>
      </c>
    </row>
    <row r="603" spans="1:16" x14ac:dyDescent="0.25">
      <c r="A603">
        <v>104</v>
      </c>
      <c r="B603">
        <v>0</v>
      </c>
      <c r="C603">
        <v>3</v>
      </c>
      <c r="D603" t="s">
        <v>169</v>
      </c>
      <c r="E603" t="s">
        <v>13</v>
      </c>
      <c r="F603">
        <f t="shared" si="18"/>
        <v>1</v>
      </c>
      <c r="G603">
        <v>33</v>
      </c>
      <c r="H603" s="4">
        <f>+IF(G603="",VLOOKUP(B603&amp;C603&amp;E603,AvgAge!$B$5:$AA$16,6,0),G603)</f>
        <v>33</v>
      </c>
      <c r="I603">
        <v>0</v>
      </c>
      <c r="J603">
        <v>0</v>
      </c>
      <c r="K603">
        <v>7540</v>
      </c>
      <c r="L603">
        <v>8.6541999999999994</v>
      </c>
      <c r="N603" t="s">
        <v>15</v>
      </c>
      <c r="O603">
        <f t="shared" si="19"/>
        <v>1</v>
      </c>
      <c r="P603">
        <f>+MATCH(B603&amp;C603&amp;E603,AvgAge!$B$5:$B$16)</f>
        <v>6</v>
      </c>
    </row>
    <row r="604" spans="1:16" x14ac:dyDescent="0.25">
      <c r="A604">
        <v>806</v>
      </c>
      <c r="B604">
        <v>0</v>
      </c>
      <c r="C604">
        <v>3</v>
      </c>
      <c r="D604" t="s">
        <v>1114</v>
      </c>
      <c r="E604" t="s">
        <v>13</v>
      </c>
      <c r="F604">
        <f t="shared" si="18"/>
        <v>1</v>
      </c>
      <c r="G604">
        <v>31</v>
      </c>
      <c r="H604" s="4">
        <f>+IF(G604="",VLOOKUP(B604&amp;C604&amp;E604,AvgAge!$B$5:$AA$16,6,0),G604)</f>
        <v>31</v>
      </c>
      <c r="I604">
        <v>0</v>
      </c>
      <c r="J604">
        <v>0</v>
      </c>
      <c r="K604">
        <v>347063</v>
      </c>
      <c r="L604">
        <v>7.7750000000000004</v>
      </c>
      <c r="N604" t="s">
        <v>15</v>
      </c>
      <c r="O604">
        <f t="shared" si="19"/>
        <v>1</v>
      </c>
      <c r="P604">
        <f>+MATCH(B604&amp;C604&amp;E604,AvgAge!$B$5:$B$16)</f>
        <v>6</v>
      </c>
    </row>
    <row r="605" spans="1:16" x14ac:dyDescent="0.25">
      <c r="A605">
        <v>870</v>
      </c>
      <c r="B605">
        <v>1</v>
      </c>
      <c r="C605">
        <v>3</v>
      </c>
      <c r="D605" t="s">
        <v>1195</v>
      </c>
      <c r="E605" t="s">
        <v>13</v>
      </c>
      <c r="F605">
        <f t="shared" si="18"/>
        <v>1</v>
      </c>
      <c r="G605">
        <v>4</v>
      </c>
      <c r="H605" s="4">
        <f>+IF(G605="",VLOOKUP(B605&amp;C605&amp;E605,AvgAge!$B$5:$AA$16,6,0),G605)</f>
        <v>4</v>
      </c>
      <c r="I605">
        <v>1</v>
      </c>
      <c r="J605">
        <v>1</v>
      </c>
      <c r="K605">
        <v>347742</v>
      </c>
      <c r="L605">
        <v>11.1333</v>
      </c>
      <c r="N605" t="s">
        <v>15</v>
      </c>
      <c r="O605">
        <f t="shared" si="19"/>
        <v>1</v>
      </c>
      <c r="P605">
        <f>+MATCH(B605&amp;C605&amp;E605,AvgAge!$B$5:$B$16)</f>
        <v>12</v>
      </c>
    </row>
    <row r="606" spans="1:16" x14ac:dyDescent="0.25">
      <c r="A606">
        <v>173</v>
      </c>
      <c r="B606">
        <v>1</v>
      </c>
      <c r="C606">
        <v>3</v>
      </c>
      <c r="D606" t="s">
        <v>268</v>
      </c>
      <c r="E606" t="s">
        <v>17</v>
      </c>
      <c r="F606">
        <f t="shared" si="18"/>
        <v>2</v>
      </c>
      <c r="G606">
        <v>1</v>
      </c>
      <c r="H606" s="4">
        <f>+IF(G606="",VLOOKUP(B606&amp;C606&amp;E606,AvgAge!$B$5:$AA$16,6,0),G606)</f>
        <v>1</v>
      </c>
      <c r="I606">
        <v>1</v>
      </c>
      <c r="J606">
        <v>1</v>
      </c>
      <c r="K606">
        <v>347742</v>
      </c>
      <c r="L606">
        <v>11.1333</v>
      </c>
      <c r="N606" t="s">
        <v>15</v>
      </c>
      <c r="O606">
        <f t="shared" si="19"/>
        <v>1</v>
      </c>
      <c r="P606">
        <f>+MATCH(B606&amp;C606&amp;E606,AvgAge!$B$5:$B$16)</f>
        <v>11</v>
      </c>
    </row>
    <row r="607" spans="1:16" x14ac:dyDescent="0.25">
      <c r="A607">
        <v>598</v>
      </c>
      <c r="B607">
        <v>0</v>
      </c>
      <c r="C607">
        <v>3</v>
      </c>
      <c r="D607" t="s">
        <v>855</v>
      </c>
      <c r="E607" t="s">
        <v>13</v>
      </c>
      <c r="F607">
        <f t="shared" si="18"/>
        <v>1</v>
      </c>
      <c r="G607">
        <v>49</v>
      </c>
      <c r="H607" s="4">
        <f>+IF(G607="",VLOOKUP(B607&amp;C607&amp;E607,AvgAge!$B$5:$AA$16,6,0),G607)</f>
        <v>49</v>
      </c>
      <c r="I607">
        <v>0</v>
      </c>
      <c r="J607">
        <v>0</v>
      </c>
      <c r="K607" t="s">
        <v>280</v>
      </c>
      <c r="L607">
        <v>0</v>
      </c>
      <c r="N607" t="s">
        <v>15</v>
      </c>
      <c r="O607">
        <f t="shared" si="19"/>
        <v>1</v>
      </c>
      <c r="P607">
        <f>+MATCH(B607&amp;C607&amp;E607,AvgAge!$B$5:$B$16)</f>
        <v>6</v>
      </c>
    </row>
    <row r="608" spans="1:16" x14ac:dyDescent="0.25">
      <c r="A608">
        <v>720</v>
      </c>
      <c r="B608">
        <v>0</v>
      </c>
      <c r="C608">
        <v>3</v>
      </c>
      <c r="D608" t="s">
        <v>1008</v>
      </c>
      <c r="E608" t="s">
        <v>13</v>
      </c>
      <c r="F608">
        <f t="shared" si="18"/>
        <v>1</v>
      </c>
      <c r="G608">
        <v>33</v>
      </c>
      <c r="H608" s="4">
        <f>+IF(G608="",VLOOKUP(B608&amp;C608&amp;E608,AvgAge!$B$5:$AA$16,6,0),G608)</f>
        <v>33</v>
      </c>
      <c r="I608">
        <v>0</v>
      </c>
      <c r="J608">
        <v>0</v>
      </c>
      <c r="K608">
        <v>347062</v>
      </c>
      <c r="L608">
        <v>7.7750000000000004</v>
      </c>
      <c r="N608" t="s">
        <v>15</v>
      </c>
      <c r="O608">
        <f t="shared" si="19"/>
        <v>1</v>
      </c>
      <c r="P608">
        <f>+MATCH(B608&amp;C608&amp;E608,AvgAge!$B$5:$B$16)</f>
        <v>6</v>
      </c>
    </row>
    <row r="609" spans="1:16" x14ac:dyDescent="0.25">
      <c r="A609">
        <v>303</v>
      </c>
      <c r="B609">
        <v>0</v>
      </c>
      <c r="C609">
        <v>3</v>
      </c>
      <c r="D609" t="s">
        <v>455</v>
      </c>
      <c r="E609" t="s">
        <v>13</v>
      </c>
      <c r="F609">
        <f t="shared" si="18"/>
        <v>1</v>
      </c>
      <c r="G609">
        <v>19</v>
      </c>
      <c r="H609" s="4">
        <f>+IF(G609="",VLOOKUP(B609&amp;C609&amp;E609,AvgAge!$B$5:$AA$16,6,0),G609)</f>
        <v>19</v>
      </c>
      <c r="I609">
        <v>0</v>
      </c>
      <c r="J609">
        <v>0</v>
      </c>
      <c r="K609" t="s">
        <v>280</v>
      </c>
      <c r="L609">
        <v>0</v>
      </c>
      <c r="N609" t="s">
        <v>15</v>
      </c>
      <c r="O609">
        <f t="shared" si="19"/>
        <v>1</v>
      </c>
      <c r="P609">
        <f>+MATCH(B609&amp;C609&amp;E609,AvgAge!$B$5:$B$16)</f>
        <v>6</v>
      </c>
    </row>
    <row r="610" spans="1:16" x14ac:dyDescent="0.25">
      <c r="A610">
        <v>9</v>
      </c>
      <c r="B610">
        <v>1</v>
      </c>
      <c r="C610">
        <v>3</v>
      </c>
      <c r="D610" t="s">
        <v>31</v>
      </c>
      <c r="E610" t="s">
        <v>17</v>
      </c>
      <c r="F610">
        <f t="shared" si="18"/>
        <v>2</v>
      </c>
      <c r="G610">
        <v>27</v>
      </c>
      <c r="H610" s="4">
        <f>+IF(G610="",VLOOKUP(B610&amp;C610&amp;E610,AvgAge!$B$5:$AA$16,6,0),G610)</f>
        <v>27</v>
      </c>
      <c r="I610">
        <v>0</v>
      </c>
      <c r="J610">
        <v>2</v>
      </c>
      <c r="K610">
        <v>347742</v>
      </c>
      <c r="L610">
        <v>11.1333</v>
      </c>
      <c r="N610" t="s">
        <v>15</v>
      </c>
      <c r="O610">
        <f t="shared" si="19"/>
        <v>1</v>
      </c>
      <c r="P610">
        <f>+MATCH(B610&amp;C610&amp;E610,AvgAge!$B$5:$B$16)</f>
        <v>11</v>
      </c>
    </row>
    <row r="611" spans="1:16" x14ac:dyDescent="0.25">
      <c r="A611">
        <v>889</v>
      </c>
      <c r="B611">
        <v>0</v>
      </c>
      <c r="C611">
        <v>3</v>
      </c>
      <c r="D611" t="s">
        <v>1218</v>
      </c>
      <c r="E611" t="s">
        <v>17</v>
      </c>
      <c r="F611">
        <f t="shared" si="18"/>
        <v>2</v>
      </c>
      <c r="H611" s="4">
        <f>+IF(G611="",VLOOKUP(B611&amp;C611&amp;E611,AvgAge!$B$5:$AA$16,6,0),G611)</f>
        <v>23.818181818181817</v>
      </c>
      <c r="I611">
        <v>1</v>
      </c>
      <c r="J611">
        <v>2</v>
      </c>
      <c r="K611" t="s">
        <v>1088</v>
      </c>
      <c r="L611">
        <v>23.45</v>
      </c>
      <c r="N611" t="s">
        <v>15</v>
      </c>
      <c r="O611">
        <f t="shared" si="19"/>
        <v>1</v>
      </c>
      <c r="P611">
        <f>+MATCH(B611&amp;C611&amp;E611,AvgAge!$B$5:$B$16)</f>
        <v>5</v>
      </c>
    </row>
    <row r="612" spans="1:16" x14ac:dyDescent="0.25">
      <c r="A612">
        <v>784</v>
      </c>
      <c r="B612">
        <v>0</v>
      </c>
      <c r="C612">
        <v>3</v>
      </c>
      <c r="D612" t="s">
        <v>1087</v>
      </c>
      <c r="E612" t="s">
        <v>13</v>
      </c>
      <c r="F612">
        <f t="shared" si="18"/>
        <v>1</v>
      </c>
      <c r="H612" s="4">
        <f>+IF(G612="",VLOOKUP(B612&amp;C612&amp;E612,AvgAge!$B$5:$AA$16,6,0),G612)</f>
        <v>27.255813953488371</v>
      </c>
      <c r="I612">
        <v>1</v>
      </c>
      <c r="J612">
        <v>2</v>
      </c>
      <c r="K612" t="s">
        <v>1088</v>
      </c>
      <c r="L612">
        <v>23.45</v>
      </c>
      <c r="N612" t="s">
        <v>15</v>
      </c>
      <c r="O612">
        <f t="shared" si="19"/>
        <v>1</v>
      </c>
      <c r="P612">
        <f>+MATCH(B612&amp;C612&amp;E612,AvgAge!$B$5:$B$16)</f>
        <v>6</v>
      </c>
    </row>
    <row r="613" spans="1:16" x14ac:dyDescent="0.25">
      <c r="A613">
        <v>754</v>
      </c>
      <c r="B613">
        <v>0</v>
      </c>
      <c r="C613">
        <v>3</v>
      </c>
      <c r="D613" t="s">
        <v>1050</v>
      </c>
      <c r="E613" t="s">
        <v>13</v>
      </c>
      <c r="F613">
        <f t="shared" si="18"/>
        <v>1</v>
      </c>
      <c r="G613">
        <v>23</v>
      </c>
      <c r="H613" s="4">
        <f>+IF(G613="",VLOOKUP(B613&amp;C613&amp;E613,AvgAge!$B$5:$AA$16,6,0),G613)</f>
        <v>23</v>
      </c>
      <c r="I613">
        <v>0</v>
      </c>
      <c r="J613">
        <v>0</v>
      </c>
      <c r="K613">
        <v>349204</v>
      </c>
      <c r="L613">
        <v>7.8958000000000004</v>
      </c>
      <c r="N613" t="s">
        <v>15</v>
      </c>
      <c r="O613">
        <f t="shared" si="19"/>
        <v>1</v>
      </c>
      <c r="P613">
        <f>+MATCH(B613&amp;C613&amp;E613,AvgAge!$B$5:$B$16)</f>
        <v>6</v>
      </c>
    </row>
    <row r="614" spans="1:16" x14ac:dyDescent="0.25">
      <c r="A614">
        <v>570</v>
      </c>
      <c r="B614">
        <v>1</v>
      </c>
      <c r="C614">
        <v>3</v>
      </c>
      <c r="D614" t="s">
        <v>814</v>
      </c>
      <c r="E614" t="s">
        <v>13</v>
      </c>
      <c r="F614">
        <f t="shared" si="18"/>
        <v>1</v>
      </c>
      <c r="G614">
        <v>32</v>
      </c>
      <c r="H614" s="4">
        <f>+IF(G614="",VLOOKUP(B614&amp;C614&amp;E614,AvgAge!$B$5:$AA$16,6,0),G614)</f>
        <v>32</v>
      </c>
      <c r="I614">
        <v>0</v>
      </c>
      <c r="J614">
        <v>0</v>
      </c>
      <c r="K614">
        <v>350417</v>
      </c>
      <c r="L614">
        <v>7.8541999999999996</v>
      </c>
      <c r="N614" t="s">
        <v>15</v>
      </c>
      <c r="O614">
        <f t="shared" si="19"/>
        <v>1</v>
      </c>
      <c r="P614">
        <f>+MATCH(B614&amp;C614&amp;E614,AvgAge!$B$5:$B$16)</f>
        <v>12</v>
      </c>
    </row>
    <row r="615" spans="1:16" x14ac:dyDescent="0.25">
      <c r="A615">
        <v>114</v>
      </c>
      <c r="B615">
        <v>0</v>
      </c>
      <c r="C615">
        <v>3</v>
      </c>
      <c r="D615" t="s">
        <v>180</v>
      </c>
      <c r="E615" t="s">
        <v>17</v>
      </c>
      <c r="F615">
        <f t="shared" si="18"/>
        <v>2</v>
      </c>
      <c r="G615">
        <v>20</v>
      </c>
      <c r="H615" s="4">
        <f>+IF(G615="",VLOOKUP(B615&amp;C615&amp;E615,AvgAge!$B$5:$AA$16,6,0),G615)</f>
        <v>20</v>
      </c>
      <c r="I615">
        <v>1</v>
      </c>
      <c r="J615">
        <v>0</v>
      </c>
      <c r="K615">
        <v>4136</v>
      </c>
      <c r="L615">
        <v>9.8249999999999993</v>
      </c>
      <c r="N615" t="s">
        <v>15</v>
      </c>
      <c r="O615">
        <f t="shared" si="19"/>
        <v>1</v>
      </c>
      <c r="P615">
        <f>+MATCH(B615&amp;C615&amp;E615,AvgAge!$B$5:$B$16)</f>
        <v>5</v>
      </c>
    </row>
    <row r="616" spans="1:16" x14ac:dyDescent="0.25">
      <c r="A616">
        <v>403</v>
      </c>
      <c r="B616">
        <v>0</v>
      </c>
      <c r="C616">
        <v>3</v>
      </c>
      <c r="D616" t="s">
        <v>591</v>
      </c>
      <c r="E616" t="s">
        <v>17</v>
      </c>
      <c r="F616">
        <f t="shared" si="18"/>
        <v>2</v>
      </c>
      <c r="G616">
        <v>21</v>
      </c>
      <c r="H616" s="4">
        <f>+IF(G616="",VLOOKUP(B616&amp;C616&amp;E616,AvgAge!$B$5:$AA$16,6,0),G616)</f>
        <v>21</v>
      </c>
      <c r="I616">
        <v>1</v>
      </c>
      <c r="J616">
        <v>0</v>
      </c>
      <c r="K616">
        <v>4137</v>
      </c>
      <c r="L616">
        <v>9.8249999999999993</v>
      </c>
      <c r="N616" t="s">
        <v>15</v>
      </c>
      <c r="O616">
        <f t="shared" si="19"/>
        <v>1</v>
      </c>
      <c r="P616">
        <f>+MATCH(B616&amp;C616&amp;E616,AvgAge!$B$5:$B$16)</f>
        <v>5</v>
      </c>
    </row>
    <row r="617" spans="1:16" x14ac:dyDescent="0.25">
      <c r="A617">
        <v>580</v>
      </c>
      <c r="B617">
        <v>1</v>
      </c>
      <c r="C617">
        <v>3</v>
      </c>
      <c r="D617" t="s">
        <v>828</v>
      </c>
      <c r="E617" t="s">
        <v>13</v>
      </c>
      <c r="F617">
        <f t="shared" si="18"/>
        <v>1</v>
      </c>
      <c r="G617">
        <v>32</v>
      </c>
      <c r="H617" s="4">
        <f>+IF(G617="",VLOOKUP(B617&amp;C617&amp;E617,AvgAge!$B$5:$AA$16,6,0),G617)</f>
        <v>32</v>
      </c>
      <c r="I617">
        <v>0</v>
      </c>
      <c r="J617">
        <v>0</v>
      </c>
      <c r="K617" t="s">
        <v>829</v>
      </c>
      <c r="L617">
        <v>7.9249999999999998</v>
      </c>
      <c r="N617" t="s">
        <v>15</v>
      </c>
      <c r="O617">
        <f t="shared" si="19"/>
        <v>1</v>
      </c>
      <c r="P617">
        <f>+MATCH(B617&amp;C617&amp;E617,AvgAge!$B$5:$B$16)</f>
        <v>12</v>
      </c>
    </row>
    <row r="618" spans="1:16" x14ac:dyDescent="0.25">
      <c r="A618">
        <v>434</v>
      </c>
      <c r="B618">
        <v>0</v>
      </c>
      <c r="C618">
        <v>3</v>
      </c>
      <c r="D618" t="s">
        <v>628</v>
      </c>
      <c r="E618" t="s">
        <v>13</v>
      </c>
      <c r="F618">
        <f t="shared" si="18"/>
        <v>1</v>
      </c>
      <c r="G618">
        <v>17</v>
      </c>
      <c r="H618" s="4">
        <f>+IF(G618="",VLOOKUP(B618&amp;C618&amp;E618,AvgAge!$B$5:$AA$16,6,0),G618)</f>
        <v>17</v>
      </c>
      <c r="I618">
        <v>0</v>
      </c>
      <c r="J618">
        <v>0</v>
      </c>
      <c r="K618" t="s">
        <v>629</v>
      </c>
      <c r="L618">
        <v>7.125</v>
      </c>
      <c r="N618" t="s">
        <v>15</v>
      </c>
      <c r="O618">
        <f t="shared" si="19"/>
        <v>1</v>
      </c>
      <c r="P618">
        <f>+MATCH(B618&amp;C618&amp;E618,AvgAge!$B$5:$B$16)</f>
        <v>6</v>
      </c>
    </row>
    <row r="619" spans="1:16" x14ac:dyDescent="0.25">
      <c r="A619">
        <v>653</v>
      </c>
      <c r="B619">
        <v>0</v>
      </c>
      <c r="C619">
        <v>3</v>
      </c>
      <c r="D619" t="s">
        <v>921</v>
      </c>
      <c r="E619" t="s">
        <v>13</v>
      </c>
      <c r="F619">
        <f t="shared" si="18"/>
        <v>1</v>
      </c>
      <c r="G619">
        <v>21</v>
      </c>
      <c r="H619" s="4">
        <f>+IF(G619="",VLOOKUP(B619&amp;C619&amp;E619,AvgAge!$B$5:$AA$16,6,0),G619)</f>
        <v>21</v>
      </c>
      <c r="I619">
        <v>0</v>
      </c>
      <c r="J619">
        <v>0</v>
      </c>
      <c r="K619">
        <v>8475</v>
      </c>
      <c r="L619">
        <v>8.4332999999999991</v>
      </c>
      <c r="N619" t="s">
        <v>15</v>
      </c>
      <c r="O619">
        <f t="shared" si="19"/>
        <v>1</v>
      </c>
      <c r="P619">
        <f>+MATCH(B619&amp;C619&amp;E619,AvgAge!$B$5:$B$16)</f>
        <v>6</v>
      </c>
    </row>
    <row r="620" spans="1:16" x14ac:dyDescent="0.25">
      <c r="A620">
        <v>607</v>
      </c>
      <c r="B620">
        <v>0</v>
      </c>
      <c r="C620">
        <v>3</v>
      </c>
      <c r="D620" t="s">
        <v>865</v>
      </c>
      <c r="E620" t="s">
        <v>13</v>
      </c>
      <c r="F620">
        <f t="shared" si="18"/>
        <v>1</v>
      </c>
      <c r="G620">
        <v>30</v>
      </c>
      <c r="H620" s="4">
        <f>+IF(G620="",VLOOKUP(B620&amp;C620&amp;E620,AvgAge!$B$5:$AA$16,6,0),G620)</f>
        <v>30</v>
      </c>
      <c r="I620">
        <v>0</v>
      </c>
      <c r="J620">
        <v>0</v>
      </c>
      <c r="K620">
        <v>349246</v>
      </c>
      <c r="L620">
        <v>7.8958000000000004</v>
      </c>
      <c r="N620" t="s">
        <v>15</v>
      </c>
      <c r="O620">
        <f t="shared" si="19"/>
        <v>1</v>
      </c>
      <c r="P620">
        <f>+MATCH(B620&amp;C620&amp;E620,AvgAge!$B$5:$B$16)</f>
        <v>6</v>
      </c>
    </row>
    <row r="621" spans="1:16" x14ac:dyDescent="0.25">
      <c r="A621">
        <v>479</v>
      </c>
      <c r="B621">
        <v>0</v>
      </c>
      <c r="C621">
        <v>3</v>
      </c>
      <c r="D621" t="s">
        <v>690</v>
      </c>
      <c r="E621" t="s">
        <v>13</v>
      </c>
      <c r="F621">
        <f t="shared" si="18"/>
        <v>1</v>
      </c>
      <c r="G621">
        <v>22</v>
      </c>
      <c r="H621" s="4">
        <f>+IF(G621="",VLOOKUP(B621&amp;C621&amp;E621,AvgAge!$B$5:$AA$16,6,0),G621)</f>
        <v>22</v>
      </c>
      <c r="I621">
        <v>0</v>
      </c>
      <c r="J621">
        <v>0</v>
      </c>
      <c r="K621">
        <v>350060</v>
      </c>
      <c r="L621">
        <v>7.5208000000000004</v>
      </c>
      <c r="N621" t="s">
        <v>15</v>
      </c>
      <c r="O621">
        <f t="shared" si="19"/>
        <v>1</v>
      </c>
      <c r="P621">
        <f>+MATCH(B621&amp;C621&amp;E621,AvgAge!$B$5:$B$16)</f>
        <v>6</v>
      </c>
    </row>
    <row r="622" spans="1:16" x14ac:dyDescent="0.25">
      <c r="A622">
        <v>692</v>
      </c>
      <c r="B622">
        <v>1</v>
      </c>
      <c r="C622">
        <v>3</v>
      </c>
      <c r="D622" t="s">
        <v>972</v>
      </c>
      <c r="E622" t="s">
        <v>17</v>
      </c>
      <c r="F622">
        <f t="shared" si="18"/>
        <v>2</v>
      </c>
      <c r="G622">
        <v>4</v>
      </c>
      <c r="H622" s="4">
        <f>+IF(G622="",VLOOKUP(B622&amp;C622&amp;E622,AvgAge!$B$5:$AA$16,6,0),G622)</f>
        <v>4</v>
      </c>
      <c r="I622">
        <v>0</v>
      </c>
      <c r="J622">
        <v>1</v>
      </c>
      <c r="K622">
        <v>349256</v>
      </c>
      <c r="L622">
        <v>13.416700000000001</v>
      </c>
      <c r="N622" t="s">
        <v>20</v>
      </c>
      <c r="O622">
        <f t="shared" si="19"/>
        <v>3</v>
      </c>
      <c r="P622">
        <f>+MATCH(B622&amp;C622&amp;E622,AvgAge!$B$5:$B$16)</f>
        <v>11</v>
      </c>
    </row>
    <row r="623" spans="1:16" x14ac:dyDescent="0.25">
      <c r="A623">
        <v>525</v>
      </c>
      <c r="B623">
        <v>0</v>
      </c>
      <c r="C623">
        <v>3</v>
      </c>
      <c r="D623" t="s">
        <v>754</v>
      </c>
      <c r="E623" t="s">
        <v>13</v>
      </c>
      <c r="F623">
        <f t="shared" si="18"/>
        <v>1</v>
      </c>
      <c r="H623" s="4">
        <f>+IF(G623="",VLOOKUP(B623&amp;C623&amp;E623,AvgAge!$B$5:$AA$16,6,0),G623)</f>
        <v>27.255813953488371</v>
      </c>
      <c r="I623">
        <v>0</v>
      </c>
      <c r="J623">
        <v>0</v>
      </c>
      <c r="K623">
        <v>2700</v>
      </c>
      <c r="L623">
        <v>7.2291999999999996</v>
      </c>
      <c r="N623" t="s">
        <v>20</v>
      </c>
      <c r="O623">
        <f t="shared" si="19"/>
        <v>3</v>
      </c>
      <c r="P623">
        <f>+MATCH(B623&amp;C623&amp;E623,AvgAge!$B$5:$B$16)</f>
        <v>6</v>
      </c>
    </row>
    <row r="624" spans="1:16" x14ac:dyDescent="0.25">
      <c r="A624">
        <v>791</v>
      </c>
      <c r="B624">
        <v>0</v>
      </c>
      <c r="C624">
        <v>3</v>
      </c>
      <c r="D624" t="s">
        <v>1097</v>
      </c>
      <c r="E624" t="s">
        <v>13</v>
      </c>
      <c r="F624">
        <f t="shared" si="18"/>
        <v>1</v>
      </c>
      <c r="H624" s="4">
        <f>+IF(G624="",VLOOKUP(B624&amp;C624&amp;E624,AvgAge!$B$5:$AA$16,6,0),G624)</f>
        <v>27.255813953488371</v>
      </c>
      <c r="I624">
        <v>0</v>
      </c>
      <c r="J624">
        <v>0</v>
      </c>
      <c r="K624">
        <v>12460</v>
      </c>
      <c r="L624">
        <v>7.75</v>
      </c>
      <c r="N624" t="s">
        <v>27</v>
      </c>
      <c r="O624">
        <f t="shared" si="19"/>
        <v>2</v>
      </c>
      <c r="P624">
        <f>+MATCH(B624&amp;C624&amp;E624,AvgAge!$B$5:$B$16)</f>
        <v>6</v>
      </c>
    </row>
    <row r="625" spans="1:16" x14ac:dyDescent="0.25">
      <c r="A625">
        <v>471</v>
      </c>
      <c r="B625">
        <v>0</v>
      </c>
      <c r="C625">
        <v>3</v>
      </c>
      <c r="D625" t="s">
        <v>680</v>
      </c>
      <c r="E625" t="s">
        <v>13</v>
      </c>
      <c r="F625">
        <f t="shared" si="18"/>
        <v>1</v>
      </c>
      <c r="H625" s="4">
        <f>+IF(G625="",VLOOKUP(B625&amp;C625&amp;E625,AvgAge!$B$5:$AA$16,6,0),G625)</f>
        <v>27.255813953488371</v>
      </c>
      <c r="I625">
        <v>0</v>
      </c>
      <c r="J625">
        <v>0</v>
      </c>
      <c r="K625">
        <v>323592</v>
      </c>
      <c r="L625">
        <v>7.25</v>
      </c>
      <c r="N625" t="s">
        <v>15</v>
      </c>
      <c r="O625">
        <f t="shared" si="19"/>
        <v>1</v>
      </c>
      <c r="P625">
        <f>+MATCH(B625&amp;C625&amp;E625,AvgAge!$B$5:$B$16)</f>
        <v>6</v>
      </c>
    </row>
    <row r="626" spans="1:16" x14ac:dyDescent="0.25">
      <c r="A626">
        <v>301</v>
      </c>
      <c r="B626">
        <v>1</v>
      </c>
      <c r="C626">
        <v>3</v>
      </c>
      <c r="D626" t="s">
        <v>453</v>
      </c>
      <c r="E626" t="s">
        <v>17</v>
      </c>
      <c r="F626">
        <f t="shared" si="18"/>
        <v>2</v>
      </c>
      <c r="H626" s="4">
        <f>+IF(G626="",VLOOKUP(B626&amp;C626&amp;E626,AvgAge!$B$5:$AA$16,6,0),G626)</f>
        <v>19.329787234042552</v>
      </c>
      <c r="I626">
        <v>0</v>
      </c>
      <c r="J626">
        <v>0</v>
      </c>
      <c r="K626">
        <v>9234</v>
      </c>
      <c r="L626">
        <v>7.75</v>
      </c>
      <c r="N626" t="s">
        <v>27</v>
      </c>
      <c r="O626">
        <f t="shared" si="19"/>
        <v>2</v>
      </c>
      <c r="P626">
        <f>+MATCH(B626&amp;C626&amp;E626,AvgAge!$B$5:$B$16)</f>
        <v>11</v>
      </c>
    </row>
    <row r="627" spans="1:16" x14ac:dyDescent="0.25">
      <c r="A627">
        <v>574</v>
      </c>
      <c r="B627">
        <v>1</v>
      </c>
      <c r="C627">
        <v>3</v>
      </c>
      <c r="D627" t="s">
        <v>821</v>
      </c>
      <c r="E627" t="s">
        <v>17</v>
      </c>
      <c r="F627">
        <f t="shared" si="18"/>
        <v>2</v>
      </c>
      <c r="H627" s="4">
        <f>+IF(G627="",VLOOKUP(B627&amp;C627&amp;E627,AvgAge!$B$5:$AA$16,6,0),G627)</f>
        <v>19.329787234042552</v>
      </c>
      <c r="I627">
        <v>0</v>
      </c>
      <c r="J627">
        <v>0</v>
      </c>
      <c r="K627">
        <v>14312</v>
      </c>
      <c r="L627">
        <v>7.75</v>
      </c>
      <c r="N627" t="s">
        <v>27</v>
      </c>
      <c r="O627">
        <f t="shared" si="19"/>
        <v>2</v>
      </c>
      <c r="P627">
        <f>+MATCH(B627&amp;C627&amp;E627,AvgAge!$B$5:$B$16)</f>
        <v>11</v>
      </c>
    </row>
    <row r="628" spans="1:16" x14ac:dyDescent="0.25">
      <c r="A628">
        <v>697</v>
      </c>
      <c r="B628">
        <v>0</v>
      </c>
      <c r="C628">
        <v>3</v>
      </c>
      <c r="D628" t="s">
        <v>977</v>
      </c>
      <c r="E628" t="s">
        <v>13</v>
      </c>
      <c r="F628">
        <f t="shared" si="18"/>
        <v>1</v>
      </c>
      <c r="G628">
        <v>44</v>
      </c>
      <c r="H628" s="4">
        <f>+IF(G628="",VLOOKUP(B628&amp;C628&amp;E628,AvgAge!$B$5:$AA$16,6,0),G628)</f>
        <v>44</v>
      </c>
      <c r="I628">
        <v>0</v>
      </c>
      <c r="J628">
        <v>0</v>
      </c>
      <c r="K628">
        <v>363592</v>
      </c>
      <c r="L628">
        <v>8.0500000000000007</v>
      </c>
      <c r="N628" t="s">
        <v>15</v>
      </c>
      <c r="O628">
        <f t="shared" si="19"/>
        <v>1</v>
      </c>
      <c r="P628">
        <f>+MATCH(B628&amp;C628&amp;E628,AvgAge!$B$5:$B$16)</f>
        <v>6</v>
      </c>
    </row>
    <row r="629" spans="1:16" x14ac:dyDescent="0.25">
      <c r="A629">
        <v>215</v>
      </c>
      <c r="B629">
        <v>0</v>
      </c>
      <c r="C629">
        <v>3</v>
      </c>
      <c r="D629" t="s">
        <v>326</v>
      </c>
      <c r="E629" t="s">
        <v>13</v>
      </c>
      <c r="F629">
        <f t="shared" si="18"/>
        <v>1</v>
      </c>
      <c r="H629" s="4">
        <f>+IF(G629="",VLOOKUP(B629&amp;C629&amp;E629,AvgAge!$B$5:$AA$16,6,0),G629)</f>
        <v>27.255813953488371</v>
      </c>
      <c r="I629">
        <v>1</v>
      </c>
      <c r="J629">
        <v>0</v>
      </c>
      <c r="K629">
        <v>367229</v>
      </c>
      <c r="L629">
        <v>7.75</v>
      </c>
      <c r="N629" t="s">
        <v>27</v>
      </c>
      <c r="O629">
        <f t="shared" si="19"/>
        <v>2</v>
      </c>
      <c r="P629">
        <f>+MATCH(B629&amp;C629&amp;E629,AvgAge!$B$5:$B$16)</f>
        <v>6</v>
      </c>
    </row>
    <row r="630" spans="1:16" x14ac:dyDescent="0.25">
      <c r="A630">
        <v>779</v>
      </c>
      <c r="B630">
        <v>0</v>
      </c>
      <c r="C630">
        <v>3</v>
      </c>
      <c r="D630" t="s">
        <v>1080</v>
      </c>
      <c r="E630" t="s">
        <v>13</v>
      </c>
      <c r="F630">
        <f t="shared" si="18"/>
        <v>1</v>
      </c>
      <c r="H630" s="4">
        <f>+IF(G630="",VLOOKUP(B630&amp;C630&amp;E630,AvgAge!$B$5:$AA$16,6,0),G630)</f>
        <v>27.255813953488371</v>
      </c>
      <c r="I630">
        <v>0</v>
      </c>
      <c r="J630">
        <v>0</v>
      </c>
      <c r="K630">
        <v>36865</v>
      </c>
      <c r="L630">
        <v>7.7374999999999998</v>
      </c>
      <c r="N630" t="s">
        <v>27</v>
      </c>
      <c r="O630">
        <f t="shared" si="19"/>
        <v>2</v>
      </c>
      <c r="P630">
        <f>+MATCH(B630&amp;C630&amp;E630,AvgAge!$B$5:$B$16)</f>
        <v>6</v>
      </c>
    </row>
    <row r="631" spans="1:16" x14ac:dyDescent="0.25">
      <c r="A631">
        <v>70</v>
      </c>
      <c r="B631">
        <v>0</v>
      </c>
      <c r="C631">
        <v>3</v>
      </c>
      <c r="D631" t="s">
        <v>121</v>
      </c>
      <c r="E631" t="s">
        <v>13</v>
      </c>
      <c r="F631">
        <f t="shared" si="18"/>
        <v>1</v>
      </c>
      <c r="G631">
        <v>26</v>
      </c>
      <c r="H631" s="4">
        <f>+IF(G631="",VLOOKUP(B631&amp;C631&amp;E631,AvgAge!$B$5:$AA$16,6,0),G631)</f>
        <v>26</v>
      </c>
      <c r="I631">
        <v>2</v>
      </c>
      <c r="J631">
        <v>0</v>
      </c>
      <c r="K631">
        <v>315151</v>
      </c>
      <c r="L631">
        <v>8.6624999999999996</v>
      </c>
      <c r="N631" t="s">
        <v>15</v>
      </c>
      <c r="O631">
        <f t="shared" si="19"/>
        <v>1</v>
      </c>
      <c r="P631">
        <f>+MATCH(B631&amp;C631&amp;E631,AvgAge!$B$5:$B$16)</f>
        <v>6</v>
      </c>
    </row>
    <row r="632" spans="1:16" x14ac:dyDescent="0.25">
      <c r="A632">
        <v>185</v>
      </c>
      <c r="B632">
        <v>1</v>
      </c>
      <c r="C632">
        <v>3</v>
      </c>
      <c r="D632" t="s">
        <v>287</v>
      </c>
      <c r="E632" t="s">
        <v>17</v>
      </c>
      <c r="F632">
        <f t="shared" si="18"/>
        <v>2</v>
      </c>
      <c r="G632">
        <v>4</v>
      </c>
      <c r="H632" s="4">
        <f>+IF(G632="",VLOOKUP(B632&amp;C632&amp;E632,AvgAge!$B$5:$AA$16,6,0),G632)</f>
        <v>4</v>
      </c>
      <c r="I632">
        <v>0</v>
      </c>
      <c r="J632">
        <v>2</v>
      </c>
      <c r="K632">
        <v>315153</v>
      </c>
      <c r="L632">
        <v>22.024999999999999</v>
      </c>
      <c r="N632" t="s">
        <v>15</v>
      </c>
      <c r="O632">
        <f t="shared" si="19"/>
        <v>1</v>
      </c>
      <c r="P632">
        <f>+MATCH(B632&amp;C632&amp;E632,AvgAge!$B$5:$B$16)</f>
        <v>11</v>
      </c>
    </row>
    <row r="633" spans="1:16" x14ac:dyDescent="0.25">
      <c r="A633">
        <v>176</v>
      </c>
      <c r="B633">
        <v>0</v>
      </c>
      <c r="C633">
        <v>3</v>
      </c>
      <c r="D633" t="s">
        <v>273</v>
      </c>
      <c r="E633" t="s">
        <v>13</v>
      </c>
      <c r="F633">
        <f t="shared" si="18"/>
        <v>1</v>
      </c>
      <c r="G633">
        <v>18</v>
      </c>
      <c r="H633" s="4">
        <f>+IF(G633="",VLOOKUP(B633&amp;C633&amp;E633,AvgAge!$B$5:$AA$16,6,0),G633)</f>
        <v>18</v>
      </c>
      <c r="I633">
        <v>1</v>
      </c>
      <c r="J633">
        <v>1</v>
      </c>
      <c r="K633">
        <v>350404</v>
      </c>
      <c r="L633">
        <v>7.8541999999999996</v>
      </c>
      <c r="N633" t="s">
        <v>15</v>
      </c>
      <c r="O633">
        <f t="shared" si="19"/>
        <v>1</v>
      </c>
      <c r="P633">
        <f>+MATCH(B633&amp;C633&amp;E633,AvgAge!$B$5:$B$16)</f>
        <v>6</v>
      </c>
    </row>
    <row r="634" spans="1:16" x14ac:dyDescent="0.25">
      <c r="A634">
        <v>43</v>
      </c>
      <c r="B634">
        <v>0</v>
      </c>
      <c r="C634">
        <v>3</v>
      </c>
      <c r="D634" t="s">
        <v>78</v>
      </c>
      <c r="E634" t="s">
        <v>13</v>
      </c>
      <c r="F634">
        <f t="shared" si="18"/>
        <v>1</v>
      </c>
      <c r="H634" s="4">
        <f>+IF(G634="",VLOOKUP(B634&amp;C634&amp;E634,AvgAge!$B$5:$AA$16,6,0),G634)</f>
        <v>27.255813953488371</v>
      </c>
      <c r="I634">
        <v>0</v>
      </c>
      <c r="J634">
        <v>0</v>
      </c>
      <c r="K634">
        <v>349253</v>
      </c>
      <c r="L634">
        <v>7.8958000000000004</v>
      </c>
      <c r="N634" t="s">
        <v>20</v>
      </c>
      <c r="O634">
        <f t="shared" si="19"/>
        <v>3</v>
      </c>
      <c r="P634">
        <f>+MATCH(B634&amp;C634&amp;E634,AvgAge!$B$5:$B$16)</f>
        <v>6</v>
      </c>
    </row>
    <row r="635" spans="1:16" x14ac:dyDescent="0.25">
      <c r="A635">
        <v>523</v>
      </c>
      <c r="B635">
        <v>0</v>
      </c>
      <c r="C635">
        <v>3</v>
      </c>
      <c r="D635" t="s">
        <v>752</v>
      </c>
      <c r="E635" t="s">
        <v>13</v>
      </c>
      <c r="F635">
        <f t="shared" si="18"/>
        <v>1</v>
      </c>
      <c r="H635" s="4">
        <f>+IF(G635="",VLOOKUP(B635&amp;C635&amp;E635,AvgAge!$B$5:$AA$16,6,0),G635)</f>
        <v>27.255813953488371</v>
      </c>
      <c r="I635">
        <v>0</v>
      </c>
      <c r="J635">
        <v>0</v>
      </c>
      <c r="K635">
        <v>2624</v>
      </c>
      <c r="L635">
        <v>7.2249999999999996</v>
      </c>
      <c r="N635" t="s">
        <v>20</v>
      </c>
      <c r="O635">
        <f t="shared" si="19"/>
        <v>3</v>
      </c>
      <c r="P635">
        <f>+MATCH(B635&amp;C635&amp;E635,AvgAge!$B$5:$B$16)</f>
        <v>6</v>
      </c>
    </row>
    <row r="636" spans="1:16" x14ac:dyDescent="0.25">
      <c r="A636">
        <v>504</v>
      </c>
      <c r="B636">
        <v>0</v>
      </c>
      <c r="C636">
        <v>3</v>
      </c>
      <c r="D636" t="s">
        <v>724</v>
      </c>
      <c r="E636" t="s">
        <v>17</v>
      </c>
      <c r="F636">
        <f t="shared" si="18"/>
        <v>2</v>
      </c>
      <c r="G636">
        <v>37</v>
      </c>
      <c r="H636" s="4">
        <f>+IF(G636="",VLOOKUP(B636&amp;C636&amp;E636,AvgAge!$B$5:$AA$16,6,0),G636)</f>
        <v>37</v>
      </c>
      <c r="I636">
        <v>0</v>
      </c>
      <c r="J636">
        <v>0</v>
      </c>
      <c r="K636">
        <v>4135</v>
      </c>
      <c r="L636">
        <v>9.5875000000000004</v>
      </c>
      <c r="N636" t="s">
        <v>15</v>
      </c>
      <c r="O636">
        <f t="shared" si="19"/>
        <v>1</v>
      </c>
      <c r="P636">
        <f>+MATCH(B636&amp;C636&amp;E636,AvgAge!$B$5:$B$16)</f>
        <v>5</v>
      </c>
    </row>
    <row r="637" spans="1:16" x14ac:dyDescent="0.25">
      <c r="A637">
        <v>879</v>
      </c>
      <c r="B637">
        <v>0</v>
      </c>
      <c r="C637">
        <v>3</v>
      </c>
      <c r="D637" t="s">
        <v>1204</v>
      </c>
      <c r="E637" t="s">
        <v>13</v>
      </c>
      <c r="F637">
        <f t="shared" si="18"/>
        <v>1</v>
      </c>
      <c r="H637" s="4">
        <f>+IF(G637="",VLOOKUP(B637&amp;C637&amp;E637,AvgAge!$B$5:$AA$16,6,0),G637)</f>
        <v>27.255813953488371</v>
      </c>
      <c r="I637">
        <v>0</v>
      </c>
      <c r="J637">
        <v>0</v>
      </c>
      <c r="K637">
        <v>349217</v>
      </c>
      <c r="L637">
        <v>7.8958000000000004</v>
      </c>
      <c r="N637" t="s">
        <v>15</v>
      </c>
      <c r="O637">
        <f t="shared" si="19"/>
        <v>1</v>
      </c>
      <c r="P637">
        <f>+MATCH(B637&amp;C637&amp;E637,AvgAge!$B$5:$B$16)</f>
        <v>6</v>
      </c>
    </row>
    <row r="638" spans="1:16" x14ac:dyDescent="0.25">
      <c r="A638">
        <v>693</v>
      </c>
      <c r="B638">
        <v>1</v>
      </c>
      <c r="C638">
        <v>3</v>
      </c>
      <c r="D638" t="s">
        <v>973</v>
      </c>
      <c r="E638" t="s">
        <v>13</v>
      </c>
      <c r="F638">
        <f t="shared" si="18"/>
        <v>1</v>
      </c>
      <c r="H638" s="4">
        <f>+IF(G638="",VLOOKUP(B638&amp;C638&amp;E638,AvgAge!$B$5:$AA$16,6,0),G638)</f>
        <v>22.274210526315787</v>
      </c>
      <c r="I638">
        <v>0</v>
      </c>
      <c r="J638">
        <v>0</v>
      </c>
      <c r="K638">
        <v>1601</v>
      </c>
      <c r="L638">
        <v>56.495800000000003</v>
      </c>
      <c r="N638" t="s">
        <v>15</v>
      </c>
      <c r="O638">
        <f t="shared" si="19"/>
        <v>1</v>
      </c>
      <c r="P638">
        <f>+MATCH(B638&amp;C638&amp;E638,AvgAge!$B$5:$B$16)</f>
        <v>12</v>
      </c>
    </row>
    <row r="639" spans="1:16" x14ac:dyDescent="0.25">
      <c r="A639">
        <v>827</v>
      </c>
      <c r="B639">
        <v>0</v>
      </c>
      <c r="C639">
        <v>3</v>
      </c>
      <c r="D639" t="s">
        <v>1141</v>
      </c>
      <c r="E639" t="s">
        <v>13</v>
      </c>
      <c r="F639">
        <f t="shared" si="18"/>
        <v>1</v>
      </c>
      <c r="H639" s="4">
        <f>+IF(G639="",VLOOKUP(B639&amp;C639&amp;E639,AvgAge!$B$5:$AA$16,6,0),G639)</f>
        <v>27.255813953488371</v>
      </c>
      <c r="I639">
        <v>0</v>
      </c>
      <c r="J639">
        <v>0</v>
      </c>
      <c r="K639">
        <v>1601</v>
      </c>
      <c r="L639">
        <v>56.495800000000003</v>
      </c>
      <c r="N639" t="s">
        <v>15</v>
      </c>
      <c r="O639">
        <f t="shared" si="19"/>
        <v>1</v>
      </c>
      <c r="P639">
        <f>+MATCH(B639&amp;C639&amp;E639,AvgAge!$B$5:$B$16)</f>
        <v>6</v>
      </c>
    </row>
    <row r="640" spans="1:16" x14ac:dyDescent="0.25">
      <c r="A640">
        <v>377</v>
      </c>
      <c r="B640">
        <v>1</v>
      </c>
      <c r="C640">
        <v>3</v>
      </c>
      <c r="D640" t="s">
        <v>558</v>
      </c>
      <c r="E640" t="s">
        <v>17</v>
      </c>
      <c r="F640">
        <f t="shared" si="18"/>
        <v>2</v>
      </c>
      <c r="G640">
        <v>22</v>
      </c>
      <c r="H640" s="4">
        <f>+IF(G640="",VLOOKUP(B640&amp;C640&amp;E640,AvgAge!$B$5:$AA$16,6,0),G640)</f>
        <v>22</v>
      </c>
      <c r="I640">
        <v>0</v>
      </c>
      <c r="J640">
        <v>0</v>
      </c>
      <c r="K640" t="s">
        <v>559</v>
      </c>
      <c r="L640">
        <v>7.25</v>
      </c>
      <c r="N640" t="s">
        <v>15</v>
      </c>
      <c r="O640">
        <f t="shared" si="19"/>
        <v>1</v>
      </c>
      <c r="P640">
        <f>+MATCH(B640&amp;C640&amp;E640,AvgAge!$B$5:$B$16)</f>
        <v>11</v>
      </c>
    </row>
    <row r="641" spans="1:16" x14ac:dyDescent="0.25">
      <c r="A641">
        <v>510</v>
      </c>
      <c r="B641">
        <v>1</v>
      </c>
      <c r="C641">
        <v>3</v>
      </c>
      <c r="D641" t="s">
        <v>732</v>
      </c>
      <c r="E641" t="s">
        <v>13</v>
      </c>
      <c r="F641">
        <f t="shared" si="18"/>
        <v>1</v>
      </c>
      <c r="G641">
        <v>26</v>
      </c>
      <c r="H641" s="4">
        <f>+IF(G641="",VLOOKUP(B641&amp;C641&amp;E641,AvgAge!$B$5:$AA$16,6,0),G641)</f>
        <v>26</v>
      </c>
      <c r="I641">
        <v>0</v>
      </c>
      <c r="J641">
        <v>0</v>
      </c>
      <c r="K641">
        <v>1601</v>
      </c>
      <c r="L641">
        <v>56.495800000000003</v>
      </c>
      <c r="N641" t="s">
        <v>15</v>
      </c>
      <c r="O641">
        <f t="shared" si="19"/>
        <v>1</v>
      </c>
      <c r="P641">
        <f>+MATCH(B641&amp;C641&amp;E641,AvgAge!$B$5:$B$16)</f>
        <v>12</v>
      </c>
    </row>
    <row r="642" spans="1:16" x14ac:dyDescent="0.25">
      <c r="A642">
        <v>714</v>
      </c>
      <c r="B642">
        <v>0</v>
      </c>
      <c r="C642">
        <v>3</v>
      </c>
      <c r="D642" t="s">
        <v>1001</v>
      </c>
      <c r="E642" t="s">
        <v>13</v>
      </c>
      <c r="F642">
        <f t="shared" si="18"/>
        <v>1</v>
      </c>
      <c r="G642">
        <v>29</v>
      </c>
      <c r="H642" s="4">
        <f>+IF(G642="",VLOOKUP(B642&amp;C642&amp;E642,AvgAge!$B$5:$AA$16,6,0),G642)</f>
        <v>29</v>
      </c>
      <c r="I642">
        <v>0</v>
      </c>
      <c r="J642">
        <v>0</v>
      </c>
      <c r="K642">
        <v>7545</v>
      </c>
      <c r="L642">
        <v>9.4832999999999998</v>
      </c>
      <c r="N642" t="s">
        <v>15</v>
      </c>
      <c r="O642">
        <f t="shared" si="19"/>
        <v>1</v>
      </c>
      <c r="P642">
        <f>+MATCH(B642&amp;C642&amp;E642,AvgAge!$B$5:$B$16)</f>
        <v>6</v>
      </c>
    </row>
    <row r="643" spans="1:16" x14ac:dyDescent="0.25">
      <c r="A643">
        <v>232</v>
      </c>
      <c r="B643">
        <v>0</v>
      </c>
      <c r="C643">
        <v>3</v>
      </c>
      <c r="D643" t="s">
        <v>352</v>
      </c>
      <c r="E643" t="s">
        <v>13</v>
      </c>
      <c r="F643">
        <f t="shared" si="18"/>
        <v>1</v>
      </c>
      <c r="G643">
        <v>29</v>
      </c>
      <c r="H643" s="4">
        <f>+IF(G643="",VLOOKUP(B643&amp;C643&amp;E643,AvgAge!$B$5:$AA$16,6,0),G643)</f>
        <v>29</v>
      </c>
      <c r="I643">
        <v>0</v>
      </c>
      <c r="J643">
        <v>0</v>
      </c>
      <c r="K643">
        <v>347067</v>
      </c>
      <c r="L643">
        <v>7.7750000000000004</v>
      </c>
      <c r="N643" t="s">
        <v>15</v>
      </c>
      <c r="O643">
        <f t="shared" si="19"/>
        <v>1</v>
      </c>
      <c r="P643">
        <f>+MATCH(B643&amp;C643&amp;E643,AvgAge!$B$5:$B$16)</f>
        <v>6</v>
      </c>
    </row>
    <row r="644" spans="1:16" x14ac:dyDescent="0.25">
      <c r="A644">
        <v>554</v>
      </c>
      <c r="B644">
        <v>1</v>
      </c>
      <c r="C644">
        <v>3</v>
      </c>
      <c r="D644" t="s">
        <v>794</v>
      </c>
      <c r="E644" t="s">
        <v>13</v>
      </c>
      <c r="F644">
        <f t="shared" ref="F644:F707" si="20">+IF(E644="male",1,2)</f>
        <v>1</v>
      </c>
      <c r="G644">
        <v>22</v>
      </c>
      <c r="H644" s="4">
        <f>+IF(G644="",VLOOKUP(B644&amp;C644&amp;E644,AvgAge!$B$5:$AA$16,6,0),G644)</f>
        <v>22</v>
      </c>
      <c r="I644">
        <v>0</v>
      </c>
      <c r="J644">
        <v>0</v>
      </c>
      <c r="K644">
        <v>2620</v>
      </c>
      <c r="L644">
        <v>7.2249999999999996</v>
      </c>
      <c r="N644" t="s">
        <v>20</v>
      </c>
      <c r="O644">
        <f t="shared" ref="O644:O707" si="21">+IF(N644="S",1,IF(N644="Q",2,3))</f>
        <v>3</v>
      </c>
      <c r="P644">
        <f>+MATCH(B644&amp;C644&amp;E644,AvgAge!$B$5:$B$16)</f>
        <v>12</v>
      </c>
    </row>
    <row r="645" spans="1:16" x14ac:dyDescent="0.25">
      <c r="A645">
        <v>177</v>
      </c>
      <c r="B645">
        <v>0</v>
      </c>
      <c r="C645">
        <v>3</v>
      </c>
      <c r="D645" t="s">
        <v>274</v>
      </c>
      <c r="E645" t="s">
        <v>13</v>
      </c>
      <c r="F645">
        <f t="shared" si="20"/>
        <v>1</v>
      </c>
      <c r="H645" s="4">
        <f>+IF(G645="",VLOOKUP(B645&amp;C645&amp;E645,AvgAge!$B$5:$AA$16,6,0),G645)</f>
        <v>27.255813953488371</v>
      </c>
      <c r="I645">
        <v>3</v>
      </c>
      <c r="J645">
        <v>1</v>
      </c>
      <c r="K645">
        <v>4133</v>
      </c>
      <c r="L645">
        <v>25.466699999999999</v>
      </c>
      <c r="N645" t="s">
        <v>15</v>
      </c>
      <c r="O645">
        <f t="shared" si="21"/>
        <v>1</v>
      </c>
      <c r="P645">
        <f>+MATCH(B645&amp;C645&amp;E645,AvgAge!$B$5:$B$16)</f>
        <v>6</v>
      </c>
    </row>
    <row r="646" spans="1:16" x14ac:dyDescent="0.25">
      <c r="A646">
        <v>410</v>
      </c>
      <c r="B646">
        <v>0</v>
      </c>
      <c r="C646">
        <v>3</v>
      </c>
      <c r="D646" t="s">
        <v>598</v>
      </c>
      <c r="E646" t="s">
        <v>17</v>
      </c>
      <c r="F646">
        <f t="shared" si="20"/>
        <v>2</v>
      </c>
      <c r="H646" s="4">
        <f>+IF(G646="",VLOOKUP(B646&amp;C646&amp;E646,AvgAge!$B$5:$AA$16,6,0),G646)</f>
        <v>23.818181818181817</v>
      </c>
      <c r="I646">
        <v>3</v>
      </c>
      <c r="J646">
        <v>1</v>
      </c>
      <c r="K646">
        <v>4133</v>
      </c>
      <c r="L646">
        <v>25.466699999999999</v>
      </c>
      <c r="N646" t="s">
        <v>15</v>
      </c>
      <c r="O646">
        <f t="shared" si="21"/>
        <v>1</v>
      </c>
      <c r="P646">
        <f>+MATCH(B646&amp;C646&amp;E646,AvgAge!$B$5:$B$16)</f>
        <v>5</v>
      </c>
    </row>
    <row r="647" spans="1:16" x14ac:dyDescent="0.25">
      <c r="A647">
        <v>486</v>
      </c>
      <c r="B647">
        <v>0</v>
      </c>
      <c r="C647">
        <v>3</v>
      </c>
      <c r="D647" t="s">
        <v>698</v>
      </c>
      <c r="E647" t="s">
        <v>17</v>
      </c>
      <c r="F647">
        <f t="shared" si="20"/>
        <v>2</v>
      </c>
      <c r="H647" s="4">
        <f>+IF(G647="",VLOOKUP(B647&amp;C647&amp;E647,AvgAge!$B$5:$AA$16,6,0),G647)</f>
        <v>23.818181818181817</v>
      </c>
      <c r="I647">
        <v>3</v>
      </c>
      <c r="J647">
        <v>1</v>
      </c>
      <c r="K647">
        <v>4133</v>
      </c>
      <c r="L647">
        <v>25.466699999999999</v>
      </c>
      <c r="N647" t="s">
        <v>15</v>
      </c>
      <c r="O647">
        <f t="shared" si="21"/>
        <v>1</v>
      </c>
      <c r="P647">
        <f>+MATCH(B647&amp;C647&amp;E647,AvgAge!$B$5:$B$16)</f>
        <v>5</v>
      </c>
    </row>
    <row r="648" spans="1:16" x14ac:dyDescent="0.25">
      <c r="A648">
        <v>230</v>
      </c>
      <c r="B648">
        <v>0</v>
      </c>
      <c r="C648">
        <v>3</v>
      </c>
      <c r="D648" t="s">
        <v>350</v>
      </c>
      <c r="E648" t="s">
        <v>17</v>
      </c>
      <c r="F648">
        <f t="shared" si="20"/>
        <v>2</v>
      </c>
      <c r="H648" s="4">
        <f>+IF(G648="",VLOOKUP(B648&amp;C648&amp;E648,AvgAge!$B$5:$AA$16,6,0),G648)</f>
        <v>23.818181818181817</v>
      </c>
      <c r="I648">
        <v>3</v>
      </c>
      <c r="J648">
        <v>1</v>
      </c>
      <c r="K648">
        <v>4133</v>
      </c>
      <c r="L648">
        <v>25.466699999999999</v>
      </c>
      <c r="N648" t="s">
        <v>15</v>
      </c>
      <c r="O648">
        <f t="shared" si="21"/>
        <v>1</v>
      </c>
      <c r="P648">
        <f>+MATCH(B648&amp;C648&amp;E648,AvgAge!$B$5:$B$16)</f>
        <v>5</v>
      </c>
    </row>
    <row r="649" spans="1:16" x14ac:dyDescent="0.25">
      <c r="A649">
        <v>637</v>
      </c>
      <c r="B649">
        <v>0</v>
      </c>
      <c r="C649">
        <v>3</v>
      </c>
      <c r="D649" t="s">
        <v>901</v>
      </c>
      <c r="E649" t="s">
        <v>13</v>
      </c>
      <c r="F649">
        <f t="shared" si="20"/>
        <v>1</v>
      </c>
      <c r="G649">
        <v>32</v>
      </c>
      <c r="H649" s="4">
        <f>+IF(G649="",VLOOKUP(B649&amp;C649&amp;E649,AvgAge!$B$5:$AA$16,6,0),G649)</f>
        <v>32</v>
      </c>
      <c r="I649">
        <v>0</v>
      </c>
      <c r="J649">
        <v>0</v>
      </c>
      <c r="K649" t="s">
        <v>902</v>
      </c>
      <c r="L649">
        <v>7.9249999999999998</v>
      </c>
      <c r="N649" t="s">
        <v>15</v>
      </c>
      <c r="O649">
        <f t="shared" si="21"/>
        <v>1</v>
      </c>
      <c r="P649">
        <f>+MATCH(B649&amp;C649&amp;E649,AvgAge!$B$5:$B$16)</f>
        <v>6</v>
      </c>
    </row>
    <row r="650" spans="1:16" x14ac:dyDescent="0.25">
      <c r="A650">
        <v>844</v>
      </c>
      <c r="B650">
        <v>0</v>
      </c>
      <c r="C650">
        <v>3</v>
      </c>
      <c r="D650" t="s">
        <v>1162</v>
      </c>
      <c r="E650" t="s">
        <v>13</v>
      </c>
      <c r="F650">
        <f t="shared" si="20"/>
        <v>1</v>
      </c>
      <c r="G650">
        <v>34.5</v>
      </c>
      <c r="H650" s="4">
        <f>+IF(G650="",VLOOKUP(B650&amp;C650&amp;E650,AvgAge!$B$5:$AA$16,6,0),G650)</f>
        <v>34.5</v>
      </c>
      <c r="I650">
        <v>0</v>
      </c>
      <c r="J650">
        <v>0</v>
      </c>
      <c r="K650">
        <v>2683</v>
      </c>
      <c r="L650">
        <v>6.4375</v>
      </c>
      <c r="N650" t="s">
        <v>20</v>
      </c>
      <c r="O650">
        <f t="shared" si="21"/>
        <v>3</v>
      </c>
      <c r="P650">
        <f>+MATCH(B650&amp;C650&amp;E650,AvgAge!$B$5:$B$16)</f>
        <v>6</v>
      </c>
    </row>
    <row r="651" spans="1:16" x14ac:dyDescent="0.25">
      <c r="A651">
        <v>47</v>
      </c>
      <c r="B651">
        <v>0</v>
      </c>
      <c r="C651">
        <v>3</v>
      </c>
      <c r="D651" t="s">
        <v>84</v>
      </c>
      <c r="E651" t="s">
        <v>13</v>
      </c>
      <c r="F651">
        <f t="shared" si="20"/>
        <v>1</v>
      </c>
      <c r="H651" s="4">
        <f>+IF(G651="",VLOOKUP(B651&amp;C651&amp;E651,AvgAge!$B$5:$AA$16,6,0),G651)</f>
        <v>27.255813953488371</v>
      </c>
      <c r="I651">
        <v>1</v>
      </c>
      <c r="J651">
        <v>0</v>
      </c>
      <c r="K651">
        <v>370371</v>
      </c>
      <c r="L651">
        <v>15.5</v>
      </c>
      <c r="N651" t="s">
        <v>27</v>
      </c>
      <c r="O651">
        <f t="shared" si="21"/>
        <v>2</v>
      </c>
      <c r="P651">
        <f>+MATCH(B651&amp;C651&amp;E651,AvgAge!$B$5:$B$16)</f>
        <v>6</v>
      </c>
    </row>
    <row r="652" spans="1:16" x14ac:dyDescent="0.25">
      <c r="A652">
        <v>180</v>
      </c>
      <c r="B652">
        <v>0</v>
      </c>
      <c r="C652">
        <v>3</v>
      </c>
      <c r="D652" t="s">
        <v>279</v>
      </c>
      <c r="E652" t="s">
        <v>13</v>
      </c>
      <c r="F652">
        <f t="shared" si="20"/>
        <v>1</v>
      </c>
      <c r="G652">
        <v>36</v>
      </c>
      <c r="H652" s="4">
        <f>+IF(G652="",VLOOKUP(B652&amp;C652&amp;E652,AvgAge!$B$5:$AA$16,6,0),G652)</f>
        <v>36</v>
      </c>
      <c r="I652">
        <v>0</v>
      </c>
      <c r="J652">
        <v>0</v>
      </c>
      <c r="K652" t="s">
        <v>280</v>
      </c>
      <c r="L652">
        <v>0</v>
      </c>
      <c r="N652" t="s">
        <v>15</v>
      </c>
      <c r="O652">
        <f t="shared" si="21"/>
        <v>1</v>
      </c>
      <c r="P652">
        <f>+MATCH(B652&amp;C652&amp;E652,AvgAge!$B$5:$B$16)</f>
        <v>6</v>
      </c>
    </row>
    <row r="653" spans="1:16" x14ac:dyDescent="0.25">
      <c r="A653">
        <v>812</v>
      </c>
      <c r="B653">
        <v>0</v>
      </c>
      <c r="C653">
        <v>3</v>
      </c>
      <c r="D653" t="s">
        <v>1121</v>
      </c>
      <c r="E653" t="s">
        <v>13</v>
      </c>
      <c r="F653">
        <f t="shared" si="20"/>
        <v>1</v>
      </c>
      <c r="G653">
        <v>39</v>
      </c>
      <c r="H653" s="4">
        <f>+IF(G653="",VLOOKUP(B653&amp;C653&amp;E653,AvgAge!$B$5:$AA$16,6,0),G653)</f>
        <v>39</v>
      </c>
      <c r="I653">
        <v>0</v>
      </c>
      <c r="J653">
        <v>0</v>
      </c>
      <c r="K653" t="s">
        <v>810</v>
      </c>
      <c r="L653">
        <v>24.15</v>
      </c>
      <c r="N653" t="s">
        <v>15</v>
      </c>
      <c r="O653">
        <f t="shared" si="21"/>
        <v>1</v>
      </c>
      <c r="P653">
        <f>+MATCH(B653&amp;C653&amp;E653,AvgAge!$B$5:$B$16)</f>
        <v>6</v>
      </c>
    </row>
    <row r="654" spans="1:16" x14ac:dyDescent="0.25">
      <c r="A654">
        <v>771</v>
      </c>
      <c r="B654">
        <v>0</v>
      </c>
      <c r="C654">
        <v>3</v>
      </c>
      <c r="D654" t="s">
        <v>1069</v>
      </c>
      <c r="E654" t="s">
        <v>13</v>
      </c>
      <c r="F654">
        <f t="shared" si="20"/>
        <v>1</v>
      </c>
      <c r="G654">
        <v>24</v>
      </c>
      <c r="H654" s="4">
        <f>+IF(G654="",VLOOKUP(B654&amp;C654&amp;E654,AvgAge!$B$5:$AA$16,6,0),G654)</f>
        <v>24</v>
      </c>
      <c r="I654">
        <v>0</v>
      </c>
      <c r="J654">
        <v>0</v>
      </c>
      <c r="K654">
        <v>345781</v>
      </c>
      <c r="L654">
        <v>9.5</v>
      </c>
      <c r="N654" t="s">
        <v>15</v>
      </c>
      <c r="O654">
        <f t="shared" si="21"/>
        <v>1</v>
      </c>
      <c r="P654">
        <f>+MATCH(B654&amp;C654&amp;E654,AvgAge!$B$5:$B$16)</f>
        <v>6</v>
      </c>
    </row>
    <row r="655" spans="1:16" x14ac:dyDescent="0.25">
      <c r="A655">
        <v>247</v>
      </c>
      <c r="B655">
        <v>0</v>
      </c>
      <c r="C655">
        <v>3</v>
      </c>
      <c r="D655" t="s">
        <v>374</v>
      </c>
      <c r="E655" t="s">
        <v>17</v>
      </c>
      <c r="F655">
        <f t="shared" si="20"/>
        <v>2</v>
      </c>
      <c r="G655">
        <v>25</v>
      </c>
      <c r="H655" s="4">
        <f>+IF(G655="",VLOOKUP(B655&amp;C655&amp;E655,AvgAge!$B$5:$AA$16,6,0),G655)</f>
        <v>25</v>
      </c>
      <c r="I655">
        <v>0</v>
      </c>
      <c r="J655">
        <v>0</v>
      </c>
      <c r="K655">
        <v>347071</v>
      </c>
      <c r="L655">
        <v>7.7750000000000004</v>
      </c>
      <c r="N655" t="s">
        <v>15</v>
      </c>
      <c r="O655">
        <f t="shared" si="21"/>
        <v>1</v>
      </c>
      <c r="P655">
        <f>+MATCH(B655&amp;C655&amp;E655,AvgAge!$B$5:$B$16)</f>
        <v>5</v>
      </c>
    </row>
    <row r="656" spans="1:16" x14ac:dyDescent="0.25">
      <c r="A656">
        <v>277</v>
      </c>
      <c r="B656">
        <v>0</v>
      </c>
      <c r="C656">
        <v>3</v>
      </c>
      <c r="D656" t="s">
        <v>420</v>
      </c>
      <c r="E656" t="s">
        <v>17</v>
      </c>
      <c r="F656">
        <f t="shared" si="20"/>
        <v>2</v>
      </c>
      <c r="G656">
        <v>45</v>
      </c>
      <c r="H656" s="4">
        <f>+IF(G656="",VLOOKUP(B656&amp;C656&amp;E656,AvgAge!$B$5:$AA$16,6,0),G656)</f>
        <v>45</v>
      </c>
      <c r="I656">
        <v>0</v>
      </c>
      <c r="J656">
        <v>0</v>
      </c>
      <c r="K656">
        <v>347073</v>
      </c>
      <c r="L656">
        <v>7.75</v>
      </c>
      <c r="N656" t="s">
        <v>15</v>
      </c>
      <c r="O656">
        <f t="shared" si="21"/>
        <v>1</v>
      </c>
      <c r="P656">
        <f>+MATCH(B656&amp;C656&amp;E656,AvgAge!$B$5:$B$16)</f>
        <v>5</v>
      </c>
    </row>
    <row r="657" spans="1:16" x14ac:dyDescent="0.25">
      <c r="A657">
        <v>606</v>
      </c>
      <c r="B657">
        <v>0</v>
      </c>
      <c r="C657">
        <v>3</v>
      </c>
      <c r="D657" t="s">
        <v>864</v>
      </c>
      <c r="E657" t="s">
        <v>13</v>
      </c>
      <c r="F657">
        <f t="shared" si="20"/>
        <v>1</v>
      </c>
      <c r="G657">
        <v>36</v>
      </c>
      <c r="H657" s="4">
        <f>+IF(G657="",VLOOKUP(B657&amp;C657&amp;E657,AvgAge!$B$5:$AA$16,6,0),G657)</f>
        <v>36</v>
      </c>
      <c r="I657">
        <v>1</v>
      </c>
      <c r="J657">
        <v>0</v>
      </c>
      <c r="K657">
        <v>349910</v>
      </c>
      <c r="L657">
        <v>15.55</v>
      </c>
      <c r="N657" t="s">
        <v>15</v>
      </c>
      <c r="O657">
        <f t="shared" si="21"/>
        <v>1</v>
      </c>
      <c r="P657">
        <f>+MATCH(B657&amp;C657&amp;E657,AvgAge!$B$5:$B$16)</f>
        <v>6</v>
      </c>
    </row>
    <row r="658" spans="1:16" x14ac:dyDescent="0.25">
      <c r="A658">
        <v>665</v>
      </c>
      <c r="B658">
        <v>1</v>
      </c>
      <c r="C658">
        <v>3</v>
      </c>
      <c r="D658" t="s">
        <v>935</v>
      </c>
      <c r="E658" t="s">
        <v>13</v>
      </c>
      <c r="F658">
        <f t="shared" si="20"/>
        <v>1</v>
      </c>
      <c r="G658">
        <v>20</v>
      </c>
      <c r="H658" s="4">
        <f>+IF(G658="",VLOOKUP(B658&amp;C658&amp;E658,AvgAge!$B$5:$AA$16,6,0),G658)</f>
        <v>20</v>
      </c>
      <c r="I658">
        <v>1</v>
      </c>
      <c r="J658">
        <v>0</v>
      </c>
      <c r="K658" t="s">
        <v>936</v>
      </c>
      <c r="L658">
        <v>7.9249999999999998</v>
      </c>
      <c r="N658" t="s">
        <v>15</v>
      </c>
      <c r="O658">
        <f t="shared" si="21"/>
        <v>1</v>
      </c>
      <c r="P658">
        <f>+MATCH(B658&amp;C658&amp;E658,AvgAge!$B$5:$B$16)</f>
        <v>12</v>
      </c>
    </row>
    <row r="659" spans="1:16" x14ac:dyDescent="0.25">
      <c r="A659">
        <v>170</v>
      </c>
      <c r="B659">
        <v>0</v>
      </c>
      <c r="C659">
        <v>3</v>
      </c>
      <c r="D659" t="s">
        <v>264</v>
      </c>
      <c r="E659" t="s">
        <v>13</v>
      </c>
      <c r="F659">
        <f t="shared" si="20"/>
        <v>1</v>
      </c>
      <c r="G659">
        <v>28</v>
      </c>
      <c r="H659" s="4">
        <f>+IF(G659="",VLOOKUP(B659&amp;C659&amp;E659,AvgAge!$B$5:$AA$16,6,0),G659)</f>
        <v>28</v>
      </c>
      <c r="I659">
        <v>0</v>
      </c>
      <c r="J659">
        <v>0</v>
      </c>
      <c r="K659">
        <v>1601</v>
      </c>
      <c r="L659">
        <v>56.495800000000003</v>
      </c>
      <c r="N659" t="s">
        <v>15</v>
      </c>
      <c r="O659">
        <f t="shared" si="21"/>
        <v>1</v>
      </c>
      <c r="P659">
        <f>+MATCH(B659&amp;C659&amp;E659,AvgAge!$B$5:$B$16)</f>
        <v>6</v>
      </c>
    </row>
    <row r="660" spans="1:16" x14ac:dyDescent="0.25">
      <c r="A660">
        <v>254</v>
      </c>
      <c r="B660">
        <v>0</v>
      </c>
      <c r="C660">
        <v>3</v>
      </c>
      <c r="D660" t="s">
        <v>383</v>
      </c>
      <c r="E660" t="s">
        <v>13</v>
      </c>
      <c r="F660">
        <f t="shared" si="20"/>
        <v>1</v>
      </c>
      <c r="G660">
        <v>30</v>
      </c>
      <c r="H660" s="4">
        <f>+IF(G660="",VLOOKUP(B660&amp;C660&amp;E660,AvgAge!$B$5:$AA$16,6,0),G660)</f>
        <v>30</v>
      </c>
      <c r="I660">
        <v>1</v>
      </c>
      <c r="J660">
        <v>0</v>
      </c>
      <c r="K660" t="s">
        <v>384</v>
      </c>
      <c r="L660">
        <v>16.100000000000001</v>
      </c>
      <c r="N660" t="s">
        <v>15</v>
      </c>
      <c r="O660">
        <f t="shared" si="21"/>
        <v>1</v>
      </c>
      <c r="P660">
        <f>+MATCH(B660&amp;C660&amp;E660,AvgAge!$B$5:$B$16)</f>
        <v>6</v>
      </c>
    </row>
    <row r="661" spans="1:16" x14ac:dyDescent="0.25">
      <c r="A661">
        <v>618</v>
      </c>
      <c r="B661">
        <v>0</v>
      </c>
      <c r="C661">
        <v>3</v>
      </c>
      <c r="D661" t="s">
        <v>877</v>
      </c>
      <c r="E661" t="s">
        <v>17</v>
      </c>
      <c r="F661">
        <f t="shared" si="20"/>
        <v>2</v>
      </c>
      <c r="G661">
        <v>26</v>
      </c>
      <c r="H661" s="4">
        <f>+IF(G661="",VLOOKUP(B661&amp;C661&amp;E661,AvgAge!$B$5:$AA$16,6,0),G661)</f>
        <v>26</v>
      </c>
      <c r="I661">
        <v>1</v>
      </c>
      <c r="J661">
        <v>0</v>
      </c>
      <c r="K661" t="s">
        <v>384</v>
      </c>
      <c r="L661">
        <v>16.100000000000001</v>
      </c>
      <c r="N661" t="s">
        <v>15</v>
      </c>
      <c r="O661">
        <f t="shared" si="21"/>
        <v>1</v>
      </c>
      <c r="P661">
        <f>+MATCH(B661&amp;C661&amp;E661,AvgAge!$B$5:$B$16)</f>
        <v>5</v>
      </c>
    </row>
    <row r="662" spans="1:16" x14ac:dyDescent="0.25">
      <c r="A662">
        <v>228</v>
      </c>
      <c r="B662">
        <v>0</v>
      </c>
      <c r="C662">
        <v>3</v>
      </c>
      <c r="D662" t="s">
        <v>347</v>
      </c>
      <c r="E662" t="s">
        <v>13</v>
      </c>
      <c r="F662">
        <f t="shared" si="20"/>
        <v>1</v>
      </c>
      <c r="G662">
        <v>20.5</v>
      </c>
      <c r="H662" s="4">
        <f>+IF(G662="",VLOOKUP(B662&amp;C662&amp;E662,AvgAge!$B$5:$AA$16,6,0),G662)</f>
        <v>20.5</v>
      </c>
      <c r="I662">
        <v>0</v>
      </c>
      <c r="J662">
        <v>0</v>
      </c>
      <c r="K662" t="s">
        <v>348</v>
      </c>
      <c r="L662">
        <v>7.25</v>
      </c>
      <c r="N662" t="s">
        <v>15</v>
      </c>
      <c r="O662">
        <f t="shared" si="21"/>
        <v>1</v>
      </c>
      <c r="P662">
        <f>+MATCH(B662&amp;C662&amp;E662,AvgAge!$B$5:$B$16)</f>
        <v>6</v>
      </c>
    </row>
    <row r="663" spans="1:16" x14ac:dyDescent="0.25">
      <c r="A663">
        <v>822</v>
      </c>
      <c r="B663">
        <v>1</v>
      </c>
      <c r="C663">
        <v>3</v>
      </c>
      <c r="D663" t="s">
        <v>1136</v>
      </c>
      <c r="E663" t="s">
        <v>13</v>
      </c>
      <c r="F663">
        <f t="shared" si="20"/>
        <v>1</v>
      </c>
      <c r="G663">
        <v>27</v>
      </c>
      <c r="H663" s="4">
        <f>+IF(G663="",VLOOKUP(B663&amp;C663&amp;E663,AvgAge!$B$5:$AA$16,6,0),G663)</f>
        <v>27</v>
      </c>
      <c r="I663">
        <v>0</v>
      </c>
      <c r="J663">
        <v>0</v>
      </c>
      <c r="K663">
        <v>315098</v>
      </c>
      <c r="L663">
        <v>8.6624999999999996</v>
      </c>
      <c r="N663" t="s">
        <v>15</v>
      </c>
      <c r="O663">
        <f t="shared" si="21"/>
        <v>1</v>
      </c>
      <c r="P663">
        <f>+MATCH(B663&amp;C663&amp;E663,AvgAge!$B$5:$B$16)</f>
        <v>12</v>
      </c>
    </row>
    <row r="664" spans="1:16" x14ac:dyDescent="0.25">
      <c r="A664">
        <v>632</v>
      </c>
      <c r="B664">
        <v>0</v>
      </c>
      <c r="C664">
        <v>3</v>
      </c>
      <c r="D664" t="s">
        <v>895</v>
      </c>
      <c r="E664" t="s">
        <v>13</v>
      </c>
      <c r="F664">
        <f t="shared" si="20"/>
        <v>1</v>
      </c>
      <c r="G664">
        <v>51</v>
      </c>
      <c r="H664" s="4">
        <f>+IF(G664="",VLOOKUP(B664&amp;C664&amp;E664,AvgAge!$B$5:$AA$16,6,0),G664)</f>
        <v>51</v>
      </c>
      <c r="I664">
        <v>0</v>
      </c>
      <c r="J664">
        <v>0</v>
      </c>
      <c r="K664">
        <v>347743</v>
      </c>
      <c r="L664">
        <v>7.0541999999999998</v>
      </c>
      <c r="N664" t="s">
        <v>15</v>
      </c>
      <c r="O664">
        <f t="shared" si="21"/>
        <v>1</v>
      </c>
      <c r="P664">
        <f>+MATCH(B664&amp;C664&amp;E664,AvgAge!$B$5:$B$16)</f>
        <v>6</v>
      </c>
    </row>
    <row r="665" spans="1:16" x14ac:dyDescent="0.25">
      <c r="A665">
        <v>199</v>
      </c>
      <c r="B665">
        <v>1</v>
      </c>
      <c r="C665">
        <v>3</v>
      </c>
      <c r="D665" t="s">
        <v>305</v>
      </c>
      <c r="E665" t="s">
        <v>17</v>
      </c>
      <c r="F665">
        <f t="shared" si="20"/>
        <v>2</v>
      </c>
      <c r="H665" s="4">
        <f>+IF(G665="",VLOOKUP(B665&amp;C665&amp;E665,AvgAge!$B$5:$AA$16,6,0),G665)</f>
        <v>19.329787234042552</v>
      </c>
      <c r="I665">
        <v>0</v>
      </c>
      <c r="J665">
        <v>0</v>
      </c>
      <c r="K665">
        <v>370370</v>
      </c>
      <c r="L665">
        <v>7.75</v>
      </c>
      <c r="N665" t="s">
        <v>27</v>
      </c>
      <c r="O665">
        <f t="shared" si="21"/>
        <v>2</v>
      </c>
      <c r="P665">
        <f>+MATCH(B665&amp;C665&amp;E665,AvgAge!$B$5:$B$16)</f>
        <v>11</v>
      </c>
    </row>
    <row r="666" spans="1:16" x14ac:dyDescent="0.25">
      <c r="A666">
        <v>128</v>
      </c>
      <c r="B666">
        <v>1</v>
      </c>
      <c r="C666">
        <v>3</v>
      </c>
      <c r="D666" t="s">
        <v>199</v>
      </c>
      <c r="E666" t="s">
        <v>13</v>
      </c>
      <c r="F666">
        <f t="shared" si="20"/>
        <v>1</v>
      </c>
      <c r="G666">
        <v>24</v>
      </c>
      <c r="H666" s="4">
        <f>+IF(G666="",VLOOKUP(B666&amp;C666&amp;E666,AvgAge!$B$5:$AA$16,6,0),G666)</f>
        <v>24</v>
      </c>
      <c r="I666">
        <v>0</v>
      </c>
      <c r="J666">
        <v>0</v>
      </c>
      <c r="K666" t="s">
        <v>200</v>
      </c>
      <c r="L666">
        <v>7.1417000000000002</v>
      </c>
      <c r="N666" t="s">
        <v>15</v>
      </c>
      <c r="O666">
        <f t="shared" si="21"/>
        <v>1</v>
      </c>
      <c r="P666">
        <f>+MATCH(B666&amp;C666&amp;E666,AvgAge!$B$5:$B$16)</f>
        <v>12</v>
      </c>
    </row>
    <row r="667" spans="1:16" x14ac:dyDescent="0.25">
      <c r="A667">
        <v>244</v>
      </c>
      <c r="B667">
        <v>0</v>
      </c>
      <c r="C667">
        <v>3</v>
      </c>
      <c r="D667" t="s">
        <v>369</v>
      </c>
      <c r="E667" t="s">
        <v>13</v>
      </c>
      <c r="F667">
        <f t="shared" si="20"/>
        <v>1</v>
      </c>
      <c r="G667">
        <v>22</v>
      </c>
      <c r="H667" s="4">
        <f>+IF(G667="",VLOOKUP(B667&amp;C667&amp;E667,AvgAge!$B$5:$AA$16,6,0),G667)</f>
        <v>22</v>
      </c>
      <c r="I667">
        <v>0</v>
      </c>
      <c r="J667">
        <v>0</v>
      </c>
      <c r="K667" t="s">
        <v>370</v>
      </c>
      <c r="L667">
        <v>7.125</v>
      </c>
      <c r="N667" t="s">
        <v>15</v>
      </c>
      <c r="O667">
        <f t="shared" si="21"/>
        <v>1</v>
      </c>
      <c r="P667">
        <f>+MATCH(B667&amp;C667&amp;E667,AvgAge!$B$5:$B$16)</f>
        <v>6</v>
      </c>
    </row>
    <row r="668" spans="1:16" x14ac:dyDescent="0.25">
      <c r="A668">
        <v>465</v>
      </c>
      <c r="B668">
        <v>0</v>
      </c>
      <c r="C668">
        <v>3</v>
      </c>
      <c r="D668" t="s">
        <v>672</v>
      </c>
      <c r="E668" t="s">
        <v>13</v>
      </c>
      <c r="F668">
        <f t="shared" si="20"/>
        <v>1</v>
      </c>
      <c r="H668" s="4">
        <f>+IF(G668="",VLOOKUP(B668&amp;C668&amp;E668,AvgAge!$B$5:$AA$16,6,0),G668)</f>
        <v>27.255813953488371</v>
      </c>
      <c r="I668">
        <v>0</v>
      </c>
      <c r="J668">
        <v>0</v>
      </c>
      <c r="K668" t="s">
        <v>673</v>
      </c>
      <c r="L668">
        <v>8.0500000000000007</v>
      </c>
      <c r="N668" t="s">
        <v>15</v>
      </c>
      <c r="O668">
        <f t="shared" si="21"/>
        <v>1</v>
      </c>
      <c r="P668">
        <f>+MATCH(B668&amp;C668&amp;E668,AvgAge!$B$5:$B$16)</f>
        <v>6</v>
      </c>
    </row>
    <row r="669" spans="1:16" x14ac:dyDescent="0.25">
      <c r="A669">
        <v>37</v>
      </c>
      <c r="B669">
        <v>1</v>
      </c>
      <c r="C669">
        <v>3</v>
      </c>
      <c r="D669" t="s">
        <v>71</v>
      </c>
      <c r="E669" t="s">
        <v>13</v>
      </c>
      <c r="F669">
        <f t="shared" si="20"/>
        <v>1</v>
      </c>
      <c r="H669" s="4">
        <f>+IF(G669="",VLOOKUP(B669&amp;C669&amp;E669,AvgAge!$B$5:$AA$16,6,0),G669)</f>
        <v>22.274210526315787</v>
      </c>
      <c r="I669">
        <v>0</v>
      </c>
      <c r="J669">
        <v>0</v>
      </c>
      <c r="K669">
        <v>2677</v>
      </c>
      <c r="L669">
        <v>7.2291999999999996</v>
      </c>
      <c r="N669" t="s">
        <v>20</v>
      </c>
      <c r="O669">
        <f t="shared" si="21"/>
        <v>3</v>
      </c>
      <c r="P669">
        <f>+MATCH(B669&amp;C669&amp;E669,AvgAge!$B$5:$B$16)</f>
        <v>12</v>
      </c>
    </row>
    <row r="670" spans="1:16" x14ac:dyDescent="0.25">
      <c r="A670">
        <v>768</v>
      </c>
      <c r="B670">
        <v>0</v>
      </c>
      <c r="C670">
        <v>3</v>
      </c>
      <c r="D670" t="s">
        <v>1066</v>
      </c>
      <c r="E670" t="s">
        <v>17</v>
      </c>
      <c r="F670">
        <f t="shared" si="20"/>
        <v>2</v>
      </c>
      <c r="G670">
        <v>30.5</v>
      </c>
      <c r="H670" s="4">
        <f>+IF(G670="",VLOOKUP(B670&amp;C670&amp;E670,AvgAge!$B$5:$AA$16,6,0),G670)</f>
        <v>30.5</v>
      </c>
      <c r="I670">
        <v>0</v>
      </c>
      <c r="J670">
        <v>0</v>
      </c>
      <c r="K670">
        <v>364850</v>
      </c>
      <c r="L670">
        <v>7.75</v>
      </c>
      <c r="N670" t="s">
        <v>27</v>
      </c>
      <c r="O670">
        <f t="shared" si="21"/>
        <v>2</v>
      </c>
      <c r="P670">
        <f>+MATCH(B670&amp;C670&amp;E670,AvgAge!$B$5:$B$16)</f>
        <v>5</v>
      </c>
    </row>
    <row r="671" spans="1:16" x14ac:dyDescent="0.25">
      <c r="A671">
        <v>728</v>
      </c>
      <c r="B671">
        <v>1</v>
      </c>
      <c r="C671">
        <v>3</v>
      </c>
      <c r="D671" t="s">
        <v>1017</v>
      </c>
      <c r="E671" t="s">
        <v>17</v>
      </c>
      <c r="F671">
        <f t="shared" si="20"/>
        <v>2</v>
      </c>
      <c r="H671" s="4">
        <f>+IF(G671="",VLOOKUP(B671&amp;C671&amp;E671,AvgAge!$B$5:$AA$16,6,0),G671)</f>
        <v>19.329787234042552</v>
      </c>
      <c r="I671">
        <v>0</v>
      </c>
      <c r="J671">
        <v>0</v>
      </c>
      <c r="K671">
        <v>36866</v>
      </c>
      <c r="L671">
        <v>7.7374999999999998</v>
      </c>
      <c r="N671" t="s">
        <v>27</v>
      </c>
      <c r="O671">
        <f t="shared" si="21"/>
        <v>2</v>
      </c>
      <c r="P671">
        <f>+MATCH(B671&amp;C671&amp;E671,AvgAge!$B$5:$B$16)</f>
        <v>11</v>
      </c>
    </row>
    <row r="672" spans="1:16" x14ac:dyDescent="0.25">
      <c r="A672">
        <v>848</v>
      </c>
      <c r="B672">
        <v>0</v>
      </c>
      <c r="C672">
        <v>3</v>
      </c>
      <c r="D672" t="s">
        <v>1167</v>
      </c>
      <c r="E672" t="s">
        <v>13</v>
      </c>
      <c r="F672">
        <f t="shared" si="20"/>
        <v>1</v>
      </c>
      <c r="G672">
        <v>35</v>
      </c>
      <c r="H672" s="4">
        <f>+IF(G672="",VLOOKUP(B672&amp;C672&amp;E672,AvgAge!$B$5:$AA$16,6,0),G672)</f>
        <v>35</v>
      </c>
      <c r="I672">
        <v>0</v>
      </c>
      <c r="J672">
        <v>0</v>
      </c>
      <c r="K672">
        <v>349213</v>
      </c>
      <c r="L672">
        <v>7.8958000000000004</v>
      </c>
      <c r="N672" t="s">
        <v>20</v>
      </c>
      <c r="O672">
        <f t="shared" si="21"/>
        <v>3</v>
      </c>
      <c r="P672">
        <f>+MATCH(B672&amp;C672&amp;E672,AvgAge!$B$5:$B$16)</f>
        <v>6</v>
      </c>
    </row>
    <row r="673" spans="1:16" x14ac:dyDescent="0.25">
      <c r="A673">
        <v>882</v>
      </c>
      <c r="B673">
        <v>0</v>
      </c>
      <c r="C673">
        <v>3</v>
      </c>
      <c r="D673" t="s">
        <v>1208</v>
      </c>
      <c r="E673" t="s">
        <v>13</v>
      </c>
      <c r="F673">
        <f t="shared" si="20"/>
        <v>1</v>
      </c>
      <c r="G673">
        <v>33</v>
      </c>
      <c r="H673" s="4">
        <f>+IF(G673="",VLOOKUP(B673&amp;C673&amp;E673,AvgAge!$B$5:$AA$16,6,0),G673)</f>
        <v>33</v>
      </c>
      <c r="I673">
        <v>0</v>
      </c>
      <c r="J673">
        <v>0</v>
      </c>
      <c r="K673">
        <v>349257</v>
      </c>
      <c r="L673">
        <v>7.8958000000000004</v>
      </c>
      <c r="N673" t="s">
        <v>15</v>
      </c>
      <c r="O673">
        <f t="shared" si="21"/>
        <v>1</v>
      </c>
      <c r="P673">
        <f>+MATCH(B673&amp;C673&amp;E673,AvgAge!$B$5:$B$16)</f>
        <v>6</v>
      </c>
    </row>
    <row r="674" spans="1:16" x14ac:dyDescent="0.25">
      <c r="A674">
        <v>20</v>
      </c>
      <c r="B674">
        <v>1</v>
      </c>
      <c r="C674">
        <v>3</v>
      </c>
      <c r="D674" t="s">
        <v>46</v>
      </c>
      <c r="E674" t="s">
        <v>17</v>
      </c>
      <c r="F674">
        <f t="shared" si="20"/>
        <v>2</v>
      </c>
      <c r="H674" s="4">
        <f>+IF(G674="",VLOOKUP(B674&amp;C674&amp;E674,AvgAge!$B$5:$AA$16,6,0),G674)</f>
        <v>19.329787234042552</v>
      </c>
      <c r="I674">
        <v>0</v>
      </c>
      <c r="J674">
        <v>0</v>
      </c>
      <c r="K674">
        <v>2649</v>
      </c>
      <c r="L674">
        <v>7.2249999999999996</v>
      </c>
      <c r="N674" t="s">
        <v>20</v>
      </c>
      <c r="O674">
        <f t="shared" si="21"/>
        <v>3</v>
      </c>
      <c r="P674">
        <f>+MATCH(B674&amp;C674&amp;E674,AvgAge!$B$5:$B$16)</f>
        <v>11</v>
      </c>
    </row>
    <row r="675" spans="1:16" x14ac:dyDescent="0.25">
      <c r="A675">
        <v>829</v>
      </c>
      <c r="B675">
        <v>1</v>
      </c>
      <c r="C675">
        <v>3</v>
      </c>
      <c r="D675" t="s">
        <v>1143</v>
      </c>
      <c r="E675" t="s">
        <v>13</v>
      </c>
      <c r="F675">
        <f t="shared" si="20"/>
        <v>1</v>
      </c>
      <c r="H675" s="4">
        <f>+IF(G675="",VLOOKUP(B675&amp;C675&amp;E675,AvgAge!$B$5:$AA$16,6,0),G675)</f>
        <v>22.274210526315787</v>
      </c>
      <c r="I675">
        <v>0</v>
      </c>
      <c r="J675">
        <v>0</v>
      </c>
      <c r="K675">
        <v>367228</v>
      </c>
      <c r="L675">
        <v>7.75</v>
      </c>
      <c r="N675" t="s">
        <v>27</v>
      </c>
      <c r="O675">
        <f t="shared" si="21"/>
        <v>2</v>
      </c>
      <c r="P675">
        <f>+MATCH(B675&amp;C675&amp;E675,AvgAge!$B$5:$B$16)</f>
        <v>12</v>
      </c>
    </row>
    <row r="676" spans="1:16" x14ac:dyDescent="0.25">
      <c r="A676">
        <v>331</v>
      </c>
      <c r="B676">
        <v>1</v>
      </c>
      <c r="C676">
        <v>3</v>
      </c>
      <c r="D676" t="s">
        <v>498</v>
      </c>
      <c r="E676" t="s">
        <v>17</v>
      </c>
      <c r="F676">
        <f t="shared" si="20"/>
        <v>2</v>
      </c>
      <c r="H676" s="4">
        <f>+IF(G676="",VLOOKUP(B676&amp;C676&amp;E676,AvgAge!$B$5:$AA$16,6,0),G676)</f>
        <v>19.329787234042552</v>
      </c>
      <c r="I676">
        <v>2</v>
      </c>
      <c r="J676">
        <v>0</v>
      </c>
      <c r="K676">
        <v>367226</v>
      </c>
      <c r="L676">
        <v>23.25</v>
      </c>
      <c r="N676" t="s">
        <v>27</v>
      </c>
      <c r="O676">
        <f t="shared" si="21"/>
        <v>2</v>
      </c>
      <c r="P676">
        <f>+MATCH(B676&amp;C676&amp;E676,AvgAge!$B$5:$B$16)</f>
        <v>11</v>
      </c>
    </row>
    <row r="677" spans="1:16" x14ac:dyDescent="0.25">
      <c r="A677">
        <v>302</v>
      </c>
      <c r="B677">
        <v>1</v>
      </c>
      <c r="C677">
        <v>3</v>
      </c>
      <c r="D677" t="s">
        <v>454</v>
      </c>
      <c r="E677" t="s">
        <v>13</v>
      </c>
      <c r="F677">
        <f t="shared" si="20"/>
        <v>1</v>
      </c>
      <c r="H677" s="4">
        <f>+IF(G677="",VLOOKUP(B677&amp;C677&amp;E677,AvgAge!$B$5:$AA$16,6,0),G677)</f>
        <v>22.274210526315787</v>
      </c>
      <c r="I677">
        <v>2</v>
      </c>
      <c r="J677">
        <v>0</v>
      </c>
      <c r="K677">
        <v>367226</v>
      </c>
      <c r="L677">
        <v>23.25</v>
      </c>
      <c r="N677" t="s">
        <v>27</v>
      </c>
      <c r="O677">
        <f t="shared" si="21"/>
        <v>2</v>
      </c>
      <c r="P677">
        <f>+MATCH(B677&amp;C677&amp;E677,AvgAge!$B$5:$B$16)</f>
        <v>12</v>
      </c>
    </row>
    <row r="678" spans="1:16" x14ac:dyDescent="0.25">
      <c r="A678">
        <v>83</v>
      </c>
      <c r="B678">
        <v>1</v>
      </c>
      <c r="C678">
        <v>3</v>
      </c>
      <c r="D678" t="s">
        <v>137</v>
      </c>
      <c r="E678" t="s">
        <v>17</v>
      </c>
      <c r="F678">
        <f t="shared" si="20"/>
        <v>2</v>
      </c>
      <c r="H678" s="4">
        <f>+IF(G678="",VLOOKUP(B678&amp;C678&amp;E678,AvgAge!$B$5:$AA$16,6,0),G678)</f>
        <v>19.329787234042552</v>
      </c>
      <c r="I678">
        <v>0</v>
      </c>
      <c r="J678">
        <v>0</v>
      </c>
      <c r="K678">
        <v>330932</v>
      </c>
      <c r="L678">
        <v>7.7874999999999996</v>
      </c>
      <c r="N678" t="s">
        <v>27</v>
      </c>
      <c r="O678">
        <f t="shared" si="21"/>
        <v>2</v>
      </c>
      <c r="P678">
        <f>+MATCH(B678&amp;C678&amp;E678,AvgAge!$B$5:$B$16)</f>
        <v>11</v>
      </c>
    </row>
    <row r="679" spans="1:16" x14ac:dyDescent="0.25">
      <c r="A679">
        <v>719</v>
      </c>
      <c r="B679">
        <v>0</v>
      </c>
      <c r="C679">
        <v>3</v>
      </c>
      <c r="D679" t="s">
        <v>1007</v>
      </c>
      <c r="E679" t="s">
        <v>13</v>
      </c>
      <c r="F679">
        <f t="shared" si="20"/>
        <v>1</v>
      </c>
      <c r="H679" s="4">
        <f>+IF(G679="",VLOOKUP(B679&amp;C679&amp;E679,AvgAge!$B$5:$AA$16,6,0),G679)</f>
        <v>27.255813953488371</v>
      </c>
      <c r="I679">
        <v>0</v>
      </c>
      <c r="J679">
        <v>0</v>
      </c>
      <c r="K679">
        <v>36568</v>
      </c>
      <c r="L679">
        <v>15.5</v>
      </c>
      <c r="N679" t="s">
        <v>27</v>
      </c>
      <c r="O679">
        <f t="shared" si="21"/>
        <v>2</v>
      </c>
      <c r="P679">
        <f>+MATCH(B679&amp;C679&amp;E679,AvgAge!$B$5:$B$16)</f>
        <v>6</v>
      </c>
    </row>
    <row r="680" spans="1:16" x14ac:dyDescent="0.25">
      <c r="A680">
        <v>359</v>
      </c>
      <c r="B680">
        <v>1</v>
      </c>
      <c r="C680">
        <v>3</v>
      </c>
      <c r="D680" t="s">
        <v>533</v>
      </c>
      <c r="E680" t="s">
        <v>17</v>
      </c>
      <c r="F680">
        <f t="shared" si="20"/>
        <v>2</v>
      </c>
      <c r="H680" s="4">
        <f>+IF(G680="",VLOOKUP(B680&amp;C680&amp;E680,AvgAge!$B$5:$AA$16,6,0),G680)</f>
        <v>19.329787234042552</v>
      </c>
      <c r="I680">
        <v>0</v>
      </c>
      <c r="J680">
        <v>0</v>
      </c>
      <c r="K680">
        <v>330931</v>
      </c>
      <c r="L680">
        <v>7.8792</v>
      </c>
      <c r="N680" t="s">
        <v>27</v>
      </c>
      <c r="O680">
        <f t="shared" si="21"/>
        <v>2</v>
      </c>
      <c r="P680">
        <f>+MATCH(B680&amp;C680&amp;E680,AvgAge!$B$5:$B$16)</f>
        <v>11</v>
      </c>
    </row>
    <row r="681" spans="1:16" x14ac:dyDescent="0.25">
      <c r="A681">
        <v>23</v>
      </c>
      <c r="B681">
        <v>1</v>
      </c>
      <c r="C681">
        <v>3</v>
      </c>
      <c r="D681" t="s">
        <v>50</v>
      </c>
      <c r="E681" t="s">
        <v>17</v>
      </c>
      <c r="F681">
        <f t="shared" si="20"/>
        <v>2</v>
      </c>
      <c r="G681">
        <v>15</v>
      </c>
      <c r="H681" s="4">
        <f>+IF(G681="",VLOOKUP(B681&amp;C681&amp;E681,AvgAge!$B$5:$AA$16,6,0),G681)</f>
        <v>15</v>
      </c>
      <c r="I681">
        <v>0</v>
      </c>
      <c r="J681">
        <v>0</v>
      </c>
      <c r="K681">
        <v>330923</v>
      </c>
      <c r="L681">
        <v>8.0291999999999994</v>
      </c>
      <c r="N681" t="s">
        <v>27</v>
      </c>
      <c r="O681">
        <f t="shared" si="21"/>
        <v>2</v>
      </c>
      <c r="P681">
        <f>+MATCH(B681&amp;C681&amp;E681,AvgAge!$B$5:$B$16)</f>
        <v>11</v>
      </c>
    </row>
    <row r="682" spans="1:16" x14ac:dyDescent="0.25">
      <c r="A682">
        <v>127</v>
      </c>
      <c r="B682">
        <v>0</v>
      </c>
      <c r="C682">
        <v>3</v>
      </c>
      <c r="D682" t="s">
        <v>198</v>
      </c>
      <c r="E682" t="s">
        <v>13</v>
      </c>
      <c r="F682">
        <f t="shared" si="20"/>
        <v>1</v>
      </c>
      <c r="H682" s="4">
        <f>+IF(G682="",VLOOKUP(B682&amp;C682&amp;E682,AvgAge!$B$5:$AA$16,6,0),G682)</f>
        <v>27.255813953488371</v>
      </c>
      <c r="I682">
        <v>0</v>
      </c>
      <c r="J682">
        <v>0</v>
      </c>
      <c r="K682">
        <v>370372</v>
      </c>
      <c r="L682">
        <v>7.75</v>
      </c>
      <c r="N682" t="s">
        <v>27</v>
      </c>
      <c r="O682">
        <f t="shared" si="21"/>
        <v>2</v>
      </c>
      <c r="P682">
        <f>+MATCH(B682&amp;C682&amp;E682,AvgAge!$B$5:$B$16)</f>
        <v>6</v>
      </c>
    </row>
    <row r="683" spans="1:16" x14ac:dyDescent="0.25">
      <c r="A683">
        <v>744</v>
      </c>
      <c r="B683">
        <v>0</v>
      </c>
      <c r="C683">
        <v>3</v>
      </c>
      <c r="D683" t="s">
        <v>1037</v>
      </c>
      <c r="E683" t="s">
        <v>13</v>
      </c>
      <c r="F683">
        <f t="shared" si="20"/>
        <v>1</v>
      </c>
      <c r="G683">
        <v>24</v>
      </c>
      <c r="H683" s="4">
        <f>+IF(G683="",VLOOKUP(B683&amp;C683&amp;E683,AvgAge!$B$5:$AA$16,6,0),G683)</f>
        <v>24</v>
      </c>
      <c r="I683">
        <v>1</v>
      </c>
      <c r="J683">
        <v>0</v>
      </c>
      <c r="K683">
        <v>376566</v>
      </c>
      <c r="L683">
        <v>16.100000000000001</v>
      </c>
      <c r="N683" t="s">
        <v>15</v>
      </c>
      <c r="O683">
        <f t="shared" si="21"/>
        <v>1</v>
      </c>
      <c r="P683">
        <f>+MATCH(B683&amp;C683&amp;E683,AvgAge!$B$5:$B$16)</f>
        <v>6</v>
      </c>
    </row>
    <row r="684" spans="1:16" x14ac:dyDescent="0.25">
      <c r="A684">
        <v>565</v>
      </c>
      <c r="B684">
        <v>0</v>
      </c>
      <c r="C684">
        <v>3</v>
      </c>
      <c r="D684" t="s">
        <v>807</v>
      </c>
      <c r="E684" t="s">
        <v>17</v>
      </c>
      <c r="F684">
        <f t="shared" si="20"/>
        <v>2</v>
      </c>
      <c r="H684" s="4">
        <f>+IF(G684="",VLOOKUP(B684&amp;C684&amp;E684,AvgAge!$B$5:$AA$16,6,0),G684)</f>
        <v>23.818181818181817</v>
      </c>
      <c r="I684">
        <v>0</v>
      </c>
      <c r="J684">
        <v>0</v>
      </c>
      <c r="K684" t="s">
        <v>808</v>
      </c>
      <c r="L684">
        <v>8.0500000000000007</v>
      </c>
      <c r="N684" t="s">
        <v>15</v>
      </c>
      <c r="O684">
        <f t="shared" si="21"/>
        <v>1</v>
      </c>
      <c r="P684">
        <f>+MATCH(B684&amp;C684&amp;E684,AvgAge!$B$5:$B$16)</f>
        <v>5</v>
      </c>
    </row>
    <row r="685" spans="1:16" x14ac:dyDescent="0.25">
      <c r="A685">
        <v>416</v>
      </c>
      <c r="B685">
        <v>0</v>
      </c>
      <c r="C685">
        <v>3</v>
      </c>
      <c r="D685" t="s">
        <v>605</v>
      </c>
      <c r="E685" t="s">
        <v>17</v>
      </c>
      <c r="F685">
        <f t="shared" si="20"/>
        <v>2</v>
      </c>
      <c r="H685" s="4">
        <f>+IF(G685="",VLOOKUP(B685&amp;C685&amp;E685,AvgAge!$B$5:$AA$16,6,0),G685)</f>
        <v>23.818181818181817</v>
      </c>
      <c r="I685">
        <v>0</v>
      </c>
      <c r="J685">
        <v>0</v>
      </c>
      <c r="K685">
        <v>343095</v>
      </c>
      <c r="L685">
        <v>8.0500000000000007</v>
      </c>
      <c r="N685" t="s">
        <v>15</v>
      </c>
      <c r="O685">
        <f t="shared" si="21"/>
        <v>1</v>
      </c>
      <c r="P685">
        <f>+MATCH(B685&amp;C685&amp;E685,AvgAge!$B$5:$B$16)</f>
        <v>5</v>
      </c>
    </row>
    <row r="686" spans="1:16" x14ac:dyDescent="0.25">
      <c r="A686">
        <v>153</v>
      </c>
      <c r="B686">
        <v>0</v>
      </c>
      <c r="C686">
        <v>3</v>
      </c>
      <c r="D686" t="s">
        <v>238</v>
      </c>
      <c r="E686" t="s">
        <v>13</v>
      </c>
      <c r="F686">
        <f t="shared" si="20"/>
        <v>1</v>
      </c>
      <c r="G686">
        <v>55.5</v>
      </c>
      <c r="H686" s="4">
        <f>+IF(G686="",VLOOKUP(B686&amp;C686&amp;E686,AvgAge!$B$5:$AA$16,6,0),G686)</f>
        <v>55.5</v>
      </c>
      <c r="I686">
        <v>0</v>
      </c>
      <c r="J686">
        <v>0</v>
      </c>
      <c r="K686" t="s">
        <v>239</v>
      </c>
      <c r="L686">
        <v>8.0500000000000007</v>
      </c>
      <c r="N686" t="s">
        <v>15</v>
      </c>
      <c r="O686">
        <f t="shared" si="21"/>
        <v>1</v>
      </c>
      <c r="P686">
        <f>+MATCH(B686&amp;C686&amp;E686,AvgAge!$B$5:$B$16)</f>
        <v>6</v>
      </c>
    </row>
    <row r="687" spans="1:16" x14ac:dyDescent="0.25">
      <c r="A687">
        <v>197</v>
      </c>
      <c r="B687">
        <v>0</v>
      </c>
      <c r="C687">
        <v>3</v>
      </c>
      <c r="D687" t="s">
        <v>303</v>
      </c>
      <c r="E687" t="s">
        <v>13</v>
      </c>
      <c r="F687">
        <f t="shared" si="20"/>
        <v>1</v>
      </c>
      <c r="H687" s="4">
        <f>+IF(G687="",VLOOKUP(B687&amp;C687&amp;E687,AvgAge!$B$5:$AA$16,6,0),G687)</f>
        <v>27.255813953488371</v>
      </c>
      <c r="I687">
        <v>0</v>
      </c>
      <c r="J687">
        <v>0</v>
      </c>
      <c r="K687">
        <v>368703</v>
      </c>
      <c r="L687">
        <v>7.75</v>
      </c>
      <c r="N687" t="s">
        <v>27</v>
      </c>
      <c r="O687">
        <f t="shared" si="21"/>
        <v>2</v>
      </c>
      <c r="P687">
        <f>+MATCH(B687&amp;C687&amp;E687,AvgAge!$B$5:$B$16)</f>
        <v>6</v>
      </c>
    </row>
    <row r="688" spans="1:16" x14ac:dyDescent="0.25">
      <c r="A688">
        <v>295</v>
      </c>
      <c r="B688">
        <v>0</v>
      </c>
      <c r="C688">
        <v>3</v>
      </c>
      <c r="D688" t="s">
        <v>444</v>
      </c>
      <c r="E688" t="s">
        <v>13</v>
      </c>
      <c r="F688">
        <f t="shared" si="20"/>
        <v>1</v>
      </c>
      <c r="G688">
        <v>24</v>
      </c>
      <c r="H688" s="4">
        <f>+IF(G688="",VLOOKUP(B688&amp;C688&amp;E688,AvgAge!$B$5:$AA$16,6,0),G688)</f>
        <v>24</v>
      </c>
      <c r="I688">
        <v>0</v>
      </c>
      <c r="J688">
        <v>0</v>
      </c>
      <c r="K688">
        <v>349233</v>
      </c>
      <c r="L688">
        <v>7.8958000000000004</v>
      </c>
      <c r="N688" t="s">
        <v>15</v>
      </c>
      <c r="O688">
        <f t="shared" si="21"/>
        <v>1</v>
      </c>
      <c r="P688">
        <f>+MATCH(B688&amp;C688&amp;E688,AvgAge!$B$5:$B$16)</f>
        <v>6</v>
      </c>
    </row>
    <row r="689" spans="1:16" x14ac:dyDescent="0.25">
      <c r="A689">
        <v>106</v>
      </c>
      <c r="B689">
        <v>0</v>
      </c>
      <c r="C689">
        <v>3</v>
      </c>
      <c r="D689" t="s">
        <v>171</v>
      </c>
      <c r="E689" t="s">
        <v>13</v>
      </c>
      <c r="F689">
        <f t="shared" si="20"/>
        <v>1</v>
      </c>
      <c r="G689">
        <v>28</v>
      </c>
      <c r="H689" s="4">
        <f>+IF(G689="",VLOOKUP(B689&amp;C689&amp;E689,AvgAge!$B$5:$AA$16,6,0),G689)</f>
        <v>28</v>
      </c>
      <c r="I689">
        <v>0</v>
      </c>
      <c r="J689">
        <v>0</v>
      </c>
      <c r="K689">
        <v>349207</v>
      </c>
      <c r="L689">
        <v>7.8958000000000004</v>
      </c>
      <c r="N689" t="s">
        <v>15</v>
      </c>
      <c r="O689">
        <f t="shared" si="21"/>
        <v>1</v>
      </c>
      <c r="P689">
        <f>+MATCH(B689&amp;C689&amp;E689,AvgAge!$B$5:$B$16)</f>
        <v>6</v>
      </c>
    </row>
    <row r="690" spans="1:16" x14ac:dyDescent="0.25">
      <c r="A690">
        <v>651</v>
      </c>
      <c r="B690">
        <v>0</v>
      </c>
      <c r="C690">
        <v>3</v>
      </c>
      <c r="D690" t="s">
        <v>919</v>
      </c>
      <c r="E690" t="s">
        <v>13</v>
      </c>
      <c r="F690">
        <f t="shared" si="20"/>
        <v>1</v>
      </c>
      <c r="H690" s="4">
        <f>+IF(G690="",VLOOKUP(B690&amp;C690&amp;E690,AvgAge!$B$5:$AA$16,6,0),G690)</f>
        <v>27.255813953488371</v>
      </c>
      <c r="I690">
        <v>0</v>
      </c>
      <c r="J690">
        <v>0</v>
      </c>
      <c r="K690">
        <v>349221</v>
      </c>
      <c r="L690">
        <v>7.8958000000000004</v>
      </c>
      <c r="N690" t="s">
        <v>15</v>
      </c>
      <c r="O690">
        <f t="shared" si="21"/>
        <v>1</v>
      </c>
      <c r="P690">
        <f>+MATCH(B690&amp;C690&amp;E690,AvgAge!$B$5:$B$16)</f>
        <v>6</v>
      </c>
    </row>
    <row r="691" spans="1:16" x14ac:dyDescent="0.25">
      <c r="A691">
        <v>360</v>
      </c>
      <c r="B691">
        <v>1</v>
      </c>
      <c r="C691">
        <v>3</v>
      </c>
      <c r="D691" t="s">
        <v>534</v>
      </c>
      <c r="E691" t="s">
        <v>17</v>
      </c>
      <c r="F691">
        <f t="shared" si="20"/>
        <v>2</v>
      </c>
      <c r="H691" s="4">
        <f>+IF(G691="",VLOOKUP(B691&amp;C691&amp;E691,AvgAge!$B$5:$AA$16,6,0),G691)</f>
        <v>19.329787234042552</v>
      </c>
      <c r="I691">
        <v>0</v>
      </c>
      <c r="J691">
        <v>0</v>
      </c>
      <c r="K691">
        <v>330980</v>
      </c>
      <c r="L691">
        <v>7.8792</v>
      </c>
      <c r="N691" t="s">
        <v>27</v>
      </c>
      <c r="O691">
        <f t="shared" si="21"/>
        <v>2</v>
      </c>
      <c r="P691">
        <f>+MATCH(B691&amp;C691&amp;E691,AvgAge!$B$5:$B$16)</f>
        <v>11</v>
      </c>
    </row>
    <row r="692" spans="1:16" x14ac:dyDescent="0.25">
      <c r="A692">
        <v>76</v>
      </c>
      <c r="B692">
        <v>0</v>
      </c>
      <c r="C692">
        <v>3</v>
      </c>
      <c r="D692" t="s">
        <v>129</v>
      </c>
      <c r="E692" t="s">
        <v>13</v>
      </c>
      <c r="F692">
        <f t="shared" si="20"/>
        <v>1</v>
      </c>
      <c r="G692">
        <v>25</v>
      </c>
      <c r="H692" s="4">
        <f>+IF(G692="",VLOOKUP(B692&amp;C692&amp;E692,AvgAge!$B$5:$AA$16,6,0),G692)</f>
        <v>25</v>
      </c>
      <c r="I692">
        <v>0</v>
      </c>
      <c r="J692">
        <v>0</v>
      </c>
      <c r="K692">
        <v>348123</v>
      </c>
      <c r="L692">
        <v>7.65</v>
      </c>
      <c r="M692" t="s">
        <v>130</v>
      </c>
      <c r="N692" t="s">
        <v>15</v>
      </c>
      <c r="O692">
        <f t="shared" si="21"/>
        <v>1</v>
      </c>
      <c r="P692">
        <f>+MATCH(B692&amp;C692&amp;E692,AvgAge!$B$5:$B$16)</f>
        <v>6</v>
      </c>
    </row>
    <row r="693" spans="1:16" x14ac:dyDescent="0.25">
      <c r="A693">
        <v>752</v>
      </c>
      <c r="B693">
        <v>1</v>
      </c>
      <c r="C693">
        <v>3</v>
      </c>
      <c r="D693" t="s">
        <v>1047</v>
      </c>
      <c r="E693" t="s">
        <v>13</v>
      </c>
      <c r="F693">
        <f t="shared" si="20"/>
        <v>1</v>
      </c>
      <c r="G693">
        <v>6</v>
      </c>
      <c r="H693" s="4">
        <f>+IF(G693="",VLOOKUP(B693&amp;C693&amp;E693,AvgAge!$B$5:$AA$16,6,0),G693)</f>
        <v>6</v>
      </c>
      <c r="I693">
        <v>0</v>
      </c>
      <c r="J693">
        <v>1</v>
      </c>
      <c r="K693">
        <v>392096</v>
      </c>
      <c r="L693">
        <v>12.475</v>
      </c>
      <c r="M693" t="s">
        <v>1048</v>
      </c>
      <c r="N693" t="s">
        <v>15</v>
      </c>
      <c r="O693">
        <f t="shared" si="21"/>
        <v>1</v>
      </c>
      <c r="P693">
        <f>+MATCH(B693&amp;C693&amp;E693,AvgAge!$B$5:$B$16)</f>
        <v>12</v>
      </c>
    </row>
    <row r="694" spans="1:16" x14ac:dyDescent="0.25">
      <c r="A694">
        <v>824</v>
      </c>
      <c r="B694">
        <v>1</v>
      </c>
      <c r="C694">
        <v>3</v>
      </c>
      <c r="D694" t="s">
        <v>1138</v>
      </c>
      <c r="E694" t="s">
        <v>17</v>
      </c>
      <c r="F694">
        <f t="shared" si="20"/>
        <v>2</v>
      </c>
      <c r="G694">
        <v>27</v>
      </c>
      <c r="H694" s="4">
        <f>+IF(G694="",VLOOKUP(B694&amp;C694&amp;E694,AvgAge!$B$5:$AA$16,6,0),G694)</f>
        <v>27</v>
      </c>
      <c r="I694">
        <v>0</v>
      </c>
      <c r="J694">
        <v>1</v>
      </c>
      <c r="K694">
        <v>392096</v>
      </c>
      <c r="L694">
        <v>12.475</v>
      </c>
      <c r="M694" t="s">
        <v>1048</v>
      </c>
      <c r="N694" t="s">
        <v>15</v>
      </c>
      <c r="O694">
        <f t="shared" si="21"/>
        <v>1</v>
      </c>
      <c r="P694">
        <f>+MATCH(B694&amp;C694&amp;E694,AvgAge!$B$5:$B$16)</f>
        <v>11</v>
      </c>
    </row>
    <row r="695" spans="1:16" x14ac:dyDescent="0.25">
      <c r="A695">
        <v>122</v>
      </c>
      <c r="B695">
        <v>0</v>
      </c>
      <c r="C695">
        <v>3</v>
      </c>
      <c r="D695" t="s">
        <v>191</v>
      </c>
      <c r="E695" t="s">
        <v>13</v>
      </c>
      <c r="F695">
        <f t="shared" si="20"/>
        <v>1</v>
      </c>
      <c r="H695" s="4">
        <f>+IF(G695="",VLOOKUP(B695&amp;C695&amp;E695,AvgAge!$B$5:$AA$16,6,0),G695)</f>
        <v>27.255813953488371</v>
      </c>
      <c r="I695">
        <v>0</v>
      </c>
      <c r="J695">
        <v>0</v>
      </c>
      <c r="K695" t="s">
        <v>192</v>
      </c>
      <c r="L695">
        <v>8.0500000000000007</v>
      </c>
      <c r="N695" t="s">
        <v>15</v>
      </c>
      <c r="O695">
        <f t="shared" si="21"/>
        <v>1</v>
      </c>
      <c r="P695">
        <f>+MATCH(B695&amp;C695&amp;E695,AvgAge!$B$5:$B$16)</f>
        <v>6</v>
      </c>
    </row>
    <row r="696" spans="1:16" x14ac:dyDescent="0.25">
      <c r="A696">
        <v>110</v>
      </c>
      <c r="B696">
        <v>1</v>
      </c>
      <c r="C696">
        <v>3</v>
      </c>
      <c r="D696" t="s">
        <v>175</v>
      </c>
      <c r="E696" t="s">
        <v>17</v>
      </c>
      <c r="F696">
        <f t="shared" si="20"/>
        <v>2</v>
      </c>
      <c r="H696" s="4">
        <f>+IF(G696="",VLOOKUP(B696&amp;C696&amp;E696,AvgAge!$B$5:$AA$16,6,0),G696)</f>
        <v>19.329787234042552</v>
      </c>
      <c r="I696">
        <v>1</v>
      </c>
      <c r="J696">
        <v>0</v>
      </c>
      <c r="K696">
        <v>371110</v>
      </c>
      <c r="L696">
        <v>24.15</v>
      </c>
      <c r="N696" t="s">
        <v>27</v>
      </c>
      <c r="O696">
        <f t="shared" si="21"/>
        <v>2</v>
      </c>
      <c r="P696">
        <f>+MATCH(B696&amp;C696&amp;E696,AvgAge!$B$5:$B$16)</f>
        <v>11</v>
      </c>
    </row>
    <row r="697" spans="1:16" x14ac:dyDescent="0.25">
      <c r="A697">
        <v>769</v>
      </c>
      <c r="B697">
        <v>0</v>
      </c>
      <c r="C697">
        <v>3</v>
      </c>
      <c r="D697" t="s">
        <v>1067</v>
      </c>
      <c r="E697" t="s">
        <v>13</v>
      </c>
      <c r="F697">
        <f t="shared" si="20"/>
        <v>1</v>
      </c>
      <c r="H697" s="4">
        <f>+IF(G697="",VLOOKUP(B697&amp;C697&amp;E697,AvgAge!$B$5:$AA$16,6,0),G697)</f>
        <v>27.255813953488371</v>
      </c>
      <c r="I697">
        <v>1</v>
      </c>
      <c r="J697">
        <v>0</v>
      </c>
      <c r="K697">
        <v>371110</v>
      </c>
      <c r="L697">
        <v>24.15</v>
      </c>
      <c r="N697" t="s">
        <v>27</v>
      </c>
      <c r="O697">
        <f t="shared" si="21"/>
        <v>2</v>
      </c>
      <c r="P697">
        <f>+MATCH(B697&amp;C697&amp;E697,AvgAge!$B$5:$B$16)</f>
        <v>6</v>
      </c>
    </row>
    <row r="698" spans="1:16" x14ac:dyDescent="0.25">
      <c r="A698">
        <v>6</v>
      </c>
      <c r="B698">
        <v>0</v>
      </c>
      <c r="C698">
        <v>3</v>
      </c>
      <c r="D698" t="s">
        <v>26</v>
      </c>
      <c r="E698" t="s">
        <v>13</v>
      </c>
      <c r="F698">
        <f t="shared" si="20"/>
        <v>1</v>
      </c>
      <c r="H698" s="4">
        <f>+IF(G698="",VLOOKUP(B698&amp;C698&amp;E698,AvgAge!$B$5:$AA$16,6,0),G698)</f>
        <v>27.255813953488371</v>
      </c>
      <c r="I698">
        <v>0</v>
      </c>
      <c r="J698">
        <v>0</v>
      </c>
      <c r="K698">
        <v>330877</v>
      </c>
      <c r="L698">
        <v>8.4582999999999995</v>
      </c>
      <c r="N698" t="s">
        <v>27</v>
      </c>
      <c r="O698">
        <f t="shared" si="21"/>
        <v>2</v>
      </c>
      <c r="P698">
        <f>+MATCH(B698&amp;C698&amp;E698,AvgAge!$B$5:$B$16)</f>
        <v>6</v>
      </c>
    </row>
    <row r="699" spans="1:16" x14ac:dyDescent="0.25">
      <c r="A699">
        <v>462</v>
      </c>
      <c r="B699">
        <v>0</v>
      </c>
      <c r="C699">
        <v>3</v>
      </c>
      <c r="D699" t="s">
        <v>668</v>
      </c>
      <c r="E699" t="s">
        <v>13</v>
      </c>
      <c r="F699">
        <f t="shared" si="20"/>
        <v>1</v>
      </c>
      <c r="G699">
        <v>34</v>
      </c>
      <c r="H699" s="4">
        <f>+IF(G699="",VLOOKUP(B699&amp;C699&amp;E699,AvgAge!$B$5:$AA$16,6,0),G699)</f>
        <v>34</v>
      </c>
      <c r="I699">
        <v>0</v>
      </c>
      <c r="J699">
        <v>0</v>
      </c>
      <c r="K699">
        <v>364506</v>
      </c>
      <c r="L699">
        <v>8.0500000000000007</v>
      </c>
      <c r="N699" t="s">
        <v>15</v>
      </c>
      <c r="O699">
        <f t="shared" si="21"/>
        <v>1</v>
      </c>
      <c r="P699">
        <f>+MATCH(B699&amp;C699&amp;E699,AvgAge!$B$5:$B$16)</f>
        <v>6</v>
      </c>
    </row>
    <row r="700" spans="1:16" x14ac:dyDescent="0.25">
      <c r="A700">
        <v>561</v>
      </c>
      <c r="B700">
        <v>0</v>
      </c>
      <c r="C700">
        <v>3</v>
      </c>
      <c r="D700" t="s">
        <v>802</v>
      </c>
      <c r="E700" t="s">
        <v>13</v>
      </c>
      <c r="F700">
        <f t="shared" si="20"/>
        <v>1</v>
      </c>
      <c r="H700" s="4">
        <f>+IF(G700="",VLOOKUP(B700&amp;C700&amp;E700,AvgAge!$B$5:$AA$16,6,0),G700)</f>
        <v>27.255813953488371</v>
      </c>
      <c r="I700">
        <v>0</v>
      </c>
      <c r="J700">
        <v>0</v>
      </c>
      <c r="K700">
        <v>372622</v>
      </c>
      <c r="L700">
        <v>7.75</v>
      </c>
      <c r="N700" t="s">
        <v>27</v>
      </c>
      <c r="O700">
        <f t="shared" si="21"/>
        <v>2</v>
      </c>
      <c r="P700">
        <f>+MATCH(B700&amp;C700&amp;E700,AvgAge!$B$5:$B$16)</f>
        <v>6</v>
      </c>
    </row>
    <row r="701" spans="1:16" x14ac:dyDescent="0.25">
      <c r="A701">
        <v>108</v>
      </c>
      <c r="B701">
        <v>1</v>
      </c>
      <c r="C701">
        <v>3</v>
      </c>
      <c r="D701" t="s">
        <v>173</v>
      </c>
      <c r="E701" t="s">
        <v>13</v>
      </c>
      <c r="F701">
        <f t="shared" si="20"/>
        <v>1</v>
      </c>
      <c r="H701" s="4">
        <f>+IF(G701="",VLOOKUP(B701&amp;C701&amp;E701,AvgAge!$B$5:$AA$16,6,0),G701)</f>
        <v>22.274210526315787</v>
      </c>
      <c r="I701">
        <v>0</v>
      </c>
      <c r="J701">
        <v>0</v>
      </c>
      <c r="K701">
        <v>312991</v>
      </c>
      <c r="L701">
        <v>7.7750000000000004</v>
      </c>
      <c r="N701" t="s">
        <v>15</v>
      </c>
      <c r="O701">
        <f t="shared" si="21"/>
        <v>1</v>
      </c>
      <c r="P701">
        <f>+MATCH(B701&amp;C701&amp;E701,AvgAge!$B$5:$B$16)</f>
        <v>12</v>
      </c>
    </row>
    <row r="702" spans="1:16" x14ac:dyDescent="0.25">
      <c r="A702">
        <v>66</v>
      </c>
      <c r="B702">
        <v>1</v>
      </c>
      <c r="C702">
        <v>3</v>
      </c>
      <c r="D702" t="s">
        <v>114</v>
      </c>
      <c r="E702" t="s">
        <v>13</v>
      </c>
      <c r="F702">
        <f t="shared" si="20"/>
        <v>1</v>
      </c>
      <c r="H702" s="4">
        <f>+IF(G702="",VLOOKUP(B702&amp;C702&amp;E702,AvgAge!$B$5:$AA$16,6,0),G702)</f>
        <v>22.274210526315787</v>
      </c>
      <c r="I702">
        <v>1</v>
      </c>
      <c r="J702">
        <v>1</v>
      </c>
      <c r="K702">
        <v>2661</v>
      </c>
      <c r="L702">
        <v>15.245799999999999</v>
      </c>
      <c r="N702" t="s">
        <v>20</v>
      </c>
      <c r="O702">
        <f t="shared" si="21"/>
        <v>3</v>
      </c>
      <c r="P702">
        <f>+MATCH(B702&amp;C702&amp;E702,AvgAge!$B$5:$B$16)</f>
        <v>12</v>
      </c>
    </row>
    <row r="703" spans="1:16" x14ac:dyDescent="0.25">
      <c r="A703">
        <v>710</v>
      </c>
      <c r="B703">
        <v>1</v>
      </c>
      <c r="C703">
        <v>3</v>
      </c>
      <c r="D703" t="s">
        <v>995</v>
      </c>
      <c r="E703" t="s">
        <v>13</v>
      </c>
      <c r="F703">
        <f t="shared" si="20"/>
        <v>1</v>
      </c>
      <c r="H703" s="4">
        <f>+IF(G703="",VLOOKUP(B703&amp;C703&amp;E703,AvgAge!$B$5:$AA$16,6,0),G703)</f>
        <v>22.274210526315787</v>
      </c>
      <c r="I703">
        <v>1</v>
      </c>
      <c r="J703">
        <v>1</v>
      </c>
      <c r="K703">
        <v>2661</v>
      </c>
      <c r="L703">
        <v>15.245799999999999</v>
      </c>
      <c r="N703" t="s">
        <v>20</v>
      </c>
      <c r="O703">
        <f t="shared" si="21"/>
        <v>3</v>
      </c>
      <c r="P703">
        <f>+MATCH(B703&amp;C703&amp;E703,AvgAge!$B$5:$B$16)</f>
        <v>12</v>
      </c>
    </row>
    <row r="704" spans="1:16" x14ac:dyDescent="0.25">
      <c r="A704">
        <v>368</v>
      </c>
      <c r="B704">
        <v>1</v>
      </c>
      <c r="C704">
        <v>3</v>
      </c>
      <c r="D704" t="s">
        <v>546</v>
      </c>
      <c r="E704" t="s">
        <v>17</v>
      </c>
      <c r="F704">
        <f t="shared" si="20"/>
        <v>2</v>
      </c>
      <c r="H704" s="4">
        <f>+IF(G704="",VLOOKUP(B704&amp;C704&amp;E704,AvgAge!$B$5:$AA$16,6,0),G704)</f>
        <v>19.329787234042552</v>
      </c>
      <c r="I704">
        <v>0</v>
      </c>
      <c r="J704">
        <v>0</v>
      </c>
      <c r="K704">
        <v>2626</v>
      </c>
      <c r="L704">
        <v>7.2291999999999996</v>
      </c>
      <c r="N704" t="s">
        <v>20</v>
      </c>
      <c r="O704">
        <f t="shared" si="21"/>
        <v>3</v>
      </c>
      <c r="P704">
        <f>+MATCH(B704&amp;C704&amp;E704,AvgAge!$B$5:$B$16)</f>
        <v>11</v>
      </c>
    </row>
    <row r="705" spans="1:16" x14ac:dyDescent="0.25">
      <c r="A705">
        <v>78</v>
      </c>
      <c r="B705">
        <v>0</v>
      </c>
      <c r="C705">
        <v>3</v>
      </c>
      <c r="D705" t="s">
        <v>132</v>
      </c>
      <c r="E705" t="s">
        <v>13</v>
      </c>
      <c r="F705">
        <f t="shared" si="20"/>
        <v>1</v>
      </c>
      <c r="H705" s="4">
        <f>+IF(G705="",VLOOKUP(B705&amp;C705&amp;E705,AvgAge!$B$5:$AA$16,6,0),G705)</f>
        <v>27.255813953488371</v>
      </c>
      <c r="I705">
        <v>0</v>
      </c>
      <c r="J705">
        <v>0</v>
      </c>
      <c r="K705">
        <v>374746</v>
      </c>
      <c r="L705">
        <v>8.0500000000000007</v>
      </c>
      <c r="N705" t="s">
        <v>15</v>
      </c>
      <c r="O705">
        <f t="shared" si="21"/>
        <v>1</v>
      </c>
      <c r="P705">
        <f>+MATCH(B705&amp;C705&amp;E705,AvgAge!$B$5:$B$16)</f>
        <v>6</v>
      </c>
    </row>
    <row r="706" spans="1:16" x14ac:dyDescent="0.25">
      <c r="A706">
        <v>698</v>
      </c>
      <c r="B706">
        <v>1</v>
      </c>
      <c r="C706">
        <v>3</v>
      </c>
      <c r="D706" t="s">
        <v>978</v>
      </c>
      <c r="E706" t="s">
        <v>17</v>
      </c>
      <c r="F706">
        <f t="shared" si="20"/>
        <v>2</v>
      </c>
      <c r="H706" s="4">
        <f>+IF(G706="",VLOOKUP(B706&amp;C706&amp;E706,AvgAge!$B$5:$AA$16,6,0),G706)</f>
        <v>19.329787234042552</v>
      </c>
      <c r="I706">
        <v>0</v>
      </c>
      <c r="J706">
        <v>0</v>
      </c>
      <c r="K706">
        <v>35852</v>
      </c>
      <c r="L706">
        <v>7.7332999999999998</v>
      </c>
      <c r="N706" t="s">
        <v>27</v>
      </c>
      <c r="O706">
        <f t="shared" si="21"/>
        <v>2</v>
      </c>
      <c r="P706">
        <f>+MATCH(B706&amp;C706&amp;E706,AvgAge!$B$5:$B$16)</f>
        <v>11</v>
      </c>
    </row>
    <row r="707" spans="1:16" x14ac:dyDescent="0.25">
      <c r="A707">
        <v>590</v>
      </c>
      <c r="B707">
        <v>0</v>
      </c>
      <c r="C707">
        <v>3</v>
      </c>
      <c r="D707" t="s">
        <v>843</v>
      </c>
      <c r="E707" t="s">
        <v>13</v>
      </c>
      <c r="F707">
        <f t="shared" si="20"/>
        <v>1</v>
      </c>
      <c r="H707" s="4">
        <f>+IF(G707="",VLOOKUP(B707&amp;C707&amp;E707,AvgAge!$B$5:$AA$16,6,0),G707)</f>
        <v>27.255813953488371</v>
      </c>
      <c r="I707">
        <v>0</v>
      </c>
      <c r="J707">
        <v>0</v>
      </c>
      <c r="K707" t="s">
        <v>844</v>
      </c>
      <c r="L707">
        <v>8.0500000000000007</v>
      </c>
      <c r="N707" t="s">
        <v>15</v>
      </c>
      <c r="O707">
        <f t="shared" si="21"/>
        <v>1</v>
      </c>
      <c r="P707">
        <f>+MATCH(B707&amp;C707&amp;E707,AvgAge!$B$5:$B$16)</f>
        <v>6</v>
      </c>
    </row>
    <row r="708" spans="1:16" x14ac:dyDescent="0.25">
      <c r="A708">
        <v>242</v>
      </c>
      <c r="B708">
        <v>1</v>
      </c>
      <c r="C708">
        <v>3</v>
      </c>
      <c r="D708" t="s">
        <v>366</v>
      </c>
      <c r="E708" t="s">
        <v>17</v>
      </c>
      <c r="F708">
        <f t="shared" ref="F708:F771" si="22">+IF(E708="male",1,2)</f>
        <v>2</v>
      </c>
      <c r="H708" s="4">
        <f>+IF(G708="",VLOOKUP(B708&amp;C708&amp;E708,AvgAge!$B$5:$AA$16,6,0),G708)</f>
        <v>19.329787234042552</v>
      </c>
      <c r="I708">
        <v>1</v>
      </c>
      <c r="J708">
        <v>0</v>
      </c>
      <c r="K708">
        <v>367230</v>
      </c>
      <c r="L708">
        <v>15.5</v>
      </c>
      <c r="N708" t="s">
        <v>27</v>
      </c>
      <c r="O708">
        <f t="shared" ref="O708:O771" si="23">+IF(N708="S",1,IF(N708="Q",2,3))</f>
        <v>2</v>
      </c>
      <c r="P708">
        <f>+MATCH(B708&amp;C708&amp;E708,AvgAge!$B$5:$B$16)</f>
        <v>11</v>
      </c>
    </row>
    <row r="709" spans="1:16" x14ac:dyDescent="0.25">
      <c r="A709">
        <v>613</v>
      </c>
      <c r="B709">
        <v>1</v>
      </c>
      <c r="C709">
        <v>3</v>
      </c>
      <c r="D709" t="s">
        <v>872</v>
      </c>
      <c r="E709" t="s">
        <v>17</v>
      </c>
      <c r="F709">
        <f t="shared" si="22"/>
        <v>2</v>
      </c>
      <c r="H709" s="4">
        <f>+IF(G709="",VLOOKUP(B709&amp;C709&amp;E709,AvgAge!$B$5:$AA$16,6,0),G709)</f>
        <v>19.329787234042552</v>
      </c>
      <c r="I709">
        <v>1</v>
      </c>
      <c r="J709">
        <v>0</v>
      </c>
      <c r="K709">
        <v>367230</v>
      </c>
      <c r="L709">
        <v>15.5</v>
      </c>
      <c r="N709" t="s">
        <v>27</v>
      </c>
      <c r="O709">
        <f t="shared" si="23"/>
        <v>2</v>
      </c>
      <c r="P709">
        <f>+MATCH(B709&amp;C709&amp;E709,AvgAge!$B$5:$B$16)</f>
        <v>11</v>
      </c>
    </row>
    <row r="710" spans="1:16" x14ac:dyDescent="0.25">
      <c r="A710">
        <v>776</v>
      </c>
      <c r="B710">
        <v>0</v>
      </c>
      <c r="C710">
        <v>3</v>
      </c>
      <c r="D710" t="s">
        <v>1076</v>
      </c>
      <c r="E710" t="s">
        <v>13</v>
      </c>
      <c r="F710">
        <f t="shared" si="22"/>
        <v>1</v>
      </c>
      <c r="G710">
        <v>18</v>
      </c>
      <c r="H710" s="4">
        <f>+IF(G710="",VLOOKUP(B710&amp;C710&amp;E710,AvgAge!$B$5:$AA$16,6,0),G710)</f>
        <v>18</v>
      </c>
      <c r="I710">
        <v>0</v>
      </c>
      <c r="J710">
        <v>0</v>
      </c>
      <c r="K710">
        <v>347078</v>
      </c>
      <c r="L710">
        <v>7.75</v>
      </c>
      <c r="N710" t="s">
        <v>15</v>
      </c>
      <c r="O710">
        <f t="shared" si="23"/>
        <v>1</v>
      </c>
      <c r="P710">
        <f>+MATCH(B710&amp;C710&amp;E710,AvgAge!$B$5:$B$16)</f>
        <v>6</v>
      </c>
    </row>
    <row r="711" spans="1:16" x14ac:dyDescent="0.25">
      <c r="A711">
        <v>288</v>
      </c>
      <c r="B711">
        <v>0</v>
      </c>
      <c r="C711">
        <v>3</v>
      </c>
      <c r="D711" t="s">
        <v>434</v>
      </c>
      <c r="E711" t="s">
        <v>13</v>
      </c>
      <c r="F711">
        <f t="shared" si="22"/>
        <v>1</v>
      </c>
      <c r="G711">
        <v>22</v>
      </c>
      <c r="H711" s="4">
        <f>+IF(G711="",VLOOKUP(B711&amp;C711&amp;E711,AvgAge!$B$5:$AA$16,6,0),G711)</f>
        <v>22</v>
      </c>
      <c r="I711">
        <v>0</v>
      </c>
      <c r="J711">
        <v>0</v>
      </c>
      <c r="K711">
        <v>349206</v>
      </c>
      <c r="L711">
        <v>7.8958000000000004</v>
      </c>
      <c r="N711" t="s">
        <v>15</v>
      </c>
      <c r="O711">
        <f t="shared" si="23"/>
        <v>1</v>
      </c>
      <c r="P711">
        <f>+MATCH(B711&amp;C711&amp;E711,AvgAge!$B$5:$B$16)</f>
        <v>6</v>
      </c>
    </row>
    <row r="712" spans="1:16" x14ac:dyDescent="0.25">
      <c r="A712">
        <v>876</v>
      </c>
      <c r="B712">
        <v>1</v>
      </c>
      <c r="C712">
        <v>3</v>
      </c>
      <c r="D712" t="s">
        <v>1201</v>
      </c>
      <c r="E712" t="s">
        <v>17</v>
      </c>
      <c r="F712">
        <f t="shared" si="22"/>
        <v>2</v>
      </c>
      <c r="G712">
        <v>15</v>
      </c>
      <c r="H712" s="4">
        <f>+IF(G712="",VLOOKUP(B712&amp;C712&amp;E712,AvgAge!$B$5:$AA$16,6,0),G712)</f>
        <v>15</v>
      </c>
      <c r="I712">
        <v>0</v>
      </c>
      <c r="J712">
        <v>0</v>
      </c>
      <c r="K712">
        <v>2667</v>
      </c>
      <c r="L712">
        <v>7.2249999999999996</v>
      </c>
      <c r="N712" t="s">
        <v>20</v>
      </c>
      <c r="O712">
        <f t="shared" si="23"/>
        <v>3</v>
      </c>
      <c r="P712">
        <f>+MATCH(B712&amp;C712&amp;E712,AvgAge!$B$5:$B$16)</f>
        <v>11</v>
      </c>
    </row>
    <row r="713" spans="1:16" x14ac:dyDescent="0.25">
      <c r="A713">
        <v>382</v>
      </c>
      <c r="B713">
        <v>1</v>
      </c>
      <c r="C713">
        <v>3</v>
      </c>
      <c r="D713" t="s">
        <v>566</v>
      </c>
      <c r="E713" t="s">
        <v>17</v>
      </c>
      <c r="F713">
        <f t="shared" si="22"/>
        <v>2</v>
      </c>
      <c r="G713">
        <v>1</v>
      </c>
      <c r="H713" s="4">
        <f>+IF(G713="",VLOOKUP(B713&amp;C713&amp;E713,AvgAge!$B$5:$AA$16,6,0),G713)</f>
        <v>1</v>
      </c>
      <c r="I713">
        <v>0</v>
      </c>
      <c r="J713">
        <v>2</v>
      </c>
      <c r="K713">
        <v>2653</v>
      </c>
      <c r="L713">
        <v>15.7417</v>
      </c>
      <c r="N713" t="s">
        <v>20</v>
      </c>
      <c r="O713">
        <f t="shared" si="23"/>
        <v>3</v>
      </c>
      <c r="P713">
        <f>+MATCH(B713&amp;C713&amp;E713,AvgAge!$B$5:$B$16)</f>
        <v>11</v>
      </c>
    </row>
    <row r="714" spans="1:16" x14ac:dyDescent="0.25">
      <c r="A714">
        <v>623</v>
      </c>
      <c r="B714">
        <v>1</v>
      </c>
      <c r="C714">
        <v>3</v>
      </c>
      <c r="D714" t="s">
        <v>883</v>
      </c>
      <c r="E714" t="s">
        <v>13</v>
      </c>
      <c r="F714">
        <f t="shared" si="22"/>
        <v>1</v>
      </c>
      <c r="G714">
        <v>20</v>
      </c>
      <c r="H714" s="4">
        <f>+IF(G714="",VLOOKUP(B714&amp;C714&amp;E714,AvgAge!$B$5:$AA$16,6,0),G714)</f>
        <v>20</v>
      </c>
      <c r="I714">
        <v>1</v>
      </c>
      <c r="J714">
        <v>1</v>
      </c>
      <c r="K714">
        <v>2653</v>
      </c>
      <c r="L714">
        <v>15.7417</v>
      </c>
      <c r="N714" t="s">
        <v>20</v>
      </c>
      <c r="O714">
        <f t="shared" si="23"/>
        <v>3</v>
      </c>
      <c r="P714">
        <f>+MATCH(B714&amp;C714&amp;E714,AvgAge!$B$5:$B$16)</f>
        <v>12</v>
      </c>
    </row>
    <row r="715" spans="1:16" x14ac:dyDescent="0.25">
      <c r="A715">
        <v>740</v>
      </c>
      <c r="B715">
        <v>0</v>
      </c>
      <c r="C715">
        <v>3</v>
      </c>
      <c r="D715" t="s">
        <v>1031</v>
      </c>
      <c r="E715" t="s">
        <v>13</v>
      </c>
      <c r="F715">
        <f t="shared" si="22"/>
        <v>1</v>
      </c>
      <c r="H715" s="4">
        <f>+IF(G715="",VLOOKUP(B715&amp;C715&amp;E715,AvgAge!$B$5:$AA$16,6,0),G715)</f>
        <v>27.255813953488371</v>
      </c>
      <c r="I715">
        <v>0</v>
      </c>
      <c r="J715">
        <v>0</v>
      </c>
      <c r="K715">
        <v>349218</v>
      </c>
      <c r="L715">
        <v>7.8958000000000004</v>
      </c>
      <c r="N715" t="s">
        <v>15</v>
      </c>
      <c r="O715">
        <f t="shared" si="23"/>
        <v>1</v>
      </c>
      <c r="P715">
        <f>+MATCH(B715&amp;C715&amp;E715,AvgAge!$B$5:$B$16)</f>
        <v>6</v>
      </c>
    </row>
    <row r="716" spans="1:16" x14ac:dyDescent="0.25">
      <c r="A716">
        <v>224</v>
      </c>
      <c r="B716">
        <v>0</v>
      </c>
      <c r="C716">
        <v>3</v>
      </c>
      <c r="D716" t="s">
        <v>340</v>
      </c>
      <c r="E716" t="s">
        <v>13</v>
      </c>
      <c r="F716">
        <f t="shared" si="22"/>
        <v>1</v>
      </c>
      <c r="H716" s="4">
        <f>+IF(G716="",VLOOKUP(B716&amp;C716&amp;E716,AvgAge!$B$5:$AA$16,6,0),G716)</f>
        <v>27.255813953488371</v>
      </c>
      <c r="I716">
        <v>0</v>
      </c>
      <c r="J716">
        <v>0</v>
      </c>
      <c r="K716">
        <v>349234</v>
      </c>
      <c r="L716">
        <v>7.8958000000000004</v>
      </c>
      <c r="N716" t="s">
        <v>15</v>
      </c>
      <c r="O716">
        <f t="shared" si="23"/>
        <v>1</v>
      </c>
      <c r="P716">
        <f>+MATCH(B716&amp;C716&amp;E716,AvgAge!$B$5:$B$16)</f>
        <v>6</v>
      </c>
    </row>
    <row r="717" spans="1:16" x14ac:dyDescent="0.25">
      <c r="A717">
        <v>126</v>
      </c>
      <c r="B717">
        <v>1</v>
      </c>
      <c r="C717">
        <v>3</v>
      </c>
      <c r="D717" t="s">
        <v>197</v>
      </c>
      <c r="E717" t="s">
        <v>13</v>
      </c>
      <c r="F717">
        <f t="shared" si="22"/>
        <v>1</v>
      </c>
      <c r="G717">
        <v>12</v>
      </c>
      <c r="H717" s="4">
        <f>+IF(G717="",VLOOKUP(B717&amp;C717&amp;E717,AvgAge!$B$5:$AA$16,6,0),G717)</f>
        <v>12</v>
      </c>
      <c r="I717">
        <v>1</v>
      </c>
      <c r="J717">
        <v>0</v>
      </c>
      <c r="K717">
        <v>2651</v>
      </c>
      <c r="L717">
        <v>11.2417</v>
      </c>
      <c r="N717" t="s">
        <v>20</v>
      </c>
      <c r="O717">
        <f t="shared" si="23"/>
        <v>3</v>
      </c>
      <c r="P717">
        <f>+MATCH(B717&amp;C717&amp;E717,AvgAge!$B$5:$B$16)</f>
        <v>12</v>
      </c>
    </row>
    <row r="718" spans="1:16" x14ac:dyDescent="0.25">
      <c r="A718">
        <v>40</v>
      </c>
      <c r="B718">
        <v>1</v>
      </c>
      <c r="C718">
        <v>3</v>
      </c>
      <c r="D718" t="s">
        <v>75</v>
      </c>
      <c r="E718" t="s">
        <v>17</v>
      </c>
      <c r="F718">
        <f t="shared" si="22"/>
        <v>2</v>
      </c>
      <c r="G718">
        <v>14</v>
      </c>
      <c r="H718" s="4">
        <f>+IF(G718="",VLOOKUP(B718&amp;C718&amp;E718,AvgAge!$B$5:$AA$16,6,0),G718)</f>
        <v>14</v>
      </c>
      <c r="I718">
        <v>1</v>
      </c>
      <c r="J718">
        <v>0</v>
      </c>
      <c r="K718">
        <v>2651</v>
      </c>
      <c r="L718">
        <v>11.2417</v>
      </c>
      <c r="N718" t="s">
        <v>20</v>
      </c>
      <c r="O718">
        <f t="shared" si="23"/>
        <v>3</v>
      </c>
      <c r="P718">
        <f>+MATCH(B718&amp;C718&amp;E718,AvgAge!$B$5:$B$16)</f>
        <v>11</v>
      </c>
    </row>
    <row r="719" spans="1:16" x14ac:dyDescent="0.25">
      <c r="A719">
        <v>316</v>
      </c>
      <c r="B719">
        <v>1</v>
      </c>
      <c r="C719">
        <v>3</v>
      </c>
      <c r="D719" t="s">
        <v>478</v>
      </c>
      <c r="E719" t="s">
        <v>17</v>
      </c>
      <c r="F719">
        <f t="shared" si="22"/>
        <v>2</v>
      </c>
      <c r="G719">
        <v>26</v>
      </c>
      <c r="H719" s="4">
        <f>+IF(G719="",VLOOKUP(B719&amp;C719&amp;E719,AvgAge!$B$5:$AA$16,6,0),G719)</f>
        <v>26</v>
      </c>
      <c r="I719">
        <v>0</v>
      </c>
      <c r="J719">
        <v>0</v>
      </c>
      <c r="K719">
        <v>347470</v>
      </c>
      <c r="L719">
        <v>7.8541999999999996</v>
      </c>
      <c r="N719" t="s">
        <v>15</v>
      </c>
      <c r="O719">
        <f t="shared" si="23"/>
        <v>1</v>
      </c>
      <c r="P719">
        <f>+MATCH(B719&amp;C719&amp;E719,AvgAge!$B$5:$B$16)</f>
        <v>11</v>
      </c>
    </row>
    <row r="720" spans="1:16" x14ac:dyDescent="0.25">
      <c r="A720">
        <v>762</v>
      </c>
      <c r="B720">
        <v>0</v>
      </c>
      <c r="C720">
        <v>3</v>
      </c>
      <c r="D720" t="s">
        <v>1058</v>
      </c>
      <c r="E720" t="s">
        <v>13</v>
      </c>
      <c r="F720">
        <f t="shared" si="22"/>
        <v>1</v>
      </c>
      <c r="G720">
        <v>41</v>
      </c>
      <c r="H720" s="4">
        <f>+IF(G720="",VLOOKUP(B720&amp;C720&amp;E720,AvgAge!$B$5:$AA$16,6,0),G720)</f>
        <v>41</v>
      </c>
      <c r="I720">
        <v>0</v>
      </c>
      <c r="J720">
        <v>0</v>
      </c>
      <c r="K720" t="s">
        <v>1059</v>
      </c>
      <c r="L720">
        <v>7.125</v>
      </c>
      <c r="N720" t="s">
        <v>15</v>
      </c>
      <c r="O720">
        <f t="shared" si="23"/>
        <v>1</v>
      </c>
      <c r="P720">
        <f>+MATCH(B720&amp;C720&amp;E720,AvgAge!$B$5:$B$16)</f>
        <v>6</v>
      </c>
    </row>
    <row r="721" spans="1:16" x14ac:dyDescent="0.25">
      <c r="A721">
        <v>401</v>
      </c>
      <c r="B721">
        <v>1</v>
      </c>
      <c r="C721">
        <v>3</v>
      </c>
      <c r="D721" t="s">
        <v>588</v>
      </c>
      <c r="E721" t="s">
        <v>13</v>
      </c>
      <c r="F721">
        <f t="shared" si="22"/>
        <v>1</v>
      </c>
      <c r="G721">
        <v>39</v>
      </c>
      <c r="H721" s="4">
        <f>+IF(G721="",VLOOKUP(B721&amp;C721&amp;E721,AvgAge!$B$5:$AA$16,6,0),G721)</f>
        <v>39</v>
      </c>
      <c r="I721">
        <v>0</v>
      </c>
      <c r="J721">
        <v>0</v>
      </c>
      <c r="K721" t="s">
        <v>589</v>
      </c>
      <c r="L721">
        <v>7.9249999999999998</v>
      </c>
      <c r="N721" t="s">
        <v>15</v>
      </c>
      <c r="O721">
        <f t="shared" si="23"/>
        <v>1</v>
      </c>
      <c r="P721">
        <f>+MATCH(B721&amp;C721&amp;E721,AvgAge!$B$5:$B$16)</f>
        <v>12</v>
      </c>
    </row>
    <row r="722" spans="1:16" x14ac:dyDescent="0.25">
      <c r="A722">
        <v>52</v>
      </c>
      <c r="B722">
        <v>0</v>
      </c>
      <c r="C722">
        <v>3</v>
      </c>
      <c r="D722" t="s">
        <v>89</v>
      </c>
      <c r="E722" t="s">
        <v>13</v>
      </c>
      <c r="F722">
        <f t="shared" si="22"/>
        <v>1</v>
      </c>
      <c r="G722">
        <v>21</v>
      </c>
      <c r="H722" s="4">
        <f>+IF(G722="",VLOOKUP(B722&amp;C722&amp;E722,AvgAge!$B$5:$AA$16,6,0),G722)</f>
        <v>21</v>
      </c>
      <c r="I722">
        <v>0</v>
      </c>
      <c r="J722">
        <v>0</v>
      </c>
      <c r="K722" t="s">
        <v>90</v>
      </c>
      <c r="L722">
        <v>7.8</v>
      </c>
      <c r="N722" t="s">
        <v>15</v>
      </c>
      <c r="O722">
        <f t="shared" si="23"/>
        <v>1</v>
      </c>
      <c r="P722">
        <f>+MATCH(B722&amp;C722&amp;E722,AvgAge!$B$5:$B$16)</f>
        <v>6</v>
      </c>
    </row>
    <row r="723" spans="1:16" x14ac:dyDescent="0.25">
      <c r="A723">
        <v>58</v>
      </c>
      <c r="B723">
        <v>0</v>
      </c>
      <c r="C723">
        <v>3</v>
      </c>
      <c r="D723" t="s">
        <v>101</v>
      </c>
      <c r="E723" t="s">
        <v>13</v>
      </c>
      <c r="F723">
        <f t="shared" si="22"/>
        <v>1</v>
      </c>
      <c r="G723">
        <v>28.5</v>
      </c>
      <c r="H723" s="4">
        <f>+IF(G723="",VLOOKUP(B723&amp;C723&amp;E723,AvgAge!$B$5:$AA$16,6,0),G723)</f>
        <v>28.5</v>
      </c>
      <c r="I723">
        <v>0</v>
      </c>
      <c r="J723">
        <v>0</v>
      </c>
      <c r="K723">
        <v>2697</v>
      </c>
      <c r="L723">
        <v>7.2291999999999996</v>
      </c>
      <c r="N723" t="s">
        <v>20</v>
      </c>
      <c r="O723">
        <f t="shared" si="23"/>
        <v>3</v>
      </c>
      <c r="P723">
        <f>+MATCH(B723&amp;C723&amp;E723,AvgAge!$B$5:$B$16)</f>
        <v>6</v>
      </c>
    </row>
    <row r="724" spans="1:16" x14ac:dyDescent="0.25">
      <c r="A724">
        <v>142</v>
      </c>
      <c r="B724">
        <v>1</v>
      </c>
      <c r="C724">
        <v>3</v>
      </c>
      <c r="D724" t="s">
        <v>222</v>
      </c>
      <c r="E724" t="s">
        <v>17</v>
      </c>
      <c r="F724">
        <f t="shared" si="22"/>
        <v>2</v>
      </c>
      <c r="G724">
        <v>22</v>
      </c>
      <c r="H724" s="4">
        <f>+IF(G724="",VLOOKUP(B724&amp;C724&amp;E724,AvgAge!$B$5:$AA$16,6,0),G724)</f>
        <v>22</v>
      </c>
      <c r="I724">
        <v>0</v>
      </c>
      <c r="J724">
        <v>0</v>
      </c>
      <c r="K724">
        <v>347081</v>
      </c>
      <c r="L724">
        <v>7.75</v>
      </c>
      <c r="N724" t="s">
        <v>15</v>
      </c>
      <c r="O724">
        <f t="shared" si="23"/>
        <v>1</v>
      </c>
      <c r="P724">
        <f>+MATCH(B724&amp;C724&amp;E724,AvgAge!$B$5:$B$16)</f>
        <v>11</v>
      </c>
    </row>
    <row r="725" spans="1:16" x14ac:dyDescent="0.25">
      <c r="A725">
        <v>327</v>
      </c>
      <c r="B725">
        <v>0</v>
      </c>
      <c r="C725">
        <v>3</v>
      </c>
      <c r="D725" t="s">
        <v>493</v>
      </c>
      <c r="E725" t="s">
        <v>13</v>
      </c>
      <c r="F725">
        <f t="shared" si="22"/>
        <v>1</v>
      </c>
      <c r="G725">
        <v>61</v>
      </c>
      <c r="H725" s="4">
        <f>+IF(G725="",VLOOKUP(B725&amp;C725&amp;E725,AvgAge!$B$5:$AA$16,6,0),G725)</f>
        <v>61</v>
      </c>
      <c r="I725">
        <v>0</v>
      </c>
      <c r="J725">
        <v>0</v>
      </c>
      <c r="K725">
        <v>345364</v>
      </c>
      <c r="L725">
        <v>6.2374999999999998</v>
      </c>
      <c r="N725" t="s">
        <v>15</v>
      </c>
      <c r="O725">
        <f t="shared" si="23"/>
        <v>1</v>
      </c>
      <c r="P725">
        <f>+MATCH(B725&amp;C725&amp;E725,AvgAge!$B$5:$B$16)</f>
        <v>6</v>
      </c>
    </row>
    <row r="726" spans="1:16" x14ac:dyDescent="0.25">
      <c r="A726">
        <v>365</v>
      </c>
      <c r="B726">
        <v>0</v>
      </c>
      <c r="C726">
        <v>3</v>
      </c>
      <c r="D726" t="s">
        <v>541</v>
      </c>
      <c r="E726" t="s">
        <v>13</v>
      </c>
      <c r="F726">
        <f t="shared" si="22"/>
        <v>1</v>
      </c>
      <c r="H726" s="4">
        <f>+IF(G726="",VLOOKUP(B726&amp;C726&amp;E726,AvgAge!$B$5:$AA$16,6,0),G726)</f>
        <v>27.255813953488371</v>
      </c>
      <c r="I726">
        <v>1</v>
      </c>
      <c r="J726">
        <v>0</v>
      </c>
      <c r="K726">
        <v>370365</v>
      </c>
      <c r="L726">
        <v>15.5</v>
      </c>
      <c r="N726" t="s">
        <v>27</v>
      </c>
      <c r="O726">
        <f t="shared" si="23"/>
        <v>2</v>
      </c>
      <c r="P726">
        <f>+MATCH(B726&amp;C726&amp;E726,AvgAge!$B$5:$B$16)</f>
        <v>6</v>
      </c>
    </row>
    <row r="727" spans="1:16" x14ac:dyDescent="0.25">
      <c r="A727">
        <v>553</v>
      </c>
      <c r="B727">
        <v>0</v>
      </c>
      <c r="C727">
        <v>3</v>
      </c>
      <c r="D727" t="s">
        <v>793</v>
      </c>
      <c r="E727" t="s">
        <v>13</v>
      </c>
      <c r="F727">
        <f t="shared" si="22"/>
        <v>1</v>
      </c>
      <c r="H727" s="4">
        <f>+IF(G727="",VLOOKUP(B727&amp;C727&amp;E727,AvgAge!$B$5:$AA$16,6,0),G727)</f>
        <v>27.255813953488371</v>
      </c>
      <c r="I727">
        <v>0</v>
      </c>
      <c r="J727">
        <v>0</v>
      </c>
      <c r="K727">
        <v>330979</v>
      </c>
      <c r="L727">
        <v>7.8292000000000002</v>
      </c>
      <c r="N727" t="s">
        <v>27</v>
      </c>
      <c r="O727">
        <f t="shared" si="23"/>
        <v>2</v>
      </c>
      <c r="P727">
        <f>+MATCH(B727&amp;C727&amp;E727,AvgAge!$B$5:$B$16)</f>
        <v>6</v>
      </c>
    </row>
    <row r="728" spans="1:16" x14ac:dyDescent="0.25">
      <c r="A728">
        <v>187</v>
      </c>
      <c r="B728">
        <v>1</v>
      </c>
      <c r="C728">
        <v>3</v>
      </c>
      <c r="D728" t="s">
        <v>290</v>
      </c>
      <c r="E728" t="s">
        <v>17</v>
      </c>
      <c r="F728">
        <f t="shared" si="22"/>
        <v>2</v>
      </c>
      <c r="H728" s="4">
        <f>+IF(G728="",VLOOKUP(B728&amp;C728&amp;E728,AvgAge!$B$5:$AA$16,6,0),G728)</f>
        <v>19.329787234042552</v>
      </c>
      <c r="I728">
        <v>1</v>
      </c>
      <c r="J728">
        <v>0</v>
      </c>
      <c r="K728">
        <v>370365</v>
      </c>
      <c r="L728">
        <v>15.5</v>
      </c>
      <c r="N728" t="s">
        <v>27</v>
      </c>
      <c r="O728">
        <f t="shared" si="23"/>
        <v>2</v>
      </c>
      <c r="P728">
        <f>+MATCH(B728&amp;C728&amp;E728,AvgAge!$B$5:$B$16)</f>
        <v>11</v>
      </c>
    </row>
    <row r="729" spans="1:16" x14ac:dyDescent="0.25">
      <c r="A729">
        <v>630</v>
      </c>
      <c r="B729">
        <v>0</v>
      </c>
      <c r="C729">
        <v>3</v>
      </c>
      <c r="D729" t="s">
        <v>892</v>
      </c>
      <c r="E729" t="s">
        <v>13</v>
      </c>
      <c r="F729">
        <f t="shared" si="22"/>
        <v>1</v>
      </c>
      <c r="H729" s="4">
        <f>+IF(G729="",VLOOKUP(B729&amp;C729&amp;E729,AvgAge!$B$5:$AA$16,6,0),G729)</f>
        <v>27.255813953488371</v>
      </c>
      <c r="I729">
        <v>0</v>
      </c>
      <c r="J729">
        <v>0</v>
      </c>
      <c r="K729">
        <v>334912</v>
      </c>
      <c r="L729">
        <v>7.7332999999999998</v>
      </c>
      <c r="N729" t="s">
        <v>27</v>
      </c>
      <c r="O729">
        <f t="shared" si="23"/>
        <v>2</v>
      </c>
      <c r="P729">
        <f>+MATCH(B729&amp;C729&amp;E729,AvgAge!$B$5:$B$16)</f>
        <v>6</v>
      </c>
    </row>
    <row r="730" spans="1:16" x14ac:dyDescent="0.25">
      <c r="A730">
        <v>460</v>
      </c>
      <c r="B730">
        <v>0</v>
      </c>
      <c r="C730">
        <v>3</v>
      </c>
      <c r="D730" t="s">
        <v>665</v>
      </c>
      <c r="E730" t="s">
        <v>13</v>
      </c>
      <c r="F730">
        <f t="shared" si="22"/>
        <v>1</v>
      </c>
      <c r="H730" s="4">
        <f>+IF(G730="",VLOOKUP(B730&amp;C730&amp;E730,AvgAge!$B$5:$AA$16,6,0),G730)</f>
        <v>27.255813953488371</v>
      </c>
      <c r="I730">
        <v>0</v>
      </c>
      <c r="J730">
        <v>0</v>
      </c>
      <c r="K730">
        <v>371060</v>
      </c>
      <c r="L730">
        <v>7.75</v>
      </c>
      <c r="N730" t="s">
        <v>27</v>
      </c>
      <c r="O730">
        <f t="shared" si="23"/>
        <v>2</v>
      </c>
      <c r="P730">
        <f>+MATCH(B730&amp;C730&amp;E730,AvgAge!$B$5:$B$16)</f>
        <v>6</v>
      </c>
    </row>
    <row r="731" spans="1:16" x14ac:dyDescent="0.25">
      <c r="A731">
        <v>351</v>
      </c>
      <c r="B731">
        <v>0</v>
      </c>
      <c r="C731">
        <v>3</v>
      </c>
      <c r="D731" t="s">
        <v>524</v>
      </c>
      <c r="E731" t="s">
        <v>13</v>
      </c>
      <c r="F731">
        <f t="shared" si="22"/>
        <v>1</v>
      </c>
      <c r="G731">
        <v>23</v>
      </c>
      <c r="H731" s="4">
        <f>+IF(G731="",VLOOKUP(B731&amp;C731&amp;E731,AvgAge!$B$5:$AA$16,6,0),G731)</f>
        <v>23</v>
      </c>
      <c r="I731">
        <v>0</v>
      </c>
      <c r="J731">
        <v>0</v>
      </c>
      <c r="K731">
        <v>7267</v>
      </c>
      <c r="L731">
        <v>9.2249999999999996</v>
      </c>
      <c r="N731" t="s">
        <v>15</v>
      </c>
      <c r="O731">
        <f t="shared" si="23"/>
        <v>1</v>
      </c>
      <c r="P731">
        <f>+MATCH(B731&amp;C731&amp;E731,AvgAge!$B$5:$B$16)</f>
        <v>6</v>
      </c>
    </row>
    <row r="732" spans="1:16" x14ac:dyDescent="0.25">
      <c r="A732">
        <v>48</v>
      </c>
      <c r="B732">
        <v>1</v>
      </c>
      <c r="C732">
        <v>3</v>
      </c>
      <c r="D732" t="s">
        <v>85</v>
      </c>
      <c r="E732" t="s">
        <v>17</v>
      </c>
      <c r="F732">
        <f t="shared" si="22"/>
        <v>2</v>
      </c>
      <c r="H732" s="4">
        <f>+IF(G732="",VLOOKUP(B732&amp;C732&amp;E732,AvgAge!$B$5:$AA$16,6,0),G732)</f>
        <v>19.329787234042552</v>
      </c>
      <c r="I732">
        <v>0</v>
      </c>
      <c r="J732">
        <v>0</v>
      </c>
      <c r="K732">
        <v>14311</v>
      </c>
      <c r="L732">
        <v>7.75</v>
      </c>
      <c r="N732" t="s">
        <v>27</v>
      </c>
      <c r="O732">
        <f t="shared" si="23"/>
        <v>2</v>
      </c>
      <c r="P732">
        <f>+MATCH(B732&amp;C732&amp;E732,AvgAge!$B$5:$B$16)</f>
        <v>11</v>
      </c>
    </row>
    <row r="733" spans="1:16" x14ac:dyDescent="0.25">
      <c r="A733">
        <v>29</v>
      </c>
      <c r="B733">
        <v>1</v>
      </c>
      <c r="C733">
        <v>3</v>
      </c>
      <c r="D733" t="s">
        <v>58</v>
      </c>
      <c r="E733" t="s">
        <v>17</v>
      </c>
      <c r="F733">
        <f t="shared" si="22"/>
        <v>2</v>
      </c>
      <c r="H733" s="4">
        <f>+IF(G733="",VLOOKUP(B733&amp;C733&amp;E733,AvgAge!$B$5:$AA$16,6,0),G733)</f>
        <v>19.329787234042552</v>
      </c>
      <c r="I733">
        <v>0</v>
      </c>
      <c r="J733">
        <v>0</v>
      </c>
      <c r="K733">
        <v>330959</v>
      </c>
      <c r="L733">
        <v>7.8792</v>
      </c>
      <c r="N733" t="s">
        <v>27</v>
      </c>
      <c r="O733">
        <f t="shared" si="23"/>
        <v>2</v>
      </c>
      <c r="P733">
        <f>+MATCH(B733&amp;C733&amp;E733,AvgAge!$B$5:$B$16)</f>
        <v>11</v>
      </c>
    </row>
    <row r="734" spans="1:16" x14ac:dyDescent="0.25">
      <c r="A734">
        <v>555</v>
      </c>
      <c r="B734">
        <v>1</v>
      </c>
      <c r="C734">
        <v>3</v>
      </c>
      <c r="D734" t="s">
        <v>795</v>
      </c>
      <c r="E734" t="s">
        <v>17</v>
      </c>
      <c r="F734">
        <f t="shared" si="22"/>
        <v>2</v>
      </c>
      <c r="G734">
        <v>22</v>
      </c>
      <c r="H734" s="4">
        <f>+IF(G734="",VLOOKUP(B734&amp;C734&amp;E734,AvgAge!$B$5:$AA$16,6,0),G734)</f>
        <v>22</v>
      </c>
      <c r="I734">
        <v>0</v>
      </c>
      <c r="J734">
        <v>0</v>
      </c>
      <c r="K734">
        <v>347085</v>
      </c>
      <c r="L734">
        <v>7.7750000000000004</v>
      </c>
      <c r="N734" t="s">
        <v>15</v>
      </c>
      <c r="O734">
        <f t="shared" si="23"/>
        <v>1</v>
      </c>
      <c r="P734">
        <f>+MATCH(B734&amp;C734&amp;E734,AvgAge!$B$5:$B$16)</f>
        <v>11</v>
      </c>
    </row>
    <row r="735" spans="1:16" x14ac:dyDescent="0.25">
      <c r="A735">
        <v>654</v>
      </c>
      <c r="B735">
        <v>1</v>
      </c>
      <c r="C735">
        <v>3</v>
      </c>
      <c r="D735" t="s">
        <v>922</v>
      </c>
      <c r="E735" t="s">
        <v>17</v>
      </c>
      <c r="F735">
        <f t="shared" si="22"/>
        <v>2</v>
      </c>
      <c r="H735" s="4">
        <f>+IF(G735="",VLOOKUP(B735&amp;C735&amp;E735,AvgAge!$B$5:$AA$16,6,0),G735)</f>
        <v>19.329787234042552</v>
      </c>
      <c r="I735">
        <v>0</v>
      </c>
      <c r="J735">
        <v>0</v>
      </c>
      <c r="K735">
        <v>330919</v>
      </c>
      <c r="L735">
        <v>7.8292000000000002</v>
      </c>
      <c r="N735" t="s">
        <v>27</v>
      </c>
      <c r="O735">
        <f t="shared" si="23"/>
        <v>2</v>
      </c>
      <c r="P735">
        <f>+MATCH(B735&amp;C735&amp;E735,AvgAge!$B$5:$B$16)</f>
        <v>11</v>
      </c>
    </row>
    <row r="736" spans="1:16" x14ac:dyDescent="0.25">
      <c r="A736">
        <v>509</v>
      </c>
      <c r="B736">
        <v>0</v>
      </c>
      <c r="C736">
        <v>3</v>
      </c>
      <c r="D736" t="s">
        <v>730</v>
      </c>
      <c r="E736" t="s">
        <v>13</v>
      </c>
      <c r="F736">
        <f t="shared" si="22"/>
        <v>1</v>
      </c>
      <c r="G736">
        <v>28</v>
      </c>
      <c r="H736" s="4">
        <f>+IF(G736="",VLOOKUP(B736&amp;C736&amp;E736,AvgAge!$B$5:$AA$16,6,0),G736)</f>
        <v>28</v>
      </c>
      <c r="I736">
        <v>0</v>
      </c>
      <c r="J736">
        <v>0</v>
      </c>
      <c r="K736" t="s">
        <v>731</v>
      </c>
      <c r="L736">
        <v>22.524999999999999</v>
      </c>
      <c r="N736" t="s">
        <v>15</v>
      </c>
      <c r="O736">
        <f t="shared" si="23"/>
        <v>1</v>
      </c>
      <c r="P736">
        <f>+MATCH(B736&amp;C736&amp;E736,AvgAge!$B$5:$B$16)</f>
        <v>6</v>
      </c>
    </row>
    <row r="737" spans="1:16" x14ac:dyDescent="0.25">
      <c r="A737">
        <v>198</v>
      </c>
      <c r="B737">
        <v>0</v>
      </c>
      <c r="C737">
        <v>3</v>
      </c>
      <c r="D737" t="s">
        <v>304</v>
      </c>
      <c r="E737" t="s">
        <v>13</v>
      </c>
      <c r="F737">
        <f t="shared" si="22"/>
        <v>1</v>
      </c>
      <c r="G737">
        <v>42</v>
      </c>
      <c r="H737" s="4">
        <f>+IF(G737="",VLOOKUP(B737&amp;C737&amp;E737,AvgAge!$B$5:$AA$16,6,0),G737)</f>
        <v>42</v>
      </c>
      <c r="I737">
        <v>0</v>
      </c>
      <c r="J737">
        <v>1</v>
      </c>
      <c r="K737">
        <v>4579</v>
      </c>
      <c r="L737">
        <v>8.4041999999999994</v>
      </c>
      <c r="N737" t="s">
        <v>15</v>
      </c>
      <c r="O737">
        <f t="shared" si="23"/>
        <v>1</v>
      </c>
      <c r="P737">
        <f>+MATCH(B737&amp;C737&amp;E737,AvgAge!$B$5:$B$16)</f>
        <v>6</v>
      </c>
    </row>
    <row r="738" spans="1:16" x14ac:dyDescent="0.25">
      <c r="A738">
        <v>155</v>
      </c>
      <c r="B738">
        <v>0</v>
      </c>
      <c r="C738">
        <v>3</v>
      </c>
      <c r="D738" t="s">
        <v>242</v>
      </c>
      <c r="E738" t="s">
        <v>13</v>
      </c>
      <c r="F738">
        <f t="shared" si="22"/>
        <v>1</v>
      </c>
      <c r="H738" s="4">
        <f>+IF(G738="",VLOOKUP(B738&amp;C738&amp;E738,AvgAge!$B$5:$AA$16,6,0),G738)</f>
        <v>27.255813953488371</v>
      </c>
      <c r="I738">
        <v>0</v>
      </c>
      <c r="J738">
        <v>0</v>
      </c>
      <c r="K738" t="s">
        <v>243</v>
      </c>
      <c r="L738">
        <v>7.3125</v>
      </c>
      <c r="N738" t="s">
        <v>15</v>
      </c>
      <c r="O738">
        <f t="shared" si="23"/>
        <v>1</v>
      </c>
      <c r="P738">
        <f>+MATCH(B738&amp;C738&amp;E738,AvgAge!$B$5:$B$16)</f>
        <v>6</v>
      </c>
    </row>
    <row r="739" spans="1:16" x14ac:dyDescent="0.25">
      <c r="A739">
        <v>397</v>
      </c>
      <c r="B739">
        <v>0</v>
      </c>
      <c r="C739">
        <v>3</v>
      </c>
      <c r="D739" t="s">
        <v>584</v>
      </c>
      <c r="E739" t="s">
        <v>17</v>
      </c>
      <c r="F739">
        <f t="shared" si="22"/>
        <v>2</v>
      </c>
      <c r="G739">
        <v>31</v>
      </c>
      <c r="H739" s="4">
        <f>+IF(G739="",VLOOKUP(B739&amp;C739&amp;E739,AvgAge!$B$5:$AA$16,6,0),G739)</f>
        <v>31</v>
      </c>
      <c r="I739">
        <v>0</v>
      </c>
      <c r="J739">
        <v>0</v>
      </c>
      <c r="K739">
        <v>350407</v>
      </c>
      <c r="L739">
        <v>7.8541999999999996</v>
      </c>
      <c r="N739" t="s">
        <v>15</v>
      </c>
      <c r="O739">
        <f t="shared" si="23"/>
        <v>1</v>
      </c>
      <c r="P739">
        <f>+MATCH(B739&amp;C739&amp;E739,AvgAge!$B$5:$B$16)</f>
        <v>5</v>
      </c>
    </row>
    <row r="740" spans="1:16" x14ac:dyDescent="0.25">
      <c r="A740">
        <v>282</v>
      </c>
      <c r="B740">
        <v>0</v>
      </c>
      <c r="C740">
        <v>3</v>
      </c>
      <c r="D740" t="s">
        <v>426</v>
      </c>
      <c r="E740" t="s">
        <v>13</v>
      </c>
      <c r="F740">
        <f t="shared" si="22"/>
        <v>1</v>
      </c>
      <c r="G740">
        <v>28</v>
      </c>
      <c r="H740" s="4">
        <f>+IF(G740="",VLOOKUP(B740&amp;C740&amp;E740,AvgAge!$B$5:$AA$16,6,0),G740)</f>
        <v>28</v>
      </c>
      <c r="I740">
        <v>0</v>
      </c>
      <c r="J740">
        <v>0</v>
      </c>
      <c r="K740">
        <v>347464</v>
      </c>
      <c r="L740">
        <v>7.8541999999999996</v>
      </c>
      <c r="N740" t="s">
        <v>15</v>
      </c>
      <c r="O740">
        <f t="shared" si="23"/>
        <v>1</v>
      </c>
      <c r="P740">
        <f>+MATCH(B740&amp;C740&amp;E740,AvgAge!$B$5:$B$16)</f>
        <v>6</v>
      </c>
    </row>
    <row r="741" spans="1:16" x14ac:dyDescent="0.25">
      <c r="A741">
        <v>683</v>
      </c>
      <c r="B741">
        <v>0</v>
      </c>
      <c r="C741">
        <v>3</v>
      </c>
      <c r="D741" t="s">
        <v>961</v>
      </c>
      <c r="E741" t="s">
        <v>13</v>
      </c>
      <c r="F741">
        <f t="shared" si="22"/>
        <v>1</v>
      </c>
      <c r="G741">
        <v>20</v>
      </c>
      <c r="H741" s="4">
        <f>+IF(G741="",VLOOKUP(B741&amp;C741&amp;E741,AvgAge!$B$5:$AA$16,6,0),G741)</f>
        <v>20</v>
      </c>
      <c r="I741">
        <v>0</v>
      </c>
      <c r="J741">
        <v>0</v>
      </c>
      <c r="K741">
        <v>6563</v>
      </c>
      <c r="L741">
        <v>9.2249999999999996</v>
      </c>
      <c r="N741" t="s">
        <v>15</v>
      </c>
      <c r="O741">
        <f t="shared" si="23"/>
        <v>1</v>
      </c>
      <c r="P741">
        <f>+MATCH(B741&amp;C741&amp;E741,AvgAge!$B$5:$B$16)</f>
        <v>6</v>
      </c>
    </row>
    <row r="742" spans="1:16" x14ac:dyDescent="0.25">
      <c r="A742">
        <v>405</v>
      </c>
      <c r="B742">
        <v>0</v>
      </c>
      <c r="C742">
        <v>3</v>
      </c>
      <c r="D742" t="s">
        <v>593</v>
      </c>
      <c r="E742" t="s">
        <v>17</v>
      </c>
      <c r="F742">
        <f t="shared" si="22"/>
        <v>2</v>
      </c>
      <c r="G742">
        <v>20</v>
      </c>
      <c r="H742" s="4">
        <f>+IF(G742="",VLOOKUP(B742&amp;C742&amp;E742,AvgAge!$B$5:$AA$16,6,0),G742)</f>
        <v>20</v>
      </c>
      <c r="I742">
        <v>0</v>
      </c>
      <c r="J742">
        <v>0</v>
      </c>
      <c r="K742">
        <v>315096</v>
      </c>
      <c r="L742">
        <v>8.6624999999999996</v>
      </c>
      <c r="N742" t="s">
        <v>15</v>
      </c>
      <c r="O742">
        <f t="shared" si="23"/>
        <v>1</v>
      </c>
      <c r="P742">
        <f>+MATCH(B742&amp;C742&amp;E742,AvgAge!$B$5:$B$16)</f>
        <v>5</v>
      </c>
    </row>
    <row r="743" spans="1:16" x14ac:dyDescent="0.25">
      <c r="A743">
        <v>726</v>
      </c>
      <c r="B743">
        <v>0</v>
      </c>
      <c r="C743">
        <v>3</v>
      </c>
      <c r="D743" t="s">
        <v>1015</v>
      </c>
      <c r="E743" t="s">
        <v>13</v>
      </c>
      <c r="F743">
        <f t="shared" si="22"/>
        <v>1</v>
      </c>
      <c r="G743">
        <v>20</v>
      </c>
      <c r="H743" s="4">
        <f>+IF(G743="",VLOOKUP(B743&amp;C743&amp;E743,AvgAge!$B$5:$AA$16,6,0),G743)</f>
        <v>20</v>
      </c>
      <c r="I743">
        <v>0</v>
      </c>
      <c r="J743">
        <v>0</v>
      </c>
      <c r="K743">
        <v>315094</v>
      </c>
      <c r="L743">
        <v>8.6624999999999996</v>
      </c>
      <c r="N743" t="s">
        <v>15</v>
      </c>
      <c r="O743">
        <f t="shared" si="23"/>
        <v>1</v>
      </c>
      <c r="P743">
        <f>+MATCH(B743&amp;C743&amp;E743,AvgAge!$B$5:$B$16)</f>
        <v>6</v>
      </c>
    </row>
    <row r="744" spans="1:16" x14ac:dyDescent="0.25">
      <c r="A744">
        <v>139</v>
      </c>
      <c r="B744">
        <v>0</v>
      </c>
      <c r="C744">
        <v>3</v>
      </c>
      <c r="D744" t="s">
        <v>217</v>
      </c>
      <c r="E744" t="s">
        <v>13</v>
      </c>
      <c r="F744">
        <f t="shared" si="22"/>
        <v>1</v>
      </c>
      <c r="G744">
        <v>16</v>
      </c>
      <c r="H744" s="4">
        <f>+IF(G744="",VLOOKUP(B744&amp;C744&amp;E744,AvgAge!$B$5:$AA$16,6,0),G744)</f>
        <v>16</v>
      </c>
      <c r="I744">
        <v>0</v>
      </c>
      <c r="J744">
        <v>0</v>
      </c>
      <c r="K744">
        <v>7534</v>
      </c>
      <c r="L744">
        <v>9.2166999999999994</v>
      </c>
      <c r="N744" t="s">
        <v>15</v>
      </c>
      <c r="O744">
        <f t="shared" si="23"/>
        <v>1</v>
      </c>
      <c r="P744">
        <f>+MATCH(B744&amp;C744&amp;E744,AvgAge!$B$5:$B$16)</f>
        <v>6</v>
      </c>
    </row>
    <row r="745" spans="1:16" x14ac:dyDescent="0.25">
      <c r="A745">
        <v>798</v>
      </c>
      <c r="B745">
        <v>1</v>
      </c>
      <c r="C745">
        <v>3</v>
      </c>
      <c r="D745" t="s">
        <v>1106</v>
      </c>
      <c r="E745" t="s">
        <v>17</v>
      </c>
      <c r="F745">
        <f t="shared" si="22"/>
        <v>2</v>
      </c>
      <c r="G745">
        <v>31</v>
      </c>
      <c r="H745" s="4">
        <f>+IF(G745="",VLOOKUP(B745&amp;C745&amp;E745,AvgAge!$B$5:$AA$16,6,0),G745)</f>
        <v>31</v>
      </c>
      <c r="I745">
        <v>0</v>
      </c>
      <c r="J745">
        <v>0</v>
      </c>
      <c r="K745">
        <v>349244</v>
      </c>
      <c r="L745">
        <v>8.6832999999999991</v>
      </c>
      <c r="N745" t="s">
        <v>15</v>
      </c>
      <c r="O745">
        <f t="shared" si="23"/>
        <v>1</v>
      </c>
      <c r="P745">
        <f>+MATCH(B745&amp;C745&amp;E745,AvgAge!$B$5:$B$16)</f>
        <v>11</v>
      </c>
    </row>
    <row r="746" spans="1:16" x14ac:dyDescent="0.25">
      <c r="A746">
        <v>503</v>
      </c>
      <c r="B746">
        <v>0</v>
      </c>
      <c r="C746">
        <v>3</v>
      </c>
      <c r="D746" t="s">
        <v>723</v>
      </c>
      <c r="E746" t="s">
        <v>17</v>
      </c>
      <c r="F746">
        <f t="shared" si="22"/>
        <v>2</v>
      </c>
      <c r="H746" s="4">
        <f>+IF(G746="",VLOOKUP(B746&amp;C746&amp;E746,AvgAge!$B$5:$AA$16,6,0),G746)</f>
        <v>23.818181818181817</v>
      </c>
      <c r="I746">
        <v>0</v>
      </c>
      <c r="J746">
        <v>0</v>
      </c>
      <c r="K746">
        <v>330909</v>
      </c>
      <c r="L746">
        <v>7.6292</v>
      </c>
      <c r="N746" t="s">
        <v>27</v>
      </c>
      <c r="O746">
        <f t="shared" si="23"/>
        <v>2</v>
      </c>
      <c r="P746">
        <f>+MATCH(B746&amp;C746&amp;E746,AvgAge!$B$5:$B$16)</f>
        <v>5</v>
      </c>
    </row>
    <row r="747" spans="1:16" x14ac:dyDescent="0.25">
      <c r="A747">
        <v>8</v>
      </c>
      <c r="B747">
        <v>0</v>
      </c>
      <c r="C747">
        <v>3</v>
      </c>
      <c r="D747" t="s">
        <v>30</v>
      </c>
      <c r="E747" t="s">
        <v>13</v>
      </c>
      <c r="F747">
        <f t="shared" si="22"/>
        <v>1</v>
      </c>
      <c r="G747">
        <v>2</v>
      </c>
      <c r="H747" s="4">
        <f>+IF(G747="",VLOOKUP(B747&amp;C747&amp;E747,AvgAge!$B$5:$AA$16,6,0),G747)</f>
        <v>2</v>
      </c>
      <c r="I747">
        <v>3</v>
      </c>
      <c r="J747">
        <v>1</v>
      </c>
      <c r="K747">
        <v>349909</v>
      </c>
      <c r="L747">
        <v>21.074999999999999</v>
      </c>
      <c r="N747" t="s">
        <v>15</v>
      </c>
      <c r="O747">
        <f t="shared" si="23"/>
        <v>1</v>
      </c>
      <c r="P747">
        <f>+MATCH(B747&amp;C747&amp;E747,AvgAge!$B$5:$B$16)</f>
        <v>6</v>
      </c>
    </row>
    <row r="748" spans="1:16" x14ac:dyDescent="0.25">
      <c r="A748">
        <v>375</v>
      </c>
      <c r="B748">
        <v>0</v>
      </c>
      <c r="C748">
        <v>3</v>
      </c>
      <c r="D748" t="s">
        <v>556</v>
      </c>
      <c r="E748" t="s">
        <v>17</v>
      </c>
      <c r="F748">
        <f t="shared" si="22"/>
        <v>2</v>
      </c>
      <c r="G748">
        <v>3</v>
      </c>
      <c r="H748" s="4">
        <f>+IF(G748="",VLOOKUP(B748&amp;C748&amp;E748,AvgAge!$B$5:$AA$16,6,0),G748)</f>
        <v>3</v>
      </c>
      <c r="I748">
        <v>3</v>
      </c>
      <c r="J748">
        <v>1</v>
      </c>
      <c r="K748">
        <v>349909</v>
      </c>
      <c r="L748">
        <v>21.074999999999999</v>
      </c>
      <c r="N748" t="s">
        <v>15</v>
      </c>
      <c r="O748">
        <f t="shared" si="23"/>
        <v>1</v>
      </c>
      <c r="P748">
        <f>+MATCH(B748&amp;C748&amp;E748,AvgAge!$B$5:$B$16)</f>
        <v>5</v>
      </c>
    </row>
    <row r="749" spans="1:16" x14ac:dyDescent="0.25">
      <c r="A749">
        <v>25</v>
      </c>
      <c r="B749">
        <v>0</v>
      </c>
      <c r="C749">
        <v>3</v>
      </c>
      <c r="D749" t="s">
        <v>53</v>
      </c>
      <c r="E749" t="s">
        <v>17</v>
      </c>
      <c r="F749">
        <f t="shared" si="22"/>
        <v>2</v>
      </c>
      <c r="G749">
        <v>8</v>
      </c>
      <c r="H749" s="4">
        <f>+IF(G749="",VLOOKUP(B749&amp;C749&amp;E749,AvgAge!$B$5:$AA$16,6,0),G749)</f>
        <v>8</v>
      </c>
      <c r="I749">
        <v>3</v>
      </c>
      <c r="J749">
        <v>1</v>
      </c>
      <c r="K749">
        <v>349909</v>
      </c>
      <c r="L749">
        <v>21.074999999999999</v>
      </c>
      <c r="N749" t="s">
        <v>15</v>
      </c>
      <c r="O749">
        <f t="shared" si="23"/>
        <v>1</v>
      </c>
      <c r="P749">
        <f>+MATCH(B749&amp;C749&amp;E749,AvgAge!$B$5:$B$16)</f>
        <v>5</v>
      </c>
    </row>
    <row r="750" spans="1:16" x14ac:dyDescent="0.25">
      <c r="A750">
        <v>568</v>
      </c>
      <c r="B750">
        <v>0</v>
      </c>
      <c r="C750">
        <v>3</v>
      </c>
      <c r="D750" t="s">
        <v>812</v>
      </c>
      <c r="E750" t="s">
        <v>17</v>
      </c>
      <c r="F750">
        <f t="shared" si="22"/>
        <v>2</v>
      </c>
      <c r="G750">
        <v>29</v>
      </c>
      <c r="H750" s="4">
        <f>+IF(G750="",VLOOKUP(B750&amp;C750&amp;E750,AvgAge!$B$5:$AA$16,6,0),G750)</f>
        <v>29</v>
      </c>
      <c r="I750">
        <v>0</v>
      </c>
      <c r="J750">
        <v>4</v>
      </c>
      <c r="K750">
        <v>349909</v>
      </c>
      <c r="L750">
        <v>21.074999999999999</v>
      </c>
      <c r="N750" t="s">
        <v>15</v>
      </c>
      <c r="O750">
        <f t="shared" si="23"/>
        <v>1</v>
      </c>
      <c r="P750">
        <f>+MATCH(B750&amp;C750&amp;E750,AvgAge!$B$5:$B$16)</f>
        <v>5</v>
      </c>
    </row>
    <row r="751" spans="1:16" x14ac:dyDescent="0.25">
      <c r="A751">
        <v>165</v>
      </c>
      <c r="B751">
        <v>0</v>
      </c>
      <c r="C751">
        <v>3</v>
      </c>
      <c r="D751" t="s">
        <v>257</v>
      </c>
      <c r="E751" t="s">
        <v>13</v>
      </c>
      <c r="F751">
        <f t="shared" si="22"/>
        <v>1</v>
      </c>
      <c r="G751">
        <v>1</v>
      </c>
      <c r="H751" s="4">
        <f>+IF(G751="",VLOOKUP(B751&amp;C751&amp;E751,AvgAge!$B$5:$AA$16,6,0),G751)</f>
        <v>1</v>
      </c>
      <c r="I751">
        <v>4</v>
      </c>
      <c r="J751">
        <v>1</v>
      </c>
      <c r="K751">
        <v>3101295</v>
      </c>
      <c r="L751">
        <v>39.6875</v>
      </c>
      <c r="N751" t="s">
        <v>15</v>
      </c>
      <c r="O751">
        <f t="shared" si="23"/>
        <v>1</v>
      </c>
      <c r="P751">
        <f>+MATCH(B751&amp;C751&amp;E751,AvgAge!$B$5:$B$16)</f>
        <v>6</v>
      </c>
    </row>
    <row r="752" spans="1:16" x14ac:dyDescent="0.25">
      <c r="A752">
        <v>51</v>
      </c>
      <c r="B752">
        <v>0</v>
      </c>
      <c r="C752">
        <v>3</v>
      </c>
      <c r="D752" t="s">
        <v>88</v>
      </c>
      <c r="E752" t="s">
        <v>13</v>
      </c>
      <c r="F752">
        <f t="shared" si="22"/>
        <v>1</v>
      </c>
      <c r="G752">
        <v>7</v>
      </c>
      <c r="H752" s="4">
        <f>+IF(G752="",VLOOKUP(B752&amp;C752&amp;E752,AvgAge!$B$5:$AA$16,6,0),G752)</f>
        <v>7</v>
      </c>
      <c r="I752">
        <v>4</v>
      </c>
      <c r="J752">
        <v>1</v>
      </c>
      <c r="K752">
        <v>3101295</v>
      </c>
      <c r="L752">
        <v>39.6875</v>
      </c>
      <c r="N752" t="s">
        <v>15</v>
      </c>
      <c r="O752">
        <f t="shared" si="23"/>
        <v>1</v>
      </c>
      <c r="P752">
        <f>+MATCH(B752&amp;C752&amp;E752,AvgAge!$B$5:$B$16)</f>
        <v>6</v>
      </c>
    </row>
    <row r="753" spans="1:16" x14ac:dyDescent="0.25">
      <c r="A753">
        <v>825</v>
      </c>
      <c r="B753">
        <v>0</v>
      </c>
      <c r="C753">
        <v>3</v>
      </c>
      <c r="D753" t="s">
        <v>1139</v>
      </c>
      <c r="E753" t="s">
        <v>13</v>
      </c>
      <c r="F753">
        <f t="shared" si="22"/>
        <v>1</v>
      </c>
      <c r="G753">
        <v>2</v>
      </c>
      <c r="H753" s="4">
        <f>+IF(G753="",VLOOKUP(B753&amp;C753&amp;E753,AvgAge!$B$5:$AA$16,6,0),G753)</f>
        <v>2</v>
      </c>
      <c r="I753">
        <v>4</v>
      </c>
      <c r="J753">
        <v>1</v>
      </c>
      <c r="K753">
        <v>3101295</v>
      </c>
      <c r="L753">
        <v>39.6875</v>
      </c>
      <c r="N753" t="s">
        <v>15</v>
      </c>
      <c r="O753">
        <f t="shared" si="23"/>
        <v>1</v>
      </c>
      <c r="P753">
        <f>+MATCH(B753&amp;C753&amp;E753,AvgAge!$B$5:$B$16)</f>
        <v>6</v>
      </c>
    </row>
    <row r="754" spans="1:16" x14ac:dyDescent="0.25">
      <c r="A754">
        <v>267</v>
      </c>
      <c r="B754">
        <v>0</v>
      </c>
      <c r="C754">
        <v>3</v>
      </c>
      <c r="D754" t="s">
        <v>403</v>
      </c>
      <c r="E754" t="s">
        <v>13</v>
      </c>
      <c r="F754">
        <f t="shared" si="22"/>
        <v>1</v>
      </c>
      <c r="G754">
        <v>16</v>
      </c>
      <c r="H754" s="4">
        <f>+IF(G754="",VLOOKUP(B754&amp;C754&amp;E754,AvgAge!$B$5:$AA$16,6,0),G754)</f>
        <v>16</v>
      </c>
      <c r="I754">
        <v>4</v>
      </c>
      <c r="J754">
        <v>1</v>
      </c>
      <c r="K754">
        <v>3101295</v>
      </c>
      <c r="L754">
        <v>39.6875</v>
      </c>
      <c r="N754" t="s">
        <v>15</v>
      </c>
      <c r="O754">
        <f t="shared" si="23"/>
        <v>1</v>
      </c>
      <c r="P754">
        <f>+MATCH(B754&amp;C754&amp;E754,AvgAge!$B$5:$B$16)</f>
        <v>6</v>
      </c>
    </row>
    <row r="755" spans="1:16" x14ac:dyDescent="0.25">
      <c r="A755">
        <v>687</v>
      </c>
      <c r="B755">
        <v>0</v>
      </c>
      <c r="C755">
        <v>3</v>
      </c>
      <c r="D755" t="s">
        <v>965</v>
      </c>
      <c r="E755" t="s">
        <v>13</v>
      </c>
      <c r="F755">
        <f t="shared" si="22"/>
        <v>1</v>
      </c>
      <c r="G755">
        <v>14</v>
      </c>
      <c r="H755" s="4">
        <f>+IF(G755="",VLOOKUP(B755&amp;C755&amp;E755,AvgAge!$B$5:$AA$16,6,0),G755)</f>
        <v>14</v>
      </c>
      <c r="I755">
        <v>4</v>
      </c>
      <c r="J755">
        <v>1</v>
      </c>
      <c r="K755">
        <v>3101295</v>
      </c>
      <c r="L755">
        <v>39.6875</v>
      </c>
      <c r="N755" t="s">
        <v>15</v>
      </c>
      <c r="O755">
        <f t="shared" si="23"/>
        <v>1</v>
      </c>
      <c r="P755">
        <f>+MATCH(B755&amp;C755&amp;E755,AvgAge!$B$5:$B$16)</f>
        <v>6</v>
      </c>
    </row>
    <row r="756" spans="1:16" x14ac:dyDescent="0.25">
      <c r="A756">
        <v>639</v>
      </c>
      <c r="B756">
        <v>0</v>
      </c>
      <c r="C756">
        <v>3</v>
      </c>
      <c r="D756" t="s">
        <v>904</v>
      </c>
      <c r="E756" t="s">
        <v>17</v>
      </c>
      <c r="F756">
        <f t="shared" si="22"/>
        <v>2</v>
      </c>
      <c r="G756">
        <v>41</v>
      </c>
      <c r="H756" s="4">
        <f>+IF(G756="",VLOOKUP(B756&amp;C756&amp;E756,AvgAge!$B$5:$AA$16,6,0),G756)</f>
        <v>41</v>
      </c>
      <c r="I756">
        <v>0</v>
      </c>
      <c r="J756">
        <v>5</v>
      </c>
      <c r="K756">
        <v>3101295</v>
      </c>
      <c r="L756">
        <v>39.6875</v>
      </c>
      <c r="N756" t="s">
        <v>15</v>
      </c>
      <c r="O756">
        <f t="shared" si="23"/>
        <v>1</v>
      </c>
      <c r="P756">
        <f>+MATCH(B756&amp;C756&amp;E756,AvgAge!$B$5:$B$16)</f>
        <v>5</v>
      </c>
    </row>
    <row r="757" spans="1:16" x14ac:dyDescent="0.25">
      <c r="A757">
        <v>837</v>
      </c>
      <c r="B757">
        <v>0</v>
      </c>
      <c r="C757">
        <v>3</v>
      </c>
      <c r="D757" t="s">
        <v>1153</v>
      </c>
      <c r="E757" t="s">
        <v>13</v>
      </c>
      <c r="F757">
        <f t="shared" si="22"/>
        <v>1</v>
      </c>
      <c r="G757">
        <v>21</v>
      </c>
      <c r="H757" s="4">
        <f>+IF(G757="",VLOOKUP(B757&amp;C757&amp;E757,AvgAge!$B$5:$AA$16,6,0),G757)</f>
        <v>21</v>
      </c>
      <c r="I757">
        <v>0</v>
      </c>
      <c r="J757">
        <v>0</v>
      </c>
      <c r="K757">
        <v>315097</v>
      </c>
      <c r="L757">
        <v>8.6624999999999996</v>
      </c>
      <c r="N757" t="s">
        <v>15</v>
      </c>
      <c r="O757">
        <f t="shared" si="23"/>
        <v>1</v>
      </c>
      <c r="P757">
        <f>+MATCH(B757&amp;C757&amp;E757,AvgAge!$B$5:$B$16)</f>
        <v>6</v>
      </c>
    </row>
    <row r="758" spans="1:16" x14ac:dyDescent="0.25">
      <c r="A758">
        <v>576</v>
      </c>
      <c r="B758">
        <v>0</v>
      </c>
      <c r="C758">
        <v>3</v>
      </c>
      <c r="D758" t="s">
        <v>824</v>
      </c>
      <c r="E758" t="s">
        <v>13</v>
      </c>
      <c r="F758">
        <f t="shared" si="22"/>
        <v>1</v>
      </c>
      <c r="G758">
        <v>19</v>
      </c>
      <c r="H758" s="4">
        <f>+IF(G758="",VLOOKUP(B758&amp;C758&amp;E758,AvgAge!$B$5:$AA$16,6,0),G758)</f>
        <v>19</v>
      </c>
      <c r="I758">
        <v>0</v>
      </c>
      <c r="J758">
        <v>0</v>
      </c>
      <c r="K758">
        <v>358585</v>
      </c>
      <c r="L758">
        <v>14.5</v>
      </c>
      <c r="N758" t="s">
        <v>15</v>
      </c>
      <c r="O758">
        <f t="shared" si="23"/>
        <v>1</v>
      </c>
      <c r="P758">
        <f>+MATCH(B758&amp;C758&amp;E758,AvgAge!$B$5:$B$16)</f>
        <v>6</v>
      </c>
    </row>
    <row r="759" spans="1:16" x14ac:dyDescent="0.25">
      <c r="A759">
        <v>585</v>
      </c>
      <c r="B759">
        <v>0</v>
      </c>
      <c r="C759">
        <v>3</v>
      </c>
      <c r="D759" t="s">
        <v>836</v>
      </c>
      <c r="E759" t="s">
        <v>13</v>
      </c>
      <c r="F759">
        <f t="shared" si="22"/>
        <v>1</v>
      </c>
      <c r="H759" s="4">
        <f>+IF(G759="",VLOOKUP(B759&amp;C759&amp;E759,AvgAge!$B$5:$AA$16,6,0),G759)</f>
        <v>27.255813953488371</v>
      </c>
      <c r="I759">
        <v>0</v>
      </c>
      <c r="J759">
        <v>0</v>
      </c>
      <c r="K759">
        <v>3411</v>
      </c>
      <c r="L759">
        <v>8.7125000000000004</v>
      </c>
      <c r="N759" t="s">
        <v>20</v>
      </c>
      <c r="O759">
        <f t="shared" si="23"/>
        <v>3</v>
      </c>
      <c r="P759">
        <f>+MATCH(B759&amp;C759&amp;E759,AvgAge!$B$5:$B$16)</f>
        <v>6</v>
      </c>
    </row>
    <row r="760" spans="1:16" x14ac:dyDescent="0.25">
      <c r="A760">
        <v>520</v>
      </c>
      <c r="B760">
        <v>0</v>
      </c>
      <c r="C760">
        <v>3</v>
      </c>
      <c r="D760" t="s">
        <v>748</v>
      </c>
      <c r="E760" t="s">
        <v>13</v>
      </c>
      <c r="F760">
        <f t="shared" si="22"/>
        <v>1</v>
      </c>
      <c r="G760">
        <v>32</v>
      </c>
      <c r="H760" s="4">
        <f>+IF(G760="",VLOOKUP(B760&amp;C760&amp;E760,AvgAge!$B$5:$AA$16,6,0),G760)</f>
        <v>32</v>
      </c>
      <c r="I760">
        <v>0</v>
      </c>
      <c r="J760">
        <v>0</v>
      </c>
      <c r="K760">
        <v>349242</v>
      </c>
      <c r="L760">
        <v>7.8958000000000004</v>
      </c>
      <c r="N760" t="s">
        <v>15</v>
      </c>
      <c r="O760">
        <f t="shared" si="23"/>
        <v>1</v>
      </c>
      <c r="P760">
        <f>+MATCH(B760&amp;C760&amp;E760,AvgAge!$B$5:$B$16)</f>
        <v>6</v>
      </c>
    </row>
    <row r="761" spans="1:16" x14ac:dyDescent="0.25">
      <c r="A761">
        <v>455</v>
      </c>
      <c r="B761">
        <v>0</v>
      </c>
      <c r="C761">
        <v>3</v>
      </c>
      <c r="D761" t="s">
        <v>656</v>
      </c>
      <c r="E761" t="s">
        <v>13</v>
      </c>
      <c r="F761">
        <f t="shared" si="22"/>
        <v>1</v>
      </c>
      <c r="H761" s="4">
        <f>+IF(G761="",VLOOKUP(B761&amp;C761&amp;E761,AvgAge!$B$5:$AA$16,6,0),G761)</f>
        <v>27.255813953488371</v>
      </c>
      <c r="I761">
        <v>0</v>
      </c>
      <c r="J761">
        <v>0</v>
      </c>
      <c r="K761" t="s">
        <v>657</v>
      </c>
      <c r="L761">
        <v>8.0500000000000007</v>
      </c>
      <c r="N761" t="s">
        <v>15</v>
      </c>
      <c r="O761">
        <f t="shared" si="23"/>
        <v>1</v>
      </c>
      <c r="P761">
        <f>+MATCH(B761&amp;C761&amp;E761,AvgAge!$B$5:$B$16)</f>
        <v>6</v>
      </c>
    </row>
    <row r="762" spans="1:16" x14ac:dyDescent="0.25">
      <c r="A762">
        <v>116</v>
      </c>
      <c r="B762">
        <v>0</v>
      </c>
      <c r="C762">
        <v>3</v>
      </c>
      <c r="D762" t="s">
        <v>182</v>
      </c>
      <c r="E762" t="s">
        <v>13</v>
      </c>
      <c r="F762">
        <f t="shared" si="22"/>
        <v>1</v>
      </c>
      <c r="G762">
        <v>21</v>
      </c>
      <c r="H762" s="4">
        <f>+IF(G762="",VLOOKUP(B762&amp;C762&amp;E762,AvgAge!$B$5:$AA$16,6,0),G762)</f>
        <v>21</v>
      </c>
      <c r="I762">
        <v>0</v>
      </c>
      <c r="J762">
        <v>0</v>
      </c>
      <c r="K762" t="s">
        <v>183</v>
      </c>
      <c r="L762">
        <v>7.9249999999999998</v>
      </c>
      <c r="N762" t="s">
        <v>15</v>
      </c>
      <c r="O762">
        <f t="shared" si="23"/>
        <v>1</v>
      </c>
      <c r="P762">
        <f>+MATCH(B762&amp;C762&amp;E762,AvgAge!$B$5:$B$16)</f>
        <v>6</v>
      </c>
    </row>
    <row r="763" spans="1:16" x14ac:dyDescent="0.25">
      <c r="A763">
        <v>213</v>
      </c>
      <c r="B763">
        <v>0</v>
      </c>
      <c r="C763">
        <v>3</v>
      </c>
      <c r="D763" t="s">
        <v>323</v>
      </c>
      <c r="E763" t="s">
        <v>13</v>
      </c>
      <c r="F763">
        <f t="shared" si="22"/>
        <v>1</v>
      </c>
      <c r="G763">
        <v>22</v>
      </c>
      <c r="H763" s="4">
        <f>+IF(G763="",VLOOKUP(B763&amp;C763&amp;E763,AvgAge!$B$5:$AA$16,6,0),G763)</f>
        <v>22</v>
      </c>
      <c r="I763">
        <v>0</v>
      </c>
      <c r="J763">
        <v>0</v>
      </c>
      <c r="K763" t="s">
        <v>324</v>
      </c>
      <c r="L763">
        <v>7.25</v>
      </c>
      <c r="N763" t="s">
        <v>15</v>
      </c>
      <c r="O763">
        <f t="shared" si="23"/>
        <v>1</v>
      </c>
      <c r="P763">
        <f>+MATCH(B763&amp;C763&amp;E763,AvgAge!$B$5:$B$16)</f>
        <v>6</v>
      </c>
    </row>
    <row r="764" spans="1:16" x14ac:dyDescent="0.25">
      <c r="A764">
        <v>268</v>
      </c>
      <c r="B764">
        <v>1</v>
      </c>
      <c r="C764">
        <v>3</v>
      </c>
      <c r="D764" t="s">
        <v>404</v>
      </c>
      <c r="E764" t="s">
        <v>13</v>
      </c>
      <c r="F764">
        <f t="shared" si="22"/>
        <v>1</v>
      </c>
      <c r="G764">
        <v>25</v>
      </c>
      <c r="H764" s="4">
        <f>+IF(G764="",VLOOKUP(B764&amp;C764&amp;E764,AvgAge!$B$5:$AA$16,6,0),G764)</f>
        <v>25</v>
      </c>
      <c r="I764">
        <v>1</v>
      </c>
      <c r="J764">
        <v>0</v>
      </c>
      <c r="K764">
        <v>347083</v>
      </c>
      <c r="L764">
        <v>7.7750000000000004</v>
      </c>
      <c r="N764" t="s">
        <v>15</v>
      </c>
      <c r="O764">
        <f t="shared" si="23"/>
        <v>1</v>
      </c>
      <c r="P764">
        <f>+MATCH(B764&amp;C764&amp;E764,AvgAge!$B$5:$B$16)</f>
        <v>12</v>
      </c>
    </row>
    <row r="765" spans="1:16" x14ac:dyDescent="0.25">
      <c r="A765">
        <v>129</v>
      </c>
      <c r="B765">
        <v>1</v>
      </c>
      <c r="C765">
        <v>3</v>
      </c>
      <c r="D765" t="s">
        <v>201</v>
      </c>
      <c r="E765" t="s">
        <v>17</v>
      </c>
      <c r="F765">
        <f t="shared" si="22"/>
        <v>2</v>
      </c>
      <c r="H765" s="4">
        <f>+IF(G765="",VLOOKUP(B765&amp;C765&amp;E765,AvgAge!$B$5:$AA$16,6,0),G765)</f>
        <v>19.329787234042552</v>
      </c>
      <c r="I765">
        <v>1</v>
      </c>
      <c r="J765">
        <v>1</v>
      </c>
      <c r="K765">
        <v>2668</v>
      </c>
      <c r="L765">
        <v>22.3583</v>
      </c>
      <c r="M765" t="s">
        <v>202</v>
      </c>
      <c r="N765" t="s">
        <v>20</v>
      </c>
      <c r="O765">
        <f t="shared" si="23"/>
        <v>3</v>
      </c>
      <c r="P765">
        <f>+MATCH(B765&amp;C765&amp;E765,AvgAge!$B$5:$B$16)</f>
        <v>11</v>
      </c>
    </row>
    <row r="766" spans="1:16" x14ac:dyDescent="0.25">
      <c r="A766">
        <v>534</v>
      </c>
      <c r="B766">
        <v>1</v>
      </c>
      <c r="C766">
        <v>3</v>
      </c>
      <c r="D766" t="s">
        <v>766</v>
      </c>
      <c r="E766" t="s">
        <v>17</v>
      </c>
      <c r="F766">
        <f t="shared" si="22"/>
        <v>2</v>
      </c>
      <c r="H766" s="4">
        <f>+IF(G766="",VLOOKUP(B766&amp;C766&amp;E766,AvgAge!$B$5:$AA$16,6,0),G766)</f>
        <v>19.329787234042552</v>
      </c>
      <c r="I766">
        <v>0</v>
      </c>
      <c r="J766">
        <v>2</v>
      </c>
      <c r="K766">
        <v>2668</v>
      </c>
      <c r="L766">
        <v>22.3583</v>
      </c>
      <c r="N766" t="s">
        <v>20</v>
      </c>
      <c r="O766">
        <f t="shared" si="23"/>
        <v>3</v>
      </c>
      <c r="P766">
        <f>+MATCH(B766&amp;C766&amp;E766,AvgAge!$B$5:$B$16)</f>
        <v>11</v>
      </c>
    </row>
    <row r="767" spans="1:16" x14ac:dyDescent="0.25">
      <c r="A767">
        <v>681</v>
      </c>
      <c r="B767">
        <v>0</v>
      </c>
      <c r="C767">
        <v>3</v>
      </c>
      <c r="D767" t="s">
        <v>958</v>
      </c>
      <c r="E767" t="s">
        <v>17</v>
      </c>
      <c r="F767">
        <f t="shared" si="22"/>
        <v>2</v>
      </c>
      <c r="H767" s="4">
        <f>+IF(G767="",VLOOKUP(B767&amp;C767&amp;E767,AvgAge!$B$5:$AA$16,6,0),G767)</f>
        <v>23.818181818181817</v>
      </c>
      <c r="I767">
        <v>0</v>
      </c>
      <c r="J767">
        <v>0</v>
      </c>
      <c r="K767">
        <v>330935</v>
      </c>
      <c r="L767">
        <v>8.1374999999999993</v>
      </c>
      <c r="N767" t="s">
        <v>27</v>
      </c>
      <c r="O767">
        <f t="shared" si="23"/>
        <v>2</v>
      </c>
      <c r="P767">
        <f>+MATCH(B767&amp;C767&amp;E767,AvgAge!$B$5:$B$16)</f>
        <v>5</v>
      </c>
    </row>
    <row r="768" spans="1:16" x14ac:dyDescent="0.25">
      <c r="A768">
        <v>101</v>
      </c>
      <c r="B768">
        <v>0</v>
      </c>
      <c r="C768">
        <v>3</v>
      </c>
      <c r="D768" t="s">
        <v>165</v>
      </c>
      <c r="E768" t="s">
        <v>17</v>
      </c>
      <c r="F768">
        <f t="shared" si="22"/>
        <v>2</v>
      </c>
      <c r="G768">
        <v>28</v>
      </c>
      <c r="H768" s="4">
        <f>+IF(G768="",VLOOKUP(B768&amp;C768&amp;E768,AvgAge!$B$5:$AA$16,6,0),G768)</f>
        <v>28</v>
      </c>
      <c r="I768">
        <v>0</v>
      </c>
      <c r="J768">
        <v>0</v>
      </c>
      <c r="K768">
        <v>349245</v>
      </c>
      <c r="L768">
        <v>7.8958000000000004</v>
      </c>
      <c r="N768" t="s">
        <v>15</v>
      </c>
      <c r="O768">
        <f t="shared" si="23"/>
        <v>1</v>
      </c>
      <c r="P768">
        <f>+MATCH(B768&amp;C768&amp;E768,AvgAge!$B$5:$B$16)</f>
        <v>5</v>
      </c>
    </row>
    <row r="769" spans="1:16" x14ac:dyDescent="0.25">
      <c r="A769">
        <v>878</v>
      </c>
      <c r="B769">
        <v>0</v>
      </c>
      <c r="C769">
        <v>3</v>
      </c>
      <c r="D769" t="s">
        <v>1203</v>
      </c>
      <c r="E769" t="s">
        <v>13</v>
      </c>
      <c r="F769">
        <f t="shared" si="22"/>
        <v>1</v>
      </c>
      <c r="G769">
        <v>19</v>
      </c>
      <c r="H769" s="4">
        <f>+IF(G769="",VLOOKUP(B769&amp;C769&amp;E769,AvgAge!$B$5:$AA$16,6,0),G769)</f>
        <v>19</v>
      </c>
      <c r="I769">
        <v>0</v>
      </c>
      <c r="J769">
        <v>0</v>
      </c>
      <c r="K769">
        <v>349212</v>
      </c>
      <c r="L769">
        <v>7.8958000000000004</v>
      </c>
      <c r="N769" t="s">
        <v>15</v>
      </c>
      <c r="O769">
        <f t="shared" si="23"/>
        <v>1</v>
      </c>
      <c r="P769">
        <f>+MATCH(B769&amp;C769&amp;E769,AvgAge!$B$5:$B$16)</f>
        <v>6</v>
      </c>
    </row>
    <row r="770" spans="1:16" x14ac:dyDescent="0.25">
      <c r="A770">
        <v>102</v>
      </c>
      <c r="B770">
        <v>0</v>
      </c>
      <c r="C770">
        <v>3</v>
      </c>
      <c r="D770" t="s">
        <v>166</v>
      </c>
      <c r="E770" t="s">
        <v>13</v>
      </c>
      <c r="F770">
        <f t="shared" si="22"/>
        <v>1</v>
      </c>
      <c r="H770" s="4">
        <f>+IF(G770="",VLOOKUP(B770&amp;C770&amp;E770,AvgAge!$B$5:$AA$16,6,0),G770)</f>
        <v>27.255813953488371</v>
      </c>
      <c r="I770">
        <v>0</v>
      </c>
      <c r="J770">
        <v>0</v>
      </c>
      <c r="K770">
        <v>349215</v>
      </c>
      <c r="L770">
        <v>7.8958000000000004</v>
      </c>
      <c r="N770" t="s">
        <v>15</v>
      </c>
      <c r="O770">
        <f t="shared" si="23"/>
        <v>1</v>
      </c>
      <c r="P770">
        <f>+MATCH(B770&amp;C770&amp;E770,AvgAge!$B$5:$B$16)</f>
        <v>6</v>
      </c>
    </row>
    <row r="771" spans="1:16" x14ac:dyDescent="0.25">
      <c r="A771">
        <v>443</v>
      </c>
      <c r="B771">
        <v>0</v>
      </c>
      <c r="C771">
        <v>3</v>
      </c>
      <c r="D771" t="s">
        <v>640</v>
      </c>
      <c r="E771" t="s">
        <v>13</v>
      </c>
      <c r="F771">
        <f t="shared" si="22"/>
        <v>1</v>
      </c>
      <c r="G771">
        <v>25</v>
      </c>
      <c r="H771" s="4">
        <f>+IF(G771="",VLOOKUP(B771&amp;C771&amp;E771,AvgAge!$B$5:$AA$16,6,0),G771)</f>
        <v>25</v>
      </c>
      <c r="I771">
        <v>1</v>
      </c>
      <c r="J771">
        <v>0</v>
      </c>
      <c r="K771">
        <v>347076</v>
      </c>
      <c r="L771">
        <v>7.7750000000000004</v>
      </c>
      <c r="N771" t="s">
        <v>15</v>
      </c>
      <c r="O771">
        <f t="shared" si="23"/>
        <v>1</v>
      </c>
      <c r="P771">
        <f>+MATCH(B771&amp;C771&amp;E771,AvgAge!$B$5:$B$16)</f>
        <v>6</v>
      </c>
    </row>
    <row r="772" spans="1:16" x14ac:dyDescent="0.25">
      <c r="A772">
        <v>808</v>
      </c>
      <c r="B772">
        <v>0</v>
      </c>
      <c r="C772">
        <v>3</v>
      </c>
      <c r="D772" t="s">
        <v>1117</v>
      </c>
      <c r="E772" t="s">
        <v>17</v>
      </c>
      <c r="F772">
        <f t="shared" ref="F772:F835" si="24">+IF(E772="male",1,2)</f>
        <v>2</v>
      </c>
      <c r="G772">
        <v>18</v>
      </c>
      <c r="H772" s="4">
        <f>+IF(G772="",VLOOKUP(B772&amp;C772&amp;E772,AvgAge!$B$5:$AA$16,6,0),G772)</f>
        <v>18</v>
      </c>
      <c r="I772">
        <v>0</v>
      </c>
      <c r="J772">
        <v>0</v>
      </c>
      <c r="K772">
        <v>347087</v>
      </c>
      <c r="L772">
        <v>7.7750000000000004</v>
      </c>
      <c r="N772" t="s">
        <v>15</v>
      </c>
      <c r="O772">
        <f t="shared" ref="O772:O835" si="25">+IF(N772="S",1,IF(N772="Q",2,3))</f>
        <v>1</v>
      </c>
      <c r="P772">
        <f>+MATCH(B772&amp;C772&amp;E772,AvgAge!$B$5:$B$16)</f>
        <v>5</v>
      </c>
    </row>
    <row r="773" spans="1:16" x14ac:dyDescent="0.25">
      <c r="A773">
        <v>430</v>
      </c>
      <c r="B773">
        <v>1</v>
      </c>
      <c r="C773">
        <v>3</v>
      </c>
      <c r="D773" t="s">
        <v>621</v>
      </c>
      <c r="E773" t="s">
        <v>13</v>
      </c>
      <c r="F773">
        <f t="shared" si="24"/>
        <v>1</v>
      </c>
      <c r="G773">
        <v>32</v>
      </c>
      <c r="H773" s="4">
        <f>+IF(G773="",VLOOKUP(B773&amp;C773&amp;E773,AvgAge!$B$5:$AA$16,6,0),G773)</f>
        <v>32</v>
      </c>
      <c r="I773">
        <v>0</v>
      </c>
      <c r="J773">
        <v>0</v>
      </c>
      <c r="K773" t="s">
        <v>622</v>
      </c>
      <c r="L773">
        <v>8.0500000000000007</v>
      </c>
      <c r="M773" t="s">
        <v>623</v>
      </c>
      <c r="N773" t="s">
        <v>15</v>
      </c>
      <c r="O773">
        <f t="shared" si="25"/>
        <v>1</v>
      </c>
      <c r="P773">
        <f>+MATCH(B773&amp;C773&amp;E773,AvgAge!$B$5:$B$16)</f>
        <v>12</v>
      </c>
    </row>
    <row r="774" spans="1:16" x14ac:dyDescent="0.25">
      <c r="A774">
        <v>385</v>
      </c>
      <c r="B774">
        <v>0</v>
      </c>
      <c r="C774">
        <v>3</v>
      </c>
      <c r="D774" t="s">
        <v>570</v>
      </c>
      <c r="E774" t="s">
        <v>13</v>
      </c>
      <c r="F774">
        <f t="shared" si="24"/>
        <v>1</v>
      </c>
      <c r="H774" s="4">
        <f>+IF(G774="",VLOOKUP(B774&amp;C774&amp;E774,AvgAge!$B$5:$AA$16,6,0),G774)</f>
        <v>27.255813953488371</v>
      </c>
      <c r="I774">
        <v>0</v>
      </c>
      <c r="J774">
        <v>0</v>
      </c>
      <c r="K774">
        <v>349227</v>
      </c>
      <c r="L774">
        <v>7.8958000000000004</v>
      </c>
      <c r="N774" t="s">
        <v>15</v>
      </c>
      <c r="O774">
        <f t="shared" si="25"/>
        <v>1</v>
      </c>
      <c r="P774">
        <f>+MATCH(B774&amp;C774&amp;E774,AvgAge!$B$5:$B$16)</f>
        <v>6</v>
      </c>
    </row>
    <row r="775" spans="1:16" x14ac:dyDescent="0.25">
      <c r="A775">
        <v>657</v>
      </c>
      <c r="B775">
        <v>0</v>
      </c>
      <c r="C775">
        <v>3</v>
      </c>
      <c r="D775" t="s">
        <v>925</v>
      </c>
      <c r="E775" t="s">
        <v>13</v>
      </c>
      <c r="F775">
        <f t="shared" si="24"/>
        <v>1</v>
      </c>
      <c r="H775" s="4">
        <f>+IF(G775="",VLOOKUP(B775&amp;C775&amp;E775,AvgAge!$B$5:$AA$16,6,0),G775)</f>
        <v>27.255813953488371</v>
      </c>
      <c r="I775">
        <v>0</v>
      </c>
      <c r="J775">
        <v>0</v>
      </c>
      <c r="K775">
        <v>349223</v>
      </c>
      <c r="L775">
        <v>7.8958000000000004</v>
      </c>
      <c r="N775" t="s">
        <v>15</v>
      </c>
      <c r="O775">
        <f t="shared" si="25"/>
        <v>1</v>
      </c>
      <c r="P775">
        <f>+MATCH(B775&amp;C775&amp;E775,AvgAge!$B$5:$B$16)</f>
        <v>6</v>
      </c>
    </row>
    <row r="776" spans="1:16" x14ac:dyDescent="0.25">
      <c r="A776">
        <v>860</v>
      </c>
      <c r="B776">
        <v>0</v>
      </c>
      <c r="C776">
        <v>3</v>
      </c>
      <c r="D776" t="s">
        <v>1182</v>
      </c>
      <c r="E776" t="s">
        <v>13</v>
      </c>
      <c r="F776">
        <f t="shared" si="24"/>
        <v>1</v>
      </c>
      <c r="H776" s="4">
        <f>+IF(G776="",VLOOKUP(B776&amp;C776&amp;E776,AvgAge!$B$5:$AA$16,6,0),G776)</f>
        <v>27.255813953488371</v>
      </c>
      <c r="I776">
        <v>0</v>
      </c>
      <c r="J776">
        <v>0</v>
      </c>
      <c r="K776">
        <v>2629</v>
      </c>
      <c r="L776">
        <v>7.2291999999999996</v>
      </c>
      <c r="N776" t="s">
        <v>20</v>
      </c>
      <c r="O776">
        <f t="shared" si="25"/>
        <v>3</v>
      </c>
      <c r="P776">
        <f>+MATCH(B776&amp;C776&amp;E776,AvgAge!$B$5:$B$16)</f>
        <v>6</v>
      </c>
    </row>
    <row r="777" spans="1:16" x14ac:dyDescent="0.25">
      <c r="A777">
        <v>251</v>
      </c>
      <c r="B777">
        <v>0</v>
      </c>
      <c r="C777">
        <v>3</v>
      </c>
      <c r="D777" t="s">
        <v>379</v>
      </c>
      <c r="E777" t="s">
        <v>13</v>
      </c>
      <c r="F777">
        <f t="shared" si="24"/>
        <v>1</v>
      </c>
      <c r="H777" s="4">
        <f>+IF(G777="",VLOOKUP(B777&amp;C777&amp;E777,AvgAge!$B$5:$AA$16,6,0),G777)</f>
        <v>27.255813953488371</v>
      </c>
      <c r="I777">
        <v>0</v>
      </c>
      <c r="J777">
        <v>0</v>
      </c>
      <c r="K777">
        <v>362316</v>
      </c>
      <c r="L777">
        <v>7.25</v>
      </c>
      <c r="N777" t="s">
        <v>15</v>
      </c>
      <c r="O777">
        <f t="shared" si="25"/>
        <v>1</v>
      </c>
      <c r="P777">
        <f>+MATCH(B777&amp;C777&amp;E777,AvgAge!$B$5:$B$16)</f>
        <v>6</v>
      </c>
    </row>
    <row r="778" spans="1:16" x14ac:dyDescent="0.25">
      <c r="A778">
        <v>109</v>
      </c>
      <c r="B778">
        <v>0</v>
      </c>
      <c r="C778">
        <v>3</v>
      </c>
      <c r="D778" t="s">
        <v>174</v>
      </c>
      <c r="E778" t="s">
        <v>13</v>
      </c>
      <c r="F778">
        <f t="shared" si="24"/>
        <v>1</v>
      </c>
      <c r="G778">
        <v>38</v>
      </c>
      <c r="H778" s="4">
        <f>+IF(G778="",VLOOKUP(B778&amp;C778&amp;E778,AvgAge!$B$5:$AA$16,6,0),G778)</f>
        <v>38</v>
      </c>
      <c r="I778">
        <v>0</v>
      </c>
      <c r="J778">
        <v>0</v>
      </c>
      <c r="K778">
        <v>349249</v>
      </c>
      <c r="L778">
        <v>7.8958000000000004</v>
      </c>
      <c r="N778" t="s">
        <v>15</v>
      </c>
      <c r="O778">
        <f t="shared" si="25"/>
        <v>1</v>
      </c>
      <c r="P778">
        <f>+MATCH(B778&amp;C778&amp;E778,AvgAge!$B$5:$B$16)</f>
        <v>6</v>
      </c>
    </row>
    <row r="779" spans="1:16" x14ac:dyDescent="0.25">
      <c r="A779">
        <v>172</v>
      </c>
      <c r="B779">
        <v>0</v>
      </c>
      <c r="C779">
        <v>3</v>
      </c>
      <c r="D779" t="s">
        <v>267</v>
      </c>
      <c r="E779" t="s">
        <v>13</v>
      </c>
      <c r="F779">
        <f t="shared" si="24"/>
        <v>1</v>
      </c>
      <c r="G779">
        <v>4</v>
      </c>
      <c r="H779" s="4">
        <f>+IF(G779="",VLOOKUP(B779&amp;C779&amp;E779,AvgAge!$B$5:$AA$16,6,0),G779)</f>
        <v>4</v>
      </c>
      <c r="I779">
        <v>4</v>
      </c>
      <c r="J779">
        <v>1</v>
      </c>
      <c r="K779">
        <v>382652</v>
      </c>
      <c r="L779">
        <v>29.125</v>
      </c>
      <c r="N779" t="s">
        <v>27</v>
      </c>
      <c r="O779">
        <f t="shared" si="25"/>
        <v>2</v>
      </c>
      <c r="P779">
        <f>+MATCH(B779&amp;C779&amp;E779,AvgAge!$B$5:$B$16)</f>
        <v>6</v>
      </c>
    </row>
    <row r="780" spans="1:16" x14ac:dyDescent="0.25">
      <c r="A780">
        <v>279</v>
      </c>
      <c r="B780">
        <v>0</v>
      </c>
      <c r="C780">
        <v>3</v>
      </c>
      <c r="D780" t="s">
        <v>422</v>
      </c>
      <c r="E780" t="s">
        <v>13</v>
      </c>
      <c r="F780">
        <f t="shared" si="24"/>
        <v>1</v>
      </c>
      <c r="G780">
        <v>7</v>
      </c>
      <c r="H780" s="4">
        <f>+IF(G780="",VLOOKUP(B780&amp;C780&amp;E780,AvgAge!$B$5:$AA$16,6,0),G780)</f>
        <v>7</v>
      </c>
      <c r="I780">
        <v>4</v>
      </c>
      <c r="J780">
        <v>1</v>
      </c>
      <c r="K780">
        <v>382652</v>
      </c>
      <c r="L780">
        <v>29.125</v>
      </c>
      <c r="N780" t="s">
        <v>27</v>
      </c>
      <c r="O780">
        <f t="shared" si="25"/>
        <v>2</v>
      </c>
      <c r="P780">
        <f>+MATCH(B780&amp;C780&amp;E780,AvgAge!$B$5:$B$16)</f>
        <v>6</v>
      </c>
    </row>
    <row r="781" spans="1:16" x14ac:dyDescent="0.25">
      <c r="A781">
        <v>17</v>
      </c>
      <c r="B781">
        <v>0</v>
      </c>
      <c r="C781">
        <v>3</v>
      </c>
      <c r="D781" t="s">
        <v>43</v>
      </c>
      <c r="E781" t="s">
        <v>13</v>
      </c>
      <c r="F781">
        <f t="shared" si="24"/>
        <v>1</v>
      </c>
      <c r="G781">
        <v>2</v>
      </c>
      <c r="H781" s="4">
        <f>+IF(G781="",VLOOKUP(B781&amp;C781&amp;E781,AvgAge!$B$5:$AA$16,6,0),G781)</f>
        <v>2</v>
      </c>
      <c r="I781">
        <v>4</v>
      </c>
      <c r="J781">
        <v>1</v>
      </c>
      <c r="K781">
        <v>382652</v>
      </c>
      <c r="L781">
        <v>29.125</v>
      </c>
      <c r="N781" t="s">
        <v>27</v>
      </c>
      <c r="O781">
        <f t="shared" si="25"/>
        <v>2</v>
      </c>
      <c r="P781">
        <f>+MATCH(B781&amp;C781&amp;E781,AvgAge!$B$5:$B$16)</f>
        <v>6</v>
      </c>
    </row>
    <row r="782" spans="1:16" x14ac:dyDescent="0.25">
      <c r="A782">
        <v>788</v>
      </c>
      <c r="B782">
        <v>0</v>
      </c>
      <c r="C782">
        <v>3</v>
      </c>
      <c r="D782" t="s">
        <v>1093</v>
      </c>
      <c r="E782" t="s">
        <v>13</v>
      </c>
      <c r="F782">
        <f t="shared" si="24"/>
        <v>1</v>
      </c>
      <c r="G782">
        <v>8</v>
      </c>
      <c r="H782" s="4">
        <f>+IF(G782="",VLOOKUP(B782&amp;C782&amp;E782,AvgAge!$B$5:$AA$16,6,0),G782)</f>
        <v>8</v>
      </c>
      <c r="I782">
        <v>4</v>
      </c>
      <c r="J782">
        <v>1</v>
      </c>
      <c r="K782">
        <v>382652</v>
      </c>
      <c r="L782">
        <v>29.125</v>
      </c>
      <c r="N782" t="s">
        <v>27</v>
      </c>
      <c r="O782">
        <f t="shared" si="25"/>
        <v>2</v>
      </c>
      <c r="P782">
        <f>+MATCH(B782&amp;C782&amp;E782,AvgAge!$B$5:$B$16)</f>
        <v>6</v>
      </c>
    </row>
    <row r="783" spans="1:16" x14ac:dyDescent="0.25">
      <c r="A783">
        <v>886</v>
      </c>
      <c r="B783">
        <v>0</v>
      </c>
      <c r="C783">
        <v>3</v>
      </c>
      <c r="D783" t="s">
        <v>1214</v>
      </c>
      <c r="E783" t="s">
        <v>17</v>
      </c>
      <c r="F783">
        <f t="shared" si="24"/>
        <v>2</v>
      </c>
      <c r="G783">
        <v>39</v>
      </c>
      <c r="H783" s="4">
        <f>+IF(G783="",VLOOKUP(B783&amp;C783&amp;E783,AvgAge!$B$5:$AA$16,6,0),G783)</f>
        <v>39</v>
      </c>
      <c r="I783">
        <v>0</v>
      </c>
      <c r="J783">
        <v>5</v>
      </c>
      <c r="K783">
        <v>382652</v>
      </c>
      <c r="L783">
        <v>29.125</v>
      </c>
      <c r="N783" t="s">
        <v>27</v>
      </c>
      <c r="O783">
        <f t="shared" si="25"/>
        <v>2</v>
      </c>
      <c r="P783">
        <f>+MATCH(B783&amp;C783&amp;E783,AvgAge!$B$5:$B$16)</f>
        <v>5</v>
      </c>
    </row>
    <row r="784" spans="1:16" x14ac:dyDescent="0.25">
      <c r="A784">
        <v>591</v>
      </c>
      <c r="B784">
        <v>0</v>
      </c>
      <c r="C784">
        <v>3</v>
      </c>
      <c r="D784" t="s">
        <v>845</v>
      </c>
      <c r="E784" t="s">
        <v>13</v>
      </c>
      <c r="F784">
        <f t="shared" si="24"/>
        <v>1</v>
      </c>
      <c r="G784">
        <v>35</v>
      </c>
      <c r="H784" s="4">
        <f>+IF(G784="",VLOOKUP(B784&amp;C784&amp;E784,AvgAge!$B$5:$AA$16,6,0),G784)</f>
        <v>35</v>
      </c>
      <c r="I784">
        <v>0</v>
      </c>
      <c r="J784">
        <v>0</v>
      </c>
      <c r="K784" t="s">
        <v>846</v>
      </c>
      <c r="L784">
        <v>7.125</v>
      </c>
      <c r="N784" t="s">
        <v>15</v>
      </c>
      <c r="O784">
        <f t="shared" si="25"/>
        <v>1</v>
      </c>
      <c r="P784">
        <f>+MATCH(B784&amp;C784&amp;E784,AvgAge!$B$5:$B$16)</f>
        <v>6</v>
      </c>
    </row>
    <row r="785" spans="1:16" x14ac:dyDescent="0.25">
      <c r="A785">
        <v>539</v>
      </c>
      <c r="B785">
        <v>0</v>
      </c>
      <c r="C785">
        <v>3</v>
      </c>
      <c r="D785" t="s">
        <v>773</v>
      </c>
      <c r="E785" t="s">
        <v>13</v>
      </c>
      <c r="F785">
        <f t="shared" si="24"/>
        <v>1</v>
      </c>
      <c r="H785" s="4">
        <f>+IF(G785="",VLOOKUP(B785&amp;C785&amp;E785,AvgAge!$B$5:$AA$16,6,0),G785)</f>
        <v>27.255813953488371</v>
      </c>
      <c r="I785">
        <v>0</v>
      </c>
      <c r="J785">
        <v>0</v>
      </c>
      <c r="K785">
        <v>364498</v>
      </c>
      <c r="L785">
        <v>14.5</v>
      </c>
      <c r="N785" t="s">
        <v>15</v>
      </c>
      <c r="O785">
        <f t="shared" si="25"/>
        <v>1</v>
      </c>
      <c r="P785">
        <f>+MATCH(B785&amp;C785&amp;E785,AvgAge!$B$5:$B$16)</f>
        <v>6</v>
      </c>
    </row>
    <row r="786" spans="1:16" x14ac:dyDescent="0.25">
      <c r="A786">
        <v>133</v>
      </c>
      <c r="B786">
        <v>0</v>
      </c>
      <c r="C786">
        <v>3</v>
      </c>
      <c r="D786" t="s">
        <v>207</v>
      </c>
      <c r="E786" t="s">
        <v>17</v>
      </c>
      <c r="F786">
        <f t="shared" si="24"/>
        <v>2</v>
      </c>
      <c r="G786">
        <v>47</v>
      </c>
      <c r="H786" s="4">
        <f>+IF(G786="",VLOOKUP(B786&amp;C786&amp;E786,AvgAge!$B$5:$AA$16,6,0),G786)</f>
        <v>47</v>
      </c>
      <c r="I786">
        <v>1</v>
      </c>
      <c r="J786">
        <v>0</v>
      </c>
      <c r="K786" t="s">
        <v>208</v>
      </c>
      <c r="L786">
        <v>14.5</v>
      </c>
      <c r="N786" t="s">
        <v>15</v>
      </c>
      <c r="O786">
        <f t="shared" si="25"/>
        <v>1</v>
      </c>
      <c r="P786">
        <f>+MATCH(B786&amp;C786&amp;E786,AvgAge!$B$5:$B$16)</f>
        <v>5</v>
      </c>
    </row>
    <row r="787" spans="1:16" x14ac:dyDescent="0.25">
      <c r="A787">
        <v>46</v>
      </c>
      <c r="B787">
        <v>0</v>
      </c>
      <c r="C787">
        <v>3</v>
      </c>
      <c r="D787" t="s">
        <v>82</v>
      </c>
      <c r="E787" t="s">
        <v>13</v>
      </c>
      <c r="F787">
        <f t="shared" si="24"/>
        <v>1</v>
      </c>
      <c r="H787" s="4">
        <f>+IF(G787="",VLOOKUP(B787&amp;C787&amp;E787,AvgAge!$B$5:$AA$16,6,0),G787)</f>
        <v>27.255813953488371</v>
      </c>
      <c r="I787">
        <v>0</v>
      </c>
      <c r="J787">
        <v>0</v>
      </c>
      <c r="K787" t="s">
        <v>83</v>
      </c>
      <c r="L787">
        <v>8.0500000000000007</v>
      </c>
      <c r="N787" t="s">
        <v>15</v>
      </c>
      <c r="O787">
        <f t="shared" si="25"/>
        <v>1</v>
      </c>
      <c r="P787">
        <f>+MATCH(B787&amp;C787&amp;E787,AvgAge!$B$5:$B$16)</f>
        <v>6</v>
      </c>
    </row>
    <row r="788" spans="1:16" x14ac:dyDescent="0.25">
      <c r="A788">
        <v>668</v>
      </c>
      <c r="B788">
        <v>0</v>
      </c>
      <c r="C788">
        <v>3</v>
      </c>
      <c r="D788" t="s">
        <v>939</v>
      </c>
      <c r="E788" t="s">
        <v>13</v>
      </c>
      <c r="F788">
        <f t="shared" si="24"/>
        <v>1</v>
      </c>
      <c r="H788" s="4">
        <f>+IF(G788="",VLOOKUP(B788&amp;C788&amp;E788,AvgAge!$B$5:$AA$16,6,0),G788)</f>
        <v>27.255813953488371</v>
      </c>
      <c r="I788">
        <v>0</v>
      </c>
      <c r="J788">
        <v>0</v>
      </c>
      <c r="K788">
        <v>312993</v>
      </c>
      <c r="L788">
        <v>7.7750000000000004</v>
      </c>
      <c r="N788" t="s">
        <v>15</v>
      </c>
      <c r="O788">
        <f t="shared" si="25"/>
        <v>1</v>
      </c>
      <c r="P788">
        <f>+MATCH(B788&amp;C788&amp;E788,AvgAge!$B$5:$B$16)</f>
        <v>6</v>
      </c>
    </row>
    <row r="789" spans="1:16" x14ac:dyDescent="0.25">
      <c r="A789">
        <v>425</v>
      </c>
      <c r="B789">
        <v>0</v>
      </c>
      <c r="C789">
        <v>3</v>
      </c>
      <c r="D789" t="s">
        <v>615</v>
      </c>
      <c r="E789" t="s">
        <v>13</v>
      </c>
      <c r="F789">
        <f t="shared" si="24"/>
        <v>1</v>
      </c>
      <c r="G789">
        <v>18</v>
      </c>
      <c r="H789" s="4">
        <f>+IF(G789="",VLOOKUP(B789&amp;C789&amp;E789,AvgAge!$B$5:$AA$16,6,0),G789)</f>
        <v>18</v>
      </c>
      <c r="I789">
        <v>1</v>
      </c>
      <c r="J789">
        <v>1</v>
      </c>
      <c r="K789">
        <v>370129</v>
      </c>
      <c r="L789">
        <v>20.212499999999999</v>
      </c>
      <c r="N789" t="s">
        <v>15</v>
      </c>
      <c r="O789">
        <f t="shared" si="25"/>
        <v>1</v>
      </c>
      <c r="P789">
        <f>+MATCH(B789&amp;C789&amp;E789,AvgAge!$B$5:$B$16)</f>
        <v>6</v>
      </c>
    </row>
    <row r="790" spans="1:16" x14ac:dyDescent="0.25">
      <c r="A790">
        <v>255</v>
      </c>
      <c r="B790">
        <v>0</v>
      </c>
      <c r="C790">
        <v>3</v>
      </c>
      <c r="D790" t="s">
        <v>385</v>
      </c>
      <c r="E790" t="s">
        <v>17</v>
      </c>
      <c r="F790">
        <f t="shared" si="24"/>
        <v>2</v>
      </c>
      <c r="G790">
        <v>41</v>
      </c>
      <c r="H790" s="4">
        <f>+IF(G790="",VLOOKUP(B790&amp;C790&amp;E790,AvgAge!$B$5:$AA$16,6,0),G790)</f>
        <v>41</v>
      </c>
      <c r="I790">
        <v>0</v>
      </c>
      <c r="J790">
        <v>2</v>
      </c>
      <c r="K790">
        <v>370129</v>
      </c>
      <c r="L790">
        <v>20.212499999999999</v>
      </c>
      <c r="N790" t="s">
        <v>15</v>
      </c>
      <c r="O790">
        <f t="shared" si="25"/>
        <v>1</v>
      </c>
      <c r="P790">
        <f>+MATCH(B790&amp;C790&amp;E790,AvgAge!$B$5:$B$16)</f>
        <v>5</v>
      </c>
    </row>
    <row r="791" spans="1:16" x14ac:dyDescent="0.25">
      <c r="A791">
        <v>483</v>
      </c>
      <c r="B791">
        <v>0</v>
      </c>
      <c r="C791">
        <v>3</v>
      </c>
      <c r="D791" t="s">
        <v>694</v>
      </c>
      <c r="E791" t="s">
        <v>13</v>
      </c>
      <c r="F791">
        <f t="shared" si="24"/>
        <v>1</v>
      </c>
      <c r="G791">
        <v>50</v>
      </c>
      <c r="H791" s="4">
        <f>+IF(G791="",VLOOKUP(B791&amp;C791&amp;E791,AvgAge!$B$5:$AA$16,6,0),G791)</f>
        <v>50</v>
      </c>
      <c r="I791">
        <v>0</v>
      </c>
      <c r="J791">
        <v>0</v>
      </c>
      <c r="K791" t="s">
        <v>695</v>
      </c>
      <c r="L791">
        <v>8.0500000000000007</v>
      </c>
      <c r="N791" t="s">
        <v>15</v>
      </c>
      <c r="O791">
        <f t="shared" si="25"/>
        <v>1</v>
      </c>
      <c r="P791">
        <f>+MATCH(B791&amp;C791&amp;E791,AvgAge!$B$5:$B$16)</f>
        <v>6</v>
      </c>
    </row>
    <row r="792" spans="1:16" x14ac:dyDescent="0.25">
      <c r="A792">
        <v>575</v>
      </c>
      <c r="B792">
        <v>0</v>
      </c>
      <c r="C792">
        <v>3</v>
      </c>
      <c r="D792" t="s">
        <v>822</v>
      </c>
      <c r="E792" t="s">
        <v>13</v>
      </c>
      <c r="F792">
        <f t="shared" si="24"/>
        <v>1</v>
      </c>
      <c r="G792">
        <v>16</v>
      </c>
      <c r="H792" s="4">
        <f>+IF(G792="",VLOOKUP(B792&amp;C792&amp;E792,AvgAge!$B$5:$AA$16,6,0),G792)</f>
        <v>16</v>
      </c>
      <c r="I792">
        <v>0</v>
      </c>
      <c r="J792">
        <v>0</v>
      </c>
      <c r="K792" t="s">
        <v>823</v>
      </c>
      <c r="L792">
        <v>8.0500000000000007</v>
      </c>
      <c r="N792" t="s">
        <v>15</v>
      </c>
      <c r="O792">
        <f t="shared" si="25"/>
        <v>1</v>
      </c>
      <c r="P792">
        <f>+MATCH(B792&amp;C792&amp;E792,AvgAge!$B$5:$B$16)</f>
        <v>6</v>
      </c>
    </row>
    <row r="793" spans="1:16" x14ac:dyDescent="0.25">
      <c r="A793">
        <v>518</v>
      </c>
      <c r="B793">
        <v>0</v>
      </c>
      <c r="C793">
        <v>3</v>
      </c>
      <c r="D793" t="s">
        <v>746</v>
      </c>
      <c r="E793" t="s">
        <v>13</v>
      </c>
      <c r="F793">
        <f t="shared" si="24"/>
        <v>1</v>
      </c>
      <c r="H793" s="4">
        <f>+IF(G793="",VLOOKUP(B793&amp;C793&amp;E793,AvgAge!$B$5:$AA$16,6,0),G793)</f>
        <v>27.255813953488371</v>
      </c>
      <c r="I793">
        <v>0</v>
      </c>
      <c r="J793">
        <v>0</v>
      </c>
      <c r="K793">
        <v>371110</v>
      </c>
      <c r="L793">
        <v>24.15</v>
      </c>
      <c r="N793" t="s">
        <v>27</v>
      </c>
      <c r="O793">
        <f t="shared" si="25"/>
        <v>2</v>
      </c>
      <c r="P793">
        <f>+MATCH(B793&amp;C793&amp;E793,AvgAge!$B$5:$B$16)</f>
        <v>6</v>
      </c>
    </row>
    <row r="794" spans="1:16" x14ac:dyDescent="0.25">
      <c r="A794">
        <v>833</v>
      </c>
      <c r="B794">
        <v>0</v>
      </c>
      <c r="C794">
        <v>3</v>
      </c>
      <c r="D794" t="s">
        <v>1147</v>
      </c>
      <c r="E794" t="s">
        <v>13</v>
      </c>
      <c r="F794">
        <f t="shared" si="24"/>
        <v>1</v>
      </c>
      <c r="H794" s="4">
        <f>+IF(G794="",VLOOKUP(B794&amp;C794&amp;E794,AvgAge!$B$5:$AA$16,6,0),G794)</f>
        <v>27.255813953488371</v>
      </c>
      <c r="I794">
        <v>0</v>
      </c>
      <c r="J794">
        <v>0</v>
      </c>
      <c r="K794">
        <v>2671</v>
      </c>
      <c r="L794">
        <v>7.2291999999999996</v>
      </c>
      <c r="N794" t="s">
        <v>20</v>
      </c>
      <c r="O794">
        <f t="shared" si="25"/>
        <v>3</v>
      </c>
      <c r="P794">
        <f>+MATCH(B794&amp;C794&amp;E794,AvgAge!$B$5:$B$16)</f>
        <v>6</v>
      </c>
    </row>
    <row r="795" spans="1:16" x14ac:dyDescent="0.25">
      <c r="A795">
        <v>694</v>
      </c>
      <c r="B795">
        <v>0</v>
      </c>
      <c r="C795">
        <v>3</v>
      </c>
      <c r="D795" t="s">
        <v>974</v>
      </c>
      <c r="E795" t="s">
        <v>13</v>
      </c>
      <c r="F795">
        <f t="shared" si="24"/>
        <v>1</v>
      </c>
      <c r="G795">
        <v>25</v>
      </c>
      <c r="H795" s="4">
        <f>+IF(G795="",VLOOKUP(B795&amp;C795&amp;E795,AvgAge!$B$5:$AA$16,6,0),G795)</f>
        <v>25</v>
      </c>
      <c r="I795">
        <v>0</v>
      </c>
      <c r="J795">
        <v>0</v>
      </c>
      <c r="K795">
        <v>2672</v>
      </c>
      <c r="L795">
        <v>7.2249999999999996</v>
      </c>
      <c r="N795" t="s">
        <v>20</v>
      </c>
      <c r="O795">
        <f t="shared" si="25"/>
        <v>3</v>
      </c>
      <c r="P795">
        <f>+MATCH(B795&amp;C795&amp;E795,AvgAge!$B$5:$B$16)</f>
        <v>6</v>
      </c>
    </row>
    <row r="796" spans="1:16" x14ac:dyDescent="0.25">
      <c r="A796">
        <v>389</v>
      </c>
      <c r="B796">
        <v>0</v>
      </c>
      <c r="C796">
        <v>3</v>
      </c>
      <c r="D796" t="s">
        <v>574</v>
      </c>
      <c r="E796" t="s">
        <v>13</v>
      </c>
      <c r="F796">
        <f t="shared" si="24"/>
        <v>1</v>
      </c>
      <c r="H796" s="4">
        <f>+IF(G796="",VLOOKUP(B796&amp;C796&amp;E796,AvgAge!$B$5:$AA$16,6,0),G796)</f>
        <v>27.255813953488371</v>
      </c>
      <c r="I796">
        <v>0</v>
      </c>
      <c r="J796">
        <v>0</v>
      </c>
      <c r="K796">
        <v>367655</v>
      </c>
      <c r="L796">
        <v>7.7291999999999996</v>
      </c>
      <c r="N796" t="s">
        <v>27</v>
      </c>
      <c r="O796">
        <f t="shared" si="25"/>
        <v>2</v>
      </c>
      <c r="P796">
        <f>+MATCH(B796&amp;C796&amp;E796,AvgAge!$B$5:$B$16)</f>
        <v>6</v>
      </c>
    </row>
    <row r="797" spans="1:16" x14ac:dyDescent="0.25">
      <c r="A797">
        <v>160</v>
      </c>
      <c r="B797">
        <v>0</v>
      </c>
      <c r="C797">
        <v>3</v>
      </c>
      <c r="D797" t="s">
        <v>250</v>
      </c>
      <c r="E797" t="s">
        <v>13</v>
      </c>
      <c r="F797">
        <f t="shared" si="24"/>
        <v>1</v>
      </c>
      <c r="H797" s="4">
        <f>+IF(G797="",VLOOKUP(B797&amp;C797&amp;E797,AvgAge!$B$5:$AA$16,6,0),G797)</f>
        <v>27.255813953488371</v>
      </c>
      <c r="I797">
        <v>8</v>
      </c>
      <c r="J797">
        <v>2</v>
      </c>
      <c r="K797" t="s">
        <v>251</v>
      </c>
      <c r="L797">
        <v>69.55</v>
      </c>
      <c r="N797" t="s">
        <v>15</v>
      </c>
      <c r="O797">
        <f t="shared" si="25"/>
        <v>1</v>
      </c>
      <c r="P797">
        <f>+MATCH(B797&amp;C797&amp;E797,AvgAge!$B$5:$B$16)</f>
        <v>6</v>
      </c>
    </row>
    <row r="798" spans="1:16" x14ac:dyDescent="0.25">
      <c r="A798">
        <v>181</v>
      </c>
      <c r="B798">
        <v>0</v>
      </c>
      <c r="C798">
        <v>3</v>
      </c>
      <c r="D798" t="s">
        <v>281</v>
      </c>
      <c r="E798" t="s">
        <v>17</v>
      </c>
      <c r="F798">
        <f t="shared" si="24"/>
        <v>2</v>
      </c>
      <c r="H798" s="4">
        <f>+IF(G798="",VLOOKUP(B798&amp;C798&amp;E798,AvgAge!$B$5:$AA$16,6,0),G798)</f>
        <v>23.818181818181817</v>
      </c>
      <c r="I798">
        <v>8</v>
      </c>
      <c r="J798">
        <v>2</v>
      </c>
      <c r="K798" t="s">
        <v>251</v>
      </c>
      <c r="L798">
        <v>69.55</v>
      </c>
      <c r="N798" t="s">
        <v>15</v>
      </c>
      <c r="O798">
        <f t="shared" si="25"/>
        <v>1</v>
      </c>
      <c r="P798">
        <f>+MATCH(B798&amp;C798&amp;E798,AvgAge!$B$5:$B$16)</f>
        <v>5</v>
      </c>
    </row>
    <row r="799" spans="1:16" x14ac:dyDescent="0.25">
      <c r="A799">
        <v>864</v>
      </c>
      <c r="B799">
        <v>0</v>
      </c>
      <c r="C799">
        <v>3</v>
      </c>
      <c r="D799" t="s">
        <v>1186</v>
      </c>
      <c r="E799" t="s">
        <v>17</v>
      </c>
      <c r="F799">
        <f t="shared" si="24"/>
        <v>2</v>
      </c>
      <c r="H799" s="4">
        <f>+IF(G799="",VLOOKUP(B799&amp;C799&amp;E799,AvgAge!$B$5:$AA$16,6,0),G799)</f>
        <v>23.818181818181817</v>
      </c>
      <c r="I799">
        <v>8</v>
      </c>
      <c r="J799">
        <v>2</v>
      </c>
      <c r="K799" t="s">
        <v>251</v>
      </c>
      <c r="L799">
        <v>69.55</v>
      </c>
      <c r="N799" t="s">
        <v>15</v>
      </c>
      <c r="O799">
        <f t="shared" si="25"/>
        <v>1</v>
      </c>
      <c r="P799">
        <f>+MATCH(B799&amp;C799&amp;E799,AvgAge!$B$5:$B$16)</f>
        <v>5</v>
      </c>
    </row>
    <row r="800" spans="1:16" x14ac:dyDescent="0.25">
      <c r="A800">
        <v>793</v>
      </c>
      <c r="B800">
        <v>0</v>
      </c>
      <c r="C800">
        <v>3</v>
      </c>
      <c r="D800" t="s">
        <v>1099</v>
      </c>
      <c r="E800" t="s">
        <v>17</v>
      </c>
      <c r="F800">
        <f t="shared" si="24"/>
        <v>2</v>
      </c>
      <c r="H800" s="4">
        <f>+IF(G800="",VLOOKUP(B800&amp;C800&amp;E800,AvgAge!$B$5:$AA$16,6,0),G800)</f>
        <v>23.818181818181817</v>
      </c>
      <c r="I800">
        <v>8</v>
      </c>
      <c r="J800">
        <v>2</v>
      </c>
      <c r="K800" t="s">
        <v>251</v>
      </c>
      <c r="L800">
        <v>69.55</v>
      </c>
      <c r="N800" t="s">
        <v>15</v>
      </c>
      <c r="O800">
        <f t="shared" si="25"/>
        <v>1</v>
      </c>
      <c r="P800">
        <f>+MATCH(B800&amp;C800&amp;E800,AvgAge!$B$5:$B$16)</f>
        <v>5</v>
      </c>
    </row>
    <row r="801" spans="1:16" x14ac:dyDescent="0.25">
      <c r="A801">
        <v>847</v>
      </c>
      <c r="B801">
        <v>0</v>
      </c>
      <c r="C801">
        <v>3</v>
      </c>
      <c r="D801" t="s">
        <v>1166</v>
      </c>
      <c r="E801" t="s">
        <v>13</v>
      </c>
      <c r="F801">
        <f t="shared" si="24"/>
        <v>1</v>
      </c>
      <c r="H801" s="4">
        <f>+IF(G801="",VLOOKUP(B801&amp;C801&amp;E801,AvgAge!$B$5:$AA$16,6,0),G801)</f>
        <v>27.255813953488371</v>
      </c>
      <c r="I801">
        <v>8</v>
      </c>
      <c r="J801">
        <v>2</v>
      </c>
      <c r="K801" t="s">
        <v>251</v>
      </c>
      <c r="L801">
        <v>69.55</v>
      </c>
      <c r="N801" t="s">
        <v>15</v>
      </c>
      <c r="O801">
        <f t="shared" si="25"/>
        <v>1</v>
      </c>
      <c r="P801">
        <f>+MATCH(B801&amp;C801&amp;E801,AvgAge!$B$5:$B$16)</f>
        <v>6</v>
      </c>
    </row>
    <row r="802" spans="1:16" x14ac:dyDescent="0.25">
      <c r="A802">
        <v>202</v>
      </c>
      <c r="B802">
        <v>0</v>
      </c>
      <c r="C802">
        <v>3</v>
      </c>
      <c r="D802" t="s">
        <v>308</v>
      </c>
      <c r="E802" t="s">
        <v>13</v>
      </c>
      <c r="F802">
        <f t="shared" si="24"/>
        <v>1</v>
      </c>
      <c r="H802" s="4">
        <f>+IF(G802="",VLOOKUP(B802&amp;C802&amp;E802,AvgAge!$B$5:$AA$16,6,0),G802)</f>
        <v>27.255813953488371</v>
      </c>
      <c r="I802">
        <v>8</v>
      </c>
      <c r="J802">
        <v>2</v>
      </c>
      <c r="K802" t="s">
        <v>251</v>
      </c>
      <c r="L802">
        <v>69.55</v>
      </c>
      <c r="N802" t="s">
        <v>15</v>
      </c>
      <c r="O802">
        <f t="shared" si="25"/>
        <v>1</v>
      </c>
      <c r="P802">
        <f>+MATCH(B802&amp;C802&amp;E802,AvgAge!$B$5:$B$16)</f>
        <v>6</v>
      </c>
    </row>
    <row r="803" spans="1:16" x14ac:dyDescent="0.25">
      <c r="A803">
        <v>325</v>
      </c>
      <c r="B803">
        <v>0</v>
      </c>
      <c r="C803">
        <v>3</v>
      </c>
      <c r="D803" t="s">
        <v>490</v>
      </c>
      <c r="E803" t="s">
        <v>13</v>
      </c>
      <c r="F803">
        <f t="shared" si="24"/>
        <v>1</v>
      </c>
      <c r="H803" s="4">
        <f>+IF(G803="",VLOOKUP(B803&amp;C803&amp;E803,AvgAge!$B$5:$AA$16,6,0),G803)</f>
        <v>27.255813953488371</v>
      </c>
      <c r="I803">
        <v>8</v>
      </c>
      <c r="J803">
        <v>2</v>
      </c>
      <c r="K803" t="s">
        <v>251</v>
      </c>
      <c r="L803">
        <v>69.55</v>
      </c>
      <c r="N803" t="s">
        <v>15</v>
      </c>
      <c r="O803">
        <f t="shared" si="25"/>
        <v>1</v>
      </c>
      <c r="P803">
        <f>+MATCH(B803&amp;C803&amp;E803,AvgAge!$B$5:$B$16)</f>
        <v>6</v>
      </c>
    </row>
    <row r="804" spans="1:16" x14ac:dyDescent="0.25">
      <c r="A804">
        <v>107</v>
      </c>
      <c r="B804">
        <v>1</v>
      </c>
      <c r="C804">
        <v>3</v>
      </c>
      <c r="D804" t="s">
        <v>172</v>
      </c>
      <c r="E804" t="s">
        <v>17</v>
      </c>
      <c r="F804">
        <f t="shared" si="24"/>
        <v>2</v>
      </c>
      <c r="G804">
        <v>21</v>
      </c>
      <c r="H804" s="4">
        <f>+IF(G804="",VLOOKUP(B804&amp;C804&amp;E804,AvgAge!$B$5:$AA$16,6,0),G804)</f>
        <v>21</v>
      </c>
      <c r="I804">
        <v>0</v>
      </c>
      <c r="J804">
        <v>0</v>
      </c>
      <c r="K804">
        <v>343120</v>
      </c>
      <c r="L804">
        <v>7.65</v>
      </c>
      <c r="N804" t="s">
        <v>15</v>
      </c>
      <c r="O804">
        <f t="shared" si="25"/>
        <v>1</v>
      </c>
      <c r="P804">
        <f>+MATCH(B804&amp;C804&amp;E804,AvgAge!$B$5:$B$16)</f>
        <v>11</v>
      </c>
    </row>
    <row r="805" spans="1:16" x14ac:dyDescent="0.25">
      <c r="A805">
        <v>529</v>
      </c>
      <c r="B805">
        <v>0</v>
      </c>
      <c r="C805">
        <v>3</v>
      </c>
      <c r="D805" t="s">
        <v>761</v>
      </c>
      <c r="E805" t="s">
        <v>13</v>
      </c>
      <c r="F805">
        <f t="shared" si="24"/>
        <v>1</v>
      </c>
      <c r="G805">
        <v>39</v>
      </c>
      <c r="H805" s="4">
        <f>+IF(G805="",VLOOKUP(B805&amp;C805&amp;E805,AvgAge!$B$5:$AA$16,6,0),G805)</f>
        <v>39</v>
      </c>
      <c r="I805">
        <v>0</v>
      </c>
      <c r="J805">
        <v>0</v>
      </c>
      <c r="K805">
        <v>3101296</v>
      </c>
      <c r="L805">
        <v>7.9249999999999998</v>
      </c>
      <c r="N805" t="s">
        <v>15</v>
      </c>
      <c r="O805">
        <f t="shared" si="25"/>
        <v>1</v>
      </c>
      <c r="P805">
        <f>+MATCH(B805&amp;C805&amp;E805,AvgAge!$B$5:$B$16)</f>
        <v>6</v>
      </c>
    </row>
    <row r="806" spans="1:16" x14ac:dyDescent="0.25">
      <c r="A806">
        <v>49</v>
      </c>
      <c r="B806">
        <v>0</v>
      </c>
      <c r="C806">
        <v>3</v>
      </c>
      <c r="D806" t="s">
        <v>86</v>
      </c>
      <c r="E806" t="s">
        <v>13</v>
      </c>
      <c r="F806">
        <f t="shared" si="24"/>
        <v>1</v>
      </c>
      <c r="H806" s="4">
        <f>+IF(G806="",VLOOKUP(B806&amp;C806&amp;E806,AvgAge!$B$5:$AA$16,6,0),G806)</f>
        <v>27.255813953488371</v>
      </c>
      <c r="I806">
        <v>2</v>
      </c>
      <c r="J806">
        <v>0</v>
      </c>
      <c r="K806">
        <v>2662</v>
      </c>
      <c r="L806">
        <v>21.679200000000002</v>
      </c>
      <c r="N806" t="s">
        <v>20</v>
      </c>
      <c r="O806">
        <f t="shared" si="25"/>
        <v>3</v>
      </c>
      <c r="P806">
        <f>+MATCH(B806&amp;C806&amp;E806,AvgAge!$B$5:$B$16)</f>
        <v>6</v>
      </c>
    </row>
    <row r="807" spans="1:16" x14ac:dyDescent="0.25">
      <c r="A807">
        <v>11</v>
      </c>
      <c r="B807">
        <v>1</v>
      </c>
      <c r="C807">
        <v>3</v>
      </c>
      <c r="D807" t="s">
        <v>33</v>
      </c>
      <c r="E807" t="s">
        <v>17</v>
      </c>
      <c r="F807">
        <f t="shared" si="24"/>
        <v>2</v>
      </c>
      <c r="G807">
        <v>4</v>
      </c>
      <c r="H807" s="4">
        <f>+IF(G807="",VLOOKUP(B807&amp;C807&amp;E807,AvgAge!$B$5:$AA$16,6,0),G807)</f>
        <v>4</v>
      </c>
      <c r="I807">
        <v>1</v>
      </c>
      <c r="J807">
        <v>1</v>
      </c>
      <c r="K807" t="s">
        <v>34</v>
      </c>
      <c r="L807">
        <v>16.7</v>
      </c>
      <c r="M807" t="s">
        <v>35</v>
      </c>
      <c r="N807" t="s">
        <v>15</v>
      </c>
      <c r="O807">
        <f t="shared" si="25"/>
        <v>1</v>
      </c>
      <c r="P807">
        <f>+MATCH(B807&amp;C807&amp;E807,AvgAge!$B$5:$B$16)</f>
        <v>11</v>
      </c>
    </row>
    <row r="808" spans="1:16" x14ac:dyDescent="0.25">
      <c r="A808">
        <v>395</v>
      </c>
      <c r="B808">
        <v>1</v>
      </c>
      <c r="C808">
        <v>3</v>
      </c>
      <c r="D808" t="s">
        <v>582</v>
      </c>
      <c r="E808" t="s">
        <v>17</v>
      </c>
      <c r="F808">
        <f t="shared" si="24"/>
        <v>2</v>
      </c>
      <c r="G808">
        <v>24</v>
      </c>
      <c r="H808" s="4">
        <f>+IF(G808="",VLOOKUP(B808&amp;C808&amp;E808,AvgAge!$B$5:$AA$16,6,0),G808)</f>
        <v>24</v>
      </c>
      <c r="I808">
        <v>0</v>
      </c>
      <c r="J808">
        <v>2</v>
      </c>
      <c r="K808" t="s">
        <v>34</v>
      </c>
      <c r="L808">
        <v>16.7</v>
      </c>
      <c r="M808" t="s">
        <v>35</v>
      </c>
      <c r="N808" t="s">
        <v>15</v>
      </c>
      <c r="O808">
        <f t="shared" si="25"/>
        <v>1</v>
      </c>
      <c r="P808">
        <f>+MATCH(B808&amp;C808&amp;E808,AvgAge!$B$5:$B$16)</f>
        <v>11</v>
      </c>
    </row>
    <row r="809" spans="1:16" x14ac:dyDescent="0.25">
      <c r="A809">
        <v>13</v>
      </c>
      <c r="B809">
        <v>0</v>
      </c>
      <c r="C809">
        <v>3</v>
      </c>
      <c r="D809" t="s">
        <v>38</v>
      </c>
      <c r="E809" t="s">
        <v>13</v>
      </c>
      <c r="F809">
        <f t="shared" si="24"/>
        <v>1</v>
      </c>
      <c r="G809">
        <v>20</v>
      </c>
      <c r="H809" s="4">
        <f>+IF(G809="",VLOOKUP(B809&amp;C809&amp;E809,AvgAge!$B$5:$AA$16,6,0),G809)</f>
        <v>20</v>
      </c>
      <c r="I809">
        <v>0</v>
      </c>
      <c r="J809">
        <v>0</v>
      </c>
      <c r="K809" t="s">
        <v>39</v>
      </c>
      <c r="L809">
        <v>8.0500000000000007</v>
      </c>
      <c r="N809" t="s">
        <v>15</v>
      </c>
      <c r="O809">
        <f t="shared" si="25"/>
        <v>1</v>
      </c>
      <c r="P809">
        <f>+MATCH(B809&amp;C809&amp;E809,AvgAge!$B$5:$B$16)</f>
        <v>6</v>
      </c>
    </row>
    <row r="810" spans="1:16" x14ac:dyDescent="0.25">
      <c r="A810">
        <v>677</v>
      </c>
      <c r="B810">
        <v>0</v>
      </c>
      <c r="C810">
        <v>3</v>
      </c>
      <c r="D810" t="s">
        <v>953</v>
      </c>
      <c r="E810" t="s">
        <v>13</v>
      </c>
      <c r="F810">
        <f t="shared" si="24"/>
        <v>1</v>
      </c>
      <c r="G810">
        <v>24.5</v>
      </c>
      <c r="H810" s="4">
        <f>+IF(G810="",VLOOKUP(B810&amp;C810&amp;E810,AvgAge!$B$5:$AA$16,6,0),G810)</f>
        <v>24.5</v>
      </c>
      <c r="I810">
        <v>0</v>
      </c>
      <c r="J810">
        <v>0</v>
      </c>
      <c r="K810">
        <v>342826</v>
      </c>
      <c r="L810">
        <v>8.0500000000000007</v>
      </c>
      <c r="N810" t="s">
        <v>15</v>
      </c>
      <c r="O810">
        <f t="shared" si="25"/>
        <v>1</v>
      </c>
      <c r="P810">
        <f>+MATCH(B810&amp;C810&amp;E810,AvgAge!$B$5:$B$16)</f>
        <v>6</v>
      </c>
    </row>
    <row r="811" spans="1:16" x14ac:dyDescent="0.25">
      <c r="A811">
        <v>469</v>
      </c>
      <c r="B811">
        <v>0</v>
      </c>
      <c r="C811">
        <v>3</v>
      </c>
      <c r="D811" t="s">
        <v>678</v>
      </c>
      <c r="E811" t="s">
        <v>13</v>
      </c>
      <c r="F811">
        <f t="shared" si="24"/>
        <v>1</v>
      </c>
      <c r="H811" s="4">
        <f>+IF(G811="",VLOOKUP(B811&amp;C811&amp;E811,AvgAge!$B$5:$AA$16,6,0),G811)</f>
        <v>27.255813953488371</v>
      </c>
      <c r="I811">
        <v>0</v>
      </c>
      <c r="J811">
        <v>0</v>
      </c>
      <c r="K811">
        <v>36209</v>
      </c>
      <c r="L811">
        <v>7.7249999999999996</v>
      </c>
      <c r="N811" t="s">
        <v>27</v>
      </c>
      <c r="O811">
        <f t="shared" si="25"/>
        <v>2</v>
      </c>
      <c r="P811">
        <f>+MATCH(B811&amp;C811&amp;E811,AvgAge!$B$5:$B$16)</f>
        <v>6</v>
      </c>
    </row>
    <row r="812" spans="1:16" x14ac:dyDescent="0.25">
      <c r="A812">
        <v>411</v>
      </c>
      <c r="B812">
        <v>0</v>
      </c>
      <c r="C812">
        <v>3</v>
      </c>
      <c r="D812" t="s">
        <v>599</v>
      </c>
      <c r="E812" t="s">
        <v>13</v>
      </c>
      <c r="F812">
        <f t="shared" si="24"/>
        <v>1</v>
      </c>
      <c r="H812" s="4">
        <f>+IF(G812="",VLOOKUP(B812&amp;C812&amp;E812,AvgAge!$B$5:$AA$16,6,0),G812)</f>
        <v>27.255813953488371</v>
      </c>
      <c r="I812">
        <v>0</v>
      </c>
      <c r="J812">
        <v>0</v>
      </c>
      <c r="K812">
        <v>349222</v>
      </c>
      <c r="L812">
        <v>7.8958000000000004</v>
      </c>
      <c r="N812" t="s">
        <v>15</v>
      </c>
      <c r="O812">
        <f t="shared" si="25"/>
        <v>1</v>
      </c>
      <c r="P812">
        <f>+MATCH(B812&amp;C812&amp;E812,AvgAge!$B$5:$B$16)</f>
        <v>6</v>
      </c>
    </row>
    <row r="813" spans="1:16" x14ac:dyDescent="0.25">
      <c r="A813">
        <v>82</v>
      </c>
      <c r="B813">
        <v>1</v>
      </c>
      <c r="C813">
        <v>3</v>
      </c>
      <c r="D813" t="s">
        <v>136</v>
      </c>
      <c r="E813" t="s">
        <v>13</v>
      </c>
      <c r="F813">
        <f t="shared" si="24"/>
        <v>1</v>
      </c>
      <c r="G813">
        <v>29</v>
      </c>
      <c r="H813" s="4">
        <f>+IF(G813="",VLOOKUP(B813&amp;C813&amp;E813,AvgAge!$B$5:$AA$16,6,0),G813)</f>
        <v>29</v>
      </c>
      <c r="I813">
        <v>0</v>
      </c>
      <c r="J813">
        <v>0</v>
      </c>
      <c r="K813">
        <v>345779</v>
      </c>
      <c r="L813">
        <v>9.5</v>
      </c>
      <c r="N813" t="s">
        <v>15</v>
      </c>
      <c r="O813">
        <f t="shared" si="25"/>
        <v>1</v>
      </c>
      <c r="P813">
        <f>+MATCH(B813&amp;C813&amp;E813,AvgAge!$B$5:$B$16)</f>
        <v>12</v>
      </c>
    </row>
    <row r="814" spans="1:16" x14ac:dyDescent="0.25">
      <c r="A814">
        <v>498</v>
      </c>
      <c r="B814">
        <v>0</v>
      </c>
      <c r="C814">
        <v>3</v>
      </c>
      <c r="D814" t="s">
        <v>717</v>
      </c>
      <c r="E814" t="s">
        <v>13</v>
      </c>
      <c r="F814">
        <f t="shared" si="24"/>
        <v>1</v>
      </c>
      <c r="H814" s="4">
        <f>+IF(G814="",VLOOKUP(B814&amp;C814&amp;E814,AvgAge!$B$5:$AA$16,6,0),G814)</f>
        <v>27.255813953488371</v>
      </c>
      <c r="I814">
        <v>0</v>
      </c>
      <c r="J814">
        <v>0</v>
      </c>
      <c r="K814" t="s">
        <v>718</v>
      </c>
      <c r="L814">
        <v>15.1</v>
      </c>
      <c r="N814" t="s">
        <v>15</v>
      </c>
      <c r="O814">
        <f t="shared" si="25"/>
        <v>1</v>
      </c>
      <c r="P814">
        <f>+MATCH(B814&amp;C814&amp;E814,AvgAge!$B$5:$B$16)</f>
        <v>6</v>
      </c>
    </row>
    <row r="815" spans="1:16" x14ac:dyDescent="0.25">
      <c r="A815">
        <v>96</v>
      </c>
      <c r="B815">
        <v>0</v>
      </c>
      <c r="C815">
        <v>3</v>
      </c>
      <c r="D815" t="s">
        <v>156</v>
      </c>
      <c r="E815" t="s">
        <v>13</v>
      </c>
      <c r="F815">
        <f t="shared" si="24"/>
        <v>1</v>
      </c>
      <c r="H815" s="4">
        <f>+IF(G815="",VLOOKUP(B815&amp;C815&amp;E815,AvgAge!$B$5:$AA$16,6,0),G815)</f>
        <v>27.255813953488371</v>
      </c>
      <c r="I815">
        <v>0</v>
      </c>
      <c r="J815">
        <v>0</v>
      </c>
      <c r="K815">
        <v>374910</v>
      </c>
      <c r="L815">
        <v>8.0500000000000007</v>
      </c>
      <c r="N815" t="s">
        <v>15</v>
      </c>
      <c r="O815">
        <f t="shared" si="25"/>
        <v>1</v>
      </c>
      <c r="P815">
        <f>+MATCH(B815&amp;C815&amp;E815,AvgAge!$B$5:$B$16)</f>
        <v>6</v>
      </c>
    </row>
    <row r="816" spans="1:16" x14ac:dyDescent="0.25">
      <c r="A816">
        <v>564</v>
      </c>
      <c r="B816">
        <v>0</v>
      </c>
      <c r="C816">
        <v>3</v>
      </c>
      <c r="D816" t="s">
        <v>805</v>
      </c>
      <c r="E816" t="s">
        <v>13</v>
      </c>
      <c r="F816">
        <f t="shared" si="24"/>
        <v>1</v>
      </c>
      <c r="H816" s="4">
        <f>+IF(G816="",VLOOKUP(B816&amp;C816&amp;E816,AvgAge!$B$5:$AA$16,6,0),G816)</f>
        <v>27.255813953488371</v>
      </c>
      <c r="I816">
        <v>0</v>
      </c>
      <c r="J816">
        <v>0</v>
      </c>
      <c r="K816" t="s">
        <v>806</v>
      </c>
      <c r="L816">
        <v>8.0500000000000007</v>
      </c>
      <c r="N816" t="s">
        <v>15</v>
      </c>
      <c r="O816">
        <f t="shared" si="25"/>
        <v>1</v>
      </c>
      <c r="P816">
        <f>+MATCH(B816&amp;C816&amp;E816,AvgAge!$B$5:$B$16)</f>
        <v>6</v>
      </c>
    </row>
    <row r="817" spans="1:16" x14ac:dyDescent="0.25">
      <c r="A817">
        <v>61</v>
      </c>
      <c r="B817">
        <v>0</v>
      </c>
      <c r="C817">
        <v>3</v>
      </c>
      <c r="D817" t="s">
        <v>106</v>
      </c>
      <c r="E817" t="s">
        <v>13</v>
      </c>
      <c r="F817">
        <f t="shared" si="24"/>
        <v>1</v>
      </c>
      <c r="G817">
        <v>22</v>
      </c>
      <c r="H817" s="4">
        <f>+IF(G817="",VLOOKUP(B817&amp;C817&amp;E817,AvgAge!$B$5:$AA$16,6,0),G817)</f>
        <v>22</v>
      </c>
      <c r="I817">
        <v>0</v>
      </c>
      <c r="J817">
        <v>0</v>
      </c>
      <c r="K817">
        <v>2669</v>
      </c>
      <c r="L817">
        <v>7.2291999999999996</v>
      </c>
      <c r="N817" t="s">
        <v>20</v>
      </c>
      <c r="O817">
        <f t="shared" si="25"/>
        <v>3</v>
      </c>
      <c r="P817">
        <f>+MATCH(B817&amp;C817&amp;E817,AvgAge!$B$5:$B$16)</f>
        <v>6</v>
      </c>
    </row>
    <row r="818" spans="1:16" x14ac:dyDescent="0.25">
      <c r="A818">
        <v>838</v>
      </c>
      <c r="B818">
        <v>0</v>
      </c>
      <c r="C818">
        <v>3</v>
      </c>
      <c r="D818" t="s">
        <v>1154</v>
      </c>
      <c r="E818" t="s">
        <v>13</v>
      </c>
      <c r="F818">
        <f t="shared" si="24"/>
        <v>1</v>
      </c>
      <c r="H818" s="4">
        <f>+IF(G818="",VLOOKUP(B818&amp;C818&amp;E818,AvgAge!$B$5:$AA$16,6,0),G818)</f>
        <v>27.255813953488371</v>
      </c>
      <c r="I818">
        <v>0</v>
      </c>
      <c r="J818">
        <v>0</v>
      </c>
      <c r="K818">
        <v>392092</v>
      </c>
      <c r="L818">
        <v>8.0500000000000007</v>
      </c>
      <c r="N818" t="s">
        <v>15</v>
      </c>
      <c r="O818">
        <f t="shared" si="25"/>
        <v>1</v>
      </c>
      <c r="P818">
        <f>+MATCH(B818&amp;C818&amp;E818,AvgAge!$B$5:$B$16)</f>
        <v>6</v>
      </c>
    </row>
    <row r="819" spans="1:16" x14ac:dyDescent="0.25">
      <c r="A819">
        <v>562</v>
      </c>
      <c r="B819">
        <v>0</v>
      </c>
      <c r="C819">
        <v>3</v>
      </c>
      <c r="D819" t="s">
        <v>803</v>
      </c>
      <c r="E819" t="s">
        <v>13</v>
      </c>
      <c r="F819">
        <f t="shared" si="24"/>
        <v>1</v>
      </c>
      <c r="G819">
        <v>40</v>
      </c>
      <c r="H819" s="4">
        <f>+IF(G819="",VLOOKUP(B819&amp;C819&amp;E819,AvgAge!$B$5:$AA$16,6,0),G819)</f>
        <v>40</v>
      </c>
      <c r="I819">
        <v>0</v>
      </c>
      <c r="J819">
        <v>0</v>
      </c>
      <c r="K819">
        <v>349251</v>
      </c>
      <c r="L819">
        <v>7.8958000000000004</v>
      </c>
      <c r="N819" t="s">
        <v>15</v>
      </c>
      <c r="O819">
        <f t="shared" si="25"/>
        <v>1</v>
      </c>
      <c r="P819">
        <f>+MATCH(B819&amp;C819&amp;E819,AvgAge!$B$5:$B$16)</f>
        <v>6</v>
      </c>
    </row>
    <row r="820" spans="1:16" x14ac:dyDescent="0.25">
      <c r="A820">
        <v>174</v>
      </c>
      <c r="B820">
        <v>0</v>
      </c>
      <c r="C820">
        <v>3</v>
      </c>
      <c r="D820" t="s">
        <v>269</v>
      </c>
      <c r="E820" t="s">
        <v>13</v>
      </c>
      <c r="F820">
        <f t="shared" si="24"/>
        <v>1</v>
      </c>
      <c r="G820">
        <v>21</v>
      </c>
      <c r="H820" s="4">
        <f>+IF(G820="",VLOOKUP(B820&amp;C820&amp;E820,AvgAge!$B$5:$AA$16,6,0),G820)</f>
        <v>21</v>
      </c>
      <c r="I820">
        <v>0</v>
      </c>
      <c r="J820">
        <v>0</v>
      </c>
      <c r="K820" t="s">
        <v>270</v>
      </c>
      <c r="L820">
        <v>7.9249999999999998</v>
      </c>
      <c r="N820" t="s">
        <v>15</v>
      </c>
      <c r="O820">
        <f t="shared" si="25"/>
        <v>1</v>
      </c>
      <c r="P820">
        <f>+MATCH(B820&amp;C820&amp;E820,AvgAge!$B$5:$B$16)</f>
        <v>6</v>
      </c>
    </row>
    <row r="821" spans="1:16" x14ac:dyDescent="0.25">
      <c r="A821">
        <v>787</v>
      </c>
      <c r="B821">
        <v>1</v>
      </c>
      <c r="C821">
        <v>3</v>
      </c>
      <c r="D821" t="s">
        <v>1092</v>
      </c>
      <c r="E821" t="s">
        <v>17</v>
      </c>
      <c r="F821">
        <f t="shared" si="24"/>
        <v>2</v>
      </c>
      <c r="G821">
        <v>18</v>
      </c>
      <c r="H821" s="4">
        <f>+IF(G821="",VLOOKUP(B821&amp;C821&amp;E821,AvgAge!$B$5:$AA$16,6,0),G821)</f>
        <v>18</v>
      </c>
      <c r="I821">
        <v>0</v>
      </c>
      <c r="J821">
        <v>0</v>
      </c>
      <c r="K821">
        <v>3101265</v>
      </c>
      <c r="L821">
        <v>7.4958</v>
      </c>
      <c r="N821" t="s">
        <v>15</v>
      </c>
      <c r="O821">
        <f t="shared" si="25"/>
        <v>1</v>
      </c>
      <c r="P821">
        <f>+MATCH(B821&amp;C821&amp;E821,AvgAge!$B$5:$B$16)</f>
        <v>11</v>
      </c>
    </row>
    <row r="822" spans="1:16" x14ac:dyDescent="0.25">
      <c r="A822">
        <v>64</v>
      </c>
      <c r="B822">
        <v>0</v>
      </c>
      <c r="C822">
        <v>3</v>
      </c>
      <c r="D822" t="s">
        <v>111</v>
      </c>
      <c r="E822" t="s">
        <v>13</v>
      </c>
      <c r="F822">
        <f t="shared" si="24"/>
        <v>1</v>
      </c>
      <c r="G822">
        <v>4</v>
      </c>
      <c r="H822" s="4">
        <f>+IF(G822="",VLOOKUP(B822&amp;C822&amp;E822,AvgAge!$B$5:$AA$16,6,0),G822)</f>
        <v>4</v>
      </c>
      <c r="I822">
        <v>3</v>
      </c>
      <c r="J822">
        <v>2</v>
      </c>
      <c r="K822">
        <v>347088</v>
      </c>
      <c r="L822">
        <v>27.9</v>
      </c>
      <c r="N822" t="s">
        <v>15</v>
      </c>
      <c r="O822">
        <f t="shared" si="25"/>
        <v>1</v>
      </c>
      <c r="P822">
        <f>+MATCH(B822&amp;C822&amp;E822,AvgAge!$B$5:$B$16)</f>
        <v>6</v>
      </c>
    </row>
    <row r="823" spans="1:16" x14ac:dyDescent="0.25">
      <c r="A823">
        <v>820</v>
      </c>
      <c r="B823">
        <v>0</v>
      </c>
      <c r="C823">
        <v>3</v>
      </c>
      <c r="D823" t="s">
        <v>1133</v>
      </c>
      <c r="E823" t="s">
        <v>13</v>
      </c>
      <c r="F823">
        <f t="shared" si="24"/>
        <v>1</v>
      </c>
      <c r="G823">
        <v>10</v>
      </c>
      <c r="H823" s="4">
        <f>+IF(G823="",VLOOKUP(B823&amp;C823&amp;E823,AvgAge!$B$5:$AA$16,6,0),G823)</f>
        <v>10</v>
      </c>
      <c r="I823">
        <v>3</v>
      </c>
      <c r="J823">
        <v>2</v>
      </c>
      <c r="K823">
        <v>347088</v>
      </c>
      <c r="L823">
        <v>27.9</v>
      </c>
      <c r="N823" t="s">
        <v>15</v>
      </c>
      <c r="O823">
        <f t="shared" si="25"/>
        <v>1</v>
      </c>
      <c r="P823">
        <f>+MATCH(B823&amp;C823&amp;E823,AvgAge!$B$5:$B$16)</f>
        <v>6</v>
      </c>
    </row>
    <row r="824" spans="1:16" x14ac:dyDescent="0.25">
      <c r="A824">
        <v>635</v>
      </c>
      <c r="B824">
        <v>0</v>
      </c>
      <c r="C824">
        <v>3</v>
      </c>
      <c r="D824" t="s">
        <v>899</v>
      </c>
      <c r="E824" t="s">
        <v>17</v>
      </c>
      <c r="F824">
        <f t="shared" si="24"/>
        <v>2</v>
      </c>
      <c r="G824">
        <v>9</v>
      </c>
      <c r="H824" s="4">
        <f>+IF(G824="",VLOOKUP(B824&amp;C824&amp;E824,AvgAge!$B$5:$AA$16,6,0),G824)</f>
        <v>9</v>
      </c>
      <c r="I824">
        <v>3</v>
      </c>
      <c r="J824">
        <v>2</v>
      </c>
      <c r="K824">
        <v>347088</v>
      </c>
      <c r="L824">
        <v>27.9</v>
      </c>
      <c r="N824" t="s">
        <v>15</v>
      </c>
      <c r="O824">
        <f t="shared" si="25"/>
        <v>1</v>
      </c>
      <c r="P824">
        <f>+MATCH(B824&amp;C824&amp;E824,AvgAge!$B$5:$B$16)</f>
        <v>5</v>
      </c>
    </row>
    <row r="825" spans="1:16" x14ac:dyDescent="0.25">
      <c r="A825">
        <v>643</v>
      </c>
      <c r="B825">
        <v>0</v>
      </c>
      <c r="C825">
        <v>3</v>
      </c>
      <c r="D825" t="s">
        <v>908</v>
      </c>
      <c r="E825" t="s">
        <v>17</v>
      </c>
      <c r="F825">
        <f t="shared" si="24"/>
        <v>2</v>
      </c>
      <c r="G825">
        <v>2</v>
      </c>
      <c r="H825" s="4">
        <f>+IF(G825="",VLOOKUP(B825&amp;C825&amp;E825,AvgAge!$B$5:$AA$16,6,0),G825)</f>
        <v>2</v>
      </c>
      <c r="I825">
        <v>3</v>
      </c>
      <c r="J825">
        <v>2</v>
      </c>
      <c r="K825">
        <v>347088</v>
      </c>
      <c r="L825">
        <v>27.9</v>
      </c>
      <c r="N825" t="s">
        <v>15</v>
      </c>
      <c r="O825">
        <f t="shared" si="25"/>
        <v>1</v>
      </c>
      <c r="P825">
        <f>+MATCH(B825&amp;C825&amp;E825,AvgAge!$B$5:$B$16)</f>
        <v>5</v>
      </c>
    </row>
    <row r="826" spans="1:16" x14ac:dyDescent="0.25">
      <c r="A826">
        <v>361</v>
      </c>
      <c r="B826">
        <v>0</v>
      </c>
      <c r="C826">
        <v>3</v>
      </c>
      <c r="D826" t="s">
        <v>535</v>
      </c>
      <c r="E826" t="s">
        <v>13</v>
      </c>
      <c r="F826">
        <f t="shared" si="24"/>
        <v>1</v>
      </c>
      <c r="G826">
        <v>40</v>
      </c>
      <c r="H826" s="4">
        <f>+IF(G826="",VLOOKUP(B826&amp;C826&amp;E826,AvgAge!$B$5:$AA$16,6,0),G826)</f>
        <v>40</v>
      </c>
      <c r="I826">
        <v>1</v>
      </c>
      <c r="J826">
        <v>4</v>
      </c>
      <c r="K826">
        <v>347088</v>
      </c>
      <c r="L826">
        <v>27.9</v>
      </c>
      <c r="N826" t="s">
        <v>15</v>
      </c>
      <c r="O826">
        <f t="shared" si="25"/>
        <v>1</v>
      </c>
      <c r="P826">
        <f>+MATCH(B826&amp;C826&amp;E826,AvgAge!$B$5:$B$16)</f>
        <v>6</v>
      </c>
    </row>
    <row r="827" spans="1:16" x14ac:dyDescent="0.25">
      <c r="A827">
        <v>168</v>
      </c>
      <c r="B827">
        <v>0</v>
      </c>
      <c r="C827">
        <v>3</v>
      </c>
      <c r="D827" t="s">
        <v>261</v>
      </c>
      <c r="E827" t="s">
        <v>17</v>
      </c>
      <c r="F827">
        <f t="shared" si="24"/>
        <v>2</v>
      </c>
      <c r="G827">
        <v>45</v>
      </c>
      <c r="H827" s="4">
        <f>+IF(G827="",VLOOKUP(B827&amp;C827&amp;E827,AvgAge!$B$5:$AA$16,6,0),G827)</f>
        <v>45</v>
      </c>
      <c r="I827">
        <v>1</v>
      </c>
      <c r="J827">
        <v>4</v>
      </c>
      <c r="K827">
        <v>347088</v>
      </c>
      <c r="L827">
        <v>27.9</v>
      </c>
      <c r="N827" t="s">
        <v>15</v>
      </c>
      <c r="O827">
        <f t="shared" si="25"/>
        <v>1</v>
      </c>
      <c r="P827">
        <f>+MATCH(B827&amp;C827&amp;E827,AvgAge!$B$5:$B$16)</f>
        <v>5</v>
      </c>
    </row>
    <row r="828" spans="1:16" x14ac:dyDescent="0.25">
      <c r="A828">
        <v>602</v>
      </c>
      <c r="B828">
        <v>0</v>
      </c>
      <c r="C828">
        <v>3</v>
      </c>
      <c r="D828" t="s">
        <v>860</v>
      </c>
      <c r="E828" t="s">
        <v>13</v>
      </c>
      <c r="F828">
        <f t="shared" si="24"/>
        <v>1</v>
      </c>
      <c r="H828" s="4">
        <f>+IF(G828="",VLOOKUP(B828&amp;C828&amp;E828,AvgAge!$B$5:$AA$16,6,0),G828)</f>
        <v>27.255813953488371</v>
      </c>
      <c r="I828">
        <v>0</v>
      </c>
      <c r="J828">
        <v>0</v>
      </c>
      <c r="K828">
        <v>349214</v>
      </c>
      <c r="L828">
        <v>7.8958000000000004</v>
      </c>
      <c r="N828" t="s">
        <v>15</v>
      </c>
      <c r="O828">
        <f t="shared" si="25"/>
        <v>1</v>
      </c>
      <c r="P828">
        <f>+MATCH(B828&amp;C828&amp;E828,AvgAge!$B$5:$B$16)</f>
        <v>6</v>
      </c>
    </row>
    <row r="829" spans="1:16" x14ac:dyDescent="0.25">
      <c r="A829">
        <v>88</v>
      </c>
      <c r="B829">
        <v>0</v>
      </c>
      <c r="C829">
        <v>3</v>
      </c>
      <c r="D829" t="s">
        <v>144</v>
      </c>
      <c r="E829" t="s">
        <v>13</v>
      </c>
      <c r="F829">
        <f t="shared" si="24"/>
        <v>1</v>
      </c>
      <c r="H829" s="4">
        <f>+IF(G829="",VLOOKUP(B829&amp;C829&amp;E829,AvgAge!$B$5:$AA$16,6,0),G829)</f>
        <v>27.255813953488371</v>
      </c>
      <c r="I829">
        <v>0</v>
      </c>
      <c r="J829">
        <v>0</v>
      </c>
      <c r="K829" t="s">
        <v>145</v>
      </c>
      <c r="L829">
        <v>8.0500000000000007</v>
      </c>
      <c r="N829" t="s">
        <v>15</v>
      </c>
      <c r="O829">
        <f t="shared" si="25"/>
        <v>1</v>
      </c>
      <c r="P829">
        <f>+MATCH(B829&amp;C829&amp;E829,AvgAge!$B$5:$B$16)</f>
        <v>6</v>
      </c>
    </row>
    <row r="830" spans="1:16" x14ac:dyDescent="0.25">
      <c r="A830">
        <v>159</v>
      </c>
      <c r="B830">
        <v>0</v>
      </c>
      <c r="C830">
        <v>3</v>
      </c>
      <c r="D830" t="s">
        <v>249</v>
      </c>
      <c r="E830" t="s">
        <v>13</v>
      </c>
      <c r="F830">
        <f t="shared" si="24"/>
        <v>1</v>
      </c>
      <c r="H830" s="4">
        <f>+IF(G830="",VLOOKUP(B830&amp;C830&amp;E830,AvgAge!$B$5:$AA$16,6,0),G830)</f>
        <v>27.255813953488371</v>
      </c>
      <c r="I830">
        <v>0</v>
      </c>
      <c r="J830">
        <v>0</v>
      </c>
      <c r="K830">
        <v>315037</v>
      </c>
      <c r="L830">
        <v>8.6624999999999996</v>
      </c>
      <c r="N830" t="s">
        <v>15</v>
      </c>
      <c r="O830">
        <f t="shared" si="25"/>
        <v>1</v>
      </c>
      <c r="P830">
        <f>+MATCH(B830&amp;C830&amp;E830,AvgAge!$B$5:$B$16)</f>
        <v>6</v>
      </c>
    </row>
    <row r="831" spans="1:16" x14ac:dyDescent="0.25">
      <c r="A831">
        <v>261</v>
      </c>
      <c r="B831">
        <v>0</v>
      </c>
      <c r="C831">
        <v>3</v>
      </c>
      <c r="D831" t="s">
        <v>394</v>
      </c>
      <c r="E831" t="s">
        <v>13</v>
      </c>
      <c r="F831">
        <f t="shared" si="24"/>
        <v>1</v>
      </c>
      <c r="H831" s="4">
        <f>+IF(G831="",VLOOKUP(B831&amp;C831&amp;E831,AvgAge!$B$5:$AA$16,6,0),G831)</f>
        <v>27.255813953488371</v>
      </c>
      <c r="I831">
        <v>0</v>
      </c>
      <c r="J831">
        <v>0</v>
      </c>
      <c r="K831">
        <v>384461</v>
      </c>
      <c r="L831">
        <v>7.75</v>
      </c>
      <c r="N831" t="s">
        <v>27</v>
      </c>
      <c r="O831">
        <f t="shared" si="25"/>
        <v>2</v>
      </c>
      <c r="P831">
        <f>+MATCH(B831&amp;C831&amp;E831,AvgAge!$B$5:$B$16)</f>
        <v>6</v>
      </c>
    </row>
    <row r="832" spans="1:16" x14ac:dyDescent="0.25">
      <c r="A832">
        <v>716</v>
      </c>
      <c r="B832">
        <v>0</v>
      </c>
      <c r="C832">
        <v>3</v>
      </c>
      <c r="D832" t="s">
        <v>1003</v>
      </c>
      <c r="E832" t="s">
        <v>13</v>
      </c>
      <c r="F832">
        <f t="shared" si="24"/>
        <v>1</v>
      </c>
      <c r="G832">
        <v>19</v>
      </c>
      <c r="H832" s="4">
        <f>+IF(G832="",VLOOKUP(B832&amp;C832&amp;E832,AvgAge!$B$5:$AA$16,6,0),G832)</f>
        <v>19</v>
      </c>
      <c r="I832">
        <v>0</v>
      </c>
      <c r="J832">
        <v>0</v>
      </c>
      <c r="K832">
        <v>348124</v>
      </c>
      <c r="L832">
        <v>7.65</v>
      </c>
      <c r="M832" t="s">
        <v>130</v>
      </c>
      <c r="N832" t="s">
        <v>15</v>
      </c>
      <c r="O832">
        <f t="shared" si="25"/>
        <v>1</v>
      </c>
      <c r="P832">
        <f>+MATCH(B832&amp;C832&amp;E832,AvgAge!$B$5:$B$16)</f>
        <v>6</v>
      </c>
    </row>
    <row r="833" spans="1:16" x14ac:dyDescent="0.25">
      <c r="A833">
        <v>489</v>
      </c>
      <c r="B833">
        <v>0</v>
      </c>
      <c r="C833">
        <v>3</v>
      </c>
      <c r="D833" t="s">
        <v>702</v>
      </c>
      <c r="E833" t="s">
        <v>13</v>
      </c>
      <c r="F833">
        <f t="shared" si="24"/>
        <v>1</v>
      </c>
      <c r="G833">
        <v>30</v>
      </c>
      <c r="H833" s="4">
        <f>+IF(G833="",VLOOKUP(B833&amp;C833&amp;E833,AvgAge!$B$5:$AA$16,6,0),G833)</f>
        <v>30</v>
      </c>
      <c r="I833">
        <v>0</v>
      </c>
      <c r="J833">
        <v>0</v>
      </c>
      <c r="K833" t="s">
        <v>703</v>
      </c>
      <c r="L833">
        <v>8.0500000000000007</v>
      </c>
      <c r="N833" t="s">
        <v>15</v>
      </c>
      <c r="O833">
        <f t="shared" si="25"/>
        <v>1</v>
      </c>
      <c r="P833">
        <f>+MATCH(B833&amp;C833&amp;E833,AvgAge!$B$5:$B$16)</f>
        <v>6</v>
      </c>
    </row>
    <row r="834" spans="1:16" x14ac:dyDescent="0.25">
      <c r="A834">
        <v>77</v>
      </c>
      <c r="B834">
        <v>0</v>
      </c>
      <c r="C834">
        <v>3</v>
      </c>
      <c r="D834" t="s">
        <v>131</v>
      </c>
      <c r="E834" t="s">
        <v>13</v>
      </c>
      <c r="F834">
        <f t="shared" si="24"/>
        <v>1</v>
      </c>
      <c r="H834" s="4">
        <f>+IF(G834="",VLOOKUP(B834&amp;C834&amp;E834,AvgAge!$B$5:$AA$16,6,0),G834)</f>
        <v>27.255813953488371</v>
      </c>
      <c r="I834">
        <v>0</v>
      </c>
      <c r="J834">
        <v>0</v>
      </c>
      <c r="K834">
        <v>349208</v>
      </c>
      <c r="L834">
        <v>7.8958000000000004</v>
      </c>
      <c r="N834" t="s">
        <v>15</v>
      </c>
      <c r="O834">
        <f t="shared" si="25"/>
        <v>1</v>
      </c>
      <c r="P834">
        <f>+MATCH(B834&amp;C834&amp;E834,AvgAge!$B$5:$B$16)</f>
        <v>6</v>
      </c>
    </row>
    <row r="835" spans="1:16" x14ac:dyDescent="0.25">
      <c r="A835">
        <v>286</v>
      </c>
      <c r="B835">
        <v>0</v>
      </c>
      <c r="C835">
        <v>3</v>
      </c>
      <c r="D835" t="s">
        <v>432</v>
      </c>
      <c r="E835" t="s">
        <v>13</v>
      </c>
      <c r="F835">
        <f t="shared" si="24"/>
        <v>1</v>
      </c>
      <c r="G835">
        <v>33</v>
      </c>
      <c r="H835" s="4">
        <f>+IF(G835="",VLOOKUP(B835&amp;C835&amp;E835,AvgAge!$B$5:$AA$16,6,0),G835)</f>
        <v>33</v>
      </c>
      <c r="I835">
        <v>0</v>
      </c>
      <c r="J835">
        <v>0</v>
      </c>
      <c r="K835">
        <v>349239</v>
      </c>
      <c r="L835">
        <v>8.6624999999999996</v>
      </c>
      <c r="N835" t="s">
        <v>20</v>
      </c>
      <c r="O835">
        <f t="shared" si="25"/>
        <v>3</v>
      </c>
      <c r="P835">
        <f>+MATCH(B835&amp;C835&amp;E835,AvgAge!$B$5:$B$16)</f>
        <v>6</v>
      </c>
    </row>
    <row r="836" spans="1:16" x14ac:dyDescent="0.25">
      <c r="A836">
        <v>650</v>
      </c>
      <c r="B836">
        <v>1</v>
      </c>
      <c r="C836">
        <v>3</v>
      </c>
      <c r="D836" t="s">
        <v>917</v>
      </c>
      <c r="E836" t="s">
        <v>17</v>
      </c>
      <c r="F836">
        <f t="shared" ref="F836:F893" si="26">+IF(E836="male",1,2)</f>
        <v>2</v>
      </c>
      <c r="G836">
        <v>23</v>
      </c>
      <c r="H836" s="4">
        <f>+IF(G836="",VLOOKUP(B836&amp;C836&amp;E836,AvgAge!$B$5:$AA$16,6,0),G836)</f>
        <v>23</v>
      </c>
      <c r="I836">
        <v>0</v>
      </c>
      <c r="J836">
        <v>0</v>
      </c>
      <c r="K836" t="s">
        <v>918</v>
      </c>
      <c r="L836">
        <v>7.55</v>
      </c>
      <c r="N836" t="s">
        <v>15</v>
      </c>
      <c r="O836">
        <f t="shared" ref="O836:O893" si="27">+IF(N836="S",1,IF(N836="Q",2,3))</f>
        <v>1</v>
      </c>
      <c r="P836">
        <f>+MATCH(B836&amp;C836&amp;E836,AvgAge!$B$5:$B$16)</f>
        <v>11</v>
      </c>
    </row>
    <row r="837" spans="1:16" x14ac:dyDescent="0.25">
      <c r="A837">
        <v>495</v>
      </c>
      <c r="B837">
        <v>0</v>
      </c>
      <c r="C837">
        <v>3</v>
      </c>
      <c r="D837" t="s">
        <v>712</v>
      </c>
      <c r="E837" t="s">
        <v>13</v>
      </c>
      <c r="F837">
        <f t="shared" si="26"/>
        <v>1</v>
      </c>
      <c r="G837">
        <v>21</v>
      </c>
      <c r="H837" s="4">
        <f>+IF(G837="",VLOOKUP(B837&amp;C837&amp;E837,AvgAge!$B$5:$AA$16,6,0),G837)</f>
        <v>21</v>
      </c>
      <c r="I837">
        <v>0</v>
      </c>
      <c r="J837">
        <v>0</v>
      </c>
      <c r="K837" t="s">
        <v>713</v>
      </c>
      <c r="L837">
        <v>8.0500000000000007</v>
      </c>
      <c r="N837" t="s">
        <v>15</v>
      </c>
      <c r="O837">
        <f t="shared" si="27"/>
        <v>1</v>
      </c>
      <c r="P837">
        <f>+MATCH(B837&amp;C837&amp;E837,AvgAge!$B$5:$B$16)</f>
        <v>6</v>
      </c>
    </row>
    <row r="838" spans="1:16" x14ac:dyDescent="0.25">
      <c r="A838">
        <v>567</v>
      </c>
      <c r="B838">
        <v>0</v>
      </c>
      <c r="C838">
        <v>3</v>
      </c>
      <c r="D838" t="s">
        <v>811</v>
      </c>
      <c r="E838" t="s">
        <v>13</v>
      </c>
      <c r="F838">
        <f t="shared" si="26"/>
        <v>1</v>
      </c>
      <c r="G838">
        <v>19</v>
      </c>
      <c r="H838" s="4">
        <f>+IF(G838="",VLOOKUP(B838&amp;C838&amp;E838,AvgAge!$B$5:$AA$16,6,0),G838)</f>
        <v>19</v>
      </c>
      <c r="I838">
        <v>0</v>
      </c>
      <c r="J838">
        <v>0</v>
      </c>
      <c r="K838">
        <v>349205</v>
      </c>
      <c r="L838">
        <v>7.8958000000000004</v>
      </c>
      <c r="N838" t="s">
        <v>15</v>
      </c>
      <c r="O838">
        <f t="shared" si="27"/>
        <v>1</v>
      </c>
      <c r="P838">
        <f>+MATCH(B838&amp;C838&amp;E838,AvgAge!$B$5:$B$16)</f>
        <v>6</v>
      </c>
    </row>
    <row r="839" spans="1:16" x14ac:dyDescent="0.25">
      <c r="A839">
        <v>475</v>
      </c>
      <c r="B839">
        <v>0</v>
      </c>
      <c r="C839">
        <v>3</v>
      </c>
      <c r="D839" t="s">
        <v>685</v>
      </c>
      <c r="E839" t="s">
        <v>17</v>
      </c>
      <c r="F839">
        <f t="shared" si="26"/>
        <v>2</v>
      </c>
      <c r="G839">
        <v>22</v>
      </c>
      <c r="H839" s="4">
        <f>+IF(G839="",VLOOKUP(B839&amp;C839&amp;E839,AvgAge!$B$5:$AA$16,6,0),G839)</f>
        <v>22</v>
      </c>
      <c r="I839">
        <v>0</v>
      </c>
      <c r="J839">
        <v>0</v>
      </c>
      <c r="K839">
        <v>7553</v>
      </c>
      <c r="L839">
        <v>9.8375000000000004</v>
      </c>
      <c r="N839" t="s">
        <v>15</v>
      </c>
      <c r="O839">
        <f t="shared" si="27"/>
        <v>1</v>
      </c>
      <c r="P839">
        <f>+MATCH(B839&amp;C839&amp;E839,AvgAge!$B$5:$B$16)</f>
        <v>5</v>
      </c>
    </row>
    <row r="840" spans="1:16" x14ac:dyDescent="0.25">
      <c r="A840">
        <v>745</v>
      </c>
      <c r="B840">
        <v>1</v>
      </c>
      <c r="C840">
        <v>3</v>
      </c>
      <c r="D840" t="s">
        <v>1038</v>
      </c>
      <c r="E840" t="s">
        <v>13</v>
      </c>
      <c r="F840">
        <f t="shared" si="26"/>
        <v>1</v>
      </c>
      <c r="G840">
        <v>31</v>
      </c>
      <c r="H840" s="4">
        <f>+IF(G840="",VLOOKUP(B840&amp;C840&amp;E840,AvgAge!$B$5:$AA$16,6,0),G840)</f>
        <v>31</v>
      </c>
      <c r="I840">
        <v>0</v>
      </c>
      <c r="J840">
        <v>0</v>
      </c>
      <c r="K840" t="s">
        <v>1039</v>
      </c>
      <c r="L840">
        <v>7.9249999999999998</v>
      </c>
      <c r="N840" t="s">
        <v>15</v>
      </c>
      <c r="O840">
        <f t="shared" si="27"/>
        <v>1</v>
      </c>
      <c r="P840">
        <f>+MATCH(B840&amp;C840&amp;E840,AvgAge!$B$5:$B$16)</f>
        <v>12</v>
      </c>
    </row>
    <row r="841" spans="1:16" x14ac:dyDescent="0.25">
      <c r="A841">
        <v>206</v>
      </c>
      <c r="B841">
        <v>0</v>
      </c>
      <c r="C841">
        <v>3</v>
      </c>
      <c r="D841" t="s">
        <v>313</v>
      </c>
      <c r="E841" t="s">
        <v>17</v>
      </c>
      <c r="F841">
        <f t="shared" si="26"/>
        <v>2</v>
      </c>
      <c r="G841">
        <v>2</v>
      </c>
      <c r="H841" s="4">
        <f>+IF(G841="",VLOOKUP(B841&amp;C841&amp;E841,AvgAge!$B$5:$AA$16,6,0),G841)</f>
        <v>2</v>
      </c>
      <c r="I841">
        <v>0</v>
      </c>
      <c r="J841">
        <v>1</v>
      </c>
      <c r="K841">
        <v>347054</v>
      </c>
      <c r="L841">
        <v>10.4625</v>
      </c>
      <c r="M841" t="s">
        <v>35</v>
      </c>
      <c r="N841" t="s">
        <v>15</v>
      </c>
      <c r="O841">
        <f t="shared" si="27"/>
        <v>1</v>
      </c>
      <c r="P841">
        <f>+MATCH(B841&amp;C841&amp;E841,AvgAge!$B$5:$B$16)</f>
        <v>5</v>
      </c>
    </row>
    <row r="842" spans="1:16" x14ac:dyDescent="0.25">
      <c r="A842">
        <v>252</v>
      </c>
      <c r="B842">
        <v>0</v>
      </c>
      <c r="C842">
        <v>3</v>
      </c>
      <c r="D842" t="s">
        <v>380</v>
      </c>
      <c r="E842" t="s">
        <v>17</v>
      </c>
      <c r="F842">
        <f t="shared" si="26"/>
        <v>2</v>
      </c>
      <c r="G842">
        <v>29</v>
      </c>
      <c r="H842" s="4">
        <f>+IF(G842="",VLOOKUP(B842&amp;C842&amp;E842,AvgAge!$B$5:$AA$16,6,0),G842)</f>
        <v>29</v>
      </c>
      <c r="I842">
        <v>1</v>
      </c>
      <c r="J842">
        <v>1</v>
      </c>
      <c r="K842">
        <v>347054</v>
      </c>
      <c r="L842">
        <v>10.4625</v>
      </c>
      <c r="M842" t="s">
        <v>35</v>
      </c>
      <c r="N842" t="s">
        <v>15</v>
      </c>
      <c r="O842">
        <f t="shared" si="27"/>
        <v>1</v>
      </c>
      <c r="P842">
        <f>+MATCH(B842&amp;C842&amp;E842,AvgAge!$B$5:$B$16)</f>
        <v>5</v>
      </c>
    </row>
    <row r="843" spans="1:16" x14ac:dyDescent="0.25">
      <c r="A843">
        <v>221</v>
      </c>
      <c r="B843">
        <v>1</v>
      </c>
      <c r="C843">
        <v>3</v>
      </c>
      <c r="D843" t="s">
        <v>336</v>
      </c>
      <c r="E843" t="s">
        <v>13</v>
      </c>
      <c r="F843">
        <f t="shared" si="26"/>
        <v>1</v>
      </c>
      <c r="G843">
        <v>16</v>
      </c>
      <c r="H843" s="4">
        <f>+IF(G843="",VLOOKUP(B843&amp;C843&amp;E843,AvgAge!$B$5:$AA$16,6,0),G843)</f>
        <v>16</v>
      </c>
      <c r="I843">
        <v>0</v>
      </c>
      <c r="J843">
        <v>0</v>
      </c>
      <c r="K843" t="s">
        <v>337</v>
      </c>
      <c r="L843">
        <v>8.0500000000000007</v>
      </c>
      <c r="N843" t="s">
        <v>15</v>
      </c>
      <c r="O843">
        <f t="shared" si="27"/>
        <v>1</v>
      </c>
      <c r="P843">
        <f>+MATCH(B843&amp;C843&amp;E843,AvgAge!$B$5:$B$16)</f>
        <v>12</v>
      </c>
    </row>
    <row r="844" spans="1:16" x14ac:dyDescent="0.25">
      <c r="A844">
        <v>415</v>
      </c>
      <c r="B844">
        <v>1</v>
      </c>
      <c r="C844">
        <v>3</v>
      </c>
      <c r="D844" t="s">
        <v>603</v>
      </c>
      <c r="E844" t="s">
        <v>13</v>
      </c>
      <c r="F844">
        <f t="shared" si="26"/>
        <v>1</v>
      </c>
      <c r="G844">
        <v>44</v>
      </c>
      <c r="H844" s="4">
        <f>+IF(G844="",VLOOKUP(B844&amp;C844&amp;E844,AvgAge!$B$5:$AA$16,6,0),G844)</f>
        <v>44</v>
      </c>
      <c r="I844">
        <v>0</v>
      </c>
      <c r="J844">
        <v>0</v>
      </c>
      <c r="K844" t="s">
        <v>604</v>
      </c>
      <c r="L844">
        <v>7.9249999999999998</v>
      </c>
      <c r="N844" t="s">
        <v>15</v>
      </c>
      <c r="O844">
        <f t="shared" si="27"/>
        <v>1</v>
      </c>
      <c r="P844">
        <f>+MATCH(B844&amp;C844&amp;E844,AvgAge!$B$5:$B$16)</f>
        <v>12</v>
      </c>
    </row>
    <row r="845" spans="1:16" x14ac:dyDescent="0.25">
      <c r="A845">
        <v>885</v>
      </c>
      <c r="B845">
        <v>0</v>
      </c>
      <c r="C845">
        <v>3</v>
      </c>
      <c r="D845" t="s">
        <v>1212</v>
      </c>
      <c r="E845" t="s">
        <v>13</v>
      </c>
      <c r="F845">
        <f t="shared" si="26"/>
        <v>1</v>
      </c>
      <c r="G845">
        <v>25</v>
      </c>
      <c r="H845" s="4">
        <f>+IF(G845="",VLOOKUP(B845&amp;C845&amp;E845,AvgAge!$B$5:$AA$16,6,0),G845)</f>
        <v>25</v>
      </c>
      <c r="I845">
        <v>0</v>
      </c>
      <c r="J845">
        <v>0</v>
      </c>
      <c r="K845" t="s">
        <v>1213</v>
      </c>
      <c r="L845">
        <v>7.05</v>
      </c>
      <c r="N845" t="s">
        <v>15</v>
      </c>
      <c r="O845">
        <f t="shared" si="27"/>
        <v>1</v>
      </c>
      <c r="P845">
        <f>+MATCH(B845&amp;C845&amp;E845,AvgAge!$B$5:$B$16)</f>
        <v>6</v>
      </c>
    </row>
    <row r="846" spans="1:16" x14ac:dyDescent="0.25">
      <c r="A846">
        <v>852</v>
      </c>
      <c r="B846">
        <v>0</v>
      </c>
      <c r="C846">
        <v>3</v>
      </c>
      <c r="D846" t="s">
        <v>1171</v>
      </c>
      <c r="E846" t="s">
        <v>13</v>
      </c>
      <c r="F846">
        <f t="shared" si="26"/>
        <v>1</v>
      </c>
      <c r="G846">
        <v>74</v>
      </c>
      <c r="H846" s="4">
        <f>+IF(G846="",VLOOKUP(B846&amp;C846&amp;E846,AvgAge!$B$5:$AA$16,6,0),G846)</f>
        <v>74</v>
      </c>
      <c r="I846">
        <v>0</v>
      </c>
      <c r="J846">
        <v>0</v>
      </c>
      <c r="K846">
        <v>347060</v>
      </c>
      <c r="L846">
        <v>7.7750000000000004</v>
      </c>
      <c r="N846" t="s">
        <v>15</v>
      </c>
      <c r="O846">
        <f t="shared" si="27"/>
        <v>1</v>
      </c>
      <c r="P846">
        <f>+MATCH(B846&amp;C846&amp;E846,AvgAge!$B$5:$B$16)</f>
        <v>6</v>
      </c>
    </row>
    <row r="847" spans="1:16" x14ac:dyDescent="0.25">
      <c r="A847">
        <v>500</v>
      </c>
      <c r="B847">
        <v>0</v>
      </c>
      <c r="C847">
        <v>3</v>
      </c>
      <c r="D847" t="s">
        <v>720</v>
      </c>
      <c r="E847" t="s">
        <v>13</v>
      </c>
      <c r="F847">
        <f t="shared" si="26"/>
        <v>1</v>
      </c>
      <c r="G847">
        <v>24</v>
      </c>
      <c r="H847" s="4">
        <f>+IF(G847="",VLOOKUP(B847&amp;C847&amp;E847,AvgAge!$B$5:$AA$16,6,0),G847)</f>
        <v>24</v>
      </c>
      <c r="I847">
        <v>0</v>
      </c>
      <c r="J847">
        <v>0</v>
      </c>
      <c r="K847">
        <v>350035</v>
      </c>
      <c r="L847">
        <v>7.7957999999999998</v>
      </c>
      <c r="N847" t="s">
        <v>15</v>
      </c>
      <c r="O847">
        <f t="shared" si="27"/>
        <v>1</v>
      </c>
      <c r="P847">
        <f>+MATCH(B847&amp;C847&amp;E847,AvgAge!$B$5:$B$16)</f>
        <v>6</v>
      </c>
    </row>
    <row r="848" spans="1:16" x14ac:dyDescent="0.25">
      <c r="A848">
        <v>759</v>
      </c>
      <c r="B848">
        <v>0</v>
      </c>
      <c r="C848">
        <v>3</v>
      </c>
      <c r="D848" t="s">
        <v>1055</v>
      </c>
      <c r="E848" t="s">
        <v>13</v>
      </c>
      <c r="F848">
        <f t="shared" si="26"/>
        <v>1</v>
      </c>
      <c r="G848">
        <v>34</v>
      </c>
      <c r="H848" s="4">
        <f>+IF(G848="",VLOOKUP(B848&amp;C848&amp;E848,AvgAge!$B$5:$AA$16,6,0),G848)</f>
        <v>34</v>
      </c>
      <c r="I848">
        <v>0</v>
      </c>
      <c r="J848">
        <v>0</v>
      </c>
      <c r="K848">
        <v>363294</v>
      </c>
      <c r="L848">
        <v>8.0500000000000007</v>
      </c>
      <c r="N848" t="s">
        <v>15</v>
      </c>
      <c r="O848">
        <f t="shared" si="27"/>
        <v>1</v>
      </c>
      <c r="P848">
        <f>+MATCH(B848&amp;C848&amp;E848,AvgAge!$B$5:$B$16)</f>
        <v>6</v>
      </c>
    </row>
    <row r="849" spans="1:16" x14ac:dyDescent="0.25">
      <c r="A849">
        <v>804</v>
      </c>
      <c r="B849">
        <v>1</v>
      </c>
      <c r="C849">
        <v>3</v>
      </c>
      <c r="D849" t="s">
        <v>1112</v>
      </c>
      <c r="E849" t="s">
        <v>13</v>
      </c>
      <c r="F849">
        <f t="shared" si="26"/>
        <v>1</v>
      </c>
      <c r="G849">
        <v>0.42</v>
      </c>
      <c r="H849" s="4">
        <f>+IF(G849="",VLOOKUP(B849&amp;C849&amp;E849,AvgAge!$B$5:$AA$16,6,0),G849)</f>
        <v>0.42</v>
      </c>
      <c r="I849">
        <v>0</v>
      </c>
      <c r="J849">
        <v>1</v>
      </c>
      <c r="K849">
        <v>2625</v>
      </c>
      <c r="L849">
        <v>8.5167000000000002</v>
      </c>
      <c r="N849" t="s">
        <v>20</v>
      </c>
      <c r="O849">
        <f t="shared" si="27"/>
        <v>3</v>
      </c>
      <c r="P849">
        <f>+MATCH(B849&amp;C849&amp;E849,AvgAge!$B$5:$B$16)</f>
        <v>12</v>
      </c>
    </row>
    <row r="850" spans="1:16" x14ac:dyDescent="0.25">
      <c r="A850">
        <v>640</v>
      </c>
      <c r="B850">
        <v>0</v>
      </c>
      <c r="C850">
        <v>3</v>
      </c>
      <c r="D850" t="s">
        <v>905</v>
      </c>
      <c r="E850" t="s">
        <v>13</v>
      </c>
      <c r="F850">
        <f t="shared" si="26"/>
        <v>1</v>
      </c>
      <c r="H850" s="4">
        <f>+IF(G850="",VLOOKUP(B850&amp;C850&amp;E850,AvgAge!$B$5:$AA$16,6,0),G850)</f>
        <v>27.255813953488371</v>
      </c>
      <c r="I850">
        <v>1</v>
      </c>
      <c r="J850">
        <v>0</v>
      </c>
      <c r="K850">
        <v>376564</v>
      </c>
      <c r="L850">
        <v>16.100000000000001</v>
      </c>
      <c r="N850" t="s">
        <v>15</v>
      </c>
      <c r="O850">
        <f t="shared" si="27"/>
        <v>1</v>
      </c>
      <c r="P850">
        <f>+MATCH(B850&amp;C850&amp;E850,AvgAge!$B$5:$B$16)</f>
        <v>6</v>
      </c>
    </row>
    <row r="851" spans="1:16" x14ac:dyDescent="0.25">
      <c r="A851">
        <v>432</v>
      </c>
      <c r="B851">
        <v>1</v>
      </c>
      <c r="C851">
        <v>3</v>
      </c>
      <c r="D851" t="s">
        <v>625</v>
      </c>
      <c r="E851" t="s">
        <v>17</v>
      </c>
      <c r="F851">
        <f t="shared" si="26"/>
        <v>2</v>
      </c>
      <c r="H851" s="4">
        <f>+IF(G851="",VLOOKUP(B851&amp;C851&amp;E851,AvgAge!$B$5:$AA$16,6,0),G851)</f>
        <v>19.329787234042552</v>
      </c>
      <c r="I851">
        <v>1</v>
      </c>
      <c r="J851">
        <v>0</v>
      </c>
      <c r="K851">
        <v>376564</v>
      </c>
      <c r="L851">
        <v>16.100000000000001</v>
      </c>
      <c r="N851" t="s">
        <v>15</v>
      </c>
      <c r="O851">
        <f t="shared" si="27"/>
        <v>1</v>
      </c>
      <c r="P851">
        <f>+MATCH(B851&amp;C851&amp;E851,AvgAge!$B$5:$B$16)</f>
        <v>11</v>
      </c>
    </row>
    <row r="852" spans="1:16" x14ac:dyDescent="0.25">
      <c r="A852">
        <v>383</v>
      </c>
      <c r="B852">
        <v>0</v>
      </c>
      <c r="C852">
        <v>3</v>
      </c>
      <c r="D852" t="s">
        <v>567</v>
      </c>
      <c r="E852" t="s">
        <v>13</v>
      </c>
      <c r="F852">
        <f t="shared" si="26"/>
        <v>1</v>
      </c>
      <c r="G852">
        <v>32</v>
      </c>
      <c r="H852" s="4">
        <f>+IF(G852="",VLOOKUP(B852&amp;C852&amp;E852,AvgAge!$B$5:$AA$16,6,0),G852)</f>
        <v>32</v>
      </c>
      <c r="I852">
        <v>0</v>
      </c>
      <c r="J852">
        <v>0</v>
      </c>
      <c r="K852" t="s">
        <v>568</v>
      </c>
      <c r="L852">
        <v>7.9249999999999998</v>
      </c>
      <c r="N852" t="s">
        <v>15</v>
      </c>
      <c r="O852">
        <f t="shared" si="27"/>
        <v>1</v>
      </c>
      <c r="P852">
        <f>+MATCH(B852&amp;C852&amp;E852,AvgAge!$B$5:$B$16)</f>
        <v>6</v>
      </c>
    </row>
    <row r="853" spans="1:16" x14ac:dyDescent="0.25">
      <c r="A853">
        <v>777</v>
      </c>
      <c r="B853">
        <v>0</v>
      </c>
      <c r="C853">
        <v>3</v>
      </c>
      <c r="D853" t="s">
        <v>1077</v>
      </c>
      <c r="E853" t="s">
        <v>13</v>
      </c>
      <c r="F853">
        <f t="shared" si="26"/>
        <v>1</v>
      </c>
      <c r="H853" s="4">
        <f>+IF(G853="",VLOOKUP(B853&amp;C853&amp;E853,AvgAge!$B$5:$AA$16,6,0),G853)</f>
        <v>27.255813953488371</v>
      </c>
      <c r="I853">
        <v>0</v>
      </c>
      <c r="J853">
        <v>0</v>
      </c>
      <c r="K853">
        <v>383121</v>
      </c>
      <c r="L853">
        <v>7.75</v>
      </c>
      <c r="M853" t="s">
        <v>1078</v>
      </c>
      <c r="N853" t="s">
        <v>27</v>
      </c>
      <c r="O853">
        <f t="shared" si="27"/>
        <v>2</v>
      </c>
      <c r="P853">
        <f>+MATCH(B853&amp;C853&amp;E853,AvgAge!$B$5:$B$16)</f>
        <v>6</v>
      </c>
    </row>
    <row r="854" spans="1:16" x14ac:dyDescent="0.25">
      <c r="A854">
        <v>30</v>
      </c>
      <c r="B854">
        <v>0</v>
      </c>
      <c r="C854">
        <v>3</v>
      </c>
      <c r="D854" t="s">
        <v>59</v>
      </c>
      <c r="E854" t="s">
        <v>13</v>
      </c>
      <c r="F854">
        <f t="shared" si="26"/>
        <v>1</v>
      </c>
      <c r="H854" s="4">
        <f>+IF(G854="",VLOOKUP(B854&amp;C854&amp;E854,AvgAge!$B$5:$AA$16,6,0),G854)</f>
        <v>27.255813953488371</v>
      </c>
      <c r="I854">
        <v>0</v>
      </c>
      <c r="J854">
        <v>0</v>
      </c>
      <c r="K854">
        <v>349216</v>
      </c>
      <c r="L854">
        <v>7.8958000000000004</v>
      </c>
      <c r="N854" t="s">
        <v>15</v>
      </c>
      <c r="O854">
        <f t="shared" si="27"/>
        <v>1</v>
      </c>
      <c r="P854">
        <f>+MATCH(B854&amp;C854&amp;E854,AvgAge!$B$5:$B$16)</f>
        <v>6</v>
      </c>
    </row>
    <row r="855" spans="1:16" x14ac:dyDescent="0.25">
      <c r="A855">
        <v>815</v>
      </c>
      <c r="B855">
        <v>0</v>
      </c>
      <c r="C855">
        <v>3</v>
      </c>
      <c r="D855" t="s">
        <v>1124</v>
      </c>
      <c r="E855" t="s">
        <v>13</v>
      </c>
      <c r="F855">
        <f t="shared" si="26"/>
        <v>1</v>
      </c>
      <c r="G855">
        <v>30.5</v>
      </c>
      <c r="H855" s="4">
        <f>+IF(G855="",VLOOKUP(B855&amp;C855&amp;E855,AvgAge!$B$5:$AA$16,6,0),G855)</f>
        <v>30.5</v>
      </c>
      <c r="I855">
        <v>0</v>
      </c>
      <c r="J855">
        <v>0</v>
      </c>
      <c r="K855">
        <v>364499</v>
      </c>
      <c r="L855">
        <v>8.0500000000000007</v>
      </c>
      <c r="N855" t="s">
        <v>15</v>
      </c>
      <c r="O855">
        <f t="shared" si="27"/>
        <v>1</v>
      </c>
      <c r="P855">
        <f>+MATCH(B855&amp;C855&amp;E855,AvgAge!$B$5:$B$16)</f>
        <v>6</v>
      </c>
    </row>
    <row r="856" spans="1:16" x14ac:dyDescent="0.25">
      <c r="A856">
        <v>604</v>
      </c>
      <c r="B856">
        <v>0</v>
      </c>
      <c r="C856">
        <v>3</v>
      </c>
      <c r="D856" t="s">
        <v>862</v>
      </c>
      <c r="E856" t="s">
        <v>13</v>
      </c>
      <c r="F856">
        <f t="shared" si="26"/>
        <v>1</v>
      </c>
      <c r="G856">
        <v>44</v>
      </c>
      <c r="H856" s="4">
        <f>+IF(G856="",VLOOKUP(B856&amp;C856&amp;E856,AvgAge!$B$5:$AA$16,6,0),G856)</f>
        <v>44</v>
      </c>
      <c r="I856">
        <v>0</v>
      </c>
      <c r="J856">
        <v>0</v>
      </c>
      <c r="K856">
        <v>364511</v>
      </c>
      <c r="L856">
        <v>8.0500000000000007</v>
      </c>
      <c r="N856" t="s">
        <v>15</v>
      </c>
      <c r="O856">
        <f t="shared" si="27"/>
        <v>1</v>
      </c>
      <c r="P856">
        <f>+MATCH(B856&amp;C856&amp;E856,AvgAge!$B$5:$B$16)</f>
        <v>6</v>
      </c>
    </row>
    <row r="857" spans="1:16" x14ac:dyDescent="0.25">
      <c r="A857">
        <v>272</v>
      </c>
      <c r="B857">
        <v>1</v>
      </c>
      <c r="C857">
        <v>3</v>
      </c>
      <c r="D857" t="s">
        <v>412</v>
      </c>
      <c r="E857" t="s">
        <v>13</v>
      </c>
      <c r="F857">
        <f t="shared" si="26"/>
        <v>1</v>
      </c>
      <c r="G857">
        <v>25</v>
      </c>
      <c r="H857" s="4">
        <f>+IF(G857="",VLOOKUP(B857&amp;C857&amp;E857,AvgAge!$B$5:$AA$16,6,0),G857)</f>
        <v>25</v>
      </c>
      <c r="I857">
        <v>0</v>
      </c>
      <c r="J857">
        <v>0</v>
      </c>
      <c r="K857" t="s">
        <v>280</v>
      </c>
      <c r="L857">
        <v>0</v>
      </c>
      <c r="N857" t="s">
        <v>15</v>
      </c>
      <c r="O857">
        <f t="shared" si="27"/>
        <v>1</v>
      </c>
      <c r="P857">
        <f>+MATCH(B857&amp;C857&amp;E857,AvgAge!$B$5:$B$16)</f>
        <v>12</v>
      </c>
    </row>
    <row r="858" spans="1:16" x14ac:dyDescent="0.25">
      <c r="A858">
        <v>532</v>
      </c>
      <c r="B858">
        <v>0</v>
      </c>
      <c r="C858">
        <v>3</v>
      </c>
      <c r="D858" t="s">
        <v>764</v>
      </c>
      <c r="E858" t="s">
        <v>13</v>
      </c>
      <c r="F858">
        <f t="shared" si="26"/>
        <v>1</v>
      </c>
      <c r="H858" s="4">
        <f>+IF(G858="",VLOOKUP(B858&amp;C858&amp;E858,AvgAge!$B$5:$AA$16,6,0),G858)</f>
        <v>27.255813953488371</v>
      </c>
      <c r="I858">
        <v>0</v>
      </c>
      <c r="J858">
        <v>0</v>
      </c>
      <c r="K858">
        <v>2641</v>
      </c>
      <c r="L858">
        <v>7.2291999999999996</v>
      </c>
      <c r="N858" t="s">
        <v>20</v>
      </c>
      <c r="O858">
        <f t="shared" si="27"/>
        <v>3</v>
      </c>
      <c r="P858">
        <f>+MATCH(B858&amp;C858&amp;E858,AvgAge!$B$5:$B$16)</f>
        <v>6</v>
      </c>
    </row>
    <row r="859" spans="1:16" x14ac:dyDescent="0.25">
      <c r="A859">
        <v>256</v>
      </c>
      <c r="B859">
        <v>1</v>
      </c>
      <c r="C859">
        <v>3</v>
      </c>
      <c r="D859" t="s">
        <v>386</v>
      </c>
      <c r="E859" t="s">
        <v>17</v>
      </c>
      <c r="F859">
        <f t="shared" si="26"/>
        <v>2</v>
      </c>
      <c r="G859">
        <v>29</v>
      </c>
      <c r="H859" s="4">
        <f>+IF(G859="",VLOOKUP(B859&amp;C859&amp;E859,AvgAge!$B$5:$AA$16,6,0),G859)</f>
        <v>29</v>
      </c>
      <c r="I859">
        <v>0</v>
      </c>
      <c r="J859">
        <v>2</v>
      </c>
      <c r="K859">
        <v>2650</v>
      </c>
      <c r="L859">
        <v>15.245799999999999</v>
      </c>
      <c r="N859" t="s">
        <v>20</v>
      </c>
      <c r="O859">
        <f t="shared" si="27"/>
        <v>3</v>
      </c>
      <c r="P859">
        <f>+MATCH(B859&amp;C859&amp;E859,AvgAge!$B$5:$B$16)</f>
        <v>11</v>
      </c>
    </row>
    <row r="860" spans="1:16" x14ac:dyDescent="0.25">
      <c r="A860">
        <v>190</v>
      </c>
      <c r="B860">
        <v>0</v>
      </c>
      <c r="C860">
        <v>3</v>
      </c>
      <c r="D860" t="s">
        <v>293</v>
      </c>
      <c r="E860" t="s">
        <v>13</v>
      </c>
      <c r="F860">
        <f t="shared" si="26"/>
        <v>1</v>
      </c>
      <c r="G860">
        <v>36</v>
      </c>
      <c r="H860" s="4">
        <f>+IF(G860="",VLOOKUP(B860&amp;C860&amp;E860,AvgAge!$B$5:$AA$16,6,0),G860)</f>
        <v>36</v>
      </c>
      <c r="I860">
        <v>0</v>
      </c>
      <c r="J860">
        <v>0</v>
      </c>
      <c r="K860">
        <v>349247</v>
      </c>
      <c r="L860">
        <v>7.8958000000000004</v>
      </c>
      <c r="N860" t="s">
        <v>15</v>
      </c>
      <c r="O860">
        <f t="shared" si="27"/>
        <v>1</v>
      </c>
      <c r="P860">
        <f>+MATCH(B860&amp;C860&amp;E860,AvgAge!$B$5:$B$16)</f>
        <v>6</v>
      </c>
    </row>
    <row r="861" spans="1:16" x14ac:dyDescent="0.25">
      <c r="A861">
        <v>678</v>
      </c>
      <c r="B861">
        <v>1</v>
      </c>
      <c r="C861">
        <v>3</v>
      </c>
      <c r="D861" t="s">
        <v>954</v>
      </c>
      <c r="E861" t="s">
        <v>17</v>
      </c>
      <c r="F861">
        <f t="shared" si="26"/>
        <v>2</v>
      </c>
      <c r="G861">
        <v>18</v>
      </c>
      <c r="H861" s="4">
        <f>+IF(G861="",VLOOKUP(B861&amp;C861&amp;E861,AvgAge!$B$5:$AA$16,6,0),G861)</f>
        <v>18</v>
      </c>
      <c r="I861">
        <v>0</v>
      </c>
      <c r="J861">
        <v>0</v>
      </c>
      <c r="K861">
        <v>4138</v>
      </c>
      <c r="L861">
        <v>9.8416999999999994</v>
      </c>
      <c r="N861" t="s">
        <v>15</v>
      </c>
      <c r="O861">
        <f t="shared" si="27"/>
        <v>1</v>
      </c>
      <c r="P861">
        <f>+MATCH(B861&amp;C861&amp;E861,AvgAge!$B$5:$B$16)</f>
        <v>11</v>
      </c>
    </row>
    <row r="862" spans="1:16" x14ac:dyDescent="0.25">
      <c r="A862">
        <v>484</v>
      </c>
      <c r="B862">
        <v>1</v>
      </c>
      <c r="C862">
        <v>3</v>
      </c>
      <c r="D862" t="s">
        <v>696</v>
      </c>
      <c r="E862" t="s">
        <v>17</v>
      </c>
      <c r="F862">
        <f t="shared" si="26"/>
        <v>2</v>
      </c>
      <c r="G862">
        <v>63</v>
      </c>
      <c r="H862" s="4">
        <f>+IF(G862="",VLOOKUP(B862&amp;C862&amp;E862,AvgAge!$B$5:$AA$16,6,0),G862)</f>
        <v>63</v>
      </c>
      <c r="I862">
        <v>0</v>
      </c>
      <c r="J862">
        <v>0</v>
      </c>
      <c r="K862">
        <v>4134</v>
      </c>
      <c r="L862">
        <v>9.5875000000000004</v>
      </c>
      <c r="N862" t="s">
        <v>15</v>
      </c>
      <c r="O862">
        <f t="shared" si="27"/>
        <v>1</v>
      </c>
      <c r="P862">
        <f>+MATCH(B862&amp;C862&amp;E862,AvgAge!$B$5:$B$16)</f>
        <v>11</v>
      </c>
    </row>
    <row r="863" spans="1:16" x14ac:dyDescent="0.25">
      <c r="A863">
        <v>154</v>
      </c>
      <c r="B863">
        <v>0</v>
      </c>
      <c r="C863">
        <v>3</v>
      </c>
      <c r="D863" t="s">
        <v>240</v>
      </c>
      <c r="E863" t="s">
        <v>13</v>
      </c>
      <c r="F863">
        <f t="shared" si="26"/>
        <v>1</v>
      </c>
      <c r="G863">
        <v>40.5</v>
      </c>
      <c r="H863" s="4">
        <f>+IF(G863="",VLOOKUP(B863&amp;C863&amp;E863,AvgAge!$B$5:$AA$16,6,0),G863)</f>
        <v>40.5</v>
      </c>
      <c r="I863">
        <v>0</v>
      </c>
      <c r="J863">
        <v>2</v>
      </c>
      <c r="K863" t="s">
        <v>241</v>
      </c>
      <c r="L863">
        <v>14.5</v>
      </c>
      <c r="N863" t="s">
        <v>15</v>
      </c>
      <c r="O863">
        <f t="shared" si="27"/>
        <v>1</v>
      </c>
      <c r="P863">
        <f>+MATCH(B863&amp;C863&amp;E863,AvgAge!$B$5:$B$16)</f>
        <v>6</v>
      </c>
    </row>
    <row r="864" spans="1:16" x14ac:dyDescent="0.25">
      <c r="A864">
        <v>420</v>
      </c>
      <c r="B864">
        <v>0</v>
      </c>
      <c r="C864">
        <v>3</v>
      </c>
      <c r="D864" t="s">
        <v>609</v>
      </c>
      <c r="E864" t="s">
        <v>17</v>
      </c>
      <c r="F864">
        <f t="shared" si="26"/>
        <v>2</v>
      </c>
      <c r="G864">
        <v>10</v>
      </c>
      <c r="H864" s="4">
        <f>+IF(G864="",VLOOKUP(B864&amp;C864&amp;E864,AvgAge!$B$5:$AA$16,6,0),G864)</f>
        <v>10</v>
      </c>
      <c r="I864">
        <v>0</v>
      </c>
      <c r="J864">
        <v>2</v>
      </c>
      <c r="K864">
        <v>345773</v>
      </c>
      <c r="L864">
        <v>24.15</v>
      </c>
      <c r="N864" t="s">
        <v>15</v>
      </c>
      <c r="O864">
        <f t="shared" si="27"/>
        <v>1</v>
      </c>
      <c r="P864">
        <f>+MATCH(B864&amp;C864&amp;E864,AvgAge!$B$5:$B$16)</f>
        <v>5</v>
      </c>
    </row>
    <row r="865" spans="1:16" x14ac:dyDescent="0.25">
      <c r="A865">
        <v>596</v>
      </c>
      <c r="B865">
        <v>0</v>
      </c>
      <c r="C865">
        <v>3</v>
      </c>
      <c r="D865" t="s">
        <v>853</v>
      </c>
      <c r="E865" t="s">
        <v>13</v>
      </c>
      <c r="F865">
        <f t="shared" si="26"/>
        <v>1</v>
      </c>
      <c r="G865">
        <v>36</v>
      </c>
      <c r="H865" s="4">
        <f>+IF(G865="",VLOOKUP(B865&amp;C865&amp;E865,AvgAge!$B$5:$AA$16,6,0),G865)</f>
        <v>36</v>
      </c>
      <c r="I865">
        <v>1</v>
      </c>
      <c r="J865">
        <v>1</v>
      </c>
      <c r="K865">
        <v>345773</v>
      </c>
      <c r="L865">
        <v>24.15</v>
      </c>
      <c r="N865" t="s">
        <v>15</v>
      </c>
      <c r="O865">
        <f t="shared" si="27"/>
        <v>1</v>
      </c>
      <c r="P865">
        <f>+MATCH(B865&amp;C865&amp;E865,AvgAge!$B$5:$B$16)</f>
        <v>6</v>
      </c>
    </row>
    <row r="866" spans="1:16" x14ac:dyDescent="0.25">
      <c r="A866">
        <v>800</v>
      </c>
      <c r="B866">
        <v>0</v>
      </c>
      <c r="C866">
        <v>3</v>
      </c>
      <c r="D866" t="s">
        <v>1108</v>
      </c>
      <c r="E866" t="s">
        <v>17</v>
      </c>
      <c r="F866">
        <f t="shared" si="26"/>
        <v>2</v>
      </c>
      <c r="G866">
        <v>30</v>
      </c>
      <c r="H866" s="4">
        <f>+IF(G866="",VLOOKUP(B866&amp;C866&amp;E866,AvgAge!$B$5:$AA$16,6,0),G866)</f>
        <v>30</v>
      </c>
      <c r="I866">
        <v>1</v>
      </c>
      <c r="J866">
        <v>1</v>
      </c>
      <c r="K866">
        <v>345773</v>
      </c>
      <c r="L866">
        <v>24.15</v>
      </c>
      <c r="N866" t="s">
        <v>15</v>
      </c>
      <c r="O866">
        <f t="shared" si="27"/>
        <v>1</v>
      </c>
      <c r="P866">
        <f>+MATCH(B866&amp;C866&amp;E866,AvgAge!$B$5:$B$16)</f>
        <v>5</v>
      </c>
    </row>
    <row r="867" spans="1:16" x14ac:dyDescent="0.25">
      <c r="A867">
        <v>869</v>
      </c>
      <c r="B867">
        <v>0</v>
      </c>
      <c r="C867">
        <v>3</v>
      </c>
      <c r="D867" t="s">
        <v>1194</v>
      </c>
      <c r="E867" t="s">
        <v>13</v>
      </c>
      <c r="F867">
        <f t="shared" si="26"/>
        <v>1</v>
      </c>
      <c r="H867" s="4">
        <f>+IF(G867="",VLOOKUP(B867&amp;C867&amp;E867,AvgAge!$B$5:$AA$16,6,0),G867)</f>
        <v>27.255813953488371</v>
      </c>
      <c r="I867">
        <v>0</v>
      </c>
      <c r="J867">
        <v>0</v>
      </c>
      <c r="K867">
        <v>345777</v>
      </c>
      <c r="L867">
        <v>9.5</v>
      </c>
      <c r="N867" t="s">
        <v>15</v>
      </c>
      <c r="O867">
        <f t="shared" si="27"/>
        <v>1</v>
      </c>
      <c r="P867">
        <f>+MATCH(B867&amp;C867&amp;E867,AvgAge!$B$5:$B$16)</f>
        <v>6</v>
      </c>
    </row>
    <row r="868" spans="1:16" x14ac:dyDescent="0.25">
      <c r="A868">
        <v>753</v>
      </c>
      <c r="B868">
        <v>0</v>
      </c>
      <c r="C868">
        <v>3</v>
      </c>
      <c r="D868" t="s">
        <v>1049</v>
      </c>
      <c r="E868" t="s">
        <v>13</v>
      </c>
      <c r="F868">
        <f t="shared" si="26"/>
        <v>1</v>
      </c>
      <c r="G868">
        <v>33</v>
      </c>
      <c r="H868" s="4">
        <f>+IF(G868="",VLOOKUP(B868&amp;C868&amp;E868,AvgAge!$B$5:$AA$16,6,0),G868)</f>
        <v>33</v>
      </c>
      <c r="I868">
        <v>0</v>
      </c>
      <c r="J868">
        <v>0</v>
      </c>
      <c r="K868">
        <v>345780</v>
      </c>
      <c r="L868">
        <v>9.5</v>
      </c>
      <c r="N868" t="s">
        <v>15</v>
      </c>
      <c r="O868">
        <f t="shared" si="27"/>
        <v>1</v>
      </c>
      <c r="P868">
        <f>+MATCH(B868&amp;C868&amp;E868,AvgAge!$B$5:$B$16)</f>
        <v>6</v>
      </c>
    </row>
    <row r="869" spans="1:16" x14ac:dyDescent="0.25">
      <c r="A869">
        <v>201</v>
      </c>
      <c r="B869">
        <v>0</v>
      </c>
      <c r="C869">
        <v>3</v>
      </c>
      <c r="D869" t="s">
        <v>307</v>
      </c>
      <c r="E869" t="s">
        <v>13</v>
      </c>
      <c r="F869">
        <f t="shared" si="26"/>
        <v>1</v>
      </c>
      <c r="G869">
        <v>28</v>
      </c>
      <c r="H869" s="4">
        <f>+IF(G869="",VLOOKUP(B869&amp;C869&amp;E869,AvgAge!$B$5:$AA$16,6,0),G869)</f>
        <v>28</v>
      </c>
      <c r="I869">
        <v>0</v>
      </c>
      <c r="J869">
        <v>0</v>
      </c>
      <c r="K869">
        <v>345770</v>
      </c>
      <c r="L869">
        <v>9.5</v>
      </c>
      <c r="N869" t="s">
        <v>15</v>
      </c>
      <c r="O869">
        <f t="shared" si="27"/>
        <v>1</v>
      </c>
      <c r="P869">
        <f>+MATCH(B869&amp;C869&amp;E869,AvgAge!$B$5:$B$16)</f>
        <v>6</v>
      </c>
    </row>
    <row r="870" spans="1:16" x14ac:dyDescent="0.25">
      <c r="A870">
        <v>356</v>
      </c>
      <c r="B870">
        <v>0</v>
      </c>
      <c r="C870">
        <v>3</v>
      </c>
      <c r="D870" t="s">
        <v>530</v>
      </c>
      <c r="E870" t="s">
        <v>13</v>
      </c>
      <c r="F870">
        <f t="shared" si="26"/>
        <v>1</v>
      </c>
      <c r="G870">
        <v>28</v>
      </c>
      <c r="H870" s="4">
        <f>+IF(G870="",VLOOKUP(B870&amp;C870&amp;E870,AvgAge!$B$5:$AA$16,6,0),G870)</f>
        <v>28</v>
      </c>
      <c r="I870">
        <v>0</v>
      </c>
      <c r="J870">
        <v>0</v>
      </c>
      <c r="K870">
        <v>345783</v>
      </c>
      <c r="L870">
        <v>9.5</v>
      </c>
      <c r="N870" t="s">
        <v>15</v>
      </c>
      <c r="O870">
        <f t="shared" si="27"/>
        <v>1</v>
      </c>
      <c r="P870">
        <f>+MATCH(B870&amp;C870&amp;E870,AvgAge!$B$5:$B$16)</f>
        <v>6</v>
      </c>
    </row>
    <row r="871" spans="1:16" x14ac:dyDescent="0.25">
      <c r="A871">
        <v>874</v>
      </c>
      <c r="B871">
        <v>0</v>
      </c>
      <c r="C871">
        <v>3</v>
      </c>
      <c r="D871" t="s">
        <v>1199</v>
      </c>
      <c r="E871" t="s">
        <v>13</v>
      </c>
      <c r="F871">
        <f t="shared" si="26"/>
        <v>1</v>
      </c>
      <c r="G871">
        <v>47</v>
      </c>
      <c r="H871" s="4">
        <f>+IF(G871="",VLOOKUP(B871&amp;C871&amp;E871,AvgAge!$B$5:$AA$16,6,0),G871)</f>
        <v>47</v>
      </c>
      <c r="I871">
        <v>0</v>
      </c>
      <c r="J871">
        <v>0</v>
      </c>
      <c r="K871">
        <v>345765</v>
      </c>
      <c r="L871">
        <v>9</v>
      </c>
      <c r="N871" t="s">
        <v>15</v>
      </c>
      <c r="O871">
        <f t="shared" si="27"/>
        <v>1</v>
      </c>
      <c r="P871">
        <f>+MATCH(B871&amp;C871&amp;E871,AvgAge!$B$5:$B$16)</f>
        <v>6</v>
      </c>
    </row>
    <row r="872" spans="1:16" x14ac:dyDescent="0.25">
      <c r="A872">
        <v>39</v>
      </c>
      <c r="B872">
        <v>0</v>
      </c>
      <c r="C872">
        <v>3</v>
      </c>
      <c r="D872" t="s">
        <v>74</v>
      </c>
      <c r="E872" t="s">
        <v>17</v>
      </c>
      <c r="F872">
        <f t="shared" si="26"/>
        <v>2</v>
      </c>
      <c r="G872">
        <v>18</v>
      </c>
      <c r="H872" s="4">
        <f>+IF(G872="",VLOOKUP(B872&amp;C872&amp;E872,AvgAge!$B$5:$AA$16,6,0),G872)</f>
        <v>18</v>
      </c>
      <c r="I872">
        <v>2</v>
      </c>
      <c r="J872">
        <v>0</v>
      </c>
      <c r="K872">
        <v>345764</v>
      </c>
      <c r="L872">
        <v>18</v>
      </c>
      <c r="N872" t="s">
        <v>15</v>
      </c>
      <c r="O872">
        <f t="shared" si="27"/>
        <v>1</v>
      </c>
      <c r="P872">
        <f>+MATCH(B872&amp;C872&amp;E872,AvgAge!$B$5:$B$16)</f>
        <v>5</v>
      </c>
    </row>
    <row r="873" spans="1:16" x14ac:dyDescent="0.25">
      <c r="A873">
        <v>334</v>
      </c>
      <c r="B873">
        <v>0</v>
      </c>
      <c r="C873">
        <v>3</v>
      </c>
      <c r="D873" t="s">
        <v>503</v>
      </c>
      <c r="E873" t="s">
        <v>13</v>
      </c>
      <c r="F873">
        <f t="shared" si="26"/>
        <v>1</v>
      </c>
      <c r="G873">
        <v>16</v>
      </c>
      <c r="H873" s="4">
        <f>+IF(G873="",VLOOKUP(B873&amp;C873&amp;E873,AvgAge!$B$5:$AA$16,6,0),G873)</f>
        <v>16</v>
      </c>
      <c r="I873">
        <v>2</v>
      </c>
      <c r="J873">
        <v>0</v>
      </c>
      <c r="K873">
        <v>345764</v>
      </c>
      <c r="L873">
        <v>18</v>
      </c>
      <c r="N873" t="s">
        <v>15</v>
      </c>
      <c r="O873">
        <f t="shared" si="27"/>
        <v>1</v>
      </c>
      <c r="P873">
        <f>+MATCH(B873&amp;C873&amp;E873,AvgAge!$B$5:$B$16)</f>
        <v>6</v>
      </c>
    </row>
    <row r="874" spans="1:16" x14ac:dyDescent="0.25">
      <c r="A874">
        <v>19</v>
      </c>
      <c r="B874">
        <v>0</v>
      </c>
      <c r="C874">
        <v>3</v>
      </c>
      <c r="D874" t="s">
        <v>45</v>
      </c>
      <c r="E874" t="s">
        <v>17</v>
      </c>
      <c r="F874">
        <f t="shared" si="26"/>
        <v>2</v>
      </c>
      <c r="G874">
        <v>31</v>
      </c>
      <c r="H874" s="4">
        <f>+IF(G874="",VLOOKUP(B874&amp;C874&amp;E874,AvgAge!$B$5:$AA$16,6,0),G874)</f>
        <v>31</v>
      </c>
      <c r="I874">
        <v>1</v>
      </c>
      <c r="J874">
        <v>0</v>
      </c>
      <c r="K874">
        <v>345763</v>
      </c>
      <c r="L874">
        <v>18</v>
      </c>
      <c r="N874" t="s">
        <v>15</v>
      </c>
      <c r="O874">
        <f t="shared" si="27"/>
        <v>1</v>
      </c>
      <c r="P874">
        <f>+MATCH(B874&amp;C874&amp;E874,AvgAge!$B$5:$B$16)</f>
        <v>5</v>
      </c>
    </row>
    <row r="875" spans="1:16" x14ac:dyDescent="0.25">
      <c r="A875">
        <v>15</v>
      </c>
      <c r="B875">
        <v>0</v>
      </c>
      <c r="C875">
        <v>3</v>
      </c>
      <c r="D875" t="s">
        <v>41</v>
      </c>
      <c r="E875" t="s">
        <v>17</v>
      </c>
      <c r="F875">
        <f t="shared" si="26"/>
        <v>2</v>
      </c>
      <c r="G875">
        <v>14</v>
      </c>
      <c r="H875" s="4">
        <f>+IF(G875="",VLOOKUP(B875&amp;C875&amp;E875,AvgAge!$B$5:$AA$16,6,0),G875)</f>
        <v>14</v>
      </c>
      <c r="I875">
        <v>0</v>
      </c>
      <c r="J875">
        <v>0</v>
      </c>
      <c r="K875">
        <v>350406</v>
      </c>
      <c r="L875">
        <v>7.8541999999999996</v>
      </c>
      <c r="N875" t="s">
        <v>15</v>
      </c>
      <c r="O875">
        <f t="shared" si="27"/>
        <v>1</v>
      </c>
      <c r="P875">
        <f>+MATCH(B875&amp;C875&amp;E875,AvgAge!$B$5:$B$16)</f>
        <v>5</v>
      </c>
    </row>
    <row r="876" spans="1:16" x14ac:dyDescent="0.25">
      <c r="A876">
        <v>522</v>
      </c>
      <c r="B876">
        <v>0</v>
      </c>
      <c r="C876">
        <v>3</v>
      </c>
      <c r="D876" t="s">
        <v>751</v>
      </c>
      <c r="E876" t="s">
        <v>13</v>
      </c>
      <c r="F876">
        <f t="shared" si="26"/>
        <v>1</v>
      </c>
      <c r="G876">
        <v>22</v>
      </c>
      <c r="H876" s="4">
        <f>+IF(G876="",VLOOKUP(B876&amp;C876&amp;E876,AvgAge!$B$5:$AA$16,6,0),G876)</f>
        <v>22</v>
      </c>
      <c r="I876">
        <v>0</v>
      </c>
      <c r="J876">
        <v>0</v>
      </c>
      <c r="K876">
        <v>349252</v>
      </c>
      <c r="L876">
        <v>7.8958000000000004</v>
      </c>
      <c r="N876" t="s">
        <v>15</v>
      </c>
      <c r="O876">
        <f t="shared" si="27"/>
        <v>1</v>
      </c>
      <c r="P876">
        <f>+MATCH(B876&amp;C876&amp;E876,AvgAge!$B$5:$B$16)</f>
        <v>6</v>
      </c>
    </row>
    <row r="877" spans="1:16" x14ac:dyDescent="0.25">
      <c r="A877">
        <v>81</v>
      </c>
      <c r="B877">
        <v>0</v>
      </c>
      <c r="C877">
        <v>3</v>
      </c>
      <c r="D877" t="s">
        <v>135</v>
      </c>
      <c r="E877" t="s">
        <v>13</v>
      </c>
      <c r="F877">
        <f t="shared" si="26"/>
        <v>1</v>
      </c>
      <c r="G877">
        <v>22</v>
      </c>
      <c r="H877" s="4">
        <f>+IF(G877="",VLOOKUP(B877&amp;C877&amp;E877,AvgAge!$B$5:$AA$16,6,0),G877)</f>
        <v>22</v>
      </c>
      <c r="I877">
        <v>0</v>
      </c>
      <c r="J877">
        <v>0</v>
      </c>
      <c r="K877">
        <v>345767</v>
      </c>
      <c r="L877">
        <v>9</v>
      </c>
      <c r="N877" t="s">
        <v>15</v>
      </c>
      <c r="O877">
        <f t="shared" si="27"/>
        <v>1</v>
      </c>
      <c r="P877">
        <f>+MATCH(B877&amp;C877&amp;E877,AvgAge!$B$5:$B$16)</f>
        <v>6</v>
      </c>
    </row>
    <row r="878" spans="1:16" x14ac:dyDescent="0.25">
      <c r="A878">
        <v>512</v>
      </c>
      <c r="B878">
        <v>0</v>
      </c>
      <c r="C878">
        <v>3</v>
      </c>
      <c r="D878" t="s">
        <v>734</v>
      </c>
      <c r="E878" t="s">
        <v>13</v>
      </c>
      <c r="F878">
        <f t="shared" si="26"/>
        <v>1</v>
      </c>
      <c r="H878" s="4">
        <f>+IF(G878="",VLOOKUP(B878&amp;C878&amp;E878,AvgAge!$B$5:$AA$16,6,0),G878)</f>
        <v>27.255813953488371</v>
      </c>
      <c r="I878">
        <v>0</v>
      </c>
      <c r="J878">
        <v>0</v>
      </c>
      <c r="K878" t="s">
        <v>735</v>
      </c>
      <c r="L878">
        <v>8.0500000000000007</v>
      </c>
      <c r="N878" t="s">
        <v>15</v>
      </c>
      <c r="O878">
        <f t="shared" si="27"/>
        <v>1</v>
      </c>
      <c r="P878">
        <f>+MATCH(B878&amp;C878&amp;E878,AvgAge!$B$5:$B$16)</f>
        <v>6</v>
      </c>
    </row>
    <row r="879" spans="1:16" x14ac:dyDescent="0.25">
      <c r="A879">
        <v>407</v>
      </c>
      <c r="B879">
        <v>0</v>
      </c>
      <c r="C879">
        <v>3</v>
      </c>
      <c r="D879" t="s">
        <v>595</v>
      </c>
      <c r="E879" t="s">
        <v>13</v>
      </c>
      <c r="F879">
        <f t="shared" si="26"/>
        <v>1</v>
      </c>
      <c r="G879">
        <v>51</v>
      </c>
      <c r="H879" s="4">
        <f>+IF(G879="",VLOOKUP(B879&amp;C879&amp;E879,AvgAge!$B$5:$AA$16,6,0),G879)</f>
        <v>51</v>
      </c>
      <c r="I879">
        <v>0</v>
      </c>
      <c r="J879">
        <v>0</v>
      </c>
      <c r="K879">
        <v>347064</v>
      </c>
      <c r="L879">
        <v>7.75</v>
      </c>
      <c r="N879" t="s">
        <v>15</v>
      </c>
      <c r="O879">
        <f t="shared" si="27"/>
        <v>1</v>
      </c>
      <c r="P879">
        <f>+MATCH(B879&amp;C879&amp;E879,AvgAge!$B$5:$B$16)</f>
        <v>6</v>
      </c>
    </row>
    <row r="880" spans="1:16" x14ac:dyDescent="0.25">
      <c r="A880">
        <v>372</v>
      </c>
      <c r="B880">
        <v>0</v>
      </c>
      <c r="C880">
        <v>3</v>
      </c>
      <c r="D880" t="s">
        <v>553</v>
      </c>
      <c r="E880" t="s">
        <v>13</v>
      </c>
      <c r="F880">
        <f t="shared" si="26"/>
        <v>1</v>
      </c>
      <c r="G880">
        <v>18</v>
      </c>
      <c r="H880" s="4">
        <f>+IF(G880="",VLOOKUP(B880&amp;C880&amp;E880,AvgAge!$B$5:$AA$16,6,0),G880)</f>
        <v>18</v>
      </c>
      <c r="I880">
        <v>1</v>
      </c>
      <c r="J880">
        <v>0</v>
      </c>
      <c r="K880">
        <v>3101267</v>
      </c>
      <c r="L880">
        <v>6.4958</v>
      </c>
      <c r="N880" t="s">
        <v>15</v>
      </c>
      <c r="O880">
        <f t="shared" si="27"/>
        <v>1</v>
      </c>
      <c r="P880">
        <f>+MATCH(B880&amp;C880&amp;E880,AvgAge!$B$5:$B$16)</f>
        <v>6</v>
      </c>
    </row>
    <row r="881" spans="1:16" x14ac:dyDescent="0.25">
      <c r="A881">
        <v>649</v>
      </c>
      <c r="B881">
        <v>0</v>
      </c>
      <c r="C881">
        <v>3</v>
      </c>
      <c r="D881" t="s">
        <v>915</v>
      </c>
      <c r="E881" t="s">
        <v>13</v>
      </c>
      <c r="F881">
        <f t="shared" si="26"/>
        <v>1</v>
      </c>
      <c r="H881" s="4">
        <f>+IF(G881="",VLOOKUP(B881&amp;C881&amp;E881,AvgAge!$B$5:$AA$16,6,0),G881)</f>
        <v>27.255813953488371</v>
      </c>
      <c r="I881">
        <v>0</v>
      </c>
      <c r="J881">
        <v>0</v>
      </c>
      <c r="K881" t="s">
        <v>916</v>
      </c>
      <c r="L881">
        <v>7.55</v>
      </c>
      <c r="N881" t="s">
        <v>15</v>
      </c>
      <c r="O881">
        <f t="shared" si="27"/>
        <v>1</v>
      </c>
      <c r="P881">
        <f>+MATCH(B881&amp;C881&amp;E881,AvgAge!$B$5:$B$16)</f>
        <v>6</v>
      </c>
    </row>
    <row r="882" spans="1:16" x14ac:dyDescent="0.25">
      <c r="A882">
        <v>305</v>
      </c>
      <c r="B882">
        <v>0</v>
      </c>
      <c r="C882">
        <v>3</v>
      </c>
      <c r="D882" t="s">
        <v>457</v>
      </c>
      <c r="E882" t="s">
        <v>13</v>
      </c>
      <c r="F882">
        <f t="shared" si="26"/>
        <v>1</v>
      </c>
      <c r="H882" s="4">
        <f>+IF(G882="",VLOOKUP(B882&amp;C882&amp;E882,AvgAge!$B$5:$AA$16,6,0),G882)</f>
        <v>27.255813953488371</v>
      </c>
      <c r="I882">
        <v>0</v>
      </c>
      <c r="J882">
        <v>0</v>
      </c>
      <c r="K882" t="s">
        <v>458</v>
      </c>
      <c r="L882">
        <v>8.0500000000000007</v>
      </c>
      <c r="N882" t="s">
        <v>15</v>
      </c>
      <c r="O882">
        <f t="shared" si="27"/>
        <v>1</v>
      </c>
      <c r="P882">
        <f>+MATCH(B882&amp;C882&amp;E882,AvgAge!$B$5:$B$16)</f>
        <v>6</v>
      </c>
    </row>
    <row r="883" spans="1:16" x14ac:dyDescent="0.25">
      <c r="A883">
        <v>736</v>
      </c>
      <c r="B883">
        <v>0</v>
      </c>
      <c r="C883">
        <v>3</v>
      </c>
      <c r="D883" t="s">
        <v>1026</v>
      </c>
      <c r="E883" t="s">
        <v>13</v>
      </c>
      <c r="F883">
        <f t="shared" si="26"/>
        <v>1</v>
      </c>
      <c r="G883">
        <v>28.5</v>
      </c>
      <c r="H883" s="4">
        <f>+IF(G883="",VLOOKUP(B883&amp;C883&amp;E883,AvgAge!$B$5:$AA$16,6,0),G883)</f>
        <v>28.5</v>
      </c>
      <c r="I883">
        <v>0</v>
      </c>
      <c r="J883">
        <v>0</v>
      </c>
      <c r="K883">
        <v>54636</v>
      </c>
      <c r="L883">
        <v>16.100000000000001</v>
      </c>
      <c r="N883" t="s">
        <v>15</v>
      </c>
      <c r="O883">
        <f t="shared" si="27"/>
        <v>1</v>
      </c>
      <c r="P883">
        <f>+MATCH(B883&amp;C883&amp;E883,AvgAge!$B$5:$B$16)</f>
        <v>6</v>
      </c>
    </row>
    <row r="884" spans="1:16" x14ac:dyDescent="0.25">
      <c r="A884">
        <v>492</v>
      </c>
      <c r="B884">
        <v>0</v>
      </c>
      <c r="C884">
        <v>3</v>
      </c>
      <c r="D884" t="s">
        <v>706</v>
      </c>
      <c r="E884" t="s">
        <v>13</v>
      </c>
      <c r="F884">
        <f t="shared" si="26"/>
        <v>1</v>
      </c>
      <c r="G884">
        <v>21</v>
      </c>
      <c r="H884" s="4">
        <f>+IF(G884="",VLOOKUP(B884&amp;C884&amp;E884,AvgAge!$B$5:$AA$16,6,0),G884)</f>
        <v>21</v>
      </c>
      <c r="I884">
        <v>0</v>
      </c>
      <c r="J884">
        <v>0</v>
      </c>
      <c r="K884" t="s">
        <v>707</v>
      </c>
      <c r="L884">
        <v>7.25</v>
      </c>
      <c r="N884" t="s">
        <v>15</v>
      </c>
      <c r="O884">
        <f t="shared" si="27"/>
        <v>1</v>
      </c>
      <c r="P884">
        <f>+MATCH(B884&amp;C884&amp;E884,AvgAge!$B$5:$B$16)</f>
        <v>6</v>
      </c>
    </row>
    <row r="885" spans="1:16" x14ac:dyDescent="0.25">
      <c r="A885">
        <v>426</v>
      </c>
      <c r="B885">
        <v>0</v>
      </c>
      <c r="C885">
        <v>3</v>
      </c>
      <c r="D885" t="s">
        <v>616</v>
      </c>
      <c r="E885" t="s">
        <v>13</v>
      </c>
      <c r="F885">
        <f t="shared" si="26"/>
        <v>1</v>
      </c>
      <c r="H885" s="4">
        <f>+IF(G885="",VLOOKUP(B885&amp;C885&amp;E885,AvgAge!$B$5:$AA$16,6,0),G885)</f>
        <v>27.255813953488371</v>
      </c>
      <c r="I885">
        <v>0</v>
      </c>
      <c r="J885">
        <v>0</v>
      </c>
      <c r="K885" t="s">
        <v>617</v>
      </c>
      <c r="L885">
        <v>7.25</v>
      </c>
      <c r="N885" t="s">
        <v>15</v>
      </c>
      <c r="O885">
        <f t="shared" si="27"/>
        <v>1</v>
      </c>
      <c r="P885">
        <f>+MATCH(B885&amp;C885&amp;E885,AvgAge!$B$5:$B$16)</f>
        <v>6</v>
      </c>
    </row>
    <row r="886" spans="1:16" x14ac:dyDescent="0.25">
      <c r="A886">
        <v>621</v>
      </c>
      <c r="B886">
        <v>0</v>
      </c>
      <c r="C886">
        <v>3</v>
      </c>
      <c r="D886" t="s">
        <v>880</v>
      </c>
      <c r="E886" t="s">
        <v>13</v>
      </c>
      <c r="F886">
        <f t="shared" si="26"/>
        <v>1</v>
      </c>
      <c r="G886">
        <v>27</v>
      </c>
      <c r="H886" s="4">
        <f>+IF(G886="",VLOOKUP(B886&amp;C886&amp;E886,AvgAge!$B$5:$AA$16,6,0),G886)</f>
        <v>27</v>
      </c>
      <c r="I886">
        <v>1</v>
      </c>
      <c r="J886">
        <v>0</v>
      </c>
      <c r="K886">
        <v>2659</v>
      </c>
      <c r="L886">
        <v>14.4542</v>
      </c>
      <c r="N886" t="s">
        <v>20</v>
      </c>
      <c r="O886">
        <f t="shared" si="27"/>
        <v>3</v>
      </c>
      <c r="P886">
        <f>+MATCH(B886&amp;C886&amp;E886,AvgAge!$B$5:$B$16)</f>
        <v>6</v>
      </c>
    </row>
    <row r="887" spans="1:16" x14ac:dyDescent="0.25">
      <c r="A887">
        <v>831</v>
      </c>
      <c r="B887">
        <v>1</v>
      </c>
      <c r="C887">
        <v>3</v>
      </c>
      <c r="D887" t="s">
        <v>1145</v>
      </c>
      <c r="E887" t="s">
        <v>17</v>
      </c>
      <c r="F887">
        <f t="shared" si="26"/>
        <v>2</v>
      </c>
      <c r="G887">
        <v>15</v>
      </c>
      <c r="H887" s="4">
        <f>+IF(G887="",VLOOKUP(B887&amp;C887&amp;E887,AvgAge!$B$5:$AA$16,6,0),G887)</f>
        <v>15</v>
      </c>
      <c r="I887">
        <v>1</v>
      </c>
      <c r="J887">
        <v>0</v>
      </c>
      <c r="K887">
        <v>2659</v>
      </c>
      <c r="L887">
        <v>14.4542</v>
      </c>
      <c r="N887" t="s">
        <v>20</v>
      </c>
      <c r="O887">
        <f t="shared" si="27"/>
        <v>3</v>
      </c>
      <c r="P887">
        <f>+MATCH(B887&amp;C887&amp;E887,AvgAge!$B$5:$B$16)</f>
        <v>11</v>
      </c>
    </row>
    <row r="888" spans="1:16" x14ac:dyDescent="0.25">
      <c r="A888">
        <v>204</v>
      </c>
      <c r="B888">
        <v>0</v>
      </c>
      <c r="C888">
        <v>3</v>
      </c>
      <c r="D888" t="s">
        <v>310</v>
      </c>
      <c r="E888" t="s">
        <v>13</v>
      </c>
      <c r="F888">
        <f t="shared" si="26"/>
        <v>1</v>
      </c>
      <c r="G888">
        <v>45.5</v>
      </c>
      <c r="H888" s="4">
        <f>+IF(G888="",VLOOKUP(B888&amp;C888&amp;E888,AvgAge!$B$5:$AA$16,6,0),G888)</f>
        <v>45.5</v>
      </c>
      <c r="I888">
        <v>0</v>
      </c>
      <c r="J888">
        <v>0</v>
      </c>
      <c r="K888">
        <v>2628</v>
      </c>
      <c r="L888">
        <v>7.2249999999999996</v>
      </c>
      <c r="N888" t="s">
        <v>20</v>
      </c>
      <c r="O888">
        <f t="shared" si="27"/>
        <v>3</v>
      </c>
      <c r="P888">
        <f>+MATCH(B888&amp;C888&amp;E888,AvgAge!$B$5:$B$16)</f>
        <v>6</v>
      </c>
    </row>
    <row r="889" spans="1:16" x14ac:dyDescent="0.25">
      <c r="A889">
        <v>355</v>
      </c>
      <c r="B889">
        <v>0</v>
      </c>
      <c r="C889">
        <v>3</v>
      </c>
      <c r="D889" t="s">
        <v>529</v>
      </c>
      <c r="E889" t="s">
        <v>13</v>
      </c>
      <c r="F889">
        <f t="shared" si="26"/>
        <v>1</v>
      </c>
      <c r="H889" s="4">
        <f>+IF(G889="",VLOOKUP(B889&amp;C889&amp;E889,AvgAge!$B$5:$AA$16,6,0),G889)</f>
        <v>27.255813953488371</v>
      </c>
      <c r="I889">
        <v>0</v>
      </c>
      <c r="J889">
        <v>0</v>
      </c>
      <c r="K889">
        <v>2647</v>
      </c>
      <c r="L889">
        <v>7.2249999999999996</v>
      </c>
      <c r="N889" t="s">
        <v>20</v>
      </c>
      <c r="O889">
        <f t="shared" si="27"/>
        <v>3</v>
      </c>
      <c r="P889">
        <f>+MATCH(B889&amp;C889&amp;E889,AvgAge!$B$5:$B$16)</f>
        <v>6</v>
      </c>
    </row>
    <row r="890" spans="1:16" x14ac:dyDescent="0.25">
      <c r="A890">
        <v>496</v>
      </c>
      <c r="B890">
        <v>0</v>
      </c>
      <c r="C890">
        <v>3</v>
      </c>
      <c r="D890" t="s">
        <v>714</v>
      </c>
      <c r="E890" t="s">
        <v>13</v>
      </c>
      <c r="F890">
        <f t="shared" si="26"/>
        <v>1</v>
      </c>
      <c r="H890" s="4">
        <f>+IF(G890="",VLOOKUP(B890&amp;C890&amp;E890,AvgAge!$B$5:$AA$16,6,0),G890)</f>
        <v>27.255813953488371</v>
      </c>
      <c r="I890">
        <v>0</v>
      </c>
      <c r="J890">
        <v>0</v>
      </c>
      <c r="K890">
        <v>2627</v>
      </c>
      <c r="L890">
        <v>14.458299999999999</v>
      </c>
      <c r="N890" t="s">
        <v>20</v>
      </c>
      <c r="O890">
        <f t="shared" si="27"/>
        <v>3</v>
      </c>
      <c r="P890">
        <f>+MATCH(B890&amp;C890&amp;E890,AvgAge!$B$5:$B$16)</f>
        <v>6</v>
      </c>
    </row>
    <row r="891" spans="1:16" x14ac:dyDescent="0.25">
      <c r="A891">
        <v>112</v>
      </c>
      <c r="B891">
        <v>0</v>
      </c>
      <c r="C891">
        <v>3</v>
      </c>
      <c r="D891" t="s">
        <v>178</v>
      </c>
      <c r="E891" t="s">
        <v>17</v>
      </c>
      <c r="F891">
        <f t="shared" si="26"/>
        <v>2</v>
      </c>
      <c r="G891">
        <v>14.5</v>
      </c>
      <c r="H891" s="4">
        <f>+IF(G891="",VLOOKUP(B891&amp;C891&amp;E891,AvgAge!$B$5:$AA$16,6,0),G891)</f>
        <v>14.5</v>
      </c>
      <c r="I891">
        <v>1</v>
      </c>
      <c r="J891">
        <v>0</v>
      </c>
      <c r="K891">
        <v>2665</v>
      </c>
      <c r="L891">
        <v>14.4542</v>
      </c>
      <c r="N891" t="s">
        <v>20</v>
      </c>
      <c r="O891">
        <f t="shared" si="27"/>
        <v>3</v>
      </c>
      <c r="P891">
        <f>+MATCH(B891&amp;C891&amp;E891,AvgAge!$B$5:$B$16)</f>
        <v>5</v>
      </c>
    </row>
    <row r="892" spans="1:16" x14ac:dyDescent="0.25">
      <c r="A892">
        <v>241</v>
      </c>
      <c r="B892">
        <v>0</v>
      </c>
      <c r="C892">
        <v>3</v>
      </c>
      <c r="D892" t="s">
        <v>365</v>
      </c>
      <c r="E892" t="s">
        <v>17</v>
      </c>
      <c r="F892">
        <f t="shared" si="26"/>
        <v>2</v>
      </c>
      <c r="H892" s="4">
        <f>+IF(G892="",VLOOKUP(B892&amp;C892&amp;E892,AvgAge!$B$5:$AA$16,6,0),G892)</f>
        <v>23.818181818181817</v>
      </c>
      <c r="I892">
        <v>1</v>
      </c>
      <c r="J892">
        <v>0</v>
      </c>
      <c r="K892">
        <v>2665</v>
      </c>
      <c r="L892">
        <v>14.4542</v>
      </c>
      <c r="N892" t="s">
        <v>20</v>
      </c>
      <c r="O892">
        <f t="shared" si="27"/>
        <v>3</v>
      </c>
      <c r="P892">
        <f>+MATCH(B892&amp;C892&amp;E892,AvgAge!$B$5:$B$16)</f>
        <v>5</v>
      </c>
    </row>
    <row r="893" spans="1:16" x14ac:dyDescent="0.25">
      <c r="A893">
        <v>423</v>
      </c>
      <c r="B893">
        <v>0</v>
      </c>
      <c r="C893">
        <v>3</v>
      </c>
      <c r="D893" t="s">
        <v>613</v>
      </c>
      <c r="E893" t="s">
        <v>13</v>
      </c>
      <c r="F893">
        <f t="shared" si="26"/>
        <v>1</v>
      </c>
      <c r="G893">
        <v>29</v>
      </c>
      <c r="H893" s="4">
        <f>+IF(G893="",VLOOKUP(B893&amp;C893&amp;E893,AvgAge!$B$5:$AA$16,6,0),G893)</f>
        <v>29</v>
      </c>
      <c r="I893">
        <v>0</v>
      </c>
      <c r="J893">
        <v>0</v>
      </c>
      <c r="K893">
        <v>315082</v>
      </c>
      <c r="L893">
        <v>7.875</v>
      </c>
      <c r="N893" t="s">
        <v>15</v>
      </c>
      <c r="O893">
        <f t="shared" si="27"/>
        <v>1</v>
      </c>
      <c r="P893">
        <f>+MATCH(B893&amp;C893&amp;E893,AvgAge!$B$5:$B$16)</f>
        <v>6</v>
      </c>
    </row>
  </sheetData>
  <autoFilter ref="A2:P89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AvgAge</vt:lpstr>
      <vt:lpstr>Survived_total</vt:lpstr>
      <vt:lpstr>Survived_%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2022-02-28T17:38:25Z</dcterms:created>
  <dcterms:modified xsi:type="dcterms:W3CDTF">2022-02-28T23:08:51Z</dcterms:modified>
</cp:coreProperties>
</file>