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aecostarica-my.sharepoint.com/personal/jguardia_minae_go_cr/Documents/PRESUPUESTO ORDINARIO CONAGEBIO-2024/INFORMACION SOLICITADA CONTRALORIA/Punto 7/"/>
    </mc:Choice>
  </mc:AlternateContent>
  <xr:revisionPtr revIDLastSave="1" documentId="8_{F95A9459-623D-4420-95AD-776A74D43679}" xr6:coauthVersionLast="47" xr6:coauthVersionMax="47" xr10:uidLastSave="{D9F55875-DBBF-4625-A6AD-9CB11324F8D9}"/>
  <bookViews>
    <workbookView xWindow="2475" yWindow="1920" windowWidth="18540" windowHeight="14085" xr2:uid="{57FB3BD1-0C5E-4686-8820-F5252839945C}"/>
  </bookViews>
  <sheets>
    <sheet name="AUXILIAR DICIEMBRE 2023" sheetId="1" r:id="rId1"/>
  </sheets>
  <definedNames>
    <definedName name="_xlnm.Print_Area" localSheetId="0">'AUXILIAR DICIEMBRE 2023'!$A$1:$BU$109</definedName>
    <definedName name="_xlnm.Print_Titles" localSheetId="0">'AUXILIAR DICIEMBRE 2023'!$A:$D,'AUXILIAR DICIEMBRE 2023'!$4:$8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8" i="1" l="1"/>
  <c r="F106" i="1"/>
  <c r="G105" i="1"/>
  <c r="G108" i="1" s="1"/>
  <c r="G109" i="1" s="1"/>
  <c r="F105" i="1"/>
  <c r="D91" i="1"/>
  <c r="D81" i="1"/>
  <c r="G79" i="1"/>
  <c r="G67" i="1"/>
  <c r="D66" i="1"/>
  <c r="H73" i="1" s="1"/>
  <c r="G64" i="1"/>
  <c r="D61" i="1"/>
  <c r="G57" i="1"/>
  <c r="F57" i="1"/>
  <c r="G55" i="1"/>
  <c r="D54" i="1"/>
  <c r="D49" i="1"/>
  <c r="D45" i="1"/>
  <c r="F107" i="1" s="1"/>
  <c r="D33" i="1"/>
  <c r="D29" i="1"/>
  <c r="F103" i="1" s="1"/>
  <c r="D24" i="1"/>
  <c r="E4" i="1" s="1"/>
  <c r="D18" i="1"/>
  <c r="F104" i="1" s="1"/>
  <c r="K12" i="1"/>
  <c r="E3" i="1"/>
  <c r="F109" i="1" l="1"/>
  <c r="H116" i="1" l="1"/>
  <c r="I116" i="1" s="1"/>
  <c r="H1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XPC</author>
  </authors>
  <commentList>
    <comment ref="C14" authorId="0" shapeId="0" xr:uid="{7E5EAB01-DA5B-4A32-97F7-E232BDF2DD0F}">
      <text>
        <r>
          <rPr>
            <b/>
            <sz val="9"/>
            <color indexed="81"/>
            <rFont val="Tahoma"/>
            <family val="2"/>
          </rPr>
          <t>XPC:</t>
        </r>
        <r>
          <rPr>
            <sz val="9"/>
            <color indexed="81"/>
            <rFont val="Tahoma"/>
            <family val="2"/>
          </rPr>
          <t xml:space="preserve">
Se efectuó el traslado de estatales de Julio en este mes
</t>
        </r>
      </text>
    </comment>
  </commentList>
</comments>
</file>

<file path=xl/sharedStrings.xml><?xml version="1.0" encoding="utf-8"?>
<sst xmlns="http://schemas.openxmlformats.org/spreadsheetml/2006/main" count="304" uniqueCount="220">
  <si>
    <t>MINISTERIO DE AMBIENTE Y ENERGIA</t>
  </si>
  <si>
    <t xml:space="preserve">DIRECCIÓN FINANCIERO CONTABLE- AREA PRESUPUESTO-FINANZAS </t>
  </si>
  <si>
    <t xml:space="preserve"> </t>
  </si>
  <si>
    <t>COMISION NACIONAL PARA LA GESTION DE LA BIODIVERSIDAD</t>
  </si>
  <si>
    <t>AUXILIAR DE EGRESOS - CTA40073915553000028357</t>
  </si>
  <si>
    <t>AL 31 DE DICIEMBRE 2023</t>
  </si>
  <si>
    <t>FECHA</t>
  </si>
  <si>
    <t>TRANFERENCIA</t>
  </si>
  <si>
    <t>BENEFICIARIO</t>
  </si>
  <si>
    <t>MONTO</t>
  </si>
  <si>
    <t>SUBPARTIDA</t>
  </si>
  <si>
    <t>ADELANTO</t>
  </si>
  <si>
    <t>0.01.01</t>
  </si>
  <si>
    <t>0.03.01</t>
  </si>
  <si>
    <t>0.03.02</t>
  </si>
  <si>
    <t>0.03.03</t>
  </si>
  <si>
    <t>0.03.04</t>
  </si>
  <si>
    <t>0.03.99</t>
  </si>
  <si>
    <t>0.04.01</t>
  </si>
  <si>
    <t>0.04.05</t>
  </si>
  <si>
    <t>0.05.01</t>
  </si>
  <si>
    <t>0.05.02</t>
  </si>
  <si>
    <t>0.05.03</t>
  </si>
  <si>
    <t>0.05.05</t>
  </si>
  <si>
    <t>1.01.01</t>
  </si>
  <si>
    <t>1.02.01</t>
  </si>
  <si>
    <t>1.02.02</t>
  </si>
  <si>
    <t>1,02,03</t>
  </si>
  <si>
    <t>1.02.04</t>
  </si>
  <si>
    <t>1.03.01</t>
  </si>
  <si>
    <t>1,03,02</t>
  </si>
  <si>
    <t>1,03,03</t>
  </si>
  <si>
    <t>1,03,04</t>
  </si>
  <si>
    <t>1.03.07</t>
  </si>
  <si>
    <t>1.04.05</t>
  </si>
  <si>
    <t>1.04.06</t>
  </si>
  <si>
    <t>1.04.99</t>
  </si>
  <si>
    <t>1,05,01</t>
  </si>
  <si>
    <t>1.05.02</t>
  </si>
  <si>
    <t>1,05,03</t>
  </si>
  <si>
    <t>1,05,04</t>
  </si>
  <si>
    <t>1,06,01</t>
  </si>
  <si>
    <t>1.05.03</t>
  </si>
  <si>
    <t>1,07,02</t>
  </si>
  <si>
    <t>1,08,05</t>
  </si>
  <si>
    <t>1,08,06</t>
  </si>
  <si>
    <t>1,08.07</t>
  </si>
  <si>
    <t>1.08.08</t>
  </si>
  <si>
    <t>1.09.99</t>
  </si>
  <si>
    <t>1.99.02</t>
  </si>
  <si>
    <t>2.01.01</t>
  </si>
  <si>
    <t>2,01,04</t>
  </si>
  <si>
    <t>2.02.03</t>
  </si>
  <si>
    <t>2.03.04</t>
  </si>
  <si>
    <t>2.03.99</t>
  </si>
  <si>
    <t>2.04.02</t>
  </si>
  <si>
    <t>2.99.01</t>
  </si>
  <si>
    <t>2,99,03</t>
  </si>
  <si>
    <t>2,99,04</t>
  </si>
  <si>
    <t>2.99.05</t>
  </si>
  <si>
    <t>3.04.05</t>
  </si>
  <si>
    <t>5.01.02</t>
  </si>
  <si>
    <t>5,01,03</t>
  </si>
  <si>
    <t>5.01.04</t>
  </si>
  <si>
    <t>5.01.05</t>
  </si>
  <si>
    <t>5.99.03</t>
  </si>
  <si>
    <t>6.01.01</t>
  </si>
  <si>
    <t>6.03.01</t>
  </si>
  <si>
    <t>6.03.99</t>
  </si>
  <si>
    <t>6.06.01</t>
  </si>
  <si>
    <t xml:space="preserve">RENTA POR </t>
  </si>
  <si>
    <t>PAGOS MASIVOS</t>
  </si>
  <si>
    <t xml:space="preserve">  </t>
  </si>
  <si>
    <t>VIATICOS AL INTERIOR Y EXTERIOR</t>
  </si>
  <si>
    <t>SUELDOS PARA CARGOS FIJOS</t>
  </si>
  <si>
    <t>ANUALIDADES</t>
  </si>
  <si>
    <t>DEDIC. EX</t>
  </si>
  <si>
    <t>PROHIBICION</t>
  </si>
  <si>
    <t>AGUINALDO CTA. POR PAGAR</t>
  </si>
  <si>
    <t>SALARIO ESCOLAR-CTA POR PAGAR</t>
  </si>
  <si>
    <t>CARRERA PROFESIONAL</t>
  </si>
  <si>
    <t>ZONAJE</t>
  </si>
  <si>
    <t>CCSS</t>
  </si>
  <si>
    <t>Transporte</t>
  </si>
  <si>
    <t>viático</t>
  </si>
  <si>
    <t>Transporte en el Exterior</t>
  </si>
  <si>
    <t xml:space="preserve">viático Exterior </t>
  </si>
  <si>
    <t>Transferencias Corrientes del Gobierno Central</t>
  </si>
  <si>
    <t>Prestaciones Legales</t>
  </si>
  <si>
    <t xml:space="preserve">Otras Prestaciones a Terceros </t>
  </si>
  <si>
    <t>Indemnizaciones</t>
  </si>
  <si>
    <t>PAGAR</t>
  </si>
  <si>
    <t>Pagos por medio de Tesorería</t>
  </si>
  <si>
    <t>13-12-2023</t>
  </si>
  <si>
    <t>Caja Costarricense del Seguro Social-Noviembre- 2023</t>
  </si>
  <si>
    <t>0</t>
  </si>
  <si>
    <t>Caja Costarricense del Seguro Social-Planilla Adicional Salario Escolar 22</t>
  </si>
  <si>
    <t>27-12-2023</t>
  </si>
  <si>
    <t>Contribuciones Estatales   - Diciembre</t>
  </si>
  <si>
    <t>6.01.03</t>
  </si>
  <si>
    <t xml:space="preserve">Contribuciones Estatales   -  </t>
  </si>
  <si>
    <t xml:space="preserve">Contribuciones Estatales   - </t>
  </si>
  <si>
    <t xml:space="preserve">Multas </t>
  </si>
  <si>
    <t>1.01.99</t>
  </si>
  <si>
    <t>1.03.04</t>
  </si>
  <si>
    <t>1.04.02</t>
  </si>
  <si>
    <t>1.06.01</t>
  </si>
  <si>
    <t>1.08.05</t>
  </si>
  <si>
    <t>Traslado renta comercial -Diciembre pagados diciembre</t>
  </si>
  <si>
    <t>Traslado renta Salarial-Diciembre pagados diciembre</t>
  </si>
  <si>
    <t>Traslado renta comercial -Diciembre (pagados enero)</t>
  </si>
  <si>
    <t>SPMA-074</t>
  </si>
  <si>
    <t>221-2023</t>
  </si>
  <si>
    <t>Adelanto de viáticos de Nazareth Rojas Morales</t>
  </si>
  <si>
    <t>1.05.04</t>
  </si>
  <si>
    <t>224-2023</t>
  </si>
  <si>
    <t>ASOMINAE - PATRONAL -NOVIEMBRE Y DICIEMBRE TRIBUNAL AMBIENTAL</t>
  </si>
  <si>
    <t>SPMA-075</t>
  </si>
  <si>
    <t>225-2023</t>
  </si>
  <si>
    <t>AGUINALDO -funcionarios CONAGEBIO 2022-2023</t>
  </si>
  <si>
    <t>07-12-2023</t>
  </si>
  <si>
    <t>SPMA-076</t>
  </si>
  <si>
    <t>226-2023</t>
  </si>
  <si>
    <t>Liquidación de viáticos Jose Alfredo Hernandez Ugalde  del 09 al 10 nov</t>
  </si>
  <si>
    <t>Liquidación viáticos Sylvia Elena Rodríguez Abarca  del 09 al 10 de nov</t>
  </si>
  <si>
    <t>Liquidación viáticos Hersson Alonso Ramírez Molina del 09 al 10 de nov</t>
  </si>
  <si>
    <t>Liquidación viáticos Gretel Cespedes Arias del 09 al 10 de nov</t>
  </si>
  <si>
    <t>227-2023</t>
  </si>
  <si>
    <t>Liquidación viáticos Angela Gonzalez Grau del 28 al 30 de noviembre</t>
  </si>
  <si>
    <t>228-2023</t>
  </si>
  <si>
    <t>Liquidación viáticos Sylvia Elena Rodríguez Abarca del 28 al 30 de nov</t>
  </si>
  <si>
    <t>229-2023</t>
  </si>
  <si>
    <t>SERMULES S.A. - Noviembre</t>
  </si>
  <si>
    <t>230-2023</t>
  </si>
  <si>
    <t>FIEUYEA S.A. -Mant vehiculos Noviembre 353-4</t>
  </si>
  <si>
    <t>232-2023</t>
  </si>
  <si>
    <t>KRYONICS COMPUTER S.A. - Solic. 232-2023 Octubre-Noviembre y Diciembre</t>
  </si>
  <si>
    <t>AJTF1 FORM 05-23</t>
  </si>
  <si>
    <t xml:space="preserve">Organización para la Cooperación y el Desarrollo Económico </t>
  </si>
  <si>
    <t>6.07.01</t>
  </si>
  <si>
    <t>SPMA-077</t>
  </si>
  <si>
    <t>233-2023</t>
  </si>
  <si>
    <t>Funcionarios De la Oficina Técnica de la CONAGEBIO I QUINCENA DE DICIEMBRE 2023</t>
  </si>
  <si>
    <t>14-12-2023</t>
  </si>
  <si>
    <t>SPMA-078</t>
  </si>
  <si>
    <t>234-2023</t>
  </si>
  <si>
    <t>Manuel Vargas del Valle - período 2023</t>
  </si>
  <si>
    <t>235-2023</t>
  </si>
  <si>
    <t>Millicom - noviembre y diciembre</t>
  </si>
  <si>
    <t>237-2023</t>
  </si>
  <si>
    <t>Kryonics Computer - Mant Correctivo</t>
  </si>
  <si>
    <t>238-2023</t>
  </si>
  <si>
    <t>SERMULES S.A. - Solic. Reajuste Sermules</t>
  </si>
  <si>
    <t>239-2023</t>
  </si>
  <si>
    <t>ICE  -Octubre 2023</t>
  </si>
  <si>
    <t>18-12-2023</t>
  </si>
  <si>
    <t>SPMA-079</t>
  </si>
  <si>
    <t>240-2023</t>
  </si>
  <si>
    <t>Liquidación viáticos Sylvia Elena Rodríguez Abarca del 05 al 07 de diciembre</t>
  </si>
  <si>
    <t>Liquidación viáticos Hersson Alonso Ramírez Molina del 05 al 07 de diciembr</t>
  </si>
  <si>
    <t>Liquidación de viáticos Erick Sanchez Rojas del 09 al 12 de setiembre</t>
  </si>
  <si>
    <t>21-12-2023</t>
  </si>
  <si>
    <t>SPMA-080</t>
  </si>
  <si>
    <t>241-2023</t>
  </si>
  <si>
    <t>E SOURCE COSTA RICA ESCR S.A. -05-08-2023 al 04-08-2024</t>
  </si>
  <si>
    <t>242-2023</t>
  </si>
  <si>
    <t>Compañía Nacional de Fuerza y Luz- Noviembre</t>
  </si>
  <si>
    <t>243-2023</t>
  </si>
  <si>
    <t>AYA - Noviembre 2023</t>
  </si>
  <si>
    <t>244-2023</t>
  </si>
  <si>
    <t>Liquidación de viáticos Shirley Ramirez Carvajal del 23 y 24 Nov</t>
  </si>
  <si>
    <t>Liquidación viáticos Jorge Brenes Gutierrez al 24 Nov</t>
  </si>
  <si>
    <t>245-2023</t>
  </si>
  <si>
    <t>Liquidación viáticos Sylvia Elena Rodríguez Abarca del 11 al 13 diciembre</t>
  </si>
  <si>
    <t>Liquidación viáticos Hersson Alonso Ramírez Molina  del 11 a 13 diciembre</t>
  </si>
  <si>
    <t>246-2023</t>
  </si>
  <si>
    <t>Liquidación de Transporte Shirley Ramirez CarvajaL del 23 y 24 Nov</t>
  </si>
  <si>
    <t>1.05.01</t>
  </si>
  <si>
    <t>247-2023</t>
  </si>
  <si>
    <t>Liquidación Transportes Sylvia Elena Rodríguez Abarca del 11 al 13 diciembre</t>
  </si>
  <si>
    <t>Liquidación Transportes y peajes Hersson Alonso Ramírez Molina del 11 a 13 diciembre</t>
  </si>
  <si>
    <t>248-2023</t>
  </si>
  <si>
    <t>Banco de Costa Rica- Noviembre</t>
  </si>
  <si>
    <t>249-2023</t>
  </si>
  <si>
    <t>INS - MARCHAMOS24 vehículos 353-3 y 353-4 / LISTA 1- FACT FG-66-24</t>
  </si>
  <si>
    <t>250-2023</t>
  </si>
  <si>
    <t>Michelle Monge V- período X</t>
  </si>
  <si>
    <t>SPMA-081</t>
  </si>
  <si>
    <t>251-2023</t>
  </si>
  <si>
    <t>Liquidación de viáticos Shirley Ramirez Carvajal del 17 al 18 de diciembre</t>
  </si>
  <si>
    <t>Liquidación de viáticos Allan Jiménez Agüero del 17 al 18 de diciembre</t>
  </si>
  <si>
    <t>252-2023</t>
  </si>
  <si>
    <t>Florex Productos de Limpieza - orden 0822023000100028</t>
  </si>
  <si>
    <t>253-2023</t>
  </si>
  <si>
    <t>Sabo Internacional S.A. -orden 0822023000100031</t>
  </si>
  <si>
    <t>254-2023</t>
  </si>
  <si>
    <t>Mercadeo de Articulos de Consumo S.A. - orden 0822023000100024</t>
  </si>
  <si>
    <t>255-2023</t>
  </si>
  <si>
    <t>Fesa Formas Eficientes S.A. -orden 0822023000100039</t>
  </si>
  <si>
    <t>2.99.03</t>
  </si>
  <si>
    <t>256-2023</t>
  </si>
  <si>
    <t>Fesa Formas Eficientes S.A. -Sol. orden 0822023000100039</t>
  </si>
  <si>
    <t>257-2023</t>
  </si>
  <si>
    <t>Sur Química S.A.- orden 0822023000100027</t>
  </si>
  <si>
    <t>26-12-2023</t>
  </si>
  <si>
    <t>SPMA-082</t>
  </si>
  <si>
    <t>258-2023</t>
  </si>
  <si>
    <t>Funcionarios de la Oficina Técnica de la CONAGEBIO 2 QUINCENA DICIEMBRE 2023</t>
  </si>
  <si>
    <t>259-2023</t>
  </si>
  <si>
    <t>ASOMINAE - Funcionarios -Diciembre</t>
  </si>
  <si>
    <t>260-2023</t>
  </si>
  <si>
    <t>COOPECAJA RL  -Diciembre</t>
  </si>
  <si>
    <t>261-2023</t>
  </si>
  <si>
    <t>BANCO POPULAR - Diciembre</t>
  </si>
  <si>
    <t>262-2023</t>
  </si>
  <si>
    <t>BANCO POPULAR- Prestamo Diciembre</t>
  </si>
  <si>
    <t>264-2023</t>
  </si>
  <si>
    <t>ASOMINAE - PATRONAL Diciembre</t>
  </si>
  <si>
    <t>GASTO 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</si>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</sst>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&quot;₡&quot;#,##0.00"/>
  </numFmts>
  <fonts count="22" x14ac:knownFonts="1">
    <font>
      <sz val="12"/>
      <name val="Courier"/>
    </font>
    <font>
      <sz val="12"/>
      <name val="Courier"/>
    </font>
    <font>
      <sz val="12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name val="Courier"/>
    </font>
    <font>
      <sz val="12"/>
      <name val="Times New Roman"/>
      <family val="1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Times New Roman"/>
      <family val="1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  <font>
      <sz val="11"/>
      <name val="Courier"/>
      <family val="3"/>
    </font>
    <font>
      <sz val="10"/>
      <name val="Arial"/>
      <family val="2"/>
    </font>
    <font>
      <sz val="11"/>
      <color rgb="FFFF0000"/>
      <name val="Courier"/>
      <family val="3"/>
    </font>
    <font>
      <b/>
      <sz val="11"/>
      <name val="Arial Black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6">
    <xf numFmtId="0" fontId="0" fillId="0" borderId="0" xfId="0"/>
    <xf numFmtId="0" fontId="2" fillId="0" borderId="0" xfId="0" applyFont="1" applyAlignment="1">
      <alignment horizontal="left"/>
    </xf>
    <xf numFmtId="4" fontId="3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4" fontId="3" fillId="0" borderId="2" xfId="0" applyNumberFormat="1" applyFont="1" applyBorder="1"/>
    <xf numFmtId="4" fontId="3" fillId="0" borderId="2" xfId="0" applyNumberFormat="1" applyFont="1" applyBorder="1" applyAlignment="1">
      <alignment wrapText="1"/>
    </xf>
    <xf numFmtId="4" fontId="3" fillId="0" borderId="3" xfId="0" applyNumberFormat="1" applyFont="1" applyBorder="1" applyAlignment="1">
      <alignment horizontal="center"/>
    </xf>
    <xf numFmtId="4" fontId="4" fillId="0" borderId="0" xfId="0" applyNumberFormat="1" applyFont="1"/>
    <xf numFmtId="4" fontId="4" fillId="0" borderId="0" xfId="0" applyNumberFormat="1" applyFont="1" applyAlignment="1">
      <alignment horizontal="right"/>
    </xf>
    <xf numFmtId="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4" fontId="3" fillId="0" borderId="0" xfId="0" applyNumberFormat="1" applyFont="1" applyAlignment="1">
      <alignment horizontal="right"/>
    </xf>
    <xf numFmtId="0" fontId="5" fillId="0" borderId="4" xfId="0" applyFont="1" applyBorder="1" applyAlignment="1">
      <alignment horizontal="right"/>
    </xf>
    <xf numFmtId="4" fontId="0" fillId="0" borderId="4" xfId="0" applyNumberFormat="1" applyBorder="1"/>
    <xf numFmtId="4" fontId="4" fillId="0" borderId="4" xfId="0" applyNumberFormat="1" applyFont="1" applyBorder="1"/>
    <xf numFmtId="164" fontId="3" fillId="0" borderId="0" xfId="0" applyNumberFormat="1" applyFont="1" applyAlignment="1">
      <alignment horizontal="right"/>
    </xf>
    <xf numFmtId="0" fontId="5" fillId="0" borderId="5" xfId="0" applyFont="1" applyBorder="1" applyAlignment="1">
      <alignment horizontal="right"/>
    </xf>
    <xf numFmtId="4" fontId="0" fillId="0" borderId="5" xfId="0" applyNumberFormat="1" applyBorder="1"/>
    <xf numFmtId="4" fontId="4" fillId="0" borderId="5" xfId="0" applyNumberFormat="1" applyFont="1" applyBorder="1"/>
    <xf numFmtId="4" fontId="6" fillId="0" borderId="0" xfId="0" applyNumberFormat="1" applyFont="1"/>
    <xf numFmtId="0" fontId="3" fillId="2" borderId="0" xfId="0" applyFont="1" applyFill="1" applyAlignment="1">
      <alignment horizontal="right"/>
    </xf>
    <xf numFmtId="4" fontId="3" fillId="0" borderId="0" xfId="0" applyNumberFormat="1" applyFont="1"/>
    <xf numFmtId="4" fontId="3" fillId="0" borderId="0" xfId="0" applyNumberFormat="1" applyFont="1" applyAlignment="1">
      <alignment horizontal="center"/>
    </xf>
    <xf numFmtId="0" fontId="7" fillId="0" borderId="0" xfId="0" applyFont="1"/>
    <xf numFmtId="4" fontId="4" fillId="0" borderId="5" xfId="0" applyNumberFormat="1" applyFont="1" applyBorder="1" applyAlignment="1">
      <alignment horizontal="center"/>
    </xf>
    <xf numFmtId="4" fontId="4" fillId="0" borderId="0" xfId="0" applyNumberFormat="1" applyFont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left"/>
    </xf>
    <xf numFmtId="4" fontId="6" fillId="2" borderId="0" xfId="0" applyNumberFormat="1" applyFont="1" applyFill="1" applyAlignment="1">
      <alignment horizontal="right"/>
    </xf>
    <xf numFmtId="49" fontId="8" fillId="0" borderId="7" xfId="0" applyNumberFormat="1" applyFont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4" fontId="8" fillId="2" borderId="8" xfId="0" applyNumberFormat="1" applyFont="1" applyFill="1" applyBorder="1" applyAlignment="1">
      <alignment horizontal="center"/>
    </xf>
    <xf numFmtId="49" fontId="8" fillId="0" borderId="8" xfId="0" applyNumberFormat="1" applyFont="1" applyBorder="1" applyAlignment="1">
      <alignment horizontal="center" wrapText="1"/>
    </xf>
    <xf numFmtId="4" fontId="8" fillId="2" borderId="9" xfId="0" applyNumberFormat="1" applyFont="1" applyFill="1" applyBorder="1" applyAlignment="1">
      <alignment horizontal="center"/>
    </xf>
    <xf numFmtId="4" fontId="8" fillId="0" borderId="9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" fontId="8" fillId="0" borderId="3" xfId="0" applyNumberFormat="1" applyFont="1" applyBorder="1" applyAlignment="1">
      <alignment horizontal="center"/>
    </xf>
    <xf numFmtId="4" fontId="8" fillId="0" borderId="10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/>
    </xf>
    <xf numFmtId="49" fontId="8" fillId="2" borderId="11" xfId="0" applyNumberFormat="1" applyFont="1" applyFill="1" applyBorder="1" applyAlignment="1">
      <alignment horizontal="center"/>
    </xf>
    <xf numFmtId="49" fontId="8" fillId="0" borderId="12" xfId="0" applyNumberFormat="1" applyFont="1" applyBorder="1" applyAlignment="1">
      <alignment horizontal="center" wrapText="1"/>
    </xf>
    <xf numFmtId="4" fontId="8" fillId="2" borderId="13" xfId="0" applyNumberFormat="1" applyFont="1" applyFill="1" applyBorder="1" applyAlignment="1">
      <alignment horizontal="center" wrapText="1"/>
    </xf>
    <xf numFmtId="4" fontId="8" fillId="0" borderId="13" xfId="0" applyNumberFormat="1" applyFont="1" applyBorder="1" applyAlignment="1">
      <alignment horizontal="center"/>
    </xf>
    <xf numFmtId="4" fontId="8" fillId="0" borderId="13" xfId="0" applyNumberFormat="1" applyFont="1" applyBorder="1" applyAlignment="1">
      <alignment horizontal="center" wrapText="1"/>
    </xf>
    <xf numFmtId="4" fontId="8" fillId="0" borderId="13" xfId="0" applyNumberFormat="1" applyFont="1" applyBorder="1" applyAlignment="1">
      <alignment horizontal="right"/>
    </xf>
    <xf numFmtId="4" fontId="8" fillId="0" borderId="8" xfId="0" applyNumberFormat="1" applyFont="1" applyBorder="1" applyAlignment="1">
      <alignment horizontal="justify"/>
    </xf>
    <xf numFmtId="4" fontId="8" fillId="0" borderId="13" xfId="0" applyNumberFormat="1" applyFont="1" applyBorder="1" applyAlignment="1">
      <alignment horizontal="center" vertical="justify"/>
    </xf>
    <xf numFmtId="4" fontId="8" fillId="0" borderId="7" xfId="0" applyNumberFormat="1" applyFont="1" applyBorder="1" applyAlignment="1">
      <alignment horizontal="center"/>
    </xf>
    <xf numFmtId="4" fontId="8" fillId="0" borderId="13" xfId="0" applyNumberFormat="1" applyFont="1" applyBorder="1"/>
    <xf numFmtId="4" fontId="9" fillId="0" borderId="13" xfId="0" applyNumberFormat="1" applyFont="1" applyBorder="1" applyAlignment="1">
      <alignment horizontal="center" vertical="justify"/>
    </xf>
    <xf numFmtId="49" fontId="8" fillId="0" borderId="9" xfId="0" applyNumberFormat="1" applyFont="1" applyBorder="1" applyAlignment="1">
      <alignment horizontal="center" wrapText="1"/>
    </xf>
    <xf numFmtId="4" fontId="10" fillId="2" borderId="9" xfId="0" applyNumberFormat="1" applyFont="1" applyFill="1" applyBorder="1" applyAlignment="1">
      <alignment horizontal="right"/>
    </xf>
    <xf numFmtId="4" fontId="10" fillId="0" borderId="9" xfId="0" applyNumberFormat="1" applyFont="1" applyBorder="1" applyAlignment="1">
      <alignment horizontal="right"/>
    </xf>
    <xf numFmtId="4" fontId="8" fillId="2" borderId="9" xfId="0" applyNumberFormat="1" applyFont="1" applyFill="1" applyBorder="1" applyAlignment="1">
      <alignment horizontal="center" wrapText="1"/>
    </xf>
    <xf numFmtId="4" fontId="8" fillId="0" borderId="9" xfId="0" applyNumberFormat="1" applyFont="1" applyBorder="1" applyAlignment="1">
      <alignment horizontal="center" wrapText="1"/>
    </xf>
    <xf numFmtId="4" fontId="8" fillId="0" borderId="9" xfId="0" applyNumberFormat="1" applyFont="1" applyBorder="1" applyAlignment="1">
      <alignment horizontal="right"/>
    </xf>
    <xf numFmtId="4" fontId="8" fillId="0" borderId="14" xfId="0" applyNumberFormat="1" applyFont="1" applyBorder="1" applyAlignment="1">
      <alignment horizontal="justify"/>
    </xf>
    <xf numFmtId="4" fontId="8" fillId="0" borderId="5" xfId="0" applyNumberFormat="1" applyFont="1" applyBorder="1" applyAlignment="1">
      <alignment horizontal="center" vertical="justify"/>
    </xf>
    <xf numFmtId="4" fontId="8" fillId="0" borderId="5" xfId="0" applyNumberFormat="1" applyFont="1" applyBorder="1" applyAlignment="1">
      <alignment horizontal="center"/>
    </xf>
    <xf numFmtId="4" fontId="8" fillId="0" borderId="5" xfId="0" applyNumberFormat="1" applyFont="1" applyBorder="1"/>
    <xf numFmtId="4" fontId="9" fillId="0" borderId="5" xfId="0" applyNumberFormat="1" applyFont="1" applyBorder="1" applyAlignment="1">
      <alignment horizontal="center" vertical="justify"/>
    </xf>
    <xf numFmtId="49" fontId="9" fillId="0" borderId="15" xfId="1" applyNumberFormat="1" applyFont="1" applyBorder="1" applyAlignment="1">
      <alignment horizontal="center"/>
    </xf>
    <xf numFmtId="49" fontId="11" fillId="0" borderId="15" xfId="1" applyNumberFormat="1" applyFont="1" applyBorder="1" applyAlignment="1">
      <alignment horizontal="center"/>
    </xf>
    <xf numFmtId="49" fontId="11" fillId="0" borderId="7" xfId="1" applyNumberFormat="1" applyFont="1" applyBorder="1"/>
    <xf numFmtId="4" fontId="11" fillId="2" borderId="13" xfId="1" applyNumberFormat="1" applyFont="1" applyFill="1" applyBorder="1" applyAlignment="1">
      <alignment horizontal="right"/>
    </xf>
    <xf numFmtId="49" fontId="8" fillId="0" borderId="16" xfId="0" applyNumberFormat="1" applyFont="1" applyBorder="1" applyAlignment="1">
      <alignment horizontal="center" wrapText="1"/>
    </xf>
    <xf numFmtId="4" fontId="9" fillId="0" borderId="13" xfId="0" applyNumberFormat="1" applyFont="1" applyBorder="1" applyAlignment="1">
      <alignment horizontal="right"/>
    </xf>
    <xf numFmtId="4" fontId="8" fillId="0" borderId="16" xfId="0" applyNumberFormat="1" applyFont="1" applyBorder="1" applyAlignment="1">
      <alignment horizontal="center"/>
    </xf>
    <xf numFmtId="4" fontId="8" fillId="0" borderId="16" xfId="0" applyNumberFormat="1" applyFont="1" applyBorder="1" applyAlignment="1">
      <alignment horizontal="justify"/>
    </xf>
    <xf numFmtId="4" fontId="8" fillId="0" borderId="0" xfId="0" applyNumberFormat="1" applyFont="1" applyAlignment="1">
      <alignment horizontal="center"/>
    </xf>
    <xf numFmtId="4" fontId="9" fillId="0" borderId="0" xfId="0" applyNumberFormat="1" applyFont="1" applyAlignment="1">
      <alignment horizontal="center" vertical="justify"/>
    </xf>
    <xf numFmtId="49" fontId="11" fillId="0" borderId="13" xfId="1" applyNumberFormat="1" applyFont="1" applyBorder="1"/>
    <xf numFmtId="4" fontId="11" fillId="0" borderId="13" xfId="1" applyNumberFormat="1" applyFont="1" applyBorder="1" applyAlignment="1">
      <alignment horizontal="right"/>
    </xf>
    <xf numFmtId="49" fontId="8" fillId="2" borderId="16" xfId="0" applyNumberFormat="1" applyFont="1" applyFill="1" applyBorder="1" applyAlignment="1">
      <alignment horizontal="center" wrapText="1"/>
    </xf>
    <xf numFmtId="49" fontId="12" fillId="2" borderId="15" xfId="1" applyNumberFormat="1" applyFont="1" applyFill="1" applyBorder="1" applyAlignment="1">
      <alignment horizontal="center"/>
    </xf>
    <xf numFmtId="49" fontId="12" fillId="2" borderId="13" xfId="1" applyNumberFormat="1" applyFont="1" applyFill="1" applyBorder="1"/>
    <xf numFmtId="4" fontId="9" fillId="2" borderId="13" xfId="1" applyNumberFormat="1" applyFont="1" applyFill="1" applyBorder="1" applyAlignment="1">
      <alignment horizontal="right"/>
    </xf>
    <xf numFmtId="49" fontId="8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 wrapText="1"/>
    </xf>
    <xf numFmtId="49" fontId="12" fillId="2" borderId="13" xfId="1" applyNumberFormat="1" applyFont="1" applyFill="1" applyBorder="1" applyAlignment="1">
      <alignment horizontal="center"/>
    </xf>
    <xf numFmtId="49" fontId="8" fillId="0" borderId="17" xfId="0" applyNumberFormat="1" applyFont="1" applyBorder="1" applyAlignment="1">
      <alignment horizontal="center" wrapText="1"/>
    </xf>
    <xf numFmtId="4" fontId="8" fillId="0" borderId="10" xfId="0" applyNumberFormat="1" applyFont="1" applyBorder="1" applyAlignment="1">
      <alignment horizontal="center" wrapText="1"/>
    </xf>
    <xf numFmtId="4" fontId="12" fillId="2" borderId="9" xfId="1" applyNumberFormat="1" applyFont="1" applyFill="1" applyBorder="1" applyAlignment="1">
      <alignment horizontal="right"/>
    </xf>
    <xf numFmtId="49" fontId="8" fillId="0" borderId="10" xfId="0" applyNumberFormat="1" applyFont="1" applyBorder="1" applyAlignment="1">
      <alignment horizontal="center" wrapText="1"/>
    </xf>
    <xf numFmtId="4" fontId="12" fillId="2" borderId="13" xfId="1" applyNumberFormat="1" applyFont="1" applyFill="1" applyBorder="1" applyAlignment="1">
      <alignment horizontal="right"/>
    </xf>
    <xf numFmtId="4" fontId="12" fillId="2" borderId="0" xfId="1" applyNumberFormat="1" applyFont="1" applyFill="1" applyAlignment="1">
      <alignment horizontal="right"/>
    </xf>
    <xf numFmtId="49" fontId="9" fillId="3" borderId="17" xfId="1" applyNumberFormat="1" applyFont="1" applyFill="1" applyBorder="1" applyAlignment="1">
      <alignment horizontal="center"/>
    </xf>
    <xf numFmtId="0" fontId="0" fillId="2" borderId="10" xfId="0" applyFill="1" applyBorder="1"/>
    <xf numFmtId="0" fontId="0" fillId="2" borderId="3" xfId="0" applyFill="1" applyBorder="1"/>
    <xf numFmtId="49" fontId="8" fillId="3" borderId="9" xfId="0" applyNumberFormat="1" applyFont="1" applyFill="1" applyBorder="1" applyAlignment="1">
      <alignment horizontal="center" wrapText="1"/>
    </xf>
    <xf numFmtId="49" fontId="8" fillId="3" borderId="3" xfId="0" applyNumberFormat="1" applyFont="1" applyFill="1" applyBorder="1" applyAlignment="1">
      <alignment horizontal="center" wrapText="1"/>
    </xf>
    <xf numFmtId="4" fontId="8" fillId="3" borderId="9" xfId="0" applyNumberFormat="1" applyFont="1" applyFill="1" applyBorder="1" applyAlignment="1">
      <alignment horizontal="center" wrapText="1"/>
    </xf>
    <xf numFmtId="4" fontId="8" fillId="3" borderId="9" xfId="0" applyNumberFormat="1" applyFont="1" applyFill="1" applyBorder="1" applyAlignment="1">
      <alignment horizontal="center"/>
    </xf>
    <xf numFmtId="49" fontId="12" fillId="2" borderId="0" xfId="1" applyNumberFormat="1" applyFont="1" applyFill="1"/>
    <xf numFmtId="4" fontId="8" fillId="2" borderId="16" xfId="1" applyNumberFormat="1" applyFont="1" applyFill="1" applyBorder="1" applyAlignment="1">
      <alignment horizontal="center"/>
    </xf>
    <xf numFmtId="4" fontId="9" fillId="2" borderId="10" xfId="1" applyNumberFormat="1" applyFont="1" applyFill="1" applyBorder="1" applyAlignment="1">
      <alignment horizontal="center"/>
    </xf>
    <xf numFmtId="4" fontId="9" fillId="2" borderId="9" xfId="1" applyNumberFormat="1" applyFont="1" applyFill="1" applyBorder="1" applyAlignment="1">
      <alignment horizontal="center"/>
    </xf>
    <xf numFmtId="4" fontId="12" fillId="2" borderId="5" xfId="1" applyNumberFormat="1" applyFont="1" applyFill="1" applyBorder="1" applyAlignment="1">
      <alignment horizontal="center"/>
    </xf>
    <xf numFmtId="4" fontId="12" fillId="2" borderId="0" xfId="1" applyNumberFormat="1" applyFont="1" applyFill="1" applyAlignment="1">
      <alignment horizontal="center"/>
    </xf>
    <xf numFmtId="4" fontId="9" fillId="2" borderId="16" xfId="1" applyNumberFormat="1" applyFont="1" applyFill="1" applyBorder="1" applyAlignment="1">
      <alignment horizontal="right"/>
    </xf>
    <xf numFmtId="49" fontId="9" fillId="0" borderId="13" xfId="1" applyNumberFormat="1" applyFont="1" applyBorder="1" applyAlignment="1">
      <alignment horizontal="center"/>
    </xf>
    <xf numFmtId="49" fontId="10" fillId="2" borderId="13" xfId="1" applyNumberFormat="1" applyFont="1" applyFill="1" applyBorder="1" applyAlignment="1">
      <alignment horizontal="center"/>
    </xf>
    <xf numFmtId="49" fontId="9" fillId="2" borderId="0" xfId="1" applyNumberFormat="1" applyFont="1" applyFill="1" applyAlignment="1">
      <alignment wrapText="1"/>
    </xf>
    <xf numFmtId="4" fontId="8" fillId="2" borderId="13" xfId="1" applyNumberFormat="1" applyFont="1" applyFill="1" applyBorder="1" applyAlignment="1">
      <alignment horizontal="right"/>
    </xf>
    <xf numFmtId="49" fontId="13" fillId="2" borderId="13" xfId="1" applyNumberFormat="1" applyFont="1" applyFill="1" applyBorder="1" applyAlignment="1">
      <alignment horizontal="center"/>
    </xf>
    <xf numFmtId="4" fontId="9" fillId="2" borderId="0" xfId="1" applyNumberFormat="1" applyFont="1" applyFill="1" applyAlignment="1">
      <alignment horizontal="center"/>
    </xf>
    <xf numFmtId="49" fontId="9" fillId="2" borderId="13" xfId="1" applyNumberFormat="1" applyFont="1" applyFill="1" applyBorder="1" applyAlignment="1">
      <alignment horizontal="center"/>
    </xf>
    <xf numFmtId="14" fontId="9" fillId="0" borderId="15" xfId="1" applyNumberFormat="1" applyFont="1" applyBorder="1" applyAlignment="1">
      <alignment horizontal="center"/>
    </xf>
    <xf numFmtId="4" fontId="9" fillId="2" borderId="13" xfId="1" applyNumberFormat="1" applyFont="1" applyFill="1" applyBorder="1" applyAlignment="1">
      <alignment horizontal="center"/>
    </xf>
    <xf numFmtId="4" fontId="9" fillId="2" borderId="16" xfId="1" applyNumberFormat="1" applyFont="1" applyFill="1" applyBorder="1" applyAlignment="1">
      <alignment horizontal="center"/>
    </xf>
    <xf numFmtId="49" fontId="9" fillId="2" borderId="0" xfId="1" applyNumberFormat="1" applyFont="1" applyFill="1"/>
    <xf numFmtId="49" fontId="0" fillId="2" borderId="0" xfId="0" applyNumberFormat="1" applyFill="1"/>
    <xf numFmtId="49" fontId="14" fillId="0" borderId="15" xfId="0" applyNumberFormat="1" applyFont="1" applyBorder="1" applyAlignment="1">
      <alignment horizontal="center"/>
    </xf>
    <xf numFmtId="165" fontId="7" fillId="0" borderId="16" xfId="0" applyNumberFormat="1" applyFont="1" applyBorder="1" applyAlignment="1">
      <alignment horizontal="center"/>
    </xf>
    <xf numFmtId="4" fontId="9" fillId="0" borderId="13" xfId="0" applyNumberFormat="1" applyFont="1" applyBorder="1" applyAlignment="1">
      <alignment horizontal="center"/>
    </xf>
    <xf numFmtId="4" fontId="9" fillId="0" borderId="0" xfId="0" applyNumberFormat="1" applyFont="1" applyAlignment="1">
      <alignment horizontal="center"/>
    </xf>
    <xf numFmtId="4" fontId="9" fillId="0" borderId="18" xfId="0" applyNumberFormat="1" applyFont="1" applyBorder="1" applyAlignment="1">
      <alignment horizontal="center"/>
    </xf>
    <xf numFmtId="4" fontId="9" fillId="0" borderId="16" xfId="0" applyNumberFormat="1" applyFont="1" applyBorder="1" applyAlignment="1">
      <alignment horizontal="center"/>
    </xf>
    <xf numFmtId="4" fontId="9" fillId="0" borderId="13" xfId="0" applyNumberFormat="1" applyFont="1" applyBorder="1"/>
    <xf numFmtId="4" fontId="9" fillId="0" borderId="0" xfId="0" applyNumberFormat="1" applyFont="1"/>
    <xf numFmtId="0" fontId="15" fillId="0" borderId="0" xfId="0" applyFont="1"/>
    <xf numFmtId="0" fontId="15" fillId="4" borderId="0" xfId="0" applyFont="1" applyFill="1"/>
    <xf numFmtId="49" fontId="16" fillId="5" borderId="15" xfId="0" applyNumberFormat="1" applyFont="1" applyFill="1" applyBorder="1" applyAlignment="1">
      <alignment horizontal="center"/>
    </xf>
    <xf numFmtId="49" fontId="10" fillId="5" borderId="13" xfId="1" applyNumberFormat="1" applyFont="1" applyFill="1" applyBorder="1" applyAlignment="1">
      <alignment horizontal="center"/>
    </xf>
    <xf numFmtId="0" fontId="15" fillId="5" borderId="0" xfId="0" applyFont="1" applyFill="1"/>
    <xf numFmtId="4" fontId="8" fillId="5" borderId="13" xfId="1" applyNumberFormat="1" applyFont="1" applyFill="1" applyBorder="1" applyAlignment="1">
      <alignment horizontal="right"/>
    </xf>
    <xf numFmtId="49" fontId="8" fillId="5" borderId="16" xfId="0" applyNumberFormat="1" applyFont="1" applyFill="1" applyBorder="1" applyAlignment="1">
      <alignment horizontal="center" wrapText="1"/>
    </xf>
    <xf numFmtId="4" fontId="9" fillId="5" borderId="13" xfId="0" applyNumberFormat="1" applyFont="1" applyFill="1" applyBorder="1" applyAlignment="1">
      <alignment horizontal="right"/>
    </xf>
    <xf numFmtId="4" fontId="9" fillId="5" borderId="16" xfId="0" applyNumberFormat="1" applyFont="1" applyFill="1" applyBorder="1" applyAlignment="1">
      <alignment horizontal="center"/>
    </xf>
    <xf numFmtId="4" fontId="9" fillId="5" borderId="13" xfId="0" applyNumberFormat="1" applyFont="1" applyFill="1" applyBorder="1" applyAlignment="1">
      <alignment horizontal="center"/>
    </xf>
    <xf numFmtId="4" fontId="9" fillId="5" borderId="0" xfId="0" applyNumberFormat="1" applyFont="1" applyFill="1" applyAlignment="1">
      <alignment horizontal="center"/>
    </xf>
    <xf numFmtId="4" fontId="9" fillId="5" borderId="18" xfId="0" applyNumberFormat="1" applyFont="1" applyFill="1" applyBorder="1" applyAlignment="1">
      <alignment horizontal="center"/>
    </xf>
    <xf numFmtId="4" fontId="8" fillId="5" borderId="13" xfId="0" applyNumberFormat="1" applyFont="1" applyFill="1" applyBorder="1" applyAlignment="1">
      <alignment horizontal="center"/>
    </xf>
    <xf numFmtId="4" fontId="9" fillId="5" borderId="13" xfId="0" applyNumberFormat="1" applyFont="1" applyFill="1" applyBorder="1"/>
    <xf numFmtId="4" fontId="9" fillId="5" borderId="0" xfId="0" applyNumberFormat="1" applyFont="1" applyFill="1"/>
    <xf numFmtId="4" fontId="11" fillId="0" borderId="16" xfId="0" applyNumberFormat="1" applyFont="1" applyBorder="1" applyAlignment="1">
      <alignment horizontal="center"/>
    </xf>
    <xf numFmtId="4" fontId="11" fillId="0" borderId="13" xfId="0" applyNumberFormat="1" applyFont="1" applyBorder="1" applyAlignment="1">
      <alignment horizontal="center"/>
    </xf>
    <xf numFmtId="4" fontId="11" fillId="0" borderId="13" xfId="0" applyNumberFormat="1" applyFont="1" applyBorder="1" applyAlignment="1">
      <alignment horizontal="right"/>
    </xf>
    <xf numFmtId="4" fontId="11" fillId="0" borderId="18" xfId="0" applyNumberFormat="1" applyFont="1" applyBorder="1" applyAlignment="1">
      <alignment horizontal="center"/>
    </xf>
    <xf numFmtId="4" fontId="11" fillId="0" borderId="13" xfId="0" applyNumberFormat="1" applyFont="1" applyBorder="1"/>
    <xf numFmtId="4" fontId="11" fillId="0" borderId="0" xfId="0" applyNumberFormat="1" applyFont="1"/>
    <xf numFmtId="0" fontId="17" fillId="2" borderId="0" xfId="0" applyFont="1" applyFill="1"/>
    <xf numFmtId="49" fontId="9" fillId="0" borderId="13" xfId="0" applyNumberFormat="1" applyFont="1" applyBorder="1" applyAlignment="1">
      <alignment horizontal="center"/>
    </xf>
    <xf numFmtId="49" fontId="12" fillId="0" borderId="0" xfId="1" applyNumberFormat="1" applyFont="1"/>
    <xf numFmtId="4" fontId="12" fillId="0" borderId="13" xfId="0" applyNumberFormat="1" applyFont="1" applyBorder="1" applyAlignment="1">
      <alignment horizontal="right"/>
    </xf>
    <xf numFmtId="0" fontId="15" fillId="3" borderId="0" xfId="0" applyFont="1" applyFill="1"/>
    <xf numFmtId="0" fontId="18" fillId="3" borderId="9" xfId="0" applyFont="1" applyFill="1" applyBorder="1"/>
    <xf numFmtId="0" fontId="5" fillId="0" borderId="0" xfId="0" applyFont="1" applyAlignment="1">
      <alignment horizontal="center"/>
    </xf>
    <xf numFmtId="4" fontId="9" fillId="0" borderId="13" xfId="0" applyNumberFormat="1" applyFont="1" applyBorder="1" applyAlignment="1">
      <alignment horizontal="center" wrapText="1"/>
    </xf>
    <xf numFmtId="49" fontId="19" fillId="0" borderId="15" xfId="0" applyNumberFormat="1" applyFont="1" applyBorder="1" applyAlignment="1">
      <alignment horizontal="center"/>
    </xf>
    <xf numFmtId="4" fontId="7" fillId="0" borderId="13" xfId="0" applyNumberFormat="1" applyFont="1" applyBorder="1" applyAlignment="1">
      <alignment horizontal="center"/>
    </xf>
    <xf numFmtId="4" fontId="2" fillId="0" borderId="13" xfId="0" applyNumberFormat="1" applyFont="1" applyBorder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49" fontId="9" fillId="0" borderId="0" xfId="0" applyNumberFormat="1" applyFont="1" applyAlignment="1">
      <alignment wrapText="1"/>
    </xf>
    <xf numFmtId="4" fontId="9" fillId="2" borderId="13" xfId="0" applyNumberFormat="1" applyFont="1" applyFill="1" applyBorder="1" applyAlignment="1">
      <alignment horizontal="right"/>
    </xf>
    <xf numFmtId="49" fontId="10" fillId="0" borderId="13" xfId="0" applyNumberFormat="1" applyFont="1" applyBorder="1" applyAlignment="1">
      <alignment horizontal="center"/>
    </xf>
    <xf numFmtId="4" fontId="8" fillId="2" borderId="13" xfId="0" applyNumberFormat="1" applyFont="1" applyFill="1" applyBorder="1" applyAlignment="1">
      <alignment horizontal="right"/>
    </xf>
    <xf numFmtId="4" fontId="2" fillId="0" borderId="13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4" fontId="0" fillId="0" borderId="0" xfId="0" applyNumberFormat="1"/>
    <xf numFmtId="165" fontId="7" fillId="0" borderId="13" xfId="0" applyNumberFormat="1" applyFont="1" applyBorder="1" applyAlignment="1">
      <alignment horizontal="right"/>
    </xf>
    <xf numFmtId="165" fontId="0" fillId="0" borderId="0" xfId="0" applyNumberFormat="1"/>
    <xf numFmtId="0" fontId="0" fillId="2" borderId="0" xfId="0" applyFill="1"/>
  </cellXfs>
  <cellStyles count="2">
    <cellStyle name="Normal" xfId="0" builtinId="0"/>
    <cellStyle name="Normal 2" xfId="1" xr:uid="{4EE71EA7-D9F7-47FE-8F94-9A458C3562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9E0A-4919-4EEE-B3BF-91D36B523BAC}">
  <dimension ref="A1:DS238"/>
  <sheetViews>
    <sheetView tabSelected="1" zoomScale="82" zoomScaleNormal="82" workbookViewId="0">
      <pane ySplit="8" topLeftCell="A9" activePane="bottomLeft" state="frozen"/>
      <selection pane="bottomLeft" activeCell="E109" sqref="E109"/>
    </sheetView>
  </sheetViews>
  <sheetFormatPr baseColWidth="10" defaultColWidth="8.88671875" defaultRowHeight="15" x14ac:dyDescent="0.2"/>
  <cols>
    <col min="1" max="1" width="10.77734375" customWidth="1"/>
    <col min="2" max="2" width="17.21875" customWidth="1"/>
    <col min="3" max="3" width="62" customWidth="1"/>
    <col min="4" max="4" width="18.5546875" style="165" customWidth="1"/>
    <col min="5" max="5" width="22" customWidth="1"/>
    <col min="6" max="6" width="17" customWidth="1"/>
    <col min="7" max="7" width="18.33203125" customWidth="1"/>
    <col min="8" max="8" width="16" customWidth="1"/>
    <col min="9" max="9" width="23.88671875" customWidth="1"/>
    <col min="10" max="10" width="15.88671875" customWidth="1"/>
    <col min="11" max="13" width="16.6640625" customWidth="1"/>
    <col min="14" max="15" width="15.5546875" customWidth="1"/>
    <col min="16" max="16" width="12.6640625" customWidth="1"/>
    <col min="17" max="17" width="14.44140625" customWidth="1"/>
    <col min="18" max="18" width="10.21875" customWidth="1"/>
    <col min="19" max="19" width="11.77734375" customWidth="1"/>
    <col min="20" max="20" width="9.109375" customWidth="1"/>
    <col min="21" max="22" width="10.77734375" customWidth="1"/>
    <col min="23" max="23" width="11.109375" customWidth="1"/>
    <col min="24" max="24" width="13.77734375" customWidth="1"/>
    <col min="25" max="25" width="15.6640625" customWidth="1"/>
    <col min="26" max="26" width="9.109375" customWidth="1"/>
    <col min="27" max="27" width="9.6640625" customWidth="1"/>
    <col min="28" max="28" width="7.5546875" customWidth="1"/>
    <col min="29" max="29" width="10.109375" style="162" customWidth="1"/>
    <col min="30" max="30" width="8.44140625" customWidth="1"/>
    <col min="31" max="32" width="6.109375" hidden="1" customWidth="1"/>
    <col min="33" max="33" width="10" hidden="1" customWidth="1"/>
    <col min="34" max="34" width="5.5546875" hidden="1" customWidth="1"/>
    <col min="35" max="35" width="12.33203125" customWidth="1"/>
    <col min="36" max="36" width="11.33203125" customWidth="1"/>
    <col min="37" max="37" width="6.109375" hidden="1" customWidth="1"/>
    <col min="38" max="38" width="7.6640625" hidden="1" customWidth="1"/>
    <col min="39" max="39" width="11.109375" style="162" customWidth="1"/>
    <col min="40" max="40" width="5.77734375" style="162" hidden="1" customWidth="1"/>
    <col min="41" max="41" width="8" hidden="1" customWidth="1"/>
    <col min="42" max="42" width="6.44140625" customWidth="1"/>
    <col min="43" max="43" width="8.44140625" customWidth="1"/>
    <col min="44" max="44" width="7.77734375" customWidth="1"/>
    <col min="45" max="45" width="5.88671875" customWidth="1"/>
    <col min="46" max="46" width="9.77734375" customWidth="1"/>
    <col min="47" max="47" width="6.109375" customWidth="1"/>
    <col min="48" max="48" width="3.88671875" customWidth="1"/>
    <col min="49" max="49" width="6.44140625" customWidth="1"/>
    <col min="50" max="50" width="11.109375" customWidth="1"/>
    <col min="51" max="51" width="6" customWidth="1"/>
    <col min="52" max="52" width="7.109375" customWidth="1"/>
    <col min="53" max="53" width="8.6640625" customWidth="1"/>
    <col min="54" max="54" width="7.109375" customWidth="1"/>
    <col min="55" max="55" width="7" customWidth="1"/>
    <col min="56" max="56" width="10.109375" customWidth="1"/>
    <col min="57" max="57" width="7.6640625" customWidth="1"/>
    <col min="58" max="58" width="7.21875" customWidth="1"/>
    <col min="59" max="59" width="8.6640625" customWidth="1"/>
    <col min="60" max="60" width="10.44140625" customWidth="1"/>
    <col min="61" max="61" width="11.77734375" hidden="1" customWidth="1"/>
    <col min="62" max="62" width="10.88671875" hidden="1" customWidth="1"/>
    <col min="63" max="63" width="12.109375" hidden="1" customWidth="1"/>
    <col min="64" max="64" width="14" hidden="1" customWidth="1"/>
    <col min="65" max="65" width="13.77734375" hidden="1" customWidth="1"/>
    <col min="66" max="66" width="13" customWidth="1"/>
    <col min="67" max="67" width="7.6640625" customWidth="1"/>
    <col min="68" max="68" width="12.6640625" customWidth="1"/>
    <col min="69" max="69" width="7.88671875" customWidth="1"/>
    <col min="70" max="70" width="12" customWidth="1"/>
    <col min="71" max="71" width="10.109375" customWidth="1"/>
    <col min="72" max="72" width="8" customWidth="1"/>
    <col min="73" max="73" width="11.88671875" customWidth="1"/>
    <col min="74" max="257" width="11.5546875" customWidth="1"/>
  </cols>
  <sheetData>
    <row r="1" spans="1:73" ht="15.75" thickBot="1" x14ac:dyDescent="0.25">
      <c r="A1" s="1" t="s">
        <v>0</v>
      </c>
      <c r="B1" s="1"/>
      <c r="C1" s="1"/>
      <c r="D1" s="2"/>
      <c r="E1" s="3"/>
      <c r="F1" s="4"/>
      <c r="G1" s="5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9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10"/>
      <c r="BR1" s="10"/>
      <c r="BS1" s="10"/>
      <c r="BT1" s="10"/>
      <c r="BU1" s="10"/>
    </row>
    <row r="2" spans="1:73" x14ac:dyDescent="0.2">
      <c r="A2" s="11" t="s">
        <v>1</v>
      </c>
      <c r="B2" s="11"/>
      <c r="C2" s="12"/>
      <c r="D2" s="2"/>
      <c r="E2" s="13"/>
      <c r="F2" s="14"/>
      <c r="G2" s="15"/>
      <c r="H2" s="16"/>
      <c r="I2" s="16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 t="s">
        <v>2</v>
      </c>
      <c r="W2" s="8"/>
      <c r="X2" s="8"/>
      <c r="Y2" s="9"/>
      <c r="Z2" s="9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0"/>
      <c r="BR2" s="10"/>
      <c r="BS2" s="10"/>
      <c r="BT2" s="10"/>
      <c r="BU2" s="10"/>
    </row>
    <row r="3" spans="1:73" ht="15.75" x14ac:dyDescent="0.25">
      <c r="A3" s="11" t="s">
        <v>3</v>
      </c>
      <c r="B3" s="11"/>
      <c r="C3" s="12"/>
      <c r="D3" s="2"/>
      <c r="E3" s="17">
        <f>D25+D26+D37+D40+D41+D43+D44</f>
        <v>6437961.1200000001</v>
      </c>
      <c r="F3" s="18"/>
      <c r="G3" s="19"/>
      <c r="H3" s="20"/>
      <c r="I3" s="20"/>
      <c r="J3" s="8"/>
      <c r="K3" s="8"/>
      <c r="L3" s="8"/>
      <c r="M3" s="8"/>
      <c r="N3" s="8"/>
      <c r="O3" s="8"/>
      <c r="P3" s="8"/>
      <c r="Q3" s="8"/>
      <c r="R3" s="8"/>
      <c r="S3" s="21"/>
      <c r="T3" s="8"/>
      <c r="U3" s="8"/>
      <c r="V3" s="8" t="s">
        <v>2</v>
      </c>
      <c r="W3" s="8"/>
      <c r="X3" s="8"/>
      <c r="Y3" s="9"/>
      <c r="Z3" s="9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0"/>
      <c r="BR3" s="10"/>
      <c r="BS3" s="10"/>
      <c r="BT3" s="10"/>
      <c r="BU3" s="10"/>
    </row>
    <row r="4" spans="1:73" x14ac:dyDescent="0.2">
      <c r="A4" s="1" t="s">
        <v>4</v>
      </c>
      <c r="B4" s="1"/>
      <c r="C4" s="1"/>
      <c r="D4" s="22"/>
      <c r="E4" s="13" t="e">
        <f>D24+#REF!+#REF!+#REF!+D99</f>
        <v>#REF!</v>
      </c>
      <c r="F4" s="18"/>
      <c r="G4" s="19"/>
      <c r="H4" s="20"/>
      <c r="I4" s="20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 t="s">
        <v>2</v>
      </c>
      <c r="W4" s="23"/>
      <c r="X4" s="23"/>
      <c r="Y4" s="13"/>
      <c r="Z4" s="1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4"/>
      <c r="AN4" s="24"/>
      <c r="AO4" s="24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10"/>
      <c r="BR4" s="23"/>
      <c r="BS4" s="23"/>
      <c r="BT4" s="23"/>
      <c r="BU4" s="23"/>
    </row>
    <row r="5" spans="1:73" ht="15.75" x14ac:dyDescent="0.25">
      <c r="A5" s="25" t="s">
        <v>5</v>
      </c>
      <c r="B5" s="11"/>
      <c r="C5" s="11"/>
      <c r="D5" s="2"/>
      <c r="E5" s="3"/>
      <c r="F5" s="18"/>
      <c r="G5" s="19"/>
      <c r="H5" s="26"/>
      <c r="I5" s="2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 t="s">
        <v>2</v>
      </c>
      <c r="W5" s="8"/>
      <c r="X5" s="8"/>
      <c r="Y5" s="9"/>
      <c r="Z5" s="9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27"/>
      <c r="AN5" s="27"/>
      <c r="AO5" s="27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10"/>
      <c r="BR5" s="8"/>
      <c r="BS5" s="8"/>
      <c r="BT5" s="8"/>
      <c r="BU5" s="8"/>
    </row>
    <row r="6" spans="1:73" ht="16.5" thickBot="1" x14ac:dyDescent="0.3">
      <c r="A6" s="28" t="s">
        <v>2</v>
      </c>
      <c r="B6" s="29"/>
      <c r="C6" s="29"/>
      <c r="D6" s="22"/>
      <c r="E6" s="3"/>
      <c r="F6" s="3"/>
      <c r="G6" s="3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Z6" s="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27"/>
      <c r="AN6" s="27"/>
      <c r="AO6" s="27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0"/>
      <c r="BR6" s="8"/>
      <c r="BS6" s="8"/>
      <c r="BT6" s="8"/>
      <c r="BU6" s="8"/>
    </row>
    <row r="7" spans="1:73" ht="16.5" thickBot="1" x14ac:dyDescent="0.3">
      <c r="A7" s="31" t="s">
        <v>6</v>
      </c>
      <c r="B7" s="32" t="s">
        <v>7</v>
      </c>
      <c r="C7" s="31" t="s">
        <v>8</v>
      </c>
      <c r="D7" s="33" t="s">
        <v>9</v>
      </c>
      <c r="E7" s="34" t="s">
        <v>10</v>
      </c>
      <c r="F7" s="34"/>
      <c r="G7" s="35" t="s">
        <v>11</v>
      </c>
      <c r="H7" s="36" t="s">
        <v>12</v>
      </c>
      <c r="I7" s="36" t="s">
        <v>13</v>
      </c>
      <c r="J7" s="36" t="s">
        <v>14</v>
      </c>
      <c r="K7" s="36"/>
      <c r="L7" s="36" t="s">
        <v>14</v>
      </c>
      <c r="M7" s="36"/>
      <c r="N7" s="36" t="s">
        <v>15</v>
      </c>
      <c r="O7" s="36"/>
      <c r="P7" s="36" t="s">
        <v>16</v>
      </c>
      <c r="Q7" s="36" t="s">
        <v>17</v>
      </c>
      <c r="R7" s="36" t="s">
        <v>17</v>
      </c>
      <c r="S7" s="37" t="s">
        <v>18</v>
      </c>
      <c r="T7" s="36" t="s">
        <v>19</v>
      </c>
      <c r="U7" s="36" t="s">
        <v>20</v>
      </c>
      <c r="V7" s="36" t="s">
        <v>21</v>
      </c>
      <c r="W7" s="36" t="s">
        <v>22</v>
      </c>
      <c r="X7" s="36" t="s">
        <v>23</v>
      </c>
      <c r="Y7" s="36" t="s">
        <v>24</v>
      </c>
      <c r="Z7" s="36" t="s">
        <v>25</v>
      </c>
      <c r="AA7" s="36" t="s">
        <v>26</v>
      </c>
      <c r="AB7" s="36" t="s">
        <v>27</v>
      </c>
      <c r="AC7" s="36" t="s">
        <v>28</v>
      </c>
      <c r="AD7" s="36" t="s">
        <v>29</v>
      </c>
      <c r="AE7" s="36" t="s">
        <v>30</v>
      </c>
      <c r="AF7" s="36" t="s">
        <v>31</v>
      </c>
      <c r="AG7" s="36" t="s">
        <v>32</v>
      </c>
      <c r="AH7" s="36" t="s">
        <v>33</v>
      </c>
      <c r="AI7" s="36" t="s">
        <v>34</v>
      </c>
      <c r="AJ7" s="36" t="s">
        <v>35</v>
      </c>
      <c r="AK7" s="36" t="s">
        <v>36</v>
      </c>
      <c r="AL7" s="36" t="s">
        <v>37</v>
      </c>
      <c r="AM7" s="36" t="s">
        <v>38</v>
      </c>
      <c r="AN7" s="38" t="s">
        <v>39</v>
      </c>
      <c r="AO7" s="36" t="s">
        <v>40</v>
      </c>
      <c r="AP7" s="38" t="s">
        <v>41</v>
      </c>
      <c r="AQ7" s="36" t="s">
        <v>42</v>
      </c>
      <c r="AR7" s="36" t="s">
        <v>40</v>
      </c>
      <c r="AS7" s="36" t="s">
        <v>41</v>
      </c>
      <c r="AT7" s="36" t="s">
        <v>43</v>
      </c>
      <c r="AU7" s="36" t="s">
        <v>44</v>
      </c>
      <c r="AV7" s="36" t="s">
        <v>45</v>
      </c>
      <c r="AW7" s="36" t="s">
        <v>46</v>
      </c>
      <c r="AX7" s="36" t="s">
        <v>47</v>
      </c>
      <c r="AY7" s="36" t="s">
        <v>48</v>
      </c>
      <c r="AZ7" s="36" t="s">
        <v>49</v>
      </c>
      <c r="BA7" s="36" t="s">
        <v>50</v>
      </c>
      <c r="BB7" s="36" t="s">
        <v>51</v>
      </c>
      <c r="BC7" s="36" t="s">
        <v>52</v>
      </c>
      <c r="BD7" s="36" t="s">
        <v>53</v>
      </c>
      <c r="BE7" s="36" t="s">
        <v>54</v>
      </c>
      <c r="BF7" s="36" t="s">
        <v>55</v>
      </c>
      <c r="BG7" s="36" t="s">
        <v>56</v>
      </c>
      <c r="BH7" s="36" t="s">
        <v>57</v>
      </c>
      <c r="BI7" s="36" t="s">
        <v>58</v>
      </c>
      <c r="BJ7" s="36" t="s">
        <v>59</v>
      </c>
      <c r="BK7" s="36" t="s">
        <v>60</v>
      </c>
      <c r="BL7" s="36" t="s">
        <v>61</v>
      </c>
      <c r="BM7" s="36" t="s">
        <v>62</v>
      </c>
      <c r="BN7" s="36" t="s">
        <v>63</v>
      </c>
      <c r="BO7" s="36" t="s">
        <v>64</v>
      </c>
      <c r="BP7" s="36" t="s">
        <v>65</v>
      </c>
      <c r="BQ7" s="39" t="s">
        <v>66</v>
      </c>
      <c r="BR7" s="36" t="s">
        <v>67</v>
      </c>
      <c r="BS7" s="36" t="s">
        <v>68</v>
      </c>
      <c r="BT7" s="36" t="s">
        <v>69</v>
      </c>
      <c r="BU7" s="36" t="s">
        <v>70</v>
      </c>
    </row>
    <row r="8" spans="1:73" ht="52.5" customHeight="1" thickBot="1" x14ac:dyDescent="0.3">
      <c r="A8" s="31"/>
      <c r="B8" s="40"/>
      <c r="C8" s="31" t="s">
        <v>71</v>
      </c>
      <c r="D8" s="41" t="s">
        <v>2</v>
      </c>
      <c r="E8" s="42" t="s">
        <v>72</v>
      </c>
      <c r="F8" s="34"/>
      <c r="G8" s="43" t="s">
        <v>73</v>
      </c>
      <c r="H8" s="43" t="s">
        <v>74</v>
      </c>
      <c r="I8" s="44" t="s">
        <v>75</v>
      </c>
      <c r="J8" s="44" t="s">
        <v>76</v>
      </c>
      <c r="K8" s="44"/>
      <c r="L8" s="44" t="s">
        <v>77</v>
      </c>
      <c r="M8" s="44"/>
      <c r="N8" s="45" t="s">
        <v>78</v>
      </c>
      <c r="O8" s="45"/>
      <c r="P8" s="45" t="s">
        <v>79</v>
      </c>
      <c r="Q8" s="45" t="s">
        <v>80</v>
      </c>
      <c r="R8" s="45" t="s">
        <v>81</v>
      </c>
      <c r="S8" s="44" t="s">
        <v>82</v>
      </c>
      <c r="T8" s="44"/>
      <c r="U8" s="44"/>
      <c r="V8" s="44"/>
      <c r="W8" s="44"/>
      <c r="X8" s="44"/>
      <c r="Y8" s="44" t="s">
        <v>2</v>
      </c>
      <c r="Z8" s="46"/>
      <c r="AA8" s="44"/>
      <c r="AB8" s="44" t="s">
        <v>2</v>
      </c>
      <c r="AC8" s="44"/>
      <c r="AD8" s="44"/>
      <c r="AE8" s="44"/>
      <c r="AF8" s="44"/>
      <c r="AG8" s="44"/>
      <c r="AH8" s="44"/>
      <c r="AI8" s="44" t="s">
        <v>2</v>
      </c>
      <c r="AJ8" s="44" t="s">
        <v>2</v>
      </c>
      <c r="AK8" s="44"/>
      <c r="AL8" s="36" t="s">
        <v>83</v>
      </c>
      <c r="AM8" s="44" t="s">
        <v>84</v>
      </c>
      <c r="AN8" s="47" t="s">
        <v>85</v>
      </c>
      <c r="AO8" s="48" t="s">
        <v>86</v>
      </c>
      <c r="AP8" s="49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50"/>
      <c r="BI8" s="50"/>
      <c r="BJ8" s="50"/>
      <c r="BK8" s="50"/>
      <c r="BL8" s="50"/>
      <c r="BM8" s="50"/>
      <c r="BN8" s="50"/>
      <c r="BO8" s="50" t="s">
        <v>2</v>
      </c>
      <c r="BP8" s="50"/>
      <c r="BQ8" s="51" t="s">
        <v>87</v>
      </c>
      <c r="BR8" s="51" t="s">
        <v>88</v>
      </c>
      <c r="BS8" s="51" t="s">
        <v>89</v>
      </c>
      <c r="BT8" s="51" t="s">
        <v>90</v>
      </c>
      <c r="BU8" s="44" t="s">
        <v>91</v>
      </c>
    </row>
    <row r="9" spans="1:73" ht="43.5" customHeight="1" thickBot="1" x14ac:dyDescent="0.3">
      <c r="A9" s="37"/>
      <c r="B9" s="52" t="s">
        <v>92</v>
      </c>
      <c r="C9" s="37"/>
      <c r="D9" s="53"/>
      <c r="E9" s="54" t="s">
        <v>2</v>
      </c>
      <c r="F9" s="54" t="s">
        <v>2</v>
      </c>
      <c r="G9" s="55"/>
      <c r="H9" s="55"/>
      <c r="I9" s="36"/>
      <c r="J9" s="36"/>
      <c r="K9" s="36"/>
      <c r="L9" s="36"/>
      <c r="M9" s="36"/>
      <c r="N9" s="56"/>
      <c r="O9" s="56"/>
      <c r="P9" s="56"/>
      <c r="Q9" s="56"/>
      <c r="R9" s="56"/>
      <c r="S9" s="36"/>
      <c r="T9" s="36"/>
      <c r="U9" s="36"/>
      <c r="V9" s="36"/>
      <c r="W9" s="36"/>
      <c r="X9" s="36"/>
      <c r="Y9" s="36"/>
      <c r="Z9" s="57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58"/>
      <c r="AO9" s="59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1"/>
      <c r="BI9" s="61"/>
      <c r="BJ9" s="61"/>
      <c r="BK9" s="61"/>
      <c r="BL9" s="61"/>
      <c r="BM9" s="61"/>
      <c r="BN9" s="61"/>
      <c r="BO9" s="61"/>
      <c r="BP9" s="61"/>
      <c r="BQ9" s="62"/>
      <c r="BR9" s="62"/>
      <c r="BS9" s="62"/>
      <c r="BT9" s="62"/>
      <c r="BU9" s="60"/>
    </row>
    <row r="10" spans="1:73" ht="17.25" customHeight="1" x14ac:dyDescent="0.25">
      <c r="A10" s="63"/>
      <c r="B10" s="64"/>
      <c r="C10" s="65"/>
      <c r="D10" s="66"/>
      <c r="E10" s="67"/>
      <c r="F10" s="68"/>
      <c r="G10" s="68"/>
      <c r="H10" s="68"/>
      <c r="I10" s="69"/>
      <c r="J10" s="44"/>
      <c r="K10" s="44"/>
      <c r="L10" s="44"/>
      <c r="M10" s="44"/>
      <c r="N10" s="45"/>
      <c r="O10" s="45"/>
      <c r="P10" s="45"/>
      <c r="Q10" s="45"/>
      <c r="R10" s="45"/>
      <c r="S10" s="44"/>
      <c r="T10" s="44"/>
      <c r="U10" s="44"/>
      <c r="V10" s="44"/>
      <c r="W10" s="44"/>
      <c r="X10" s="44"/>
      <c r="Y10" s="44"/>
      <c r="Z10" s="46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70"/>
      <c r="AO10" s="48"/>
      <c r="AP10" s="71"/>
      <c r="AQ10" s="69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50"/>
      <c r="BI10" s="50"/>
      <c r="BJ10" s="50"/>
      <c r="BK10" s="50"/>
      <c r="BL10" s="50"/>
      <c r="BM10" s="50"/>
      <c r="BN10" s="50"/>
      <c r="BO10" s="50"/>
      <c r="BP10" s="50"/>
      <c r="BQ10" s="72"/>
      <c r="BR10" s="51"/>
      <c r="BS10" s="51"/>
      <c r="BT10" s="51"/>
      <c r="BU10" s="44"/>
    </row>
    <row r="11" spans="1:73" ht="35.25" customHeight="1" x14ac:dyDescent="0.25">
      <c r="A11" s="63"/>
      <c r="B11" s="64"/>
      <c r="C11" s="73"/>
      <c r="D11" s="74"/>
      <c r="E11" s="75"/>
      <c r="F11" s="68"/>
      <c r="G11" s="68"/>
      <c r="H11" s="68"/>
      <c r="I11" s="69"/>
      <c r="J11" s="44"/>
      <c r="K11" s="44"/>
      <c r="L11" s="44"/>
      <c r="M11" s="44"/>
      <c r="N11" s="45"/>
      <c r="O11" s="45"/>
      <c r="P11" s="45"/>
      <c r="Q11" s="45"/>
      <c r="R11" s="45"/>
      <c r="S11" s="44"/>
      <c r="T11" s="44"/>
      <c r="U11" s="44"/>
      <c r="V11" s="44"/>
      <c r="W11" s="44"/>
      <c r="X11" s="44"/>
      <c r="Y11" s="44"/>
      <c r="Z11" s="46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70"/>
      <c r="AO11" s="48"/>
      <c r="AP11" s="71"/>
      <c r="AQ11" s="69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50"/>
      <c r="BI11" s="50"/>
      <c r="BJ11" s="50"/>
      <c r="BK11" s="50"/>
      <c r="BL11" s="50"/>
      <c r="BM11" s="50"/>
      <c r="BN11" s="50"/>
      <c r="BO11" s="50"/>
      <c r="BP11" s="50"/>
      <c r="BQ11" s="72"/>
      <c r="BR11" s="51"/>
      <c r="BS11" s="51"/>
      <c r="BT11" s="51"/>
      <c r="BU11" s="44"/>
    </row>
    <row r="12" spans="1:73" ht="15" customHeight="1" x14ac:dyDescent="0.25">
      <c r="A12" s="63"/>
      <c r="B12" s="76" t="s">
        <v>93</v>
      </c>
      <c r="C12" s="77" t="s">
        <v>94</v>
      </c>
      <c r="D12" s="78">
        <v>4892363</v>
      </c>
      <c r="E12" s="67" t="s">
        <v>95</v>
      </c>
      <c r="F12" s="68"/>
      <c r="G12" s="68"/>
      <c r="H12" s="68"/>
      <c r="I12" s="69"/>
      <c r="J12" s="44"/>
      <c r="K12" s="44">
        <f>9118+9118</f>
        <v>18236</v>
      </c>
      <c r="L12" s="44"/>
      <c r="M12" s="44"/>
      <c r="N12" s="45"/>
      <c r="O12" s="45"/>
      <c r="P12" s="45"/>
      <c r="Q12" s="45"/>
      <c r="R12" s="45"/>
      <c r="S12" s="44"/>
      <c r="T12" s="44"/>
      <c r="U12" s="44"/>
      <c r="V12" s="44"/>
      <c r="W12" s="44"/>
      <c r="X12" s="44"/>
      <c r="Y12" s="44"/>
      <c r="Z12" s="46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70"/>
      <c r="AO12" s="48"/>
      <c r="AP12" s="71"/>
      <c r="AQ12" s="69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50"/>
      <c r="BI12" s="50"/>
      <c r="BJ12" s="50"/>
      <c r="BK12" s="50"/>
      <c r="BL12" s="50"/>
      <c r="BM12" s="50"/>
      <c r="BN12" s="50"/>
      <c r="BO12" s="50"/>
      <c r="BP12" s="50"/>
      <c r="BQ12" s="72"/>
      <c r="BR12" s="51"/>
      <c r="BS12" s="51"/>
      <c r="BT12" s="51"/>
      <c r="BU12" s="44"/>
    </row>
    <row r="13" spans="1:73" ht="15" customHeight="1" thickBot="1" x14ac:dyDescent="0.3">
      <c r="A13" s="63"/>
      <c r="B13" s="76"/>
      <c r="C13" s="77" t="s">
        <v>96</v>
      </c>
      <c r="D13" s="78"/>
      <c r="E13" s="79" t="s">
        <v>95</v>
      </c>
      <c r="F13" s="80"/>
      <c r="G13" s="80"/>
      <c r="H13" s="80"/>
      <c r="I13" s="71"/>
      <c r="J13" s="71"/>
      <c r="K13" s="71"/>
      <c r="L13" s="71"/>
      <c r="M13" s="71"/>
      <c r="N13" s="81"/>
      <c r="O13" s="81"/>
      <c r="P13" s="81"/>
      <c r="Q13" s="81"/>
      <c r="R13" s="81"/>
      <c r="S13" s="71"/>
      <c r="T13" s="71"/>
      <c r="U13" s="44"/>
      <c r="V13" s="44"/>
      <c r="W13" s="44"/>
      <c r="X13" s="44"/>
      <c r="Y13" s="44"/>
      <c r="Z13" s="46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70"/>
      <c r="AO13" s="48"/>
      <c r="AP13" s="71"/>
      <c r="AQ13" s="69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50"/>
      <c r="BI13" s="50"/>
      <c r="BJ13" s="50"/>
      <c r="BK13" s="50"/>
      <c r="BL13" s="50"/>
      <c r="BM13" s="50"/>
      <c r="BN13" s="50"/>
      <c r="BO13" s="50"/>
      <c r="BP13" s="50"/>
      <c r="BQ13" s="72"/>
      <c r="BR13" s="51"/>
      <c r="BS13" s="51"/>
      <c r="BT13" s="51"/>
      <c r="BU13" s="44"/>
    </row>
    <row r="14" spans="1:73" ht="15" customHeight="1" thickBot="1" x14ac:dyDescent="0.3">
      <c r="A14" s="63"/>
      <c r="B14" s="82" t="s">
        <v>97</v>
      </c>
      <c r="C14" s="77" t="s">
        <v>98</v>
      </c>
      <c r="D14" s="78">
        <v>244496.04</v>
      </c>
      <c r="E14" s="83" t="s">
        <v>99</v>
      </c>
      <c r="U14" s="44"/>
      <c r="V14" s="44"/>
      <c r="W14" s="44"/>
      <c r="X14" s="44"/>
      <c r="Y14" s="44"/>
      <c r="Z14" s="46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70"/>
      <c r="AO14" s="48"/>
      <c r="AP14" s="71"/>
      <c r="AQ14" s="69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50"/>
      <c r="BI14" s="50"/>
      <c r="BJ14" s="50"/>
      <c r="BK14" s="50"/>
      <c r="BL14" s="50"/>
      <c r="BM14" s="50"/>
      <c r="BN14" s="50"/>
      <c r="BO14" s="50"/>
      <c r="BP14" s="50"/>
      <c r="BQ14" s="72"/>
      <c r="BR14" s="51"/>
      <c r="BS14" s="51"/>
      <c r="BT14" s="51"/>
      <c r="BU14" s="44"/>
    </row>
    <row r="15" spans="1:73" ht="15" customHeight="1" thickBot="1" x14ac:dyDescent="0.3">
      <c r="A15" s="63"/>
      <c r="B15" s="82" t="s">
        <v>97</v>
      </c>
      <c r="C15" s="77" t="s">
        <v>98</v>
      </c>
      <c r="D15" s="78">
        <v>38932.49</v>
      </c>
      <c r="E15" s="83" t="s">
        <v>99</v>
      </c>
      <c r="F15" s="84"/>
      <c r="G15" s="84"/>
      <c r="H15" s="84"/>
      <c r="I15" s="84"/>
      <c r="J15" s="85"/>
      <c r="K15" s="85"/>
      <c r="L15" s="86"/>
      <c r="M15" s="86"/>
      <c r="N15" s="86"/>
      <c r="O15" s="86"/>
      <c r="P15" s="84"/>
      <c r="Q15" s="85"/>
      <c r="R15" s="86"/>
      <c r="S15" s="38"/>
      <c r="U15" s="44"/>
      <c r="V15" s="44"/>
      <c r="W15" s="44"/>
      <c r="X15" s="44"/>
      <c r="Y15" s="44"/>
      <c r="Z15" s="46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70"/>
      <c r="AO15" s="48"/>
      <c r="AP15" s="71"/>
      <c r="AQ15" s="69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50"/>
      <c r="BI15" s="50"/>
      <c r="BJ15" s="50"/>
      <c r="BK15" s="50"/>
      <c r="BL15" s="50"/>
      <c r="BM15" s="50"/>
      <c r="BN15" s="50"/>
      <c r="BO15" s="50"/>
      <c r="BP15" s="50"/>
      <c r="BQ15" s="72"/>
      <c r="BR15" s="51"/>
      <c r="BS15" s="51"/>
      <c r="BT15" s="51"/>
      <c r="BU15" s="44"/>
    </row>
    <row r="16" spans="1:73" ht="15" customHeight="1" thickBot="1" x14ac:dyDescent="0.3">
      <c r="A16" s="63"/>
      <c r="B16" s="82"/>
      <c r="C16" s="77" t="s">
        <v>100</v>
      </c>
      <c r="D16" s="87"/>
      <c r="E16" s="83" t="s">
        <v>99</v>
      </c>
      <c r="F16" s="81"/>
      <c r="G16" s="81"/>
      <c r="H16" s="81"/>
      <c r="I16" s="81"/>
      <c r="J16" s="88"/>
      <c r="K16" s="88"/>
      <c r="L16" s="79"/>
      <c r="M16" s="79"/>
      <c r="N16" s="79"/>
      <c r="O16" s="79"/>
      <c r="P16" s="81"/>
      <c r="Q16" s="88"/>
      <c r="R16" s="79"/>
      <c r="S16" s="71"/>
      <c r="U16" s="44"/>
      <c r="V16" s="44"/>
      <c r="W16" s="44"/>
      <c r="X16" s="44"/>
      <c r="Y16" s="44"/>
      <c r="Z16" s="46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70"/>
      <c r="AO16" s="48"/>
      <c r="AP16" s="71"/>
      <c r="AQ16" s="69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50"/>
      <c r="BI16" s="50"/>
      <c r="BJ16" s="50"/>
      <c r="BK16" s="50"/>
      <c r="BL16" s="50"/>
      <c r="BM16" s="50"/>
      <c r="BN16" s="50"/>
      <c r="BO16" s="50"/>
      <c r="BP16" s="50"/>
      <c r="BQ16" s="72"/>
      <c r="BR16" s="51"/>
      <c r="BS16" s="51"/>
      <c r="BT16" s="51"/>
      <c r="BU16" s="44"/>
    </row>
    <row r="17" spans="1:73" ht="15" customHeight="1" thickBot="1" x14ac:dyDescent="0.3">
      <c r="A17" s="63"/>
      <c r="B17" s="82"/>
      <c r="C17" s="77" t="s">
        <v>101</v>
      </c>
      <c r="D17" s="87"/>
      <c r="E17" s="83" t="s">
        <v>99</v>
      </c>
      <c r="F17" s="81"/>
      <c r="G17" s="81"/>
      <c r="H17" s="81"/>
      <c r="I17" s="81"/>
      <c r="J17" s="88"/>
      <c r="K17" s="88"/>
      <c r="L17" s="79"/>
      <c r="M17" s="79"/>
      <c r="N17" s="79"/>
      <c r="O17" s="79"/>
      <c r="P17" s="81"/>
      <c r="Q17" s="88"/>
      <c r="R17" s="79"/>
      <c r="S17" s="71"/>
      <c r="U17" s="44"/>
      <c r="V17" s="44"/>
      <c r="W17" s="44"/>
      <c r="X17" s="44"/>
      <c r="Y17" s="44"/>
      <c r="Z17" s="46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70"/>
      <c r="AO17" s="48"/>
      <c r="AP17" s="71"/>
      <c r="AQ17" s="69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50"/>
      <c r="BI17" s="50"/>
      <c r="BJ17" s="50"/>
      <c r="BK17" s="50"/>
      <c r="BL17" s="50"/>
      <c r="BM17" s="50"/>
      <c r="BN17" s="50"/>
      <c r="BO17" s="50"/>
      <c r="BP17" s="50"/>
      <c r="BQ17" s="72"/>
      <c r="BR17" s="51"/>
      <c r="BS17" s="51"/>
      <c r="BT17" s="51"/>
      <c r="BU17" s="44"/>
    </row>
    <row r="18" spans="1:73" ht="15" customHeight="1" thickBot="1" x14ac:dyDescent="0.3">
      <c r="A18" s="63"/>
      <c r="B18" s="76"/>
      <c r="C18" s="77" t="s">
        <v>102</v>
      </c>
      <c r="D18" s="87">
        <f>328566+13522</f>
        <v>342088</v>
      </c>
      <c r="E18" s="79" t="s">
        <v>49</v>
      </c>
      <c r="F18" s="81"/>
      <c r="G18" s="81"/>
      <c r="H18" s="81"/>
      <c r="I18" s="81"/>
      <c r="J18" s="88"/>
      <c r="K18" s="88"/>
      <c r="L18" s="79"/>
      <c r="M18" s="79"/>
      <c r="N18" s="79"/>
      <c r="O18" s="79"/>
      <c r="P18" s="81"/>
      <c r="Q18" s="88"/>
      <c r="R18" s="79"/>
      <c r="S18" s="71"/>
      <c r="U18" s="44"/>
      <c r="V18" s="44"/>
      <c r="W18" s="44"/>
      <c r="X18" s="44"/>
      <c r="Y18" s="44"/>
      <c r="Z18" s="46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70"/>
      <c r="AO18" s="48"/>
      <c r="AP18" s="71"/>
      <c r="AQ18" s="69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50"/>
      <c r="BI18" s="50"/>
      <c r="BJ18" s="50"/>
      <c r="BK18" s="50"/>
      <c r="BL18" s="50"/>
      <c r="BM18" s="50"/>
      <c r="BN18" s="50"/>
      <c r="BO18" s="50"/>
      <c r="BP18" s="50"/>
      <c r="BQ18" s="72"/>
      <c r="BR18" s="51"/>
      <c r="BS18" s="51"/>
      <c r="BT18" s="51"/>
      <c r="BU18" s="44"/>
    </row>
    <row r="19" spans="1:73" ht="15" customHeight="1" thickBot="1" x14ac:dyDescent="0.3">
      <c r="A19" s="89"/>
      <c r="B19" s="90"/>
      <c r="C19" s="90"/>
      <c r="D19" s="91"/>
      <c r="E19" s="92" t="s">
        <v>24</v>
      </c>
      <c r="F19" s="93" t="s">
        <v>103</v>
      </c>
      <c r="G19" s="93" t="s">
        <v>25</v>
      </c>
      <c r="H19" s="93" t="s">
        <v>26</v>
      </c>
      <c r="I19" s="93" t="s">
        <v>28</v>
      </c>
      <c r="J19" s="93" t="s">
        <v>104</v>
      </c>
      <c r="K19" s="93" t="s">
        <v>105</v>
      </c>
      <c r="L19" s="93" t="s">
        <v>35</v>
      </c>
      <c r="M19" s="93" t="s">
        <v>36</v>
      </c>
      <c r="N19" s="93" t="s">
        <v>106</v>
      </c>
      <c r="O19" s="93" t="s">
        <v>107</v>
      </c>
      <c r="P19" s="94" t="s">
        <v>47</v>
      </c>
      <c r="Q19" s="93" t="s">
        <v>49</v>
      </c>
      <c r="R19" s="93" t="s">
        <v>64</v>
      </c>
      <c r="S19" s="95" t="s">
        <v>65</v>
      </c>
      <c r="U19" s="44"/>
      <c r="V19" s="44"/>
      <c r="W19" s="44"/>
      <c r="X19" s="44"/>
      <c r="Y19" s="44"/>
      <c r="Z19" s="46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70"/>
      <c r="AO19" s="48"/>
      <c r="AP19" s="71"/>
      <c r="AQ19" s="69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50"/>
      <c r="BI19" s="50"/>
      <c r="BJ19" s="50"/>
      <c r="BK19" s="50"/>
      <c r="BL19" s="50"/>
      <c r="BM19" s="50"/>
      <c r="BN19" s="50"/>
      <c r="BO19" s="50"/>
      <c r="BP19" s="50"/>
      <c r="BQ19" s="72"/>
      <c r="BR19" s="51"/>
      <c r="BS19" s="51"/>
      <c r="BT19" s="51"/>
      <c r="BU19" s="44"/>
    </row>
    <row r="20" spans="1:73" ht="15" customHeight="1" thickBot="1" x14ac:dyDescent="0.3">
      <c r="A20" s="63"/>
      <c r="B20" s="82"/>
      <c r="C20" s="96" t="s">
        <v>108</v>
      </c>
      <c r="D20" s="87">
        <v>395448</v>
      </c>
      <c r="E20" s="97"/>
      <c r="F20" s="98"/>
      <c r="G20" s="99"/>
      <c r="H20" s="98"/>
      <c r="I20" s="99"/>
      <c r="J20" s="98"/>
      <c r="K20" s="98"/>
      <c r="L20" s="99">
        <v>102780</v>
      </c>
      <c r="M20" s="98">
        <v>80283</v>
      </c>
      <c r="N20" s="98"/>
      <c r="O20" s="98"/>
      <c r="P20" s="99">
        <v>17720</v>
      </c>
      <c r="Q20" s="79"/>
      <c r="R20" s="79"/>
      <c r="S20" s="99">
        <v>194665</v>
      </c>
      <c r="U20" s="44"/>
      <c r="V20" s="44"/>
      <c r="W20" s="44"/>
      <c r="X20" s="44"/>
      <c r="Y20" s="44"/>
      <c r="Z20" s="46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70"/>
      <c r="AO20" s="48"/>
      <c r="AP20" s="71"/>
      <c r="AQ20" s="69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50"/>
      <c r="BI20" s="50"/>
      <c r="BJ20" s="50"/>
      <c r="BK20" s="50"/>
      <c r="BL20" s="50"/>
      <c r="BM20" s="50"/>
      <c r="BN20" s="50"/>
      <c r="BO20" s="50"/>
      <c r="BP20" s="50"/>
      <c r="BQ20" s="72"/>
      <c r="BR20" s="51"/>
      <c r="BS20" s="51"/>
      <c r="BT20" s="51"/>
      <c r="BU20" s="44"/>
    </row>
    <row r="21" spans="1:73" ht="15" customHeight="1" thickBot="1" x14ac:dyDescent="0.3">
      <c r="A21" s="63"/>
      <c r="B21" s="82"/>
      <c r="C21" s="96" t="s">
        <v>109</v>
      </c>
      <c r="D21" s="87">
        <v>7143113</v>
      </c>
      <c r="E21" s="97">
        <v>0</v>
      </c>
      <c r="F21" s="98"/>
      <c r="G21" s="99"/>
      <c r="H21" s="98"/>
      <c r="I21" s="99"/>
      <c r="J21" s="98"/>
      <c r="K21" s="98"/>
      <c r="L21" s="99"/>
      <c r="M21" s="98"/>
      <c r="N21" s="98"/>
      <c r="O21" s="98"/>
      <c r="P21" s="99"/>
      <c r="Q21" s="100"/>
      <c r="R21" s="100"/>
      <c r="S21" s="100"/>
      <c r="U21" s="44"/>
      <c r="V21" s="44"/>
      <c r="W21" s="44"/>
      <c r="X21" s="44"/>
      <c r="Y21" s="44"/>
      <c r="Z21" s="46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70"/>
      <c r="AO21" s="48"/>
      <c r="AP21" s="71"/>
      <c r="AQ21" s="69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50"/>
      <c r="BI21" s="50"/>
      <c r="BJ21" s="50"/>
      <c r="BK21" s="50"/>
      <c r="BL21" s="50"/>
      <c r="BM21" s="50"/>
      <c r="BN21" s="50"/>
      <c r="BO21" s="50"/>
      <c r="BP21" s="50"/>
      <c r="BQ21" s="72"/>
      <c r="BR21" s="51"/>
      <c r="BS21" s="51"/>
      <c r="BT21" s="51"/>
      <c r="BU21" s="44"/>
    </row>
    <row r="22" spans="1:73" ht="15" customHeight="1" thickBot="1" x14ac:dyDescent="0.3">
      <c r="A22" s="63"/>
      <c r="B22" s="82"/>
      <c r="C22" s="96" t="s">
        <v>110</v>
      </c>
      <c r="D22" s="78"/>
      <c r="E22" s="97"/>
      <c r="F22" s="98"/>
      <c r="G22" s="99"/>
      <c r="H22" s="98"/>
      <c r="I22" s="99"/>
      <c r="J22" s="98"/>
      <c r="K22" s="98"/>
      <c r="L22" s="99"/>
      <c r="M22" s="98"/>
      <c r="N22" s="98"/>
      <c r="O22" s="98"/>
      <c r="P22" s="99"/>
      <c r="Q22" s="101"/>
      <c r="R22" s="101"/>
      <c r="S22" s="101"/>
      <c r="U22" s="44"/>
      <c r="V22" s="44"/>
      <c r="W22" s="44"/>
      <c r="X22" s="44"/>
      <c r="Y22" s="44"/>
      <c r="Z22" s="46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70"/>
      <c r="AO22" s="48"/>
      <c r="AP22" s="71"/>
      <c r="AQ22" s="69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50"/>
      <c r="BI22" s="50"/>
      <c r="BJ22" s="50"/>
      <c r="BK22" s="50"/>
      <c r="BL22" s="50"/>
      <c r="BM22" s="50"/>
      <c r="BN22" s="50"/>
      <c r="BO22" s="50"/>
      <c r="BP22" s="50"/>
      <c r="BQ22" s="72"/>
      <c r="BR22" s="51"/>
      <c r="BS22" s="51"/>
      <c r="BT22" s="51"/>
      <c r="BU22" s="44"/>
    </row>
    <row r="23" spans="1:73" ht="15" customHeight="1" thickBot="1" x14ac:dyDescent="0.3">
      <c r="A23" s="63"/>
      <c r="B23" s="82"/>
      <c r="C23" s="96"/>
      <c r="D23" s="78"/>
      <c r="E23" s="102"/>
      <c r="F23" s="98"/>
      <c r="G23" s="99"/>
      <c r="H23" s="98"/>
      <c r="I23" s="99"/>
      <c r="J23" s="98"/>
      <c r="K23" s="98"/>
      <c r="L23" s="99"/>
      <c r="M23" s="98"/>
      <c r="N23" s="98"/>
      <c r="O23" s="98"/>
      <c r="P23" s="99"/>
      <c r="Q23" s="101"/>
      <c r="R23" s="101"/>
      <c r="S23" s="101"/>
      <c r="U23" s="44"/>
      <c r="V23" s="44"/>
      <c r="W23" s="44"/>
      <c r="X23" s="44"/>
      <c r="Y23" s="44"/>
      <c r="Z23" s="46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70"/>
      <c r="AO23" s="48"/>
      <c r="AP23" s="71"/>
      <c r="AQ23" s="69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50"/>
      <c r="BI23" s="50"/>
      <c r="BJ23" s="50"/>
      <c r="BK23" s="50"/>
      <c r="BL23" s="50"/>
      <c r="BM23" s="50"/>
      <c r="BN23" s="50"/>
      <c r="BO23" s="50"/>
      <c r="BP23" s="50"/>
      <c r="BQ23" s="72"/>
      <c r="BR23" s="51"/>
      <c r="BS23" s="51"/>
      <c r="BT23" s="51"/>
      <c r="BU23" s="44"/>
    </row>
    <row r="24" spans="1:73" ht="15" customHeight="1" thickBot="1" x14ac:dyDescent="0.3">
      <c r="A24" s="103"/>
      <c r="B24" s="104" t="s">
        <v>111</v>
      </c>
      <c r="C24" s="105"/>
      <c r="D24" s="106">
        <f>SUM(D25:D26)</f>
        <v>5494647.8200000003</v>
      </c>
      <c r="E24" s="97"/>
      <c r="F24" s="98"/>
      <c r="G24" s="99"/>
      <c r="H24" s="98"/>
      <c r="I24" s="99"/>
      <c r="J24" s="98"/>
      <c r="K24" s="98"/>
      <c r="L24" s="99"/>
      <c r="M24" s="98"/>
      <c r="N24" s="98"/>
      <c r="O24" s="98"/>
      <c r="P24" s="99"/>
      <c r="Q24" s="101"/>
      <c r="R24" s="101"/>
      <c r="S24" s="101"/>
      <c r="U24" s="44"/>
      <c r="V24" s="44"/>
      <c r="W24" s="44"/>
      <c r="X24" s="44"/>
      <c r="Y24" s="44"/>
      <c r="Z24" s="46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70"/>
      <c r="AO24" s="48"/>
      <c r="AP24" s="71"/>
      <c r="AQ24" s="69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50"/>
      <c r="BI24" s="50"/>
      <c r="BJ24" s="50"/>
      <c r="BK24" s="50"/>
      <c r="BL24" s="50"/>
      <c r="BM24" s="50"/>
      <c r="BN24" s="50"/>
      <c r="BO24" s="50"/>
      <c r="BP24" s="50"/>
      <c r="BQ24" s="72"/>
      <c r="BR24" s="51"/>
      <c r="BS24" s="51"/>
      <c r="BT24" s="51"/>
      <c r="BU24" s="44"/>
    </row>
    <row r="25" spans="1:73" ht="15" customHeight="1" thickBot="1" x14ac:dyDescent="0.3">
      <c r="A25" s="63"/>
      <c r="B25" s="82" t="s">
        <v>112</v>
      </c>
      <c r="C25" s="105" t="s">
        <v>113</v>
      </c>
      <c r="D25" s="78">
        <v>2441518.66</v>
      </c>
      <c r="E25" s="97" t="s">
        <v>114</v>
      </c>
      <c r="F25" s="98"/>
      <c r="G25" s="99"/>
      <c r="H25" s="98"/>
      <c r="I25" s="99"/>
      <c r="J25" s="98"/>
      <c r="K25" s="98"/>
      <c r="L25" s="99"/>
      <c r="M25" s="98"/>
      <c r="N25" s="98"/>
      <c r="O25" s="98"/>
      <c r="P25" s="99"/>
      <c r="Q25" s="101"/>
      <c r="R25" s="101"/>
      <c r="S25" s="101"/>
      <c r="U25" s="44"/>
      <c r="V25" s="44"/>
      <c r="W25" s="44"/>
      <c r="X25" s="44"/>
      <c r="Y25" s="44"/>
      <c r="Z25" s="46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70"/>
      <c r="AO25" s="48"/>
      <c r="AP25" s="71"/>
      <c r="AQ25" s="69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50"/>
      <c r="BI25" s="50"/>
      <c r="BJ25" s="50"/>
      <c r="BK25" s="50"/>
      <c r="BL25" s="50"/>
      <c r="BM25" s="50"/>
      <c r="BN25" s="50"/>
      <c r="BO25" s="50"/>
      <c r="BP25" s="50"/>
      <c r="BQ25" s="72"/>
      <c r="BR25" s="51"/>
      <c r="BS25" s="51"/>
      <c r="BT25" s="51"/>
      <c r="BU25" s="44"/>
    </row>
    <row r="26" spans="1:73" ht="38.25" customHeight="1" thickBot="1" x14ac:dyDescent="0.3">
      <c r="A26" s="63"/>
      <c r="B26" s="82" t="s">
        <v>115</v>
      </c>
      <c r="C26" s="105" t="s">
        <v>116</v>
      </c>
      <c r="D26" s="78">
        <v>3053129.16</v>
      </c>
      <c r="E26" s="97" t="s">
        <v>23</v>
      </c>
      <c r="F26" s="98"/>
      <c r="G26" s="99"/>
      <c r="H26" s="98"/>
      <c r="I26" s="99"/>
      <c r="J26" s="98"/>
      <c r="K26" s="98"/>
      <c r="L26" s="99"/>
      <c r="M26" s="98"/>
      <c r="N26" s="98"/>
      <c r="O26" s="98"/>
      <c r="P26" s="99"/>
      <c r="Q26" s="101"/>
      <c r="R26" s="101"/>
      <c r="S26" s="101"/>
      <c r="U26" s="44"/>
      <c r="V26" s="44"/>
      <c r="W26" s="44"/>
      <c r="X26" s="44"/>
      <c r="Y26" s="44"/>
      <c r="Z26" s="46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70"/>
      <c r="AO26" s="48"/>
      <c r="AP26" s="71"/>
      <c r="AQ26" s="69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50"/>
      <c r="BI26" s="50"/>
      <c r="BJ26" s="50"/>
      <c r="BK26" s="50"/>
      <c r="BL26" s="50"/>
      <c r="BM26" s="50"/>
      <c r="BN26" s="50"/>
      <c r="BO26" s="50"/>
      <c r="BP26" s="50"/>
      <c r="BQ26" s="72"/>
      <c r="BR26" s="51"/>
      <c r="BS26" s="51"/>
      <c r="BT26" s="51"/>
      <c r="BU26" s="44"/>
    </row>
    <row r="27" spans="1:73" ht="20.25" customHeight="1" thickBot="1" x14ac:dyDescent="0.3">
      <c r="A27" s="63"/>
      <c r="B27" s="82"/>
      <c r="C27" s="105"/>
      <c r="D27" s="78"/>
      <c r="E27" s="97"/>
      <c r="F27" s="98"/>
      <c r="G27" s="99"/>
      <c r="H27" s="98"/>
      <c r="I27" s="99"/>
      <c r="J27" s="98"/>
      <c r="K27" s="98"/>
      <c r="L27" s="99"/>
      <c r="M27" s="98"/>
      <c r="N27" s="98"/>
      <c r="O27" s="98"/>
      <c r="P27" s="99"/>
      <c r="Q27" s="101"/>
      <c r="R27" s="101"/>
      <c r="S27" s="101"/>
      <c r="U27" s="44"/>
      <c r="V27" s="44"/>
      <c r="W27" s="44"/>
      <c r="X27" s="44"/>
      <c r="Y27" s="44"/>
      <c r="Z27" s="46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70"/>
      <c r="AO27" s="48"/>
      <c r="AP27" s="71"/>
      <c r="AQ27" s="69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50"/>
      <c r="BI27" s="50"/>
      <c r="BJ27" s="50"/>
      <c r="BK27" s="50"/>
      <c r="BL27" s="50"/>
      <c r="BM27" s="50"/>
      <c r="BN27" s="50"/>
      <c r="BO27" s="50"/>
      <c r="BP27" s="50"/>
      <c r="BQ27" s="72"/>
      <c r="BR27" s="51"/>
      <c r="BS27" s="51"/>
      <c r="BT27" s="51"/>
      <c r="BU27" s="44"/>
    </row>
    <row r="28" spans="1:73" ht="15" customHeight="1" thickBot="1" x14ac:dyDescent="0.3">
      <c r="A28" s="63"/>
      <c r="B28" s="82"/>
      <c r="C28" s="105"/>
      <c r="D28" s="78"/>
      <c r="E28" s="97"/>
      <c r="F28" s="98"/>
      <c r="G28" s="99"/>
      <c r="H28" s="98"/>
      <c r="I28" s="99"/>
      <c r="J28" s="98"/>
      <c r="K28" s="98"/>
      <c r="L28" s="99"/>
      <c r="M28" s="98"/>
      <c r="N28" s="98"/>
      <c r="O28" s="98"/>
      <c r="P28" s="99"/>
      <c r="Q28" s="101"/>
      <c r="R28" s="101"/>
      <c r="S28" s="101"/>
      <c r="U28" s="44"/>
      <c r="V28" s="44"/>
      <c r="W28" s="44"/>
      <c r="X28" s="44"/>
      <c r="Y28" s="44"/>
      <c r="Z28" s="46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70"/>
      <c r="AO28" s="48"/>
      <c r="AP28" s="71"/>
      <c r="AQ28" s="69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50"/>
      <c r="BI28" s="50"/>
      <c r="BJ28" s="50"/>
      <c r="BK28" s="50"/>
      <c r="BL28" s="50"/>
      <c r="BM28" s="50"/>
      <c r="BN28" s="50"/>
      <c r="BO28" s="50"/>
      <c r="BP28" s="50"/>
      <c r="BQ28" s="72"/>
      <c r="BR28" s="51"/>
      <c r="BS28" s="51"/>
      <c r="BT28" s="51"/>
      <c r="BU28" s="44"/>
    </row>
    <row r="29" spans="1:73" ht="15" customHeight="1" thickBot="1" x14ac:dyDescent="0.3">
      <c r="A29" s="63"/>
      <c r="B29" s="104" t="s">
        <v>117</v>
      </c>
      <c r="C29" s="105"/>
      <c r="D29" s="106">
        <f>SUM(D30)</f>
        <v>16380514.289999999</v>
      </c>
      <c r="E29" s="97" t="s">
        <v>15</v>
      </c>
      <c r="F29" s="98"/>
      <c r="G29" s="99"/>
      <c r="H29" s="98"/>
      <c r="I29" s="99"/>
      <c r="J29" s="98"/>
      <c r="K29" s="98"/>
      <c r="L29" s="99"/>
      <c r="M29" s="98"/>
      <c r="N29" s="98"/>
      <c r="O29" s="98"/>
      <c r="P29" s="99"/>
      <c r="Q29" s="101"/>
      <c r="R29" s="101"/>
      <c r="S29" s="101"/>
      <c r="U29" s="44"/>
      <c r="V29" s="44"/>
      <c r="W29" s="44"/>
      <c r="X29" s="44"/>
      <c r="Y29" s="44"/>
      <c r="Z29" s="46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70"/>
      <c r="AO29" s="48"/>
      <c r="AP29" s="71"/>
      <c r="AQ29" s="69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50"/>
      <c r="BI29" s="50"/>
      <c r="BJ29" s="50"/>
      <c r="BK29" s="50"/>
      <c r="BL29" s="50"/>
      <c r="BM29" s="50"/>
      <c r="BN29" s="50"/>
      <c r="BO29" s="50"/>
      <c r="BP29" s="50"/>
      <c r="BQ29" s="72"/>
      <c r="BR29" s="51"/>
      <c r="BS29" s="51"/>
      <c r="BT29" s="51"/>
      <c r="BU29" s="44"/>
    </row>
    <row r="30" spans="1:73" ht="20.25" customHeight="1" thickBot="1" x14ac:dyDescent="0.3">
      <c r="A30" s="63"/>
      <c r="B30" s="82" t="s">
        <v>118</v>
      </c>
      <c r="C30" s="105" t="s">
        <v>119</v>
      </c>
      <c r="D30" s="78">
        <v>16380514.289999999</v>
      </c>
      <c r="E30" s="97"/>
      <c r="F30" s="98"/>
      <c r="G30" s="99"/>
      <c r="H30" s="98"/>
      <c r="I30" s="99"/>
      <c r="J30" s="98"/>
      <c r="K30" s="98"/>
      <c r="L30" s="99"/>
      <c r="M30" s="98"/>
      <c r="N30" s="98"/>
      <c r="O30" s="98"/>
      <c r="P30" s="99"/>
      <c r="Q30" s="101"/>
      <c r="R30" s="101"/>
      <c r="S30" s="101"/>
      <c r="U30" s="44"/>
      <c r="V30" s="44"/>
      <c r="W30" s="44"/>
      <c r="X30" s="44"/>
      <c r="Y30" s="44"/>
      <c r="Z30" s="46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70"/>
      <c r="AO30" s="48"/>
      <c r="AP30" s="71"/>
      <c r="AQ30" s="69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50"/>
      <c r="BI30" s="50"/>
      <c r="BJ30" s="50"/>
      <c r="BK30" s="50"/>
      <c r="BL30" s="50"/>
      <c r="BM30" s="50"/>
      <c r="BN30" s="50"/>
      <c r="BO30" s="50"/>
      <c r="BP30" s="50"/>
      <c r="BQ30" s="72"/>
      <c r="BR30" s="51"/>
      <c r="BS30" s="51"/>
      <c r="BT30" s="51"/>
      <c r="BU30" s="44"/>
    </row>
    <row r="31" spans="1:73" ht="15" customHeight="1" thickBot="1" x14ac:dyDescent="0.3">
      <c r="A31" s="63"/>
      <c r="B31" s="82"/>
      <c r="C31" s="105"/>
      <c r="D31" s="78"/>
      <c r="E31" s="97"/>
      <c r="F31" s="98"/>
      <c r="G31" s="99"/>
      <c r="H31" s="98"/>
      <c r="I31" s="99"/>
      <c r="J31" s="98"/>
      <c r="K31" s="98"/>
      <c r="L31" s="99"/>
      <c r="M31" s="98"/>
      <c r="N31" s="98"/>
      <c r="O31" s="98"/>
      <c r="P31" s="99"/>
      <c r="Q31" s="101"/>
      <c r="R31" s="101"/>
      <c r="S31" s="101"/>
      <c r="U31" s="44"/>
      <c r="V31" s="44"/>
      <c r="W31" s="44"/>
      <c r="X31" s="44"/>
      <c r="Y31" s="44"/>
      <c r="Z31" s="46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70"/>
      <c r="AO31" s="48"/>
      <c r="AP31" s="71"/>
      <c r="AQ31" s="69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50"/>
      <c r="BI31" s="50"/>
      <c r="BJ31" s="50"/>
      <c r="BK31" s="50"/>
      <c r="BL31" s="50"/>
      <c r="BM31" s="50"/>
      <c r="BN31" s="50"/>
      <c r="BO31" s="50"/>
      <c r="BP31" s="50"/>
      <c r="BQ31" s="72"/>
      <c r="BR31" s="51"/>
      <c r="BS31" s="51"/>
      <c r="BT31" s="51"/>
      <c r="BU31" s="44"/>
    </row>
    <row r="32" spans="1:73" ht="15" customHeight="1" thickBot="1" x14ac:dyDescent="0.3">
      <c r="A32" s="63"/>
      <c r="B32" s="82"/>
      <c r="C32" s="105"/>
      <c r="D32" s="78"/>
      <c r="E32" s="97"/>
      <c r="F32" s="98"/>
      <c r="G32" s="99"/>
      <c r="H32" s="98"/>
      <c r="I32" s="99"/>
      <c r="J32" s="98"/>
      <c r="K32" s="98"/>
      <c r="L32" s="99"/>
      <c r="M32" s="98"/>
      <c r="N32" s="98"/>
      <c r="O32" s="98"/>
      <c r="P32" s="99"/>
      <c r="Q32" s="101"/>
      <c r="R32" s="101"/>
      <c r="S32" s="101"/>
      <c r="U32" s="44"/>
      <c r="V32" s="44"/>
      <c r="W32" s="44"/>
      <c r="X32" s="44"/>
      <c r="Y32" s="44"/>
      <c r="Z32" s="46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70"/>
      <c r="AO32" s="48"/>
      <c r="AP32" s="71"/>
      <c r="AQ32" s="69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50"/>
      <c r="BI32" s="50"/>
      <c r="BJ32" s="50"/>
      <c r="BK32" s="50"/>
      <c r="BL32" s="50"/>
      <c r="BM32" s="50"/>
      <c r="BN32" s="50"/>
      <c r="BO32" s="50"/>
      <c r="BP32" s="50"/>
      <c r="BQ32" s="72"/>
      <c r="BR32" s="51"/>
      <c r="BS32" s="51"/>
      <c r="BT32" s="51"/>
      <c r="BU32" s="44"/>
    </row>
    <row r="33" spans="1:73" ht="15" customHeight="1" thickBot="1" x14ac:dyDescent="0.3">
      <c r="A33" s="63" t="s">
        <v>120</v>
      </c>
      <c r="B33" s="104" t="s">
        <v>121</v>
      </c>
      <c r="C33" s="105"/>
      <c r="D33" s="106">
        <f>SUM(D34:D42)</f>
        <v>1590463.3</v>
      </c>
      <c r="E33" s="97"/>
      <c r="F33" s="98"/>
      <c r="G33" s="99"/>
      <c r="H33" s="98"/>
      <c r="I33" s="99"/>
      <c r="J33" s="98"/>
      <c r="K33" s="98"/>
      <c r="L33" s="99"/>
      <c r="M33" s="98"/>
      <c r="N33" s="98"/>
      <c r="O33" s="98"/>
      <c r="P33" s="99"/>
      <c r="Q33" s="101"/>
      <c r="R33" s="101"/>
      <c r="S33" s="101"/>
      <c r="U33" s="44"/>
      <c r="V33" s="44"/>
      <c r="W33" s="44"/>
      <c r="X33" s="44"/>
      <c r="Y33" s="44"/>
      <c r="Z33" s="46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70"/>
      <c r="AO33" s="48"/>
      <c r="AP33" s="71"/>
      <c r="AQ33" s="69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50"/>
      <c r="BI33" s="50"/>
      <c r="BJ33" s="50"/>
      <c r="BK33" s="50"/>
      <c r="BL33" s="50"/>
      <c r="BM33" s="50"/>
      <c r="BN33" s="50"/>
      <c r="BO33" s="50"/>
      <c r="BP33" s="50"/>
      <c r="BQ33" s="72"/>
      <c r="BR33" s="51"/>
      <c r="BS33" s="51"/>
      <c r="BT33" s="51"/>
      <c r="BU33" s="44"/>
    </row>
    <row r="34" spans="1:73" ht="15" customHeight="1" thickBot="1" x14ac:dyDescent="0.3">
      <c r="A34" s="63"/>
      <c r="B34" s="82" t="s">
        <v>122</v>
      </c>
      <c r="C34" s="105" t="s">
        <v>123</v>
      </c>
      <c r="D34" s="78">
        <v>8800</v>
      </c>
      <c r="E34" s="97" t="s">
        <v>38</v>
      </c>
      <c r="F34" s="98"/>
      <c r="G34" s="99"/>
      <c r="H34" s="98"/>
      <c r="I34" s="99"/>
      <c r="J34" s="98"/>
      <c r="K34" s="98"/>
      <c r="L34" s="99"/>
      <c r="M34" s="98"/>
      <c r="N34" s="98"/>
      <c r="O34" s="98"/>
      <c r="P34" s="99"/>
      <c r="Q34" s="101"/>
      <c r="R34" s="101"/>
      <c r="S34" s="101"/>
      <c r="U34" s="44"/>
      <c r="V34" s="44"/>
      <c r="W34" s="44"/>
      <c r="X34" s="44"/>
      <c r="Y34" s="44"/>
      <c r="Z34" s="46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70"/>
      <c r="AO34" s="48"/>
      <c r="AP34" s="71"/>
      <c r="AQ34" s="69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50"/>
      <c r="BI34" s="50"/>
      <c r="BJ34" s="50"/>
      <c r="BK34" s="50"/>
      <c r="BL34" s="50"/>
      <c r="BM34" s="50"/>
      <c r="BN34" s="50"/>
      <c r="BO34" s="50"/>
      <c r="BP34" s="50"/>
      <c r="BQ34" s="72"/>
      <c r="BR34" s="51"/>
      <c r="BS34" s="51"/>
      <c r="BT34" s="51"/>
      <c r="BU34" s="44"/>
    </row>
    <row r="35" spans="1:73" ht="15" customHeight="1" thickBot="1" x14ac:dyDescent="0.3">
      <c r="A35" s="63"/>
      <c r="B35" s="82" t="s">
        <v>122</v>
      </c>
      <c r="C35" s="105" t="s">
        <v>124</v>
      </c>
      <c r="D35" s="78">
        <v>8800</v>
      </c>
      <c r="E35" s="97" t="s">
        <v>38</v>
      </c>
      <c r="F35" s="98"/>
      <c r="G35" s="99"/>
      <c r="H35" s="98"/>
      <c r="I35" s="99"/>
      <c r="J35" s="98"/>
      <c r="K35" s="98"/>
      <c r="L35" s="99"/>
      <c r="M35" s="98"/>
      <c r="N35" s="98"/>
      <c r="O35" s="98"/>
      <c r="P35" s="99"/>
      <c r="Q35" s="101"/>
      <c r="R35" s="101"/>
      <c r="S35" s="101"/>
      <c r="U35" s="44"/>
      <c r="V35" s="44"/>
      <c r="W35" s="44"/>
      <c r="X35" s="44"/>
      <c r="Y35" s="44"/>
      <c r="Z35" s="46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70"/>
      <c r="AO35" s="48"/>
      <c r="AP35" s="71"/>
      <c r="AQ35" s="69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50"/>
      <c r="BI35" s="50"/>
      <c r="BJ35" s="50"/>
      <c r="BK35" s="50"/>
      <c r="BL35" s="50"/>
      <c r="BM35" s="50"/>
      <c r="BN35" s="50"/>
      <c r="BO35" s="50"/>
      <c r="BP35" s="50"/>
      <c r="BQ35" s="72"/>
      <c r="BR35" s="51"/>
      <c r="BS35" s="51"/>
      <c r="BT35" s="51"/>
      <c r="BU35" s="44"/>
    </row>
    <row r="36" spans="1:73" ht="27.75" customHeight="1" thickBot="1" x14ac:dyDescent="0.3">
      <c r="A36" s="63"/>
      <c r="B36" s="82" t="s">
        <v>122</v>
      </c>
      <c r="C36" s="105" t="s">
        <v>125</v>
      </c>
      <c r="D36" s="78">
        <v>8800</v>
      </c>
      <c r="E36" s="97" t="s">
        <v>38</v>
      </c>
      <c r="F36" s="98"/>
      <c r="G36" s="99"/>
      <c r="H36" s="98"/>
      <c r="I36" s="99"/>
      <c r="J36" s="98"/>
      <c r="K36" s="98"/>
      <c r="L36" s="99"/>
      <c r="M36" s="98"/>
      <c r="N36" s="98"/>
      <c r="O36" s="98"/>
      <c r="P36" s="99"/>
      <c r="Q36" s="101"/>
      <c r="R36" s="101"/>
      <c r="S36" s="101"/>
      <c r="U36" s="44"/>
      <c r="V36" s="44"/>
      <c r="W36" s="44"/>
      <c r="X36" s="44"/>
      <c r="Y36" s="44"/>
      <c r="Z36" s="46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70"/>
      <c r="AO36" s="48"/>
      <c r="AP36" s="71"/>
      <c r="AQ36" s="69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50"/>
      <c r="BI36" s="50"/>
      <c r="BJ36" s="50"/>
      <c r="BK36" s="50"/>
      <c r="BL36" s="50"/>
      <c r="BM36" s="50"/>
      <c r="BN36" s="50"/>
      <c r="BO36" s="50"/>
      <c r="BP36" s="50"/>
      <c r="BQ36" s="72"/>
      <c r="BR36" s="51"/>
      <c r="BS36" s="51"/>
      <c r="BT36" s="51"/>
      <c r="BU36" s="44"/>
    </row>
    <row r="37" spans="1:73" ht="15" customHeight="1" thickBot="1" x14ac:dyDescent="0.3">
      <c r="A37" s="63"/>
      <c r="B37" s="82" t="s">
        <v>122</v>
      </c>
      <c r="C37" s="105" t="s">
        <v>126</v>
      </c>
      <c r="D37" s="78">
        <v>8800</v>
      </c>
      <c r="E37" s="97" t="s">
        <v>38</v>
      </c>
      <c r="F37" s="98"/>
      <c r="G37" s="99"/>
      <c r="H37" s="98"/>
      <c r="I37" s="99"/>
      <c r="J37" s="98"/>
      <c r="K37" s="98"/>
      <c r="L37" s="99"/>
      <c r="M37" s="98"/>
      <c r="N37" s="98"/>
      <c r="O37" s="98"/>
      <c r="P37" s="99"/>
      <c r="Q37" s="101"/>
      <c r="R37" s="101"/>
      <c r="S37" s="101"/>
      <c r="U37" s="44"/>
      <c r="V37" s="44"/>
      <c r="W37" s="44"/>
      <c r="X37" s="44"/>
      <c r="Y37" s="44"/>
      <c r="Z37" s="46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70"/>
      <c r="AO37" s="48"/>
      <c r="AP37" s="71"/>
      <c r="AQ37" s="69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50"/>
      <c r="BI37" s="50"/>
      <c r="BJ37" s="50"/>
      <c r="BK37" s="50"/>
      <c r="BL37" s="50"/>
      <c r="BM37" s="50"/>
      <c r="BN37" s="50"/>
      <c r="BO37" s="50"/>
      <c r="BP37" s="50"/>
      <c r="BQ37" s="72"/>
      <c r="BR37" s="51"/>
      <c r="BS37" s="51"/>
      <c r="BT37" s="51"/>
      <c r="BU37" s="44"/>
    </row>
    <row r="38" spans="1:73" ht="19.5" customHeight="1" thickBot="1" x14ac:dyDescent="0.3">
      <c r="A38" s="63"/>
      <c r="B38" s="82" t="s">
        <v>127</v>
      </c>
      <c r="C38" s="105" t="s">
        <v>128</v>
      </c>
      <c r="D38" s="78">
        <v>64600</v>
      </c>
      <c r="E38" s="97" t="s">
        <v>38</v>
      </c>
      <c r="F38" s="98"/>
      <c r="G38" s="99"/>
      <c r="H38" s="98"/>
      <c r="I38" s="99"/>
      <c r="J38" s="98"/>
      <c r="K38" s="98"/>
      <c r="L38" s="99"/>
      <c r="M38" s="98"/>
      <c r="N38" s="98"/>
      <c r="O38" s="98"/>
      <c r="P38" s="99"/>
      <c r="Q38" s="101"/>
      <c r="R38" s="101"/>
      <c r="S38" s="101"/>
      <c r="U38" s="44"/>
      <c r="V38" s="44"/>
      <c r="W38" s="44"/>
      <c r="X38" s="44"/>
      <c r="Y38" s="44"/>
      <c r="Z38" s="46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70"/>
      <c r="AO38" s="48"/>
      <c r="AP38" s="71"/>
      <c r="AQ38" s="69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50"/>
      <c r="BI38" s="50"/>
      <c r="BJ38" s="50"/>
      <c r="BK38" s="50"/>
      <c r="BL38" s="50"/>
      <c r="BM38" s="50"/>
      <c r="BN38" s="50"/>
      <c r="BO38" s="50"/>
      <c r="BP38" s="50"/>
      <c r="BQ38" s="72"/>
      <c r="BR38" s="51"/>
      <c r="BS38" s="51"/>
      <c r="BT38" s="51"/>
      <c r="BU38" s="44"/>
    </row>
    <row r="39" spans="1:73" ht="16.5" customHeight="1" thickBot="1" x14ac:dyDescent="0.3">
      <c r="A39" s="63"/>
      <c r="B39" s="82" t="s">
        <v>129</v>
      </c>
      <c r="C39" s="105" t="s">
        <v>130</v>
      </c>
      <c r="D39" s="78">
        <v>64600</v>
      </c>
      <c r="E39" s="97" t="s">
        <v>38</v>
      </c>
      <c r="F39" s="98"/>
      <c r="G39" s="99"/>
      <c r="H39" s="98"/>
      <c r="I39" s="99"/>
      <c r="J39" s="98"/>
      <c r="K39" s="98"/>
      <c r="L39" s="99"/>
      <c r="M39" s="98"/>
      <c r="N39" s="98"/>
      <c r="O39" s="98"/>
      <c r="P39" s="99"/>
      <c r="Q39" s="101"/>
      <c r="R39" s="101"/>
      <c r="S39" s="101"/>
      <c r="U39" s="44"/>
      <c r="V39" s="44"/>
      <c r="W39" s="44"/>
      <c r="X39" s="44"/>
      <c r="Y39" s="44"/>
      <c r="Z39" s="46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70"/>
      <c r="AO39" s="48"/>
      <c r="AP39" s="71"/>
      <c r="AQ39" s="69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50"/>
      <c r="BI39" s="50"/>
      <c r="BJ39" s="50"/>
      <c r="BK39" s="50"/>
      <c r="BL39" s="50"/>
      <c r="BM39" s="50"/>
      <c r="BN39" s="50"/>
      <c r="BO39" s="50"/>
      <c r="BP39" s="50"/>
      <c r="BQ39" s="72"/>
      <c r="BR39" s="51"/>
      <c r="BS39" s="51"/>
      <c r="BT39" s="51"/>
      <c r="BU39" s="44"/>
    </row>
    <row r="40" spans="1:73" ht="16.5" customHeight="1" thickBot="1" x14ac:dyDescent="0.3">
      <c r="A40" s="63"/>
      <c r="B40" s="82" t="s">
        <v>131</v>
      </c>
      <c r="C40" s="105" t="s">
        <v>132</v>
      </c>
      <c r="D40" s="78">
        <v>570453.41</v>
      </c>
      <c r="E40" s="97" t="s">
        <v>35</v>
      </c>
      <c r="F40" s="98"/>
      <c r="G40" s="99"/>
      <c r="H40" s="98"/>
      <c r="I40" s="99"/>
      <c r="J40" s="98"/>
      <c r="K40" s="98"/>
      <c r="L40" s="99"/>
      <c r="M40" s="98"/>
      <c r="N40" s="98"/>
      <c r="O40" s="98"/>
      <c r="P40" s="99"/>
      <c r="Q40" s="101"/>
      <c r="R40" s="101"/>
      <c r="S40" s="101"/>
      <c r="U40" s="44"/>
      <c r="V40" s="44"/>
      <c r="W40" s="44"/>
      <c r="X40" s="44"/>
      <c r="Y40" s="44"/>
      <c r="Z40" s="46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70"/>
      <c r="AO40" s="48"/>
      <c r="AP40" s="71"/>
      <c r="AQ40" s="69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50"/>
      <c r="BI40" s="50"/>
      <c r="BJ40" s="50"/>
      <c r="BK40" s="50"/>
      <c r="BL40" s="50"/>
      <c r="BM40" s="50"/>
      <c r="BN40" s="50"/>
      <c r="BO40" s="50"/>
      <c r="BP40" s="50"/>
      <c r="BQ40" s="72"/>
      <c r="BR40" s="51"/>
      <c r="BS40" s="51"/>
      <c r="BT40" s="51"/>
      <c r="BU40" s="44"/>
    </row>
    <row r="41" spans="1:73" ht="15" customHeight="1" thickBot="1" x14ac:dyDescent="0.3">
      <c r="A41" s="63"/>
      <c r="B41" s="82" t="s">
        <v>133</v>
      </c>
      <c r="C41" s="105" t="s">
        <v>134</v>
      </c>
      <c r="D41" s="78">
        <v>364059.89</v>
      </c>
      <c r="E41" s="97" t="s">
        <v>107</v>
      </c>
      <c r="F41" s="98"/>
      <c r="G41" s="99"/>
      <c r="H41" s="98"/>
      <c r="I41" s="99"/>
      <c r="J41" s="98"/>
      <c r="K41" s="98"/>
      <c r="L41" s="99"/>
      <c r="M41" s="98"/>
      <c r="N41" s="98"/>
      <c r="O41" s="98"/>
      <c r="P41" s="99"/>
      <c r="Q41" s="101"/>
      <c r="R41" s="101"/>
      <c r="S41" s="101"/>
      <c r="U41" s="44"/>
      <c r="V41" s="44"/>
      <c r="W41" s="44"/>
      <c r="X41" s="44"/>
      <c r="Y41" s="44"/>
      <c r="Z41" s="46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70"/>
      <c r="AO41" s="48"/>
      <c r="AP41" s="71"/>
      <c r="AQ41" s="69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50"/>
      <c r="BI41" s="50"/>
      <c r="BJ41" s="50"/>
      <c r="BK41" s="50"/>
      <c r="BL41" s="50"/>
      <c r="BM41" s="50"/>
      <c r="BN41" s="50"/>
      <c r="BO41" s="50"/>
      <c r="BP41" s="50"/>
      <c r="BQ41" s="72"/>
      <c r="BR41" s="51"/>
      <c r="BS41" s="51"/>
      <c r="BT41" s="51"/>
      <c r="BU41" s="44"/>
    </row>
    <row r="42" spans="1:73" ht="29.25" customHeight="1" thickBot="1" x14ac:dyDescent="0.3">
      <c r="A42" s="63"/>
      <c r="B42" s="82" t="s">
        <v>135</v>
      </c>
      <c r="C42" s="105" t="s">
        <v>136</v>
      </c>
      <c r="D42" s="78">
        <v>491550</v>
      </c>
      <c r="E42" s="97" t="s">
        <v>47</v>
      </c>
      <c r="F42" s="98"/>
      <c r="G42" s="99"/>
      <c r="H42" s="98"/>
      <c r="I42" s="99"/>
      <c r="J42" s="98"/>
      <c r="K42" s="98"/>
      <c r="L42" s="99"/>
      <c r="M42" s="98"/>
      <c r="N42" s="98"/>
      <c r="O42" s="98"/>
      <c r="P42" s="99"/>
      <c r="Q42" s="101"/>
      <c r="R42" s="101"/>
      <c r="S42" s="101"/>
      <c r="U42" s="44"/>
      <c r="V42" s="44"/>
      <c r="W42" s="44"/>
      <c r="X42" s="44"/>
      <c r="Y42" s="44"/>
      <c r="Z42" s="46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70"/>
      <c r="AO42" s="48"/>
      <c r="AP42" s="71"/>
      <c r="AQ42" s="69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50"/>
      <c r="BI42" s="50"/>
      <c r="BJ42" s="50"/>
      <c r="BK42" s="50"/>
      <c r="BL42" s="50"/>
      <c r="BM42" s="50"/>
      <c r="BN42" s="50"/>
      <c r="BO42" s="50"/>
      <c r="BP42" s="50"/>
      <c r="BQ42" s="72"/>
      <c r="BR42" s="51"/>
      <c r="BS42" s="51"/>
      <c r="BT42" s="51"/>
      <c r="BU42" s="44"/>
    </row>
    <row r="43" spans="1:73" ht="15" customHeight="1" thickBot="1" x14ac:dyDescent="0.3">
      <c r="A43" s="63"/>
      <c r="B43" s="82"/>
      <c r="C43" s="105"/>
      <c r="D43" s="78"/>
      <c r="E43" s="97"/>
      <c r="F43" s="98"/>
      <c r="G43" s="99"/>
      <c r="H43" s="98"/>
      <c r="I43" s="99"/>
      <c r="J43" s="98"/>
      <c r="K43" s="98"/>
      <c r="L43" s="99"/>
      <c r="M43" s="98"/>
      <c r="N43" s="98"/>
      <c r="O43" s="98"/>
      <c r="P43" s="99"/>
      <c r="Q43" s="101"/>
      <c r="R43" s="101"/>
      <c r="S43" s="101"/>
      <c r="U43" s="44"/>
      <c r="V43" s="44"/>
      <c r="W43" s="44"/>
      <c r="X43" s="44"/>
      <c r="Y43" s="44"/>
      <c r="Z43" s="46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70"/>
      <c r="AO43" s="48"/>
      <c r="AP43" s="71"/>
      <c r="AQ43" s="69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50"/>
      <c r="BI43" s="50"/>
      <c r="BJ43" s="50"/>
      <c r="BK43" s="50"/>
      <c r="BL43" s="50"/>
      <c r="BM43" s="50"/>
      <c r="BN43" s="50"/>
      <c r="BO43" s="50"/>
      <c r="BP43" s="50"/>
      <c r="BQ43" s="72"/>
      <c r="BR43" s="51"/>
      <c r="BS43" s="51"/>
      <c r="BT43" s="51"/>
      <c r="BU43" s="44"/>
    </row>
    <row r="44" spans="1:73" ht="15" customHeight="1" thickBot="1" x14ac:dyDescent="0.3">
      <c r="A44" s="63"/>
      <c r="B44" s="82"/>
      <c r="C44" s="105"/>
      <c r="D44" s="78"/>
      <c r="E44" s="97"/>
      <c r="F44" s="98"/>
      <c r="G44" s="99"/>
      <c r="H44" s="98"/>
      <c r="I44" s="99"/>
      <c r="J44" s="98"/>
      <c r="K44" s="98"/>
      <c r="L44" s="99"/>
      <c r="M44" s="98"/>
      <c r="N44" s="98"/>
      <c r="O44" s="98"/>
      <c r="P44" s="99"/>
      <c r="Q44" s="101"/>
      <c r="R44" s="101"/>
      <c r="S44" s="101"/>
      <c r="U44" s="44"/>
      <c r="V44" s="44"/>
      <c r="W44" s="44"/>
      <c r="X44" s="44"/>
      <c r="Y44" s="44"/>
      <c r="Z44" s="46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70"/>
      <c r="AO44" s="48"/>
      <c r="AP44" s="71"/>
      <c r="AQ44" s="69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50"/>
      <c r="BI44" s="50"/>
      <c r="BJ44" s="50"/>
      <c r="BK44" s="50"/>
      <c r="BL44" s="50"/>
      <c r="BM44" s="50"/>
      <c r="BN44" s="50"/>
      <c r="BO44" s="50"/>
      <c r="BP44" s="50"/>
      <c r="BQ44" s="72"/>
      <c r="BR44" s="51"/>
      <c r="BS44" s="51"/>
      <c r="BT44" s="51"/>
      <c r="BU44" s="44"/>
    </row>
    <row r="45" spans="1:73" ht="15" customHeight="1" thickBot="1" x14ac:dyDescent="0.3">
      <c r="A45" s="63" t="s">
        <v>120</v>
      </c>
      <c r="B45" s="107" t="s">
        <v>137</v>
      </c>
      <c r="C45" s="105"/>
      <c r="D45" s="106">
        <f>SUM(D46)</f>
        <v>20890030.129999999</v>
      </c>
      <c r="E45" s="97"/>
      <c r="F45" s="98"/>
      <c r="G45" s="99"/>
      <c r="H45" s="98"/>
      <c r="I45" s="99"/>
      <c r="J45" s="98"/>
      <c r="K45" s="98"/>
      <c r="L45" s="99"/>
      <c r="M45" s="98"/>
      <c r="N45" s="98"/>
      <c r="O45" s="98"/>
      <c r="P45" s="99"/>
      <c r="Q45" s="101"/>
      <c r="R45" s="101"/>
      <c r="S45" s="101"/>
      <c r="U45" s="44"/>
      <c r="V45" s="44"/>
      <c r="W45" s="44"/>
      <c r="X45" s="44"/>
      <c r="Y45" s="44"/>
      <c r="Z45" s="46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70"/>
      <c r="AO45" s="48"/>
      <c r="AP45" s="71"/>
      <c r="AQ45" s="69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50"/>
      <c r="BI45" s="50"/>
      <c r="BJ45" s="50"/>
      <c r="BK45" s="50"/>
      <c r="BL45" s="50"/>
      <c r="BM45" s="50"/>
      <c r="BN45" s="50"/>
      <c r="BO45" s="50"/>
      <c r="BP45" s="50"/>
      <c r="BQ45" s="72"/>
      <c r="BR45" s="51"/>
      <c r="BS45" s="51"/>
      <c r="BT45" s="51"/>
      <c r="BU45" s="44"/>
    </row>
    <row r="46" spans="1:73" ht="15" customHeight="1" thickBot="1" x14ac:dyDescent="0.3">
      <c r="A46" s="63"/>
      <c r="B46" s="82"/>
      <c r="C46" s="105" t="s">
        <v>138</v>
      </c>
      <c r="D46" s="78">
        <v>20890030.129999999</v>
      </c>
      <c r="E46" s="97" t="s">
        <v>139</v>
      </c>
      <c r="F46" s="98"/>
      <c r="G46" s="99"/>
      <c r="H46" s="98"/>
      <c r="I46" s="99"/>
      <c r="J46" s="98"/>
      <c r="K46" s="98"/>
      <c r="L46" s="99"/>
      <c r="M46" s="98"/>
      <c r="N46" s="98"/>
      <c r="O46" s="98"/>
      <c r="P46" s="99"/>
      <c r="Q46" s="101"/>
      <c r="R46" s="101"/>
      <c r="S46" s="101"/>
      <c r="U46" s="44"/>
      <c r="V46" s="44"/>
      <c r="W46" s="44"/>
      <c r="X46" s="44"/>
      <c r="Y46" s="44"/>
      <c r="Z46" s="46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70"/>
      <c r="AO46" s="48"/>
      <c r="AP46" s="71"/>
      <c r="AQ46" s="69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50"/>
      <c r="BI46" s="50"/>
      <c r="BJ46" s="50"/>
      <c r="BK46" s="50"/>
      <c r="BL46" s="50"/>
      <c r="BM46" s="50"/>
      <c r="BN46" s="50"/>
      <c r="BO46" s="50"/>
      <c r="BP46" s="50"/>
      <c r="BQ46" s="72"/>
      <c r="BR46" s="51"/>
      <c r="BS46" s="51"/>
      <c r="BT46" s="51"/>
      <c r="BU46" s="44"/>
    </row>
    <row r="47" spans="1:73" ht="15" customHeight="1" thickBot="1" x14ac:dyDescent="0.3">
      <c r="A47" s="63"/>
      <c r="B47" s="82"/>
      <c r="C47" s="105"/>
      <c r="D47" s="106"/>
      <c r="E47" s="97"/>
      <c r="F47" s="98"/>
      <c r="G47" s="99"/>
      <c r="H47" s="98"/>
      <c r="I47" s="99"/>
      <c r="J47" s="98"/>
      <c r="K47" s="98"/>
      <c r="L47" s="99"/>
      <c r="M47" s="98"/>
      <c r="N47" s="98"/>
      <c r="O47" s="98"/>
      <c r="P47" s="99"/>
      <c r="Q47" s="101"/>
      <c r="R47" s="101"/>
      <c r="S47" s="101"/>
      <c r="U47" s="44"/>
      <c r="V47" s="44"/>
      <c r="W47" s="44"/>
      <c r="X47" s="44"/>
      <c r="Y47" s="44"/>
      <c r="Z47" s="46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70"/>
      <c r="AO47" s="48"/>
      <c r="AP47" s="71"/>
      <c r="AQ47" s="69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50"/>
      <c r="BI47" s="50"/>
      <c r="BJ47" s="50"/>
      <c r="BK47" s="50"/>
      <c r="BL47" s="50"/>
      <c r="BM47" s="50"/>
      <c r="BN47" s="50"/>
      <c r="BO47" s="50"/>
      <c r="BP47" s="50"/>
      <c r="BQ47" s="72"/>
      <c r="BR47" s="51"/>
      <c r="BS47" s="51"/>
      <c r="BT47" s="51"/>
      <c r="BU47" s="44"/>
    </row>
    <row r="48" spans="1:73" ht="15" customHeight="1" thickBot="1" x14ac:dyDescent="0.3">
      <c r="A48" s="63"/>
      <c r="B48" s="82"/>
      <c r="C48" s="105"/>
      <c r="D48" s="106"/>
      <c r="E48" s="97"/>
      <c r="F48" s="98"/>
      <c r="G48" s="99"/>
      <c r="H48" s="98"/>
      <c r="I48" s="99"/>
      <c r="J48" s="98"/>
      <c r="K48" s="98"/>
      <c r="L48" s="99"/>
      <c r="M48" s="98"/>
      <c r="N48" s="98"/>
      <c r="O48" s="98"/>
      <c r="P48" s="99"/>
      <c r="Q48" s="101"/>
      <c r="R48" s="101"/>
      <c r="S48" s="101"/>
      <c r="U48" s="44"/>
      <c r="V48" s="44"/>
      <c r="W48" s="44"/>
      <c r="X48" s="44"/>
      <c r="Y48" s="44"/>
      <c r="Z48" s="46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70"/>
      <c r="AO48" s="48"/>
      <c r="AP48" s="71"/>
      <c r="AQ48" s="69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50"/>
      <c r="BI48" s="50"/>
      <c r="BJ48" s="50"/>
      <c r="BK48" s="50"/>
      <c r="BL48" s="50"/>
      <c r="BM48" s="50"/>
      <c r="BN48" s="50"/>
      <c r="BO48" s="50"/>
      <c r="BP48" s="50"/>
      <c r="BQ48" s="72"/>
      <c r="BR48" s="51"/>
      <c r="BS48" s="51"/>
      <c r="BT48" s="51"/>
      <c r="BU48" s="44"/>
    </row>
    <row r="49" spans="1:73" ht="15" customHeight="1" thickBot="1" x14ac:dyDescent="0.3">
      <c r="A49" s="63" t="s">
        <v>93</v>
      </c>
      <c r="B49" s="104" t="s">
        <v>140</v>
      </c>
      <c r="C49" s="105"/>
      <c r="D49" s="106">
        <f>D50</f>
        <v>6311839.5800000001</v>
      </c>
      <c r="E49" s="97"/>
      <c r="F49" s="98"/>
      <c r="G49" s="99"/>
      <c r="H49" s="98"/>
      <c r="I49" s="99"/>
      <c r="J49" s="98"/>
      <c r="K49" s="98"/>
      <c r="L49" s="99"/>
      <c r="M49" s="98"/>
      <c r="N49" s="98"/>
      <c r="O49" s="98"/>
      <c r="P49" s="99"/>
      <c r="Q49" s="101"/>
      <c r="R49" s="101"/>
      <c r="S49" s="101"/>
      <c r="U49" s="44"/>
      <c r="V49" s="44"/>
      <c r="W49" s="44"/>
      <c r="X49" s="44"/>
      <c r="Y49" s="44"/>
      <c r="Z49" s="46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70"/>
      <c r="AO49" s="48"/>
      <c r="AP49" s="71"/>
      <c r="AQ49" s="69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50"/>
      <c r="BI49" s="50"/>
      <c r="BJ49" s="50"/>
      <c r="BK49" s="50"/>
      <c r="BL49" s="50"/>
      <c r="BM49" s="50"/>
      <c r="BN49" s="50"/>
      <c r="BO49" s="50"/>
      <c r="BP49" s="50"/>
      <c r="BQ49" s="72"/>
      <c r="BR49" s="51"/>
      <c r="BS49" s="51"/>
      <c r="BT49" s="51"/>
      <c r="BU49" s="44"/>
    </row>
    <row r="50" spans="1:73" ht="36" customHeight="1" thickBot="1" x14ac:dyDescent="0.3">
      <c r="A50" s="63"/>
      <c r="B50" s="82" t="s">
        <v>141</v>
      </c>
      <c r="C50" s="105" t="s">
        <v>142</v>
      </c>
      <c r="D50" s="78">
        <v>6311839.5800000001</v>
      </c>
      <c r="E50" s="97">
        <v>0</v>
      </c>
      <c r="F50" s="98"/>
      <c r="G50" s="99"/>
      <c r="H50" s="98"/>
      <c r="I50" s="99"/>
      <c r="J50" s="98"/>
      <c r="K50" s="98"/>
      <c r="L50" s="99"/>
      <c r="M50" s="98"/>
      <c r="N50" s="98"/>
      <c r="O50" s="98"/>
      <c r="P50" s="99"/>
      <c r="Q50" s="101"/>
      <c r="R50" s="101"/>
      <c r="S50" s="101"/>
      <c r="U50" s="44"/>
      <c r="V50" s="44"/>
      <c r="W50" s="44"/>
      <c r="X50" s="44"/>
      <c r="Y50" s="44"/>
      <c r="Z50" s="46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70"/>
      <c r="AO50" s="48"/>
      <c r="AP50" s="71"/>
      <c r="AQ50" s="69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50"/>
      <c r="BI50" s="50"/>
      <c r="BJ50" s="50"/>
      <c r="BK50" s="50"/>
      <c r="BL50" s="50"/>
      <c r="BM50" s="50"/>
      <c r="BN50" s="50"/>
      <c r="BO50" s="50"/>
      <c r="BP50" s="50"/>
      <c r="BQ50" s="72"/>
      <c r="BR50" s="51"/>
      <c r="BS50" s="51"/>
      <c r="BT50" s="51"/>
      <c r="BU50" s="44"/>
    </row>
    <row r="51" spans="1:73" ht="15" customHeight="1" thickBot="1" x14ac:dyDescent="0.3">
      <c r="A51" s="63"/>
      <c r="B51" s="82"/>
      <c r="C51" s="105"/>
      <c r="D51" s="78"/>
      <c r="E51" s="97"/>
      <c r="F51" s="98"/>
      <c r="G51" s="99"/>
      <c r="H51" s="98"/>
      <c r="I51" s="99"/>
      <c r="J51" s="98"/>
      <c r="K51" s="98"/>
      <c r="L51" s="99"/>
      <c r="M51" s="98"/>
      <c r="N51" s="98"/>
      <c r="O51" s="98"/>
      <c r="P51" s="99"/>
      <c r="Q51" s="101"/>
      <c r="R51" s="101"/>
      <c r="S51" s="101"/>
      <c r="U51" s="44"/>
      <c r="V51" s="44"/>
      <c r="W51" s="44"/>
      <c r="X51" s="44"/>
      <c r="Y51" s="44"/>
      <c r="Z51" s="46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70"/>
      <c r="AO51" s="48"/>
      <c r="AP51" s="71"/>
      <c r="AQ51" s="69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50"/>
      <c r="BI51" s="50"/>
      <c r="BJ51" s="50"/>
      <c r="BK51" s="50"/>
      <c r="BL51" s="50"/>
      <c r="BM51" s="50"/>
      <c r="BN51" s="50"/>
      <c r="BO51" s="50"/>
      <c r="BP51" s="50"/>
      <c r="BQ51" s="72"/>
      <c r="BR51" s="51"/>
      <c r="BS51" s="51"/>
      <c r="BT51" s="51"/>
      <c r="BU51" s="44"/>
    </row>
    <row r="52" spans="1:73" ht="14.25" customHeight="1" thickBot="1" x14ac:dyDescent="0.3">
      <c r="A52" s="63"/>
      <c r="B52" s="82"/>
      <c r="C52" s="105"/>
      <c r="D52" s="78"/>
      <c r="E52" s="97"/>
      <c r="F52" s="98"/>
      <c r="G52" s="99"/>
      <c r="H52" s="98"/>
      <c r="I52" s="99"/>
      <c r="J52" s="98"/>
      <c r="K52" s="98"/>
      <c r="L52" s="99"/>
      <c r="M52" s="98"/>
      <c r="N52" s="98"/>
      <c r="O52" s="98"/>
      <c r="P52" s="99"/>
      <c r="Q52" s="101"/>
      <c r="R52" s="101"/>
      <c r="S52" s="101"/>
      <c r="U52" s="44"/>
      <c r="V52" s="44"/>
      <c r="W52" s="44"/>
      <c r="X52" s="44"/>
      <c r="Y52" s="44"/>
      <c r="Z52" s="46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70"/>
      <c r="AO52" s="48"/>
      <c r="AP52" s="71"/>
      <c r="AQ52" s="69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50"/>
      <c r="BI52" s="50"/>
      <c r="BJ52" s="50"/>
      <c r="BK52" s="50"/>
      <c r="BL52" s="50"/>
      <c r="BM52" s="50"/>
      <c r="BN52" s="50"/>
      <c r="BO52" s="50"/>
      <c r="BP52" s="50"/>
      <c r="BQ52" s="72"/>
      <c r="BR52" s="51"/>
      <c r="BS52" s="51"/>
      <c r="BT52" s="51"/>
      <c r="BU52" s="44"/>
    </row>
    <row r="53" spans="1:73" ht="15" customHeight="1" thickBot="1" x14ac:dyDescent="0.3">
      <c r="A53" s="63"/>
      <c r="B53" s="82"/>
      <c r="C53" s="105"/>
      <c r="D53" s="106"/>
      <c r="E53" s="97"/>
      <c r="F53" s="98"/>
      <c r="G53" s="99"/>
      <c r="H53" s="98"/>
      <c r="I53" s="99"/>
      <c r="J53" s="98"/>
      <c r="K53" s="98"/>
      <c r="L53" s="99"/>
      <c r="M53" s="98"/>
      <c r="N53" s="98"/>
      <c r="O53" s="98"/>
      <c r="P53" s="99"/>
      <c r="Q53" s="101"/>
      <c r="R53" s="101"/>
      <c r="S53" s="101"/>
      <c r="U53" s="44"/>
      <c r="V53" s="44"/>
      <c r="W53" s="44"/>
      <c r="X53" s="44"/>
      <c r="Y53" s="44"/>
      <c r="Z53" s="46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70"/>
      <c r="AO53" s="48"/>
      <c r="AP53" s="71"/>
      <c r="AQ53" s="69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50"/>
      <c r="BI53" s="50"/>
      <c r="BJ53" s="50"/>
      <c r="BK53" s="50"/>
      <c r="BL53" s="50"/>
      <c r="BM53" s="50"/>
      <c r="BN53" s="50"/>
      <c r="BO53" s="50"/>
      <c r="BP53" s="50"/>
      <c r="BQ53" s="72"/>
      <c r="BR53" s="51"/>
      <c r="BS53" s="51"/>
      <c r="BT53" s="51"/>
      <c r="BU53" s="44"/>
    </row>
    <row r="54" spans="1:73" ht="15" customHeight="1" thickBot="1" x14ac:dyDescent="0.3">
      <c r="A54" s="63" t="s">
        <v>143</v>
      </c>
      <c r="B54" s="107" t="s">
        <v>144</v>
      </c>
      <c r="C54" s="105"/>
      <c r="D54" s="106">
        <f>SUM(D55:D59)</f>
        <v>20871077.349999998</v>
      </c>
      <c r="E54" s="97"/>
      <c r="F54" s="98"/>
      <c r="G54" s="99"/>
      <c r="H54" s="98"/>
      <c r="I54" s="99"/>
      <c r="J54" s="98"/>
      <c r="K54" s="98"/>
      <c r="L54" s="99"/>
      <c r="M54" s="98"/>
      <c r="N54" s="98"/>
      <c r="O54" s="98"/>
      <c r="P54" s="99"/>
      <c r="Q54" s="101"/>
      <c r="R54" s="101"/>
      <c r="S54" s="101"/>
      <c r="U54" s="44"/>
      <c r="V54" s="44"/>
      <c r="W54" s="44"/>
      <c r="X54" s="44"/>
      <c r="Y54" s="44"/>
      <c r="Z54" s="46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70"/>
      <c r="AO54" s="48"/>
      <c r="AP54" s="71"/>
      <c r="AQ54" s="69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50"/>
      <c r="BI54" s="50"/>
      <c r="BJ54" s="50"/>
      <c r="BK54" s="50"/>
      <c r="BL54" s="50"/>
      <c r="BM54" s="50"/>
      <c r="BN54" s="50"/>
      <c r="BO54" s="50"/>
      <c r="BP54" s="50"/>
      <c r="BQ54" s="72"/>
      <c r="BR54" s="51"/>
      <c r="BS54" s="51"/>
      <c r="BT54" s="51"/>
      <c r="BU54" s="44"/>
    </row>
    <row r="55" spans="1:73" ht="15" customHeight="1" thickBot="1" x14ac:dyDescent="0.3">
      <c r="A55" s="63"/>
      <c r="B55" s="82" t="s">
        <v>145</v>
      </c>
      <c r="C55" s="105" t="s">
        <v>146</v>
      </c>
      <c r="D55" s="78">
        <v>19568809.379999999</v>
      </c>
      <c r="E55" s="97" t="s">
        <v>65</v>
      </c>
      <c r="F55" s="108">
        <v>352591</v>
      </c>
      <c r="G55" s="99">
        <f>D55+F55</f>
        <v>19921400.379999999</v>
      </c>
      <c r="H55" s="98"/>
      <c r="I55" s="99"/>
      <c r="J55" s="98"/>
      <c r="K55" s="98"/>
      <c r="L55" s="99"/>
      <c r="M55" s="98"/>
      <c r="N55" s="98"/>
      <c r="O55" s="98"/>
      <c r="P55" s="99"/>
      <c r="Q55" s="101"/>
      <c r="R55" s="101"/>
      <c r="S55" s="101"/>
      <c r="U55" s="44"/>
      <c r="V55" s="44"/>
      <c r="W55" s="44"/>
      <c r="X55" s="44"/>
      <c r="Y55" s="44"/>
      <c r="Z55" s="46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70"/>
      <c r="AO55" s="48"/>
      <c r="AP55" s="71"/>
      <c r="AQ55" s="69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50"/>
      <c r="BI55" s="50"/>
      <c r="BJ55" s="50"/>
      <c r="BK55" s="50"/>
      <c r="BL55" s="50"/>
      <c r="BM55" s="50"/>
      <c r="BN55" s="50"/>
      <c r="BO55" s="50"/>
      <c r="BP55" s="50"/>
      <c r="BQ55" s="72"/>
      <c r="BR55" s="51"/>
      <c r="BS55" s="51"/>
      <c r="BT55" s="51"/>
      <c r="BU55" s="44"/>
    </row>
    <row r="56" spans="1:73" ht="15" customHeight="1" thickBot="1" x14ac:dyDescent="0.3">
      <c r="A56" s="63"/>
      <c r="B56" s="82" t="s">
        <v>147</v>
      </c>
      <c r="C56" s="105" t="s">
        <v>148</v>
      </c>
      <c r="D56" s="78">
        <v>341484.07</v>
      </c>
      <c r="E56" s="97" t="s">
        <v>28</v>
      </c>
      <c r="F56" s="108"/>
      <c r="G56" s="99"/>
      <c r="H56" s="98"/>
      <c r="I56" s="99"/>
      <c r="J56" s="98"/>
      <c r="K56" s="98"/>
      <c r="L56" s="99"/>
      <c r="M56" s="98"/>
      <c r="N56" s="98"/>
      <c r="O56" s="98"/>
      <c r="P56" s="99"/>
      <c r="Q56" s="101"/>
      <c r="R56" s="101"/>
      <c r="S56" s="101"/>
      <c r="U56" s="44"/>
      <c r="V56" s="44"/>
      <c r="W56" s="44"/>
      <c r="X56" s="44"/>
      <c r="Y56" s="44"/>
      <c r="Z56" s="46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70"/>
      <c r="AO56" s="48"/>
      <c r="AP56" s="71"/>
      <c r="AQ56" s="69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50"/>
      <c r="BI56" s="50"/>
      <c r="BJ56" s="50"/>
      <c r="BK56" s="50"/>
      <c r="BL56" s="50"/>
      <c r="BM56" s="50"/>
      <c r="BN56" s="50"/>
      <c r="BO56" s="50"/>
      <c r="BP56" s="50"/>
      <c r="BQ56" s="72"/>
      <c r="BR56" s="51"/>
      <c r="BS56" s="51"/>
      <c r="BT56" s="51"/>
      <c r="BU56" s="44"/>
    </row>
    <row r="57" spans="1:73" ht="15" customHeight="1" thickBot="1" x14ac:dyDescent="0.3">
      <c r="A57" s="63"/>
      <c r="B57" s="82" t="s">
        <v>149</v>
      </c>
      <c r="C57" s="105" t="s">
        <v>150</v>
      </c>
      <c r="D57" s="78">
        <v>618860.16</v>
      </c>
      <c r="E57" s="97" t="s">
        <v>47</v>
      </c>
      <c r="F57" s="108">
        <f>11151</f>
        <v>11151</v>
      </c>
      <c r="G57" s="99">
        <f>D57+F57</f>
        <v>630011.16</v>
      </c>
      <c r="H57" s="98"/>
      <c r="I57" s="99"/>
      <c r="J57" s="98"/>
      <c r="K57" s="98"/>
      <c r="L57" s="99"/>
      <c r="M57" s="98"/>
      <c r="N57" s="98"/>
      <c r="O57" s="98"/>
      <c r="P57" s="99"/>
      <c r="Q57" s="101"/>
      <c r="R57" s="101"/>
      <c r="S57" s="101"/>
      <c r="U57" s="44"/>
      <c r="V57" s="44"/>
      <c r="W57" s="44"/>
      <c r="X57" s="44"/>
      <c r="Y57" s="44"/>
      <c r="Z57" s="46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70"/>
      <c r="AO57" s="48"/>
      <c r="AP57" s="71"/>
      <c r="AQ57" s="69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50"/>
      <c r="BI57" s="50"/>
      <c r="BJ57" s="50"/>
      <c r="BK57" s="50"/>
      <c r="BL57" s="50"/>
      <c r="BM57" s="50"/>
      <c r="BN57" s="50"/>
      <c r="BO57" s="50"/>
      <c r="BP57" s="50"/>
      <c r="BQ57" s="72"/>
      <c r="BR57" s="51"/>
      <c r="BS57" s="51"/>
      <c r="BT57" s="51"/>
      <c r="BU57" s="44"/>
    </row>
    <row r="58" spans="1:73" ht="15.75" customHeight="1" thickBot="1" x14ac:dyDescent="0.3">
      <c r="A58" s="63"/>
      <c r="B58" s="82" t="s">
        <v>151</v>
      </c>
      <c r="C58" s="105" t="s">
        <v>152</v>
      </c>
      <c r="D58" s="78">
        <v>38666.43</v>
      </c>
      <c r="E58" s="97" t="s">
        <v>35</v>
      </c>
      <c r="F58" s="108"/>
      <c r="G58" s="99"/>
      <c r="H58" s="98"/>
      <c r="I58" s="99"/>
      <c r="J58" s="98"/>
      <c r="K58" s="98"/>
      <c r="L58" s="99"/>
      <c r="M58" s="98"/>
      <c r="N58" s="98"/>
      <c r="O58" s="98"/>
      <c r="P58" s="99"/>
      <c r="Q58" s="101"/>
      <c r="R58" s="101"/>
      <c r="S58" s="101"/>
      <c r="U58" s="44"/>
      <c r="V58" s="44"/>
      <c r="W58" s="44"/>
      <c r="X58" s="44"/>
      <c r="Y58" s="44"/>
      <c r="Z58" s="46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70"/>
      <c r="AO58" s="48"/>
      <c r="AP58" s="71"/>
      <c r="AQ58" s="69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50"/>
      <c r="BI58" s="50"/>
      <c r="BJ58" s="50"/>
      <c r="BK58" s="50"/>
      <c r="BL58" s="50"/>
      <c r="BM58" s="50"/>
      <c r="BN58" s="50"/>
      <c r="BO58" s="50"/>
      <c r="BP58" s="50"/>
      <c r="BQ58" s="72"/>
      <c r="BR58" s="51"/>
      <c r="BS58" s="51"/>
      <c r="BT58" s="51"/>
      <c r="BU58" s="44"/>
    </row>
    <row r="59" spans="1:73" ht="18" customHeight="1" thickBot="1" x14ac:dyDescent="0.3">
      <c r="A59" s="63"/>
      <c r="B59" s="109" t="s">
        <v>153</v>
      </c>
      <c r="C59" s="105" t="s">
        <v>154</v>
      </c>
      <c r="D59" s="78">
        <v>303257.31</v>
      </c>
      <c r="E59" s="97" t="s">
        <v>28</v>
      </c>
      <c r="F59" s="98"/>
      <c r="G59" s="99"/>
      <c r="H59" s="98"/>
      <c r="I59" s="99"/>
      <c r="J59" s="98"/>
      <c r="K59" s="98"/>
      <c r="L59" s="99"/>
      <c r="M59" s="98"/>
      <c r="N59" s="98"/>
      <c r="O59" s="98"/>
      <c r="P59" s="99"/>
      <c r="Q59" s="101"/>
      <c r="R59" s="101"/>
      <c r="S59" s="101"/>
      <c r="U59" s="44"/>
      <c r="V59" s="44"/>
      <c r="W59" s="44"/>
      <c r="X59" s="44"/>
      <c r="Y59" s="44"/>
      <c r="Z59" s="46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70"/>
      <c r="AO59" s="48"/>
      <c r="AP59" s="71"/>
      <c r="AQ59" s="69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50"/>
      <c r="BI59" s="50"/>
      <c r="BJ59" s="50"/>
      <c r="BK59" s="50"/>
      <c r="BL59" s="50"/>
      <c r="BM59" s="50"/>
      <c r="BN59" s="50"/>
      <c r="BO59" s="50"/>
      <c r="BP59" s="50"/>
      <c r="BQ59" s="72"/>
      <c r="BR59" s="51"/>
      <c r="BS59" s="51"/>
      <c r="BT59" s="51"/>
      <c r="BU59" s="44"/>
    </row>
    <row r="60" spans="1:73" ht="18" customHeight="1" thickBot="1" x14ac:dyDescent="0.3">
      <c r="A60" s="63"/>
      <c r="B60" s="82"/>
      <c r="C60" s="96"/>
      <c r="D60" s="78"/>
      <c r="E60" s="97"/>
      <c r="F60" s="98"/>
      <c r="G60" s="99"/>
      <c r="H60" s="98"/>
      <c r="I60" s="99"/>
      <c r="J60" s="98"/>
      <c r="K60" s="98"/>
      <c r="L60" s="99"/>
      <c r="M60" s="98"/>
      <c r="N60" s="98"/>
      <c r="O60" s="98"/>
      <c r="P60" s="99"/>
      <c r="Q60" s="101"/>
      <c r="R60" s="101"/>
      <c r="S60" s="101"/>
      <c r="U60" s="44"/>
      <c r="V60" s="44"/>
      <c r="W60" s="44"/>
      <c r="X60" s="44"/>
      <c r="Y60" s="44"/>
      <c r="Z60" s="46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70"/>
      <c r="AO60" s="48"/>
      <c r="AP60" s="71"/>
      <c r="AQ60" s="69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50"/>
      <c r="BI60" s="50"/>
      <c r="BJ60" s="50"/>
      <c r="BK60" s="50"/>
      <c r="BL60" s="50"/>
      <c r="BM60" s="50"/>
      <c r="BN60" s="50"/>
      <c r="BO60" s="50"/>
      <c r="BP60" s="50"/>
      <c r="BQ60" s="72"/>
      <c r="BR60" s="51"/>
      <c r="BS60" s="51"/>
      <c r="BT60" s="51"/>
      <c r="BU60" s="44"/>
    </row>
    <row r="61" spans="1:73" ht="15" customHeight="1" thickBot="1" x14ac:dyDescent="0.3">
      <c r="A61" s="63" t="s">
        <v>155</v>
      </c>
      <c r="B61" s="104" t="s">
        <v>156</v>
      </c>
      <c r="C61" s="105"/>
      <c r="D61" s="106">
        <f>SUM(D62:D64)</f>
        <v>208200</v>
      </c>
      <c r="E61" s="97"/>
      <c r="F61" s="98"/>
      <c r="G61" s="99"/>
      <c r="H61" s="98"/>
      <c r="I61" s="99"/>
      <c r="J61" s="98"/>
      <c r="K61" s="98"/>
      <c r="L61" s="99"/>
      <c r="M61" s="98"/>
      <c r="N61" s="98"/>
      <c r="O61" s="98"/>
      <c r="P61" s="99"/>
      <c r="Q61" s="101"/>
      <c r="R61" s="101"/>
      <c r="S61" s="101"/>
      <c r="U61" s="44"/>
      <c r="V61" s="44"/>
      <c r="W61" s="44"/>
      <c r="X61" s="44"/>
      <c r="Y61" s="44"/>
      <c r="Z61" s="46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70"/>
      <c r="AO61" s="48"/>
      <c r="AP61" s="71"/>
      <c r="AQ61" s="69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50"/>
      <c r="BI61" s="50"/>
      <c r="BJ61" s="50"/>
      <c r="BK61" s="50"/>
      <c r="BL61" s="50"/>
      <c r="BM61" s="50"/>
      <c r="BN61" s="50"/>
      <c r="BO61" s="50"/>
      <c r="BP61" s="50"/>
      <c r="BQ61" s="72"/>
      <c r="BR61" s="51"/>
      <c r="BS61" s="51"/>
      <c r="BT61" s="51"/>
      <c r="BU61" s="44"/>
    </row>
    <row r="62" spans="1:73" ht="15" customHeight="1" thickBot="1" x14ac:dyDescent="0.3">
      <c r="A62" s="110"/>
      <c r="B62" s="82" t="s">
        <v>157</v>
      </c>
      <c r="C62" s="105" t="s">
        <v>158</v>
      </c>
      <c r="D62" s="78">
        <v>69400</v>
      </c>
      <c r="E62" s="97" t="s">
        <v>38</v>
      </c>
      <c r="F62" s="98"/>
      <c r="G62" s="99"/>
      <c r="H62" s="98"/>
      <c r="I62" s="99"/>
      <c r="J62" s="98"/>
      <c r="K62" s="98"/>
      <c r="L62" s="99"/>
      <c r="M62" s="98"/>
      <c r="N62" s="98"/>
      <c r="O62" s="98"/>
      <c r="P62" s="99"/>
      <c r="Q62" s="108"/>
      <c r="R62" s="45"/>
      <c r="S62" s="44"/>
      <c r="T62" s="44"/>
      <c r="U62" s="44"/>
      <c r="V62" s="44"/>
      <c r="W62" s="44"/>
      <c r="X62" s="44"/>
      <c r="Y62" s="44"/>
      <c r="Z62" s="46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70"/>
      <c r="AO62" s="48"/>
      <c r="AP62" s="71"/>
      <c r="AQ62" s="69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50"/>
      <c r="BI62" s="50"/>
      <c r="BJ62" s="50"/>
      <c r="BK62" s="50"/>
      <c r="BL62" s="50"/>
      <c r="BM62" s="50"/>
      <c r="BN62" s="50"/>
      <c r="BO62" s="50"/>
      <c r="BP62" s="50"/>
      <c r="BQ62" s="72"/>
      <c r="BR62" s="51"/>
      <c r="BS62" s="51"/>
      <c r="BT62" s="51"/>
      <c r="BU62" s="44"/>
    </row>
    <row r="63" spans="1:73" ht="15.75" x14ac:dyDescent="0.25">
      <c r="A63" s="63"/>
      <c r="B63" s="82" t="s">
        <v>157</v>
      </c>
      <c r="C63" s="105" t="s">
        <v>159</v>
      </c>
      <c r="D63" s="78">
        <v>69400</v>
      </c>
      <c r="E63" s="97" t="s">
        <v>38</v>
      </c>
      <c r="F63" s="108"/>
      <c r="G63" s="111"/>
      <c r="H63" s="108"/>
      <c r="I63" s="112"/>
      <c r="J63" s="108"/>
      <c r="K63" s="108"/>
      <c r="L63" s="111"/>
      <c r="M63" s="108"/>
      <c r="N63" s="108"/>
      <c r="O63" s="108"/>
      <c r="P63" s="111"/>
      <c r="Q63" s="108"/>
      <c r="R63" s="45"/>
      <c r="S63" s="44"/>
      <c r="T63" s="44"/>
      <c r="U63" s="44"/>
      <c r="V63" s="44"/>
      <c r="W63" s="44"/>
      <c r="X63" s="44"/>
      <c r="Y63" s="44"/>
      <c r="Z63" s="46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70"/>
      <c r="AO63" s="48"/>
      <c r="AP63" s="71"/>
      <c r="AQ63" s="69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50"/>
      <c r="BI63" s="50"/>
      <c r="BJ63" s="50"/>
      <c r="BK63" s="50"/>
      <c r="BL63" s="50"/>
      <c r="BM63" s="50"/>
      <c r="BN63" s="50"/>
      <c r="BO63" s="50"/>
      <c r="BP63" s="50"/>
      <c r="BQ63" s="72"/>
      <c r="BR63" s="51"/>
      <c r="BS63" s="51"/>
      <c r="BT63" s="51"/>
      <c r="BU63" s="44"/>
    </row>
    <row r="64" spans="1:73" ht="27" customHeight="1" x14ac:dyDescent="0.25">
      <c r="A64" s="63"/>
      <c r="B64" s="82" t="s">
        <v>157</v>
      </c>
      <c r="C64" s="96" t="s">
        <v>160</v>
      </c>
      <c r="D64" s="78">
        <v>69400</v>
      </c>
      <c r="E64" s="97" t="s">
        <v>38</v>
      </c>
      <c r="F64" s="108">
        <v>10278</v>
      </c>
      <c r="G64" s="111">
        <f>D64+F64</f>
        <v>79678</v>
      </c>
      <c r="H64" s="108"/>
      <c r="I64" s="112"/>
      <c r="J64" s="108"/>
      <c r="K64" s="108"/>
      <c r="L64" s="111"/>
      <c r="M64" s="108"/>
      <c r="N64" s="108"/>
      <c r="O64" s="108"/>
      <c r="P64" s="111"/>
      <c r="Q64" s="108"/>
      <c r="R64" s="45"/>
      <c r="S64" s="44"/>
      <c r="T64" s="44"/>
      <c r="U64" s="44"/>
      <c r="V64" s="44"/>
      <c r="W64" s="44"/>
      <c r="X64" s="44"/>
      <c r="Y64" s="44"/>
      <c r="Z64" s="46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70"/>
      <c r="AO64" s="48"/>
      <c r="AP64" s="71"/>
      <c r="AQ64" s="69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50"/>
      <c r="BI64" s="50"/>
      <c r="BJ64" s="50"/>
      <c r="BK64" s="50"/>
      <c r="BL64" s="50"/>
      <c r="BM64" s="50"/>
      <c r="BN64" s="50"/>
      <c r="BO64" s="50"/>
      <c r="BP64" s="50"/>
      <c r="BQ64" s="72"/>
      <c r="BR64" s="51"/>
      <c r="BS64" s="51"/>
      <c r="BT64" s="51"/>
      <c r="BU64" s="44"/>
    </row>
    <row r="65" spans="1:73" ht="25.5" customHeight="1" x14ac:dyDescent="0.25">
      <c r="A65" s="63"/>
      <c r="B65" s="82"/>
      <c r="C65" s="96"/>
      <c r="D65" s="78"/>
      <c r="E65" s="67"/>
      <c r="F65" s="108"/>
      <c r="G65" s="111"/>
      <c r="H65" s="108"/>
      <c r="I65" s="112"/>
      <c r="J65" s="108"/>
      <c r="K65" s="108"/>
      <c r="L65" s="111"/>
      <c r="M65" s="108"/>
      <c r="N65" s="108"/>
      <c r="O65" s="108"/>
      <c r="P65" s="111"/>
      <c r="Q65" s="108"/>
      <c r="R65" s="45"/>
      <c r="S65" s="44"/>
      <c r="T65" s="44"/>
      <c r="U65" s="44"/>
      <c r="V65" s="44"/>
      <c r="W65" s="44"/>
      <c r="X65" s="44"/>
      <c r="Y65" s="44"/>
      <c r="Z65" s="46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70"/>
      <c r="AO65" s="48"/>
      <c r="AP65" s="71"/>
      <c r="AQ65" s="69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50"/>
      <c r="BI65" s="50"/>
      <c r="BJ65" s="50"/>
      <c r="BK65" s="50"/>
      <c r="BL65" s="50"/>
      <c r="BM65" s="50"/>
      <c r="BN65" s="50"/>
      <c r="BO65" s="50"/>
      <c r="BP65" s="50"/>
      <c r="BQ65" s="72"/>
      <c r="BR65" s="51"/>
      <c r="BS65" s="51"/>
      <c r="BT65" s="51"/>
      <c r="BU65" s="44"/>
    </row>
    <row r="66" spans="1:73" ht="22.5" customHeight="1" x14ac:dyDescent="0.25">
      <c r="A66" s="63" t="s">
        <v>161</v>
      </c>
      <c r="B66" s="104" t="s">
        <v>162</v>
      </c>
      <c r="C66" s="105"/>
      <c r="D66" s="106">
        <f>SUM(D67:D79)</f>
        <v>3652171.5500000003</v>
      </c>
      <c r="E66" s="67"/>
      <c r="F66" s="108"/>
      <c r="G66" s="111"/>
      <c r="H66" s="108"/>
      <c r="I66" s="112"/>
      <c r="J66" s="108"/>
      <c r="K66" s="108"/>
      <c r="L66" s="111"/>
      <c r="M66" s="108"/>
      <c r="N66" s="108"/>
      <c r="O66" s="108"/>
      <c r="P66" s="111"/>
      <c r="Q66" s="108"/>
      <c r="R66" s="45"/>
      <c r="S66" s="44"/>
      <c r="T66" s="44"/>
      <c r="U66" s="44"/>
      <c r="V66" s="44"/>
      <c r="W66" s="44"/>
      <c r="X66" s="44"/>
      <c r="Y66" s="44"/>
      <c r="Z66" s="46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70"/>
      <c r="AO66" s="48"/>
      <c r="AP66" s="71"/>
      <c r="AQ66" s="69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50"/>
      <c r="BI66" s="50"/>
      <c r="BJ66" s="50"/>
      <c r="BK66" s="50"/>
      <c r="BL66" s="50"/>
      <c r="BM66" s="50"/>
      <c r="BN66" s="50"/>
      <c r="BO66" s="50"/>
      <c r="BP66" s="50"/>
      <c r="BQ66" s="72"/>
      <c r="BR66" s="51"/>
      <c r="BS66" s="51"/>
      <c r="BT66" s="51"/>
      <c r="BU66" s="44"/>
    </row>
    <row r="67" spans="1:73" ht="22.5" customHeight="1" x14ac:dyDescent="0.25">
      <c r="A67" s="63"/>
      <c r="B67" s="109" t="s">
        <v>163</v>
      </c>
      <c r="C67" s="113" t="s">
        <v>164</v>
      </c>
      <c r="D67" s="78">
        <v>1515465.1</v>
      </c>
      <c r="E67" s="67" t="s">
        <v>103</v>
      </c>
      <c r="F67" s="108">
        <v>27306</v>
      </c>
      <c r="G67" s="111">
        <f>D67+F67</f>
        <v>1542771.1</v>
      </c>
      <c r="H67" s="108"/>
      <c r="I67" s="112"/>
      <c r="J67" s="108"/>
      <c r="K67" s="108"/>
      <c r="L67" s="111"/>
      <c r="M67" s="108"/>
      <c r="N67" s="108"/>
      <c r="O67" s="108"/>
      <c r="P67" s="111"/>
      <c r="Q67" s="108"/>
      <c r="R67" s="45"/>
      <c r="S67" s="44"/>
      <c r="T67" s="44"/>
      <c r="U67" s="44"/>
      <c r="V67" s="44"/>
      <c r="W67" s="44"/>
      <c r="X67" s="44"/>
      <c r="Y67" s="44"/>
      <c r="Z67" s="46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70"/>
      <c r="AO67" s="48"/>
      <c r="AP67" s="71"/>
      <c r="AQ67" s="69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50"/>
      <c r="BI67" s="50"/>
      <c r="BJ67" s="50"/>
      <c r="BK67" s="50"/>
      <c r="BL67" s="50"/>
      <c r="BM67" s="50"/>
      <c r="BN67" s="50"/>
      <c r="BO67" s="50"/>
      <c r="BP67" s="50"/>
      <c r="BQ67" s="72"/>
      <c r="BR67" s="51"/>
      <c r="BS67" s="51"/>
      <c r="BT67" s="51"/>
      <c r="BU67" s="44"/>
    </row>
    <row r="68" spans="1:73" ht="22.5" customHeight="1" x14ac:dyDescent="0.25">
      <c r="A68" s="63"/>
      <c r="B68" s="82" t="s">
        <v>165</v>
      </c>
      <c r="C68" s="96" t="s">
        <v>166</v>
      </c>
      <c r="D68" s="78">
        <v>109411.35</v>
      </c>
      <c r="E68" s="67" t="s">
        <v>26</v>
      </c>
      <c r="F68" s="108"/>
      <c r="G68" s="111"/>
      <c r="H68" s="108"/>
      <c r="I68" s="112"/>
      <c r="J68" s="108"/>
      <c r="K68" s="108"/>
      <c r="L68" s="111"/>
      <c r="M68" s="108"/>
      <c r="N68" s="108"/>
      <c r="O68" s="108"/>
      <c r="P68" s="111"/>
      <c r="Q68" s="108"/>
      <c r="R68" s="45"/>
      <c r="S68" s="44"/>
      <c r="T68" s="44"/>
      <c r="U68" s="44"/>
      <c r="V68" s="44"/>
      <c r="W68" s="44"/>
      <c r="X68" s="44"/>
      <c r="Y68" s="44"/>
      <c r="Z68" s="46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70"/>
      <c r="AO68" s="48"/>
      <c r="AP68" s="71"/>
      <c r="AQ68" s="69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50"/>
      <c r="BI68" s="50"/>
      <c r="BJ68" s="50"/>
      <c r="BK68" s="50"/>
      <c r="BL68" s="50"/>
      <c r="BM68" s="50"/>
      <c r="BN68" s="50"/>
      <c r="BO68" s="50"/>
      <c r="BP68" s="50"/>
      <c r="BQ68" s="72"/>
      <c r="BR68" s="51"/>
      <c r="BS68" s="51"/>
      <c r="BT68" s="51"/>
      <c r="BU68" s="44"/>
    </row>
    <row r="69" spans="1:73" ht="22.5" customHeight="1" x14ac:dyDescent="0.25">
      <c r="A69" s="63"/>
      <c r="B69" s="82" t="s">
        <v>167</v>
      </c>
      <c r="C69" s="96" t="s">
        <v>168</v>
      </c>
      <c r="D69" s="78">
        <v>121104</v>
      </c>
      <c r="E69" s="67" t="s">
        <v>25</v>
      </c>
      <c r="F69" s="108"/>
      <c r="G69" s="111"/>
      <c r="H69" s="108"/>
      <c r="I69" s="112"/>
      <c r="J69" s="108"/>
      <c r="K69" s="108"/>
      <c r="L69" s="111"/>
      <c r="M69" s="108"/>
      <c r="N69" s="108"/>
      <c r="O69" s="108"/>
      <c r="P69" s="111"/>
      <c r="Q69" s="108"/>
      <c r="R69" s="45"/>
      <c r="S69" s="44"/>
      <c r="T69" s="44"/>
      <c r="U69" s="44"/>
      <c r="V69" s="44"/>
      <c r="W69" s="44"/>
      <c r="X69" s="44"/>
      <c r="Y69" s="44"/>
      <c r="Z69" s="46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70"/>
      <c r="AO69" s="48"/>
      <c r="AP69" s="71"/>
      <c r="AQ69" s="69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50"/>
      <c r="BI69" s="50"/>
      <c r="BJ69" s="50"/>
      <c r="BK69" s="50"/>
      <c r="BL69" s="50"/>
      <c r="BM69" s="50"/>
      <c r="BN69" s="50"/>
      <c r="BO69" s="50"/>
      <c r="BP69" s="50"/>
      <c r="BQ69" s="72"/>
      <c r="BR69" s="51"/>
      <c r="BS69" s="51"/>
      <c r="BT69" s="51"/>
      <c r="BU69" s="44"/>
    </row>
    <row r="70" spans="1:73" ht="22.5" customHeight="1" x14ac:dyDescent="0.25">
      <c r="A70" s="63"/>
      <c r="B70" s="82" t="s">
        <v>169</v>
      </c>
      <c r="C70" s="96" t="s">
        <v>170</v>
      </c>
      <c r="D70" s="78">
        <v>39100</v>
      </c>
      <c r="E70" s="67" t="s">
        <v>38</v>
      </c>
      <c r="F70" s="108"/>
      <c r="G70" s="111"/>
      <c r="H70" s="108"/>
      <c r="I70" s="112"/>
      <c r="J70" s="108"/>
      <c r="K70" s="108"/>
      <c r="L70" s="111"/>
      <c r="M70" s="108"/>
      <c r="N70" s="108"/>
      <c r="O70" s="108"/>
      <c r="P70" s="111"/>
      <c r="Q70" s="108"/>
      <c r="R70" s="45"/>
      <c r="S70" s="44"/>
      <c r="T70" s="44"/>
      <c r="U70" s="44"/>
      <c r="V70" s="44"/>
      <c r="W70" s="44"/>
      <c r="X70" s="44"/>
      <c r="Y70" s="44"/>
      <c r="Z70" s="46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70"/>
      <c r="AO70" s="48"/>
      <c r="AP70" s="71"/>
      <c r="AQ70" s="69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50"/>
      <c r="BI70" s="50"/>
      <c r="BJ70" s="50"/>
      <c r="BK70" s="50"/>
      <c r="BL70" s="50"/>
      <c r="BM70" s="50"/>
      <c r="BN70" s="50"/>
      <c r="BO70" s="50"/>
      <c r="BP70" s="50"/>
      <c r="BQ70" s="72"/>
      <c r="BR70" s="51"/>
      <c r="BS70" s="51"/>
      <c r="BT70" s="51"/>
      <c r="BU70" s="44"/>
    </row>
    <row r="71" spans="1:73" ht="22.5" customHeight="1" x14ac:dyDescent="0.25">
      <c r="A71" s="63"/>
      <c r="B71" s="82" t="s">
        <v>169</v>
      </c>
      <c r="C71" s="96" t="s">
        <v>171</v>
      </c>
      <c r="D71" s="78">
        <v>39100</v>
      </c>
      <c r="E71" s="67" t="s">
        <v>38</v>
      </c>
      <c r="F71" s="108"/>
      <c r="G71" s="111"/>
      <c r="H71" s="108"/>
      <c r="I71" s="112"/>
      <c r="J71" s="108"/>
      <c r="K71" s="108"/>
      <c r="L71" s="111"/>
      <c r="M71" s="108"/>
      <c r="N71" s="108"/>
      <c r="O71" s="108"/>
      <c r="P71" s="111"/>
      <c r="Q71" s="108"/>
      <c r="R71" s="45"/>
      <c r="S71" s="44"/>
      <c r="T71" s="44"/>
      <c r="U71" s="44"/>
      <c r="V71" s="44"/>
      <c r="W71" s="44"/>
      <c r="X71" s="44"/>
      <c r="Y71" s="44"/>
      <c r="Z71" s="46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70"/>
      <c r="AO71" s="48"/>
      <c r="AP71" s="71"/>
      <c r="AQ71" s="69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50"/>
      <c r="BI71" s="50"/>
      <c r="BJ71" s="50"/>
      <c r="BK71" s="50"/>
      <c r="BL71" s="50"/>
      <c r="BM71" s="50"/>
      <c r="BN71" s="50"/>
      <c r="BO71" s="50"/>
      <c r="BP71" s="50"/>
      <c r="BQ71" s="72"/>
      <c r="BR71" s="51"/>
      <c r="BS71" s="51"/>
      <c r="BT71" s="51"/>
      <c r="BU71" s="44"/>
    </row>
    <row r="72" spans="1:73" ht="27" customHeight="1" x14ac:dyDescent="0.25">
      <c r="A72" s="63"/>
      <c r="B72" s="82" t="s">
        <v>172</v>
      </c>
      <c r="C72" s="96" t="s">
        <v>173</v>
      </c>
      <c r="D72" s="78">
        <v>74800</v>
      </c>
      <c r="E72" s="67" t="s">
        <v>38</v>
      </c>
      <c r="F72" s="108"/>
      <c r="G72" s="111"/>
      <c r="H72" s="108"/>
      <c r="I72" s="112"/>
      <c r="J72" s="108"/>
      <c r="K72" s="108"/>
      <c r="L72" s="111"/>
      <c r="M72" s="108"/>
      <c r="N72" s="108"/>
      <c r="O72" s="108"/>
      <c r="P72" s="111"/>
      <c r="Q72" s="108"/>
      <c r="R72" s="45"/>
      <c r="S72" s="44"/>
      <c r="T72" s="44"/>
      <c r="U72" s="44"/>
      <c r="V72" s="44"/>
      <c r="W72" s="44"/>
      <c r="X72" s="44"/>
      <c r="Y72" s="44"/>
      <c r="Z72" s="46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70"/>
      <c r="AO72" s="48"/>
      <c r="AP72" s="71"/>
      <c r="AQ72" s="69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50"/>
      <c r="BI72" s="50"/>
      <c r="BJ72" s="50"/>
      <c r="BK72" s="50"/>
      <c r="BL72" s="50"/>
      <c r="BM72" s="50"/>
      <c r="BN72" s="50"/>
      <c r="BO72" s="50"/>
      <c r="BP72" s="50"/>
      <c r="BQ72" s="72"/>
      <c r="BR72" s="51"/>
      <c r="BS72" s="51"/>
      <c r="BT72" s="51"/>
      <c r="BU72" s="44"/>
    </row>
    <row r="73" spans="1:73" ht="14.25" customHeight="1" x14ac:dyDescent="0.25">
      <c r="A73" s="63"/>
      <c r="B73" s="82" t="s">
        <v>172</v>
      </c>
      <c r="C73" s="96" t="s">
        <v>174</v>
      </c>
      <c r="D73" s="78">
        <v>74800</v>
      </c>
      <c r="E73" s="67" t="s">
        <v>38</v>
      </c>
      <c r="F73" s="108"/>
      <c r="G73" s="111"/>
      <c r="H73" s="111">
        <f>D66+D49</f>
        <v>9964011.1300000008</v>
      </c>
      <c r="I73" s="112"/>
      <c r="J73" s="108"/>
      <c r="K73" s="108"/>
      <c r="L73" s="111"/>
      <c r="M73" s="108"/>
      <c r="N73" s="108"/>
      <c r="O73" s="108"/>
      <c r="P73" s="111"/>
      <c r="Q73" s="108"/>
      <c r="R73" s="45"/>
      <c r="S73" s="44"/>
      <c r="T73" s="44"/>
      <c r="U73" s="44"/>
      <c r="V73" s="44"/>
      <c r="W73" s="44"/>
      <c r="X73" s="44"/>
      <c r="Y73" s="44"/>
      <c r="Z73" s="46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70"/>
      <c r="AO73" s="48"/>
      <c r="AP73" s="71"/>
      <c r="AQ73" s="69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50"/>
      <c r="BI73" s="50"/>
      <c r="BJ73" s="50"/>
      <c r="BK73" s="50"/>
      <c r="BL73" s="50"/>
      <c r="BM73" s="50"/>
      <c r="BN73" s="50"/>
      <c r="BO73" s="50"/>
      <c r="BP73" s="50"/>
      <c r="BQ73" s="72"/>
      <c r="BR73" s="51"/>
      <c r="BS73" s="51"/>
      <c r="BT73" s="51"/>
      <c r="BU73" s="44"/>
    </row>
    <row r="74" spans="1:73" ht="15" customHeight="1" x14ac:dyDescent="0.25">
      <c r="A74" s="63"/>
      <c r="B74" s="82" t="s">
        <v>175</v>
      </c>
      <c r="C74" s="96" t="s">
        <v>176</v>
      </c>
      <c r="D74" s="78">
        <v>8000</v>
      </c>
      <c r="E74" s="67" t="s">
        <v>177</v>
      </c>
      <c r="F74" s="108"/>
      <c r="G74" s="111"/>
      <c r="H74" s="108"/>
      <c r="I74" s="112"/>
      <c r="J74" s="108"/>
      <c r="K74" s="108"/>
      <c r="L74" s="111"/>
      <c r="M74" s="108"/>
      <c r="N74" s="108"/>
      <c r="O74" s="108"/>
      <c r="P74" s="111"/>
      <c r="Q74" s="108"/>
      <c r="R74" s="45"/>
      <c r="S74" s="44"/>
      <c r="T74" s="44"/>
      <c r="U74" s="44"/>
      <c r="V74" s="44"/>
      <c r="W74" s="44"/>
      <c r="X74" s="44"/>
      <c r="Y74" s="44"/>
      <c r="Z74" s="46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70"/>
      <c r="AO74" s="48"/>
      <c r="AP74" s="71"/>
      <c r="AQ74" s="69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50"/>
      <c r="BI74" s="50"/>
      <c r="BJ74" s="50"/>
      <c r="BK74" s="50"/>
      <c r="BL74" s="50"/>
      <c r="BM74" s="50"/>
      <c r="BN74" s="50"/>
      <c r="BO74" s="50"/>
      <c r="BP74" s="50"/>
      <c r="BQ74" s="72"/>
      <c r="BR74" s="51"/>
      <c r="BS74" s="51"/>
      <c r="BT74" s="51"/>
      <c r="BU74" s="44"/>
    </row>
    <row r="75" spans="1:73" ht="15" customHeight="1" x14ac:dyDescent="0.25">
      <c r="A75" s="63"/>
      <c r="B75" s="82" t="s">
        <v>178</v>
      </c>
      <c r="C75" s="96" t="s">
        <v>179</v>
      </c>
      <c r="D75" s="78">
        <v>8000</v>
      </c>
      <c r="E75" s="67" t="s">
        <v>177</v>
      </c>
      <c r="F75" s="108"/>
      <c r="G75" s="111"/>
      <c r="H75" s="108"/>
      <c r="I75" s="112"/>
      <c r="J75" s="108"/>
      <c r="K75" s="108"/>
      <c r="L75" s="111"/>
      <c r="M75" s="108"/>
      <c r="N75" s="108"/>
      <c r="O75" s="108"/>
      <c r="P75" s="111"/>
      <c r="Q75" s="108"/>
      <c r="R75" s="45"/>
      <c r="S75" s="44"/>
      <c r="T75" s="44"/>
      <c r="U75" s="44"/>
      <c r="V75" s="44"/>
      <c r="W75" s="44"/>
      <c r="X75" s="44"/>
      <c r="Y75" s="44"/>
      <c r="Z75" s="46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70"/>
      <c r="AO75" s="48"/>
      <c r="AP75" s="71"/>
      <c r="AQ75" s="69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50"/>
      <c r="BI75" s="50"/>
      <c r="BJ75" s="50"/>
      <c r="BK75" s="50"/>
      <c r="BL75" s="50"/>
      <c r="BM75" s="50"/>
      <c r="BN75" s="50"/>
      <c r="BO75" s="50"/>
      <c r="BP75" s="50"/>
      <c r="BQ75" s="72"/>
      <c r="BR75" s="51"/>
      <c r="BS75" s="51"/>
      <c r="BT75" s="51"/>
      <c r="BU75" s="44"/>
    </row>
    <row r="76" spans="1:73" ht="15" customHeight="1" x14ac:dyDescent="0.25">
      <c r="A76" s="63"/>
      <c r="B76" s="82" t="s">
        <v>178</v>
      </c>
      <c r="C76" s="96" t="s">
        <v>180</v>
      </c>
      <c r="D76" s="78">
        <v>21560</v>
      </c>
      <c r="E76" s="67" t="s">
        <v>177</v>
      </c>
      <c r="F76" s="108"/>
      <c r="G76" s="111"/>
      <c r="H76" s="108"/>
      <c r="I76" s="112"/>
      <c r="J76" s="108"/>
      <c r="K76" s="108"/>
      <c r="L76" s="111"/>
      <c r="M76" s="108"/>
      <c r="N76" s="108"/>
      <c r="O76" s="108"/>
      <c r="P76" s="111"/>
      <c r="Q76" s="108"/>
      <c r="R76" s="45"/>
      <c r="S76" s="44"/>
      <c r="T76" s="44"/>
      <c r="U76" s="44"/>
      <c r="V76" s="44"/>
      <c r="W76" s="44"/>
      <c r="X76" s="44"/>
      <c r="Y76" s="44"/>
      <c r="Z76" s="46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70"/>
      <c r="AO76" s="48"/>
      <c r="AP76" s="71"/>
      <c r="AQ76" s="69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50"/>
      <c r="BI76" s="50"/>
      <c r="BJ76" s="50"/>
      <c r="BK76" s="50"/>
      <c r="BL76" s="50"/>
      <c r="BM76" s="50"/>
      <c r="BN76" s="50"/>
      <c r="BO76" s="50"/>
      <c r="BP76" s="50"/>
      <c r="BQ76" s="72"/>
      <c r="BR76" s="51"/>
      <c r="BS76" s="51"/>
      <c r="BT76" s="51"/>
      <c r="BU76" s="44"/>
    </row>
    <row r="77" spans="1:73" ht="15" customHeight="1" x14ac:dyDescent="0.25">
      <c r="A77" s="63"/>
      <c r="B77" s="82" t="s">
        <v>181</v>
      </c>
      <c r="C77" s="96" t="s">
        <v>182</v>
      </c>
      <c r="D77" s="78">
        <v>99003</v>
      </c>
      <c r="E77" s="67" t="s">
        <v>50</v>
      </c>
      <c r="F77" s="108"/>
      <c r="G77" s="111"/>
      <c r="H77" s="108"/>
      <c r="I77" s="112"/>
      <c r="J77" s="108"/>
      <c r="K77" s="108"/>
      <c r="L77" s="111"/>
      <c r="M77" s="108"/>
      <c r="N77" s="108"/>
      <c r="O77" s="108"/>
      <c r="P77" s="111"/>
      <c r="Q77" s="108"/>
      <c r="R77" s="45"/>
      <c r="S77" s="44"/>
      <c r="T77" s="44"/>
      <c r="U77" s="44"/>
      <c r="V77" s="44"/>
      <c r="W77" s="44"/>
      <c r="X77" s="44"/>
      <c r="Y77" s="44"/>
      <c r="Z77" s="46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70"/>
      <c r="AO77" s="48"/>
      <c r="AP77" s="71"/>
      <c r="AQ77" s="69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50"/>
      <c r="BI77" s="50"/>
      <c r="BJ77" s="50"/>
      <c r="BK77" s="50"/>
      <c r="BL77" s="50"/>
      <c r="BM77" s="50"/>
      <c r="BN77" s="50"/>
      <c r="BO77" s="50"/>
      <c r="BP77" s="50"/>
      <c r="BQ77" s="72"/>
      <c r="BR77" s="51"/>
      <c r="BS77" s="51"/>
      <c r="BT77" s="51"/>
      <c r="BU77" s="44"/>
    </row>
    <row r="78" spans="1:73" ht="15" customHeight="1" x14ac:dyDescent="0.25">
      <c r="A78" s="63"/>
      <c r="B78" s="82" t="s">
        <v>183</v>
      </c>
      <c r="C78" s="96" t="s">
        <v>184</v>
      </c>
      <c r="D78" s="78">
        <v>56570</v>
      </c>
      <c r="E78" s="67" t="s">
        <v>48</v>
      </c>
      <c r="F78" s="108"/>
      <c r="G78" s="111"/>
      <c r="H78" s="108"/>
      <c r="I78" s="112"/>
      <c r="J78" s="108"/>
      <c r="K78" s="108"/>
      <c r="L78" s="111"/>
      <c r="M78" s="108"/>
      <c r="N78" s="108"/>
      <c r="O78" s="108"/>
      <c r="P78" s="111"/>
      <c r="Q78" s="108"/>
      <c r="R78" s="45"/>
      <c r="S78" s="44"/>
      <c r="T78" s="44"/>
      <c r="U78" s="44"/>
      <c r="V78" s="44"/>
      <c r="W78" s="44"/>
      <c r="X78" s="44"/>
      <c r="Y78" s="44"/>
      <c r="Z78" s="46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70"/>
      <c r="AO78" s="48"/>
      <c r="AP78" s="71"/>
      <c r="AQ78" s="69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50"/>
      <c r="BI78" s="50"/>
      <c r="BJ78" s="50"/>
      <c r="BK78" s="50"/>
      <c r="BL78" s="50"/>
      <c r="BM78" s="50"/>
      <c r="BN78" s="50"/>
      <c r="BO78" s="50"/>
      <c r="BP78" s="50"/>
      <c r="BQ78" s="72"/>
      <c r="BR78" s="51"/>
      <c r="BS78" s="51"/>
      <c r="BT78" s="51"/>
      <c r="BU78" s="44"/>
    </row>
    <row r="79" spans="1:73" ht="15" customHeight="1" x14ac:dyDescent="0.25">
      <c r="A79" s="63"/>
      <c r="B79" s="82" t="s">
        <v>185</v>
      </c>
      <c r="C79" s="96" t="s">
        <v>186</v>
      </c>
      <c r="D79" s="78">
        <v>1485258.1</v>
      </c>
      <c r="E79" s="67" t="s">
        <v>36</v>
      </c>
      <c r="F79" s="108">
        <v>26761</v>
      </c>
      <c r="G79" s="111">
        <f>D79+F79</f>
        <v>1512019.1</v>
      </c>
      <c r="H79" s="108"/>
      <c r="I79" s="112"/>
      <c r="J79" s="108"/>
      <c r="K79" s="108"/>
      <c r="L79" s="111"/>
      <c r="M79" s="108"/>
      <c r="N79" s="108"/>
      <c r="O79" s="108"/>
      <c r="P79" s="111"/>
      <c r="Q79" s="108"/>
      <c r="R79" s="45"/>
      <c r="S79" s="44"/>
      <c r="T79" s="44"/>
      <c r="U79" s="44"/>
      <c r="V79" s="44"/>
      <c r="W79" s="44"/>
      <c r="X79" s="44"/>
      <c r="Y79" s="44"/>
      <c r="Z79" s="46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70"/>
      <c r="AO79" s="48"/>
      <c r="AP79" s="71"/>
      <c r="AQ79" s="69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50"/>
      <c r="BI79" s="50"/>
      <c r="BJ79" s="50"/>
      <c r="BK79" s="50"/>
      <c r="BL79" s="50"/>
      <c r="BM79" s="50"/>
      <c r="BN79" s="50"/>
      <c r="BO79" s="50"/>
      <c r="BP79" s="50"/>
      <c r="BQ79" s="72"/>
      <c r="BR79" s="51"/>
      <c r="BS79" s="51"/>
      <c r="BT79" s="51"/>
      <c r="BU79" s="44"/>
    </row>
    <row r="80" spans="1:73" ht="15" customHeight="1" x14ac:dyDescent="0.25">
      <c r="A80" s="63"/>
      <c r="B80" s="82"/>
      <c r="C80" s="96"/>
      <c r="D80" s="78"/>
      <c r="E80" s="67"/>
      <c r="F80" s="108"/>
      <c r="G80" s="111"/>
      <c r="H80" s="108"/>
      <c r="I80" s="112"/>
      <c r="J80" s="108"/>
      <c r="K80" s="108"/>
      <c r="L80" s="111"/>
      <c r="M80" s="108"/>
      <c r="N80" s="108"/>
      <c r="O80" s="108"/>
      <c r="P80" s="111"/>
      <c r="Q80" s="108"/>
      <c r="R80" s="45"/>
      <c r="S80" s="44"/>
      <c r="T80" s="44"/>
      <c r="U80" s="44"/>
      <c r="V80" s="44"/>
      <c r="W80" s="44"/>
      <c r="X80" s="44"/>
      <c r="Y80" s="44"/>
      <c r="Z80" s="46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70"/>
      <c r="AO80" s="48"/>
      <c r="AP80" s="71"/>
      <c r="AQ80" s="69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50"/>
      <c r="BI80" s="50"/>
      <c r="BJ80" s="50"/>
      <c r="BK80" s="50"/>
      <c r="BL80" s="50"/>
      <c r="BM80" s="50"/>
      <c r="BN80" s="50"/>
      <c r="BO80" s="50"/>
      <c r="BP80" s="50"/>
      <c r="BQ80" s="72"/>
      <c r="BR80" s="51"/>
      <c r="BS80" s="51"/>
      <c r="BT80" s="51"/>
      <c r="BU80" s="44"/>
    </row>
    <row r="81" spans="1:73" ht="15" customHeight="1" x14ac:dyDescent="0.25">
      <c r="A81" s="63" t="s">
        <v>161</v>
      </c>
      <c r="B81" s="104" t="s">
        <v>187</v>
      </c>
      <c r="C81" s="105"/>
      <c r="D81" s="106">
        <f>SUM(D82:D89)</f>
        <v>968346.43000000017</v>
      </c>
      <c r="E81" s="67"/>
      <c r="F81" s="108"/>
      <c r="G81" s="111"/>
      <c r="H81" s="108"/>
      <c r="I81" s="112"/>
      <c r="J81" s="108"/>
      <c r="K81" s="108"/>
      <c r="L81" s="111"/>
      <c r="M81" s="108"/>
      <c r="N81" s="108"/>
      <c r="O81" s="108"/>
      <c r="P81" s="111"/>
      <c r="Q81" s="108"/>
      <c r="R81" s="45"/>
      <c r="S81" s="44"/>
      <c r="T81" s="44"/>
      <c r="U81" s="44"/>
      <c r="V81" s="44"/>
      <c r="W81" s="44"/>
      <c r="X81" s="44"/>
      <c r="Y81" s="44"/>
      <c r="Z81" s="46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70"/>
      <c r="AO81" s="48"/>
      <c r="AP81" s="71"/>
      <c r="AQ81" s="69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50"/>
      <c r="BI81" s="50"/>
      <c r="BJ81" s="50"/>
      <c r="BK81" s="50"/>
      <c r="BL81" s="50"/>
      <c r="BM81" s="50"/>
      <c r="BN81" s="50"/>
      <c r="BO81" s="50"/>
      <c r="BP81" s="50"/>
      <c r="BQ81" s="72"/>
      <c r="BR81" s="51"/>
      <c r="BS81" s="51"/>
      <c r="BT81" s="51"/>
      <c r="BU81" s="44"/>
    </row>
    <row r="82" spans="1:73" ht="15" customHeight="1" x14ac:dyDescent="0.25">
      <c r="A82" s="63"/>
      <c r="B82" s="82" t="s">
        <v>188</v>
      </c>
      <c r="C82" s="96" t="s">
        <v>189</v>
      </c>
      <c r="D82" s="78">
        <v>41000</v>
      </c>
      <c r="E82" s="67" t="s">
        <v>38</v>
      </c>
      <c r="F82" s="108"/>
      <c r="G82" s="111"/>
      <c r="H82" s="108"/>
      <c r="I82" s="112"/>
      <c r="J82" s="108"/>
      <c r="K82" s="108"/>
      <c r="L82" s="111"/>
      <c r="M82" s="108"/>
      <c r="N82" s="108"/>
      <c r="O82" s="108"/>
      <c r="P82" s="111"/>
      <c r="Q82" s="108"/>
      <c r="R82" s="45"/>
      <c r="S82" s="44"/>
      <c r="T82" s="44"/>
      <c r="U82" s="44"/>
      <c r="V82" s="44"/>
      <c r="W82" s="44"/>
      <c r="X82" s="44"/>
      <c r="Y82" s="44"/>
      <c r="Z82" s="46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70"/>
      <c r="AO82" s="48"/>
      <c r="AP82" s="71"/>
      <c r="AQ82" s="69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50"/>
      <c r="BI82" s="50"/>
      <c r="BJ82" s="50"/>
      <c r="BK82" s="50"/>
      <c r="BL82" s="50"/>
      <c r="BM82" s="50"/>
      <c r="BN82" s="50"/>
      <c r="BO82" s="50"/>
      <c r="BP82" s="50"/>
      <c r="BQ82" s="72"/>
      <c r="BR82" s="51"/>
      <c r="BS82" s="51"/>
      <c r="BT82" s="51"/>
      <c r="BU82" s="44"/>
    </row>
    <row r="83" spans="1:73" ht="15" customHeight="1" x14ac:dyDescent="0.25">
      <c r="A83" s="63"/>
      <c r="B83" s="82" t="s">
        <v>188</v>
      </c>
      <c r="C83" s="96" t="s">
        <v>190</v>
      </c>
      <c r="D83" s="78">
        <v>41000</v>
      </c>
      <c r="E83" s="67" t="s">
        <v>38</v>
      </c>
      <c r="F83" s="108"/>
      <c r="G83" s="111"/>
      <c r="H83" s="108"/>
      <c r="I83" s="112"/>
      <c r="J83" s="108"/>
      <c r="K83" s="108"/>
      <c r="L83" s="111"/>
      <c r="M83" s="108"/>
      <c r="N83" s="108"/>
      <c r="O83" s="108"/>
      <c r="P83" s="111"/>
      <c r="Q83" s="108"/>
      <c r="R83" s="45"/>
      <c r="S83" s="44"/>
      <c r="T83" s="44"/>
      <c r="U83" s="44"/>
      <c r="V83" s="44"/>
      <c r="W83" s="44"/>
      <c r="X83" s="44"/>
      <c r="Y83" s="44"/>
      <c r="Z83" s="46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70"/>
      <c r="AO83" s="48"/>
      <c r="AP83" s="71"/>
      <c r="AQ83" s="69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50"/>
      <c r="BI83" s="50"/>
      <c r="BJ83" s="50"/>
      <c r="BK83" s="50"/>
      <c r="BL83" s="50"/>
      <c r="BM83" s="50"/>
      <c r="BN83" s="50"/>
      <c r="BO83" s="50"/>
      <c r="BP83" s="50"/>
      <c r="BQ83" s="72"/>
      <c r="BR83" s="51"/>
      <c r="BS83" s="51"/>
      <c r="BT83" s="51"/>
      <c r="BU83" s="44"/>
    </row>
    <row r="84" spans="1:73" ht="15" customHeight="1" x14ac:dyDescent="0.25">
      <c r="A84" s="63"/>
      <c r="B84" s="82" t="s">
        <v>191</v>
      </c>
      <c r="C84" s="96" t="s">
        <v>192</v>
      </c>
      <c r="D84" s="78">
        <v>213758.67</v>
      </c>
      <c r="E84" s="67" t="s">
        <v>59</v>
      </c>
      <c r="F84" s="108"/>
      <c r="G84" s="111"/>
      <c r="H84" s="108"/>
      <c r="I84" s="112"/>
      <c r="J84" s="108"/>
      <c r="K84" s="108"/>
      <c r="L84" s="111"/>
      <c r="M84" s="108"/>
      <c r="N84" s="108"/>
      <c r="O84" s="108"/>
      <c r="P84" s="111"/>
      <c r="Q84" s="108"/>
      <c r="R84" s="45"/>
      <c r="S84" s="44"/>
      <c r="T84" s="44"/>
      <c r="U84" s="44"/>
      <c r="V84" s="44"/>
      <c r="W84" s="44"/>
      <c r="X84" s="44"/>
      <c r="Y84" s="44"/>
      <c r="Z84" s="46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70"/>
      <c r="AO84" s="48"/>
      <c r="AP84" s="71"/>
      <c r="AQ84" s="69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50"/>
      <c r="BI84" s="50"/>
      <c r="BJ84" s="50"/>
      <c r="BK84" s="50"/>
      <c r="BL84" s="50"/>
      <c r="BM84" s="50"/>
      <c r="BN84" s="50"/>
      <c r="BO84" s="50"/>
      <c r="BP84" s="50"/>
      <c r="BQ84" s="72"/>
      <c r="BR84" s="51"/>
      <c r="BS84" s="51"/>
      <c r="BT84" s="51"/>
      <c r="BU84" s="44"/>
    </row>
    <row r="85" spans="1:73" ht="15" customHeight="1" x14ac:dyDescent="0.25">
      <c r="A85" s="63"/>
      <c r="B85" s="82" t="s">
        <v>193</v>
      </c>
      <c r="C85" s="96" t="s">
        <v>194</v>
      </c>
      <c r="D85" s="78">
        <v>155108.79</v>
      </c>
      <c r="E85" s="67" t="s">
        <v>59</v>
      </c>
      <c r="F85" s="108"/>
      <c r="G85" s="111"/>
      <c r="H85" s="108"/>
      <c r="I85" s="112"/>
      <c r="J85" s="108"/>
      <c r="K85" s="108"/>
      <c r="L85" s="111"/>
      <c r="M85" s="108"/>
      <c r="N85" s="108"/>
      <c r="O85" s="108"/>
      <c r="P85" s="111"/>
      <c r="Q85" s="108"/>
      <c r="R85" s="45"/>
      <c r="S85" s="44"/>
      <c r="T85" s="44"/>
      <c r="U85" s="44"/>
      <c r="V85" s="44"/>
      <c r="W85" s="44"/>
      <c r="X85" s="44"/>
      <c r="Y85" s="44"/>
      <c r="Z85" s="46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70"/>
      <c r="AO85" s="48"/>
      <c r="AP85" s="71"/>
      <c r="AQ85" s="69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50"/>
      <c r="BI85" s="50"/>
      <c r="BJ85" s="50"/>
      <c r="BK85" s="50"/>
      <c r="BL85" s="50"/>
      <c r="BM85" s="50"/>
      <c r="BN85" s="50"/>
      <c r="BO85" s="50"/>
      <c r="BP85" s="50"/>
      <c r="BQ85" s="72"/>
      <c r="BR85" s="51"/>
      <c r="BS85" s="51"/>
      <c r="BT85" s="51"/>
      <c r="BU85" s="44"/>
    </row>
    <row r="86" spans="1:73" ht="15" customHeight="1" x14ac:dyDescent="0.25">
      <c r="A86" s="63"/>
      <c r="B86" s="82" t="s">
        <v>195</v>
      </c>
      <c r="C86" s="96" t="s">
        <v>196</v>
      </c>
      <c r="D86" s="78">
        <v>386202.41</v>
      </c>
      <c r="E86" s="67" t="s">
        <v>59</v>
      </c>
      <c r="F86" s="108"/>
      <c r="G86" s="111"/>
      <c r="H86" s="108"/>
      <c r="I86" s="112"/>
      <c r="J86" s="108"/>
      <c r="K86" s="108"/>
      <c r="L86" s="111"/>
      <c r="M86" s="108"/>
      <c r="N86" s="108"/>
      <c r="O86" s="108"/>
      <c r="P86" s="111"/>
      <c r="Q86" s="108"/>
      <c r="R86" s="45"/>
      <c r="S86" s="44"/>
      <c r="T86" s="44"/>
      <c r="U86" s="44"/>
      <c r="V86" s="44"/>
      <c r="W86" s="44"/>
      <c r="X86" s="44"/>
      <c r="Y86" s="44"/>
      <c r="Z86" s="46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70"/>
      <c r="AO86" s="48"/>
      <c r="AP86" s="71"/>
      <c r="AQ86" s="69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50"/>
      <c r="BI86" s="50"/>
      <c r="BJ86" s="50"/>
      <c r="BK86" s="50"/>
      <c r="BL86" s="50"/>
      <c r="BM86" s="50"/>
      <c r="BN86" s="50"/>
      <c r="BO86" s="50"/>
      <c r="BP86" s="50"/>
      <c r="BQ86" s="72"/>
      <c r="BR86" s="51"/>
      <c r="BS86" s="51"/>
      <c r="BT86" s="51"/>
      <c r="BU86" s="44"/>
    </row>
    <row r="87" spans="1:73" ht="15" customHeight="1" x14ac:dyDescent="0.25">
      <c r="A87" s="63"/>
      <c r="B87" s="82" t="s">
        <v>197</v>
      </c>
      <c r="C87" s="96" t="s">
        <v>198</v>
      </c>
      <c r="D87" s="78">
        <v>3671.79</v>
      </c>
      <c r="E87" s="67" t="s">
        <v>199</v>
      </c>
      <c r="F87" s="108"/>
      <c r="G87" s="111"/>
      <c r="H87" s="108"/>
      <c r="I87" s="112"/>
      <c r="J87" s="108"/>
      <c r="K87" s="108"/>
      <c r="L87" s="111"/>
      <c r="M87" s="108"/>
      <c r="N87" s="108"/>
      <c r="O87" s="108"/>
      <c r="P87" s="111"/>
      <c r="Q87" s="108"/>
      <c r="R87" s="45"/>
      <c r="S87" s="44"/>
      <c r="T87" s="44"/>
      <c r="U87" s="44"/>
      <c r="V87" s="44"/>
      <c r="W87" s="44"/>
      <c r="X87" s="44"/>
      <c r="Y87" s="44"/>
      <c r="Z87" s="46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70"/>
      <c r="AO87" s="48"/>
      <c r="AP87" s="71"/>
      <c r="AQ87" s="69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50"/>
      <c r="BI87" s="50"/>
      <c r="BJ87" s="50"/>
      <c r="BK87" s="50"/>
      <c r="BL87" s="50"/>
      <c r="BM87" s="50"/>
      <c r="BN87" s="50"/>
      <c r="BO87" s="50"/>
      <c r="BP87" s="50"/>
      <c r="BQ87" s="72"/>
      <c r="BR87" s="51"/>
      <c r="BS87" s="51"/>
      <c r="BT87" s="51"/>
      <c r="BU87" s="44"/>
    </row>
    <row r="88" spans="1:73" ht="15" customHeight="1" x14ac:dyDescent="0.25">
      <c r="A88" s="63"/>
      <c r="B88" s="82" t="s">
        <v>200</v>
      </c>
      <c r="C88" s="96" t="s">
        <v>201</v>
      </c>
      <c r="D88" s="78">
        <v>100896.38</v>
      </c>
      <c r="E88" s="67" t="s">
        <v>56</v>
      </c>
      <c r="F88" s="108"/>
      <c r="G88" s="111"/>
      <c r="H88" s="108"/>
      <c r="I88" s="112"/>
      <c r="J88" s="108"/>
      <c r="K88" s="108"/>
      <c r="L88" s="111"/>
      <c r="M88" s="108"/>
      <c r="N88" s="108"/>
      <c r="O88" s="108"/>
      <c r="P88" s="111"/>
      <c r="Q88" s="108"/>
      <c r="R88" s="45"/>
      <c r="S88" s="44"/>
      <c r="T88" s="44"/>
      <c r="U88" s="44"/>
      <c r="V88" s="44"/>
      <c r="W88" s="44"/>
      <c r="X88" s="44"/>
      <c r="Y88" s="44"/>
      <c r="Z88" s="46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70"/>
      <c r="AO88" s="48"/>
      <c r="AP88" s="71"/>
      <c r="AQ88" s="69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50"/>
      <c r="BI88" s="50"/>
      <c r="BJ88" s="50"/>
      <c r="BK88" s="50"/>
      <c r="BL88" s="50"/>
      <c r="BM88" s="50"/>
      <c r="BN88" s="50"/>
      <c r="BO88" s="50"/>
      <c r="BP88" s="50"/>
      <c r="BQ88" s="72"/>
      <c r="BR88" s="51"/>
      <c r="BS88" s="51"/>
      <c r="BT88" s="51"/>
      <c r="BU88" s="44"/>
    </row>
    <row r="89" spans="1:73" ht="15" customHeight="1" x14ac:dyDescent="0.25">
      <c r="A89" s="63"/>
      <c r="B89" s="82" t="s">
        <v>202</v>
      </c>
      <c r="C89" s="96" t="s">
        <v>203</v>
      </c>
      <c r="D89" s="78">
        <v>26708.39</v>
      </c>
      <c r="E89" s="67" t="s">
        <v>59</v>
      </c>
      <c r="F89" s="108"/>
      <c r="G89" s="111"/>
      <c r="H89" s="108"/>
      <c r="I89" s="112"/>
      <c r="J89" s="108"/>
      <c r="K89" s="108"/>
      <c r="L89" s="111"/>
      <c r="M89" s="108"/>
      <c r="N89" s="108"/>
      <c r="O89" s="108"/>
      <c r="P89" s="111"/>
      <c r="Q89" s="108"/>
      <c r="R89" s="45"/>
      <c r="S89" s="44"/>
      <c r="T89" s="44"/>
      <c r="U89" s="44"/>
      <c r="V89" s="44"/>
      <c r="W89" s="44"/>
      <c r="X89" s="44"/>
      <c r="Y89" s="44"/>
      <c r="Z89" s="46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70"/>
      <c r="AO89" s="48"/>
      <c r="AP89" s="71"/>
      <c r="AQ89" s="69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50"/>
      <c r="BI89" s="50"/>
      <c r="BJ89" s="50"/>
      <c r="BK89" s="50"/>
      <c r="BL89" s="50"/>
      <c r="BM89" s="50"/>
      <c r="BN89" s="50"/>
      <c r="BO89" s="50"/>
      <c r="BP89" s="50"/>
      <c r="BQ89" s="72"/>
      <c r="BR89" s="51"/>
      <c r="BS89" s="51"/>
      <c r="BT89" s="51"/>
      <c r="BU89" s="44"/>
    </row>
    <row r="90" spans="1:73" ht="15" customHeight="1" x14ac:dyDescent="0.25">
      <c r="A90" s="63"/>
      <c r="B90" s="82"/>
      <c r="C90" s="114"/>
      <c r="D90" s="78"/>
      <c r="E90" s="67"/>
      <c r="F90" s="108"/>
      <c r="G90" s="111"/>
      <c r="H90" s="108"/>
      <c r="I90" s="112"/>
      <c r="J90" s="108"/>
      <c r="K90" s="108"/>
      <c r="L90" s="111"/>
      <c r="M90" s="108"/>
      <c r="N90" s="108"/>
      <c r="O90" s="108"/>
      <c r="P90" s="111"/>
      <c r="Q90" s="108"/>
      <c r="R90" s="45"/>
      <c r="S90" s="44"/>
      <c r="T90" s="44"/>
      <c r="U90" s="44"/>
      <c r="V90" s="44"/>
      <c r="W90" s="44"/>
      <c r="X90" s="44"/>
      <c r="Y90" s="44"/>
      <c r="Z90" s="46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70"/>
      <c r="AO90" s="48"/>
      <c r="AP90" s="71"/>
      <c r="AQ90" s="69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50"/>
      <c r="BI90" s="50"/>
      <c r="BJ90" s="50"/>
      <c r="BK90" s="50"/>
      <c r="BL90" s="50"/>
      <c r="BM90" s="50"/>
      <c r="BN90" s="50"/>
      <c r="BO90" s="50"/>
      <c r="BP90" s="50"/>
      <c r="BQ90" s="72"/>
      <c r="BR90" s="51"/>
      <c r="BS90" s="51"/>
      <c r="BT90" s="51"/>
      <c r="BU90" s="44"/>
    </row>
    <row r="91" spans="1:73" ht="15" customHeight="1" x14ac:dyDescent="0.25">
      <c r="A91" s="63" t="s">
        <v>204</v>
      </c>
      <c r="B91" s="104" t="s">
        <v>205</v>
      </c>
      <c r="C91" s="105"/>
      <c r="D91" s="106">
        <f>SUM(D92:D97)</f>
        <v>7490006.4800000004</v>
      </c>
      <c r="E91" s="67" t="s">
        <v>95</v>
      </c>
      <c r="F91" s="108"/>
      <c r="G91" s="111"/>
      <c r="H91" s="108"/>
      <c r="I91" s="112"/>
      <c r="J91" s="108"/>
      <c r="K91" s="108"/>
      <c r="L91" s="111"/>
      <c r="M91" s="108"/>
      <c r="N91" s="108"/>
      <c r="O91" s="108"/>
      <c r="P91" s="111"/>
      <c r="Q91" s="108"/>
      <c r="R91" s="45"/>
      <c r="S91" s="44"/>
      <c r="T91" s="44"/>
      <c r="U91" s="44"/>
      <c r="V91" s="44"/>
      <c r="W91" s="44"/>
      <c r="X91" s="44"/>
      <c r="Y91" s="44"/>
      <c r="Z91" s="46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70"/>
      <c r="AO91" s="48"/>
      <c r="AP91" s="71"/>
      <c r="AQ91" s="69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50"/>
      <c r="BI91" s="50"/>
      <c r="BJ91" s="50"/>
      <c r="BK91" s="50"/>
      <c r="BL91" s="50"/>
      <c r="BM91" s="50"/>
      <c r="BN91" s="50"/>
      <c r="BO91" s="50"/>
      <c r="BP91" s="50"/>
      <c r="BQ91" s="72"/>
      <c r="BR91" s="51"/>
      <c r="BS91" s="51"/>
      <c r="BT91" s="51"/>
      <c r="BU91" s="44"/>
    </row>
    <row r="92" spans="1:73" ht="15" customHeight="1" x14ac:dyDescent="0.25">
      <c r="A92" s="63"/>
      <c r="B92" s="82" t="s">
        <v>206</v>
      </c>
      <c r="C92" s="105" t="s">
        <v>207</v>
      </c>
      <c r="D92" s="78">
        <v>6121686.0899999999</v>
      </c>
      <c r="E92" s="67"/>
      <c r="F92" s="108"/>
      <c r="G92" s="111"/>
      <c r="H92" s="108"/>
      <c r="I92" s="112"/>
      <c r="J92" s="108"/>
      <c r="K92" s="108"/>
      <c r="L92" s="111"/>
      <c r="M92" s="108"/>
      <c r="N92" s="108"/>
      <c r="O92" s="108"/>
      <c r="P92" s="111"/>
      <c r="Q92" s="108"/>
      <c r="R92" s="45"/>
      <c r="S92" s="44"/>
      <c r="T92" s="44"/>
      <c r="U92" s="44"/>
      <c r="V92" s="44"/>
      <c r="W92" s="44"/>
      <c r="X92" s="44"/>
      <c r="Y92" s="44"/>
      <c r="Z92" s="46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70"/>
      <c r="AO92" s="48"/>
      <c r="AP92" s="71"/>
      <c r="AQ92" s="69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50"/>
      <c r="BI92" s="50"/>
      <c r="BJ92" s="50"/>
      <c r="BK92" s="50"/>
      <c r="BL92" s="50"/>
      <c r="BM92" s="50"/>
      <c r="BN92" s="50"/>
      <c r="BO92" s="50"/>
      <c r="BP92" s="50"/>
      <c r="BQ92" s="72"/>
      <c r="BR92" s="51"/>
      <c r="BS92" s="51"/>
      <c r="BT92" s="51"/>
      <c r="BU92" s="44"/>
    </row>
    <row r="93" spans="1:73" ht="15" customHeight="1" x14ac:dyDescent="0.25">
      <c r="A93" s="63"/>
      <c r="B93" s="82" t="s">
        <v>208</v>
      </c>
      <c r="C93" s="105" t="s">
        <v>209</v>
      </c>
      <c r="D93" s="78">
        <v>421936.17</v>
      </c>
      <c r="E93" s="67"/>
      <c r="F93" s="108"/>
      <c r="G93" s="111"/>
      <c r="H93" s="108"/>
      <c r="I93" s="112"/>
      <c r="J93" s="108"/>
      <c r="K93" s="108"/>
      <c r="L93" s="111"/>
      <c r="M93" s="108"/>
      <c r="N93" s="108"/>
      <c r="O93" s="108"/>
      <c r="P93" s="111"/>
      <c r="Q93" s="108"/>
      <c r="R93" s="45"/>
      <c r="S93" s="44"/>
      <c r="T93" s="44"/>
      <c r="U93" s="44"/>
      <c r="V93" s="44"/>
      <c r="W93" s="44"/>
      <c r="X93" s="44"/>
      <c r="Y93" s="44"/>
      <c r="Z93" s="46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70"/>
      <c r="AO93" s="48"/>
      <c r="AP93" s="71"/>
      <c r="AQ93" s="69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50"/>
      <c r="BI93" s="50"/>
      <c r="BJ93" s="50"/>
      <c r="BK93" s="50"/>
      <c r="BL93" s="50"/>
      <c r="BM93" s="50"/>
      <c r="BN93" s="50"/>
      <c r="BO93" s="50"/>
      <c r="BP93" s="50"/>
      <c r="BQ93" s="72"/>
      <c r="BR93" s="51"/>
      <c r="BS93" s="51"/>
      <c r="BT93" s="51"/>
      <c r="BU93" s="44"/>
    </row>
    <row r="94" spans="1:73" ht="15" customHeight="1" x14ac:dyDescent="0.25">
      <c r="A94" s="63"/>
      <c r="B94" s="82" t="s">
        <v>210</v>
      </c>
      <c r="C94" s="105" t="s">
        <v>211</v>
      </c>
      <c r="D94" s="78">
        <v>194979</v>
      </c>
      <c r="E94" s="67"/>
      <c r="F94" s="108"/>
      <c r="G94" s="111"/>
      <c r="H94" s="108"/>
      <c r="I94" s="112"/>
      <c r="J94" s="108"/>
      <c r="K94" s="108"/>
      <c r="L94" s="111"/>
      <c r="M94" s="108"/>
      <c r="N94" s="108"/>
      <c r="O94" s="108"/>
      <c r="P94" s="111"/>
      <c r="Q94" s="108"/>
      <c r="R94" s="45"/>
      <c r="S94" s="44"/>
      <c r="T94" s="44"/>
      <c r="U94" s="44"/>
      <c r="V94" s="44"/>
      <c r="W94" s="44"/>
      <c r="X94" s="44"/>
      <c r="Y94" s="44"/>
      <c r="Z94" s="46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70"/>
      <c r="AO94" s="48"/>
      <c r="AP94" s="71"/>
      <c r="AQ94" s="69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50"/>
      <c r="BI94" s="50"/>
      <c r="BJ94" s="50"/>
      <c r="BK94" s="50"/>
      <c r="BL94" s="50"/>
      <c r="BM94" s="50"/>
      <c r="BN94" s="50"/>
      <c r="BO94" s="50"/>
      <c r="BP94" s="50"/>
      <c r="BQ94" s="72"/>
      <c r="BR94" s="51"/>
      <c r="BS94" s="51"/>
      <c r="BT94" s="51"/>
      <c r="BU94" s="44"/>
    </row>
    <row r="95" spans="1:73" ht="15" customHeight="1" x14ac:dyDescent="0.25">
      <c r="A95" s="63"/>
      <c r="B95" s="82" t="s">
        <v>212</v>
      </c>
      <c r="C95" s="105" t="s">
        <v>213</v>
      </c>
      <c r="D95" s="78">
        <v>10000</v>
      </c>
      <c r="E95" s="67"/>
      <c r="F95" s="108"/>
      <c r="G95" s="111"/>
      <c r="H95" s="108"/>
      <c r="I95" s="112"/>
      <c r="J95" s="108"/>
      <c r="K95" s="108"/>
      <c r="L95" s="111"/>
      <c r="M95" s="108"/>
      <c r="N95" s="108"/>
      <c r="O95" s="108"/>
      <c r="P95" s="111"/>
      <c r="Q95" s="108"/>
      <c r="R95" s="45"/>
      <c r="S95" s="44"/>
      <c r="T95" s="44"/>
      <c r="U95" s="44"/>
      <c r="V95" s="44"/>
      <c r="W95" s="44"/>
      <c r="X95" s="44"/>
      <c r="Y95" s="44"/>
      <c r="Z95" s="46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70"/>
      <c r="AO95" s="48"/>
      <c r="AP95" s="71"/>
      <c r="AQ95" s="69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50"/>
      <c r="BI95" s="50"/>
      <c r="BJ95" s="50"/>
      <c r="BK95" s="50"/>
      <c r="BL95" s="50"/>
      <c r="BM95" s="50"/>
      <c r="BN95" s="50"/>
      <c r="BO95" s="50"/>
      <c r="BP95" s="50"/>
      <c r="BQ95" s="72"/>
      <c r="BR95" s="51"/>
      <c r="BS95" s="51"/>
      <c r="BT95" s="51"/>
      <c r="BU95" s="44"/>
    </row>
    <row r="96" spans="1:73" ht="15" customHeight="1" x14ac:dyDescent="0.25">
      <c r="A96" s="63"/>
      <c r="B96" s="82" t="s">
        <v>214</v>
      </c>
      <c r="C96" s="105" t="s">
        <v>215</v>
      </c>
      <c r="D96" s="78">
        <v>373081.7</v>
      </c>
      <c r="E96" s="67"/>
      <c r="F96" s="108"/>
      <c r="G96" s="111"/>
      <c r="H96" s="108"/>
      <c r="I96" s="112"/>
      <c r="J96" s="108"/>
      <c r="K96" s="108"/>
      <c r="L96" s="111"/>
      <c r="M96" s="108"/>
      <c r="N96" s="108"/>
      <c r="O96" s="108"/>
      <c r="P96" s="111"/>
      <c r="Q96" s="108"/>
      <c r="R96" s="45"/>
      <c r="S96" s="44"/>
      <c r="T96" s="44"/>
      <c r="U96" s="44"/>
      <c r="V96" s="44"/>
      <c r="W96" s="44"/>
      <c r="X96" s="44"/>
      <c r="Y96" s="44"/>
      <c r="Z96" s="46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70"/>
      <c r="AO96" s="48"/>
      <c r="AP96" s="71"/>
      <c r="AQ96" s="69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50"/>
      <c r="BI96" s="50"/>
      <c r="BJ96" s="50"/>
      <c r="BK96" s="50"/>
      <c r="BL96" s="50"/>
      <c r="BM96" s="50"/>
      <c r="BN96" s="50"/>
      <c r="BO96" s="50"/>
      <c r="BP96" s="50"/>
      <c r="BQ96" s="72"/>
      <c r="BR96" s="51"/>
      <c r="BS96" s="51"/>
      <c r="BT96" s="51"/>
      <c r="BU96" s="44"/>
    </row>
    <row r="97" spans="1:123" ht="15" customHeight="1" x14ac:dyDescent="0.25">
      <c r="A97" s="63"/>
      <c r="B97" s="82" t="s">
        <v>216</v>
      </c>
      <c r="C97" s="105" t="s">
        <v>217</v>
      </c>
      <c r="D97" s="78">
        <v>368323.52</v>
      </c>
      <c r="E97" s="67"/>
      <c r="F97" s="108"/>
      <c r="G97" s="111"/>
      <c r="H97" s="108"/>
      <c r="I97" s="112"/>
      <c r="J97" s="108"/>
      <c r="K97" s="108"/>
      <c r="L97" s="111"/>
      <c r="M97" s="108"/>
      <c r="N97" s="108"/>
      <c r="O97" s="108"/>
      <c r="P97" s="111"/>
      <c r="Q97" s="108"/>
      <c r="R97" s="45"/>
      <c r="S97" s="44"/>
      <c r="T97" s="44"/>
      <c r="U97" s="44"/>
      <c r="V97" s="44"/>
      <c r="W97" s="44"/>
      <c r="X97" s="44"/>
      <c r="Y97" s="44"/>
      <c r="Z97" s="46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70"/>
      <c r="AO97" s="48"/>
      <c r="AP97" s="71"/>
      <c r="AQ97" s="69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50"/>
      <c r="BI97" s="50"/>
      <c r="BJ97" s="50"/>
      <c r="BK97" s="50"/>
      <c r="BL97" s="50"/>
      <c r="BM97" s="50"/>
      <c r="BN97" s="50"/>
      <c r="BO97" s="50"/>
      <c r="BP97" s="50"/>
      <c r="BQ97" s="72"/>
      <c r="BR97" s="51"/>
      <c r="BS97" s="51"/>
      <c r="BT97" s="51"/>
      <c r="BU97" s="44"/>
    </row>
    <row r="98" spans="1:123" s="124" customFormat="1" ht="28.5" customHeight="1" x14ac:dyDescent="0.25">
      <c r="A98" s="115"/>
      <c r="B98" s="109"/>
      <c r="C98" s="105"/>
      <c r="D98" s="78"/>
      <c r="E98" s="67"/>
      <c r="F98" s="68"/>
      <c r="G98" s="68"/>
      <c r="H98" s="68"/>
      <c r="I98" s="116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68"/>
      <c r="AA98" s="117"/>
      <c r="AB98" s="117"/>
      <c r="AC98" s="118"/>
      <c r="AD98" s="117"/>
      <c r="AE98" s="117"/>
      <c r="AF98" s="117"/>
      <c r="AG98" s="117"/>
      <c r="AH98" s="117"/>
      <c r="AI98" s="117"/>
      <c r="AJ98" s="117"/>
      <c r="AK98" s="117"/>
      <c r="AL98" s="117"/>
      <c r="AM98" s="117"/>
      <c r="AN98" s="117"/>
      <c r="AO98" s="117"/>
      <c r="AP98" s="119"/>
      <c r="AQ98" s="120"/>
      <c r="AR98" s="117"/>
      <c r="AS98" s="117"/>
      <c r="AT98" s="117"/>
      <c r="AU98" s="117"/>
      <c r="AV98" s="117"/>
      <c r="AW98" s="44"/>
      <c r="AX98" s="44"/>
      <c r="AY98" s="44"/>
      <c r="AZ98" s="44"/>
      <c r="BA98" s="44"/>
      <c r="BB98" s="117"/>
      <c r="BC98" s="117"/>
      <c r="BD98" s="117"/>
      <c r="BE98" s="117"/>
      <c r="BF98" s="117"/>
      <c r="BG98" s="117"/>
      <c r="BH98" s="121"/>
      <c r="BI98" s="121"/>
      <c r="BJ98" s="121"/>
      <c r="BK98" s="121"/>
      <c r="BL98" s="121"/>
      <c r="BM98" s="121"/>
      <c r="BN98" s="121"/>
      <c r="BO98" s="121"/>
      <c r="BP98" s="121"/>
      <c r="BQ98" s="122"/>
      <c r="BR98" s="121"/>
      <c r="BS98" s="121"/>
      <c r="BT98" s="121"/>
      <c r="BU98" s="121"/>
      <c r="BV98" s="123"/>
      <c r="BW98" s="123"/>
      <c r="BX98" s="123"/>
      <c r="BY98" s="123"/>
      <c r="BZ98" s="123"/>
      <c r="CA98" s="123"/>
      <c r="CB98" s="123"/>
      <c r="CC98" s="123"/>
      <c r="CD98" s="123"/>
      <c r="CE98" s="123"/>
      <c r="CF98" s="123"/>
      <c r="CG98" s="123"/>
      <c r="CH98" s="123"/>
      <c r="CI98" s="123"/>
      <c r="CJ98" s="123"/>
      <c r="CK98" s="123"/>
      <c r="CL98" s="123"/>
      <c r="CM98" s="123"/>
      <c r="CN98" s="123"/>
      <c r="CO98" s="123"/>
      <c r="CP98" s="123"/>
      <c r="CQ98" s="123"/>
      <c r="CR98" s="123"/>
      <c r="CS98" s="123"/>
      <c r="CT98" s="123"/>
      <c r="CU98" s="123"/>
      <c r="CV98" s="123"/>
      <c r="CW98" s="123"/>
      <c r="CX98" s="123"/>
      <c r="CY98" s="123"/>
      <c r="CZ98" s="123"/>
      <c r="DA98" s="123"/>
      <c r="DB98" s="123"/>
      <c r="DC98" s="123"/>
      <c r="DD98" s="123"/>
      <c r="DE98" s="123"/>
      <c r="DF98" s="123"/>
      <c r="DG98" s="123"/>
      <c r="DH98" s="123"/>
      <c r="DI98" s="123"/>
      <c r="DJ98" s="123"/>
      <c r="DK98" s="123"/>
      <c r="DL98" s="123"/>
      <c r="DM98" s="123"/>
      <c r="DN98" s="123"/>
      <c r="DO98" s="123"/>
      <c r="DP98" s="123"/>
      <c r="DQ98" s="123"/>
      <c r="DR98" s="123"/>
      <c r="DS98" s="123"/>
    </row>
    <row r="99" spans="1:123" s="127" customFormat="1" ht="28.5" customHeight="1" x14ac:dyDescent="0.25">
      <c r="A99" s="125"/>
      <c r="B99" s="126"/>
      <c r="D99" s="128"/>
      <c r="E99" s="129"/>
      <c r="F99" s="130"/>
      <c r="G99" s="130"/>
      <c r="H99" s="130"/>
      <c r="I99" s="131"/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0"/>
      <c r="AA99" s="132"/>
      <c r="AB99" s="132"/>
      <c r="AC99" s="133"/>
      <c r="AD99" s="132"/>
      <c r="AE99" s="132"/>
      <c r="AF99" s="132"/>
      <c r="AG99" s="132"/>
      <c r="AH99" s="132"/>
      <c r="AI99" s="132"/>
      <c r="AJ99" s="132"/>
      <c r="AK99" s="132"/>
      <c r="AL99" s="132"/>
      <c r="AM99" s="132"/>
      <c r="AN99" s="132"/>
      <c r="AO99" s="132"/>
      <c r="AP99" s="134"/>
      <c r="AQ99" s="131"/>
      <c r="AR99" s="132"/>
      <c r="AS99" s="132"/>
      <c r="AT99" s="132"/>
      <c r="AU99" s="132"/>
      <c r="AV99" s="132"/>
      <c r="AW99" s="135"/>
      <c r="AX99" s="135"/>
      <c r="AY99" s="135"/>
      <c r="AZ99" s="135"/>
      <c r="BA99" s="135"/>
      <c r="BB99" s="132"/>
      <c r="BC99" s="132"/>
      <c r="BD99" s="132"/>
      <c r="BE99" s="132"/>
      <c r="BF99" s="132"/>
      <c r="BG99" s="132"/>
      <c r="BH99" s="136"/>
      <c r="BI99" s="136"/>
      <c r="BJ99" s="136"/>
      <c r="BK99" s="136"/>
      <c r="BL99" s="136"/>
      <c r="BM99" s="136"/>
      <c r="BN99" s="136"/>
      <c r="BO99" s="136"/>
      <c r="BP99" s="136"/>
      <c r="BQ99" s="137"/>
      <c r="BR99" s="136"/>
      <c r="BS99" s="136"/>
      <c r="BT99" s="136"/>
      <c r="BU99" s="136"/>
    </row>
    <row r="100" spans="1:123" s="144" customFormat="1" ht="30" customHeight="1" x14ac:dyDescent="0.25">
      <c r="A100" s="115"/>
      <c r="B100" s="103"/>
      <c r="C100" s="96"/>
      <c r="D100" s="78"/>
      <c r="E100" s="67"/>
      <c r="F100" s="68"/>
      <c r="G100" s="68"/>
      <c r="H100" s="68"/>
      <c r="I100" s="138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40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41"/>
      <c r="AQ100" s="138"/>
      <c r="AR100" s="139"/>
      <c r="AS100" s="139"/>
      <c r="AT100" s="139"/>
      <c r="AU100" s="139"/>
      <c r="AV100" s="139"/>
      <c r="AW100" s="139"/>
      <c r="AX100" s="139"/>
      <c r="AY100" s="139"/>
      <c r="AZ100" s="139"/>
      <c r="BA100" s="139"/>
      <c r="BB100" s="139"/>
      <c r="BC100" s="139"/>
      <c r="BD100" s="139"/>
      <c r="BE100" s="139"/>
      <c r="BF100" s="139"/>
      <c r="BG100" s="139"/>
      <c r="BH100" s="142"/>
      <c r="BI100" s="142"/>
      <c r="BJ100" s="142"/>
      <c r="BK100" s="142"/>
      <c r="BL100" s="142"/>
      <c r="BM100" s="142"/>
      <c r="BN100" s="142"/>
      <c r="BO100" s="142"/>
      <c r="BP100" s="142"/>
      <c r="BQ100" s="143"/>
      <c r="BR100" s="142"/>
      <c r="BS100" s="142"/>
      <c r="BT100" s="142"/>
      <c r="BU100" s="142"/>
    </row>
    <row r="101" spans="1:123" s="124" customFormat="1" ht="17.25" customHeight="1" thickBot="1" x14ac:dyDescent="0.3">
      <c r="A101" s="115"/>
      <c r="B101" s="145"/>
      <c r="C101" s="146"/>
      <c r="D101" s="78"/>
      <c r="E101" s="68"/>
      <c r="F101" s="68"/>
      <c r="G101" s="68"/>
      <c r="H101" s="117"/>
      <c r="I101" s="120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68"/>
      <c r="AA101" s="117"/>
      <c r="AB101" s="117"/>
      <c r="AC101" s="118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47"/>
      <c r="AN101" s="117"/>
      <c r="AO101" s="117"/>
      <c r="AP101" s="119"/>
      <c r="AQ101" s="120"/>
      <c r="AR101" s="117"/>
      <c r="AS101" s="117"/>
      <c r="AT101" s="117"/>
      <c r="AU101" s="117"/>
      <c r="AV101" s="117"/>
      <c r="AW101" s="44"/>
      <c r="AX101" s="44"/>
      <c r="AY101" s="44"/>
      <c r="AZ101" s="44"/>
      <c r="BA101" s="44"/>
      <c r="BB101" s="117"/>
      <c r="BC101" s="117"/>
      <c r="BD101" s="117"/>
      <c r="BE101" s="117"/>
      <c r="BF101" s="117"/>
      <c r="BG101" s="117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2"/>
      <c r="BR101" s="121"/>
      <c r="BS101" s="121"/>
      <c r="BT101" s="121"/>
      <c r="BU101" s="121"/>
      <c r="BV101" s="123"/>
      <c r="BW101" s="123"/>
      <c r="BX101" s="123"/>
      <c r="BY101" s="123"/>
      <c r="BZ101" s="123"/>
      <c r="CA101" s="123"/>
      <c r="CB101" s="123"/>
      <c r="CC101" s="123"/>
      <c r="CD101" s="123"/>
      <c r="CE101" s="123"/>
      <c r="CF101" s="123"/>
      <c r="CG101" s="123"/>
      <c r="CH101" s="123"/>
      <c r="CI101" s="123"/>
      <c r="CJ101" s="123"/>
      <c r="CK101" s="123"/>
      <c r="CL101" s="123"/>
      <c r="CM101" s="123"/>
      <c r="CN101" s="123"/>
      <c r="CO101" s="123"/>
      <c r="CP101" s="123"/>
      <c r="CQ101" s="123"/>
      <c r="CR101" s="123"/>
      <c r="CS101" s="123"/>
      <c r="CT101" s="123"/>
      <c r="CU101" s="123"/>
      <c r="CV101" s="123"/>
      <c r="CW101" s="123"/>
      <c r="CX101" s="123"/>
      <c r="CY101" s="123"/>
      <c r="CZ101" s="123"/>
      <c r="DA101" s="123"/>
      <c r="DB101" s="123"/>
      <c r="DC101" s="123"/>
      <c r="DD101" s="123"/>
      <c r="DE101" s="123"/>
      <c r="DF101" s="123"/>
      <c r="DG101" s="123"/>
      <c r="DH101" s="123"/>
      <c r="DI101" s="123"/>
      <c r="DJ101" s="123"/>
      <c r="DK101" s="123"/>
      <c r="DL101" s="123"/>
      <c r="DM101" s="123"/>
      <c r="DN101" s="123"/>
      <c r="DO101" s="123"/>
      <c r="DP101" s="123"/>
      <c r="DQ101" s="123"/>
      <c r="DR101" s="123"/>
      <c r="DS101" s="123"/>
    </row>
    <row r="102" spans="1:123" s="124" customFormat="1" ht="28.5" customHeight="1" thickBot="1" x14ac:dyDescent="0.45">
      <c r="A102" s="115"/>
      <c r="B102" s="145"/>
      <c r="C102" s="146"/>
      <c r="D102" s="78"/>
      <c r="E102" s="148"/>
      <c r="F102" s="149" t="s">
        <v>218</v>
      </c>
      <c r="G102" s="150"/>
      <c r="H102" s="117"/>
      <c r="I102" s="117"/>
      <c r="J102" s="117"/>
      <c r="K102" s="117"/>
      <c r="L102" s="117"/>
      <c r="M102" s="151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68"/>
      <c r="AA102" s="117"/>
      <c r="AB102" s="117"/>
      <c r="AC102" s="118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9"/>
      <c r="AQ102" s="120"/>
      <c r="AR102" s="117"/>
      <c r="AS102" s="117"/>
      <c r="AT102" s="117"/>
      <c r="AU102" s="117"/>
      <c r="AV102" s="117"/>
      <c r="AW102" s="44"/>
      <c r="AX102" s="44"/>
      <c r="AY102" s="44"/>
      <c r="AZ102" s="44"/>
      <c r="BA102" s="44"/>
      <c r="BB102" s="117"/>
      <c r="BC102" s="117"/>
      <c r="BD102" s="117"/>
      <c r="BE102" s="117"/>
      <c r="BF102" s="117"/>
      <c r="BG102" s="117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2"/>
      <c r="BR102" s="121"/>
      <c r="BS102" s="121"/>
      <c r="BT102" s="121"/>
      <c r="BU102" s="121"/>
      <c r="BV102" s="123"/>
      <c r="BW102" s="123"/>
      <c r="BX102" s="123"/>
      <c r="BY102" s="123"/>
      <c r="BZ102" s="123"/>
      <c r="CA102" s="123"/>
      <c r="CB102" s="123"/>
      <c r="CC102" s="123"/>
      <c r="CD102" s="123"/>
      <c r="CE102" s="123"/>
      <c r="CF102" s="123"/>
      <c r="CG102" s="123"/>
      <c r="CH102" s="123"/>
      <c r="CI102" s="123"/>
      <c r="CJ102" s="123"/>
      <c r="CK102" s="123"/>
      <c r="CL102" s="123"/>
      <c r="CM102" s="123"/>
      <c r="CN102" s="123"/>
      <c r="CO102" s="123"/>
      <c r="CP102" s="123"/>
      <c r="CQ102" s="123"/>
      <c r="CR102" s="123"/>
      <c r="CS102" s="123"/>
      <c r="CT102" s="123"/>
      <c r="CU102" s="123"/>
      <c r="CV102" s="123"/>
      <c r="CW102" s="123"/>
      <c r="CX102" s="123"/>
      <c r="CY102" s="123"/>
      <c r="CZ102" s="123"/>
      <c r="DA102" s="123"/>
      <c r="DB102" s="123"/>
      <c r="DC102" s="123"/>
      <c r="DD102" s="123"/>
      <c r="DE102" s="123"/>
      <c r="DF102" s="123"/>
      <c r="DG102" s="123"/>
      <c r="DH102" s="123"/>
      <c r="DI102" s="123"/>
      <c r="DJ102" s="123"/>
      <c r="DK102" s="123"/>
      <c r="DL102" s="123"/>
      <c r="DM102" s="123"/>
      <c r="DN102" s="123"/>
      <c r="DO102" s="123"/>
      <c r="DP102" s="123"/>
      <c r="DQ102" s="123"/>
      <c r="DR102" s="123"/>
      <c r="DS102" s="123"/>
    </row>
    <row r="103" spans="1:123" s="124" customFormat="1" ht="17.25" customHeight="1" x14ac:dyDescent="0.25">
      <c r="A103" s="152"/>
      <c r="B103" s="145"/>
      <c r="C103" s="146"/>
      <c r="D103" s="78"/>
      <c r="E103" s="150">
        <v>0</v>
      </c>
      <c r="F103" s="153">
        <f>D12+D13+D21+D26+D29+D49+D91</f>
        <v>45270965.510000005</v>
      </c>
      <c r="G103" s="154"/>
      <c r="H103" s="117"/>
      <c r="I103" s="120"/>
      <c r="J103" s="117"/>
      <c r="K103" s="117"/>
      <c r="L103" s="44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68"/>
      <c r="AA103" s="117"/>
      <c r="AB103" s="117"/>
      <c r="AC103" s="118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9"/>
      <c r="AQ103" s="120"/>
      <c r="AR103" s="117"/>
      <c r="AS103" s="117"/>
      <c r="AT103" s="117"/>
      <c r="AU103" s="117"/>
      <c r="AV103" s="117"/>
      <c r="AW103" s="44"/>
      <c r="AX103" s="44"/>
      <c r="AY103" s="44"/>
      <c r="AZ103" s="44"/>
      <c r="BA103" s="44"/>
      <c r="BB103" s="117"/>
      <c r="BC103" s="117"/>
      <c r="BD103" s="117"/>
      <c r="BE103" s="117"/>
      <c r="BF103" s="117"/>
      <c r="BG103" s="117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2"/>
      <c r="BR103" s="121"/>
      <c r="BS103" s="121"/>
      <c r="BT103" s="121"/>
      <c r="BU103" s="121"/>
      <c r="BV103" s="123"/>
      <c r="BW103" s="123"/>
      <c r="BX103" s="123"/>
      <c r="BY103" s="123"/>
      <c r="BZ103" s="123"/>
      <c r="CA103" s="123"/>
      <c r="CB103" s="123"/>
      <c r="CC103" s="123"/>
      <c r="CD103" s="123"/>
      <c r="CE103" s="123"/>
      <c r="CF103" s="123"/>
      <c r="CG103" s="123"/>
      <c r="CH103" s="123"/>
      <c r="CI103" s="123"/>
      <c r="CJ103" s="123"/>
      <c r="CK103" s="123"/>
      <c r="CL103" s="123"/>
      <c r="CM103" s="123"/>
      <c r="CN103" s="123"/>
      <c r="CO103" s="123"/>
      <c r="CP103" s="123"/>
      <c r="CQ103" s="123"/>
      <c r="CR103" s="123"/>
      <c r="CS103" s="123"/>
      <c r="CT103" s="123"/>
      <c r="CU103" s="123"/>
      <c r="CV103" s="123"/>
      <c r="CW103" s="123"/>
      <c r="CX103" s="123"/>
      <c r="CY103" s="123"/>
      <c r="CZ103" s="123"/>
      <c r="DA103" s="123"/>
      <c r="DB103" s="123"/>
      <c r="DC103" s="123"/>
      <c r="DD103" s="123"/>
      <c r="DE103" s="123"/>
      <c r="DF103" s="123"/>
      <c r="DG103" s="123"/>
      <c r="DH103" s="123"/>
      <c r="DI103" s="123"/>
      <c r="DJ103" s="123"/>
      <c r="DK103" s="123"/>
      <c r="DL103" s="123"/>
      <c r="DM103" s="123"/>
      <c r="DN103" s="123"/>
      <c r="DO103" s="123"/>
      <c r="DP103" s="123"/>
      <c r="DQ103" s="123"/>
      <c r="DR103" s="123"/>
      <c r="DS103" s="123"/>
    </row>
    <row r="104" spans="1:123" s="124" customFormat="1" ht="18" customHeight="1" x14ac:dyDescent="0.25">
      <c r="A104" s="155"/>
      <c r="B104" s="145"/>
      <c r="C104" s="146"/>
      <c r="D104" s="78"/>
      <c r="E104" s="150">
        <v>1</v>
      </c>
      <c r="F104" s="153">
        <f>D18+L20+M20+P20+D25+D33+D54-D55+D61+D66-D77+D81-D84-D85-D86-D87-D88-D89</f>
        <v>9720489.4800000004</v>
      </c>
      <c r="G104" s="154"/>
      <c r="H104" s="117"/>
      <c r="I104" s="120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68"/>
      <c r="AA104" s="117"/>
      <c r="AB104" s="117"/>
      <c r="AC104" s="118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9"/>
      <c r="AQ104" s="120"/>
      <c r="AR104" s="117"/>
      <c r="AS104" s="117"/>
      <c r="AT104" s="117"/>
      <c r="AU104" s="117"/>
      <c r="AV104" s="117"/>
      <c r="AW104" s="44"/>
      <c r="AX104" s="44"/>
      <c r="AY104" s="44"/>
      <c r="AZ104" s="44"/>
      <c r="BA104" s="44"/>
      <c r="BB104" s="117"/>
      <c r="BC104" s="117"/>
      <c r="BD104" s="117"/>
      <c r="BE104" s="117"/>
      <c r="BF104" s="117"/>
      <c r="BG104" s="117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2"/>
      <c r="BR104" s="121"/>
      <c r="BS104" s="121"/>
      <c r="BT104" s="121"/>
      <c r="BU104" s="121"/>
      <c r="BV104" s="123"/>
      <c r="BW104" s="123"/>
      <c r="BX104" s="123"/>
      <c r="BY104" s="123"/>
      <c r="BZ104" s="123"/>
      <c r="CA104" s="123"/>
      <c r="CB104" s="123"/>
      <c r="CC104" s="123"/>
      <c r="CD104" s="123"/>
      <c r="CE104" s="123"/>
      <c r="CF104" s="123"/>
      <c r="CG104" s="123"/>
      <c r="CH104" s="123"/>
      <c r="CI104" s="123"/>
      <c r="CJ104" s="123"/>
      <c r="CK104" s="123"/>
      <c r="CL104" s="123"/>
      <c r="CM104" s="123"/>
      <c r="CN104" s="123"/>
      <c r="CO104" s="123"/>
      <c r="CP104" s="123"/>
      <c r="CQ104" s="123"/>
      <c r="CR104" s="123"/>
      <c r="CS104" s="123"/>
      <c r="CT104" s="123"/>
      <c r="CU104" s="123"/>
      <c r="CV104" s="123"/>
      <c r="CW104" s="123"/>
      <c r="CX104" s="123"/>
      <c r="CY104" s="123"/>
      <c r="CZ104" s="123"/>
      <c r="DA104" s="123"/>
      <c r="DB104" s="123"/>
      <c r="DC104" s="123"/>
      <c r="DD104" s="123"/>
      <c r="DE104" s="123"/>
      <c r="DF104" s="123"/>
      <c r="DG104" s="123"/>
      <c r="DH104" s="123"/>
      <c r="DI104" s="123"/>
      <c r="DJ104" s="123"/>
      <c r="DK104" s="123"/>
      <c r="DL104" s="123"/>
      <c r="DM104" s="123"/>
      <c r="DN104" s="123"/>
      <c r="DO104" s="123"/>
      <c r="DP104" s="123"/>
      <c r="DQ104" s="123"/>
      <c r="DR104" s="123"/>
      <c r="DS104" s="123"/>
    </row>
    <row r="105" spans="1:123" s="124" customFormat="1" ht="21.75" customHeight="1" x14ac:dyDescent="0.25">
      <c r="A105" s="115"/>
      <c r="B105" s="145"/>
      <c r="C105" s="156"/>
      <c r="D105" s="157"/>
      <c r="E105" s="150">
        <v>2</v>
      </c>
      <c r="F105" s="153">
        <f>D77+D84+D85+D86+D87+D88+D89</f>
        <v>985349.43000000017</v>
      </c>
      <c r="G105" s="154" t="e">
        <f>#REF!</f>
        <v>#REF!</v>
      </c>
      <c r="H105" s="117"/>
      <c r="I105" s="120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68"/>
      <c r="AA105" s="117"/>
      <c r="AB105" s="117"/>
      <c r="AC105" s="118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9"/>
      <c r="AQ105" s="120"/>
      <c r="AR105" s="117"/>
      <c r="AS105" s="117"/>
      <c r="AT105" s="117"/>
      <c r="AU105" s="117"/>
      <c r="AV105" s="117"/>
      <c r="AW105" s="44"/>
      <c r="AX105" s="44"/>
      <c r="AY105" s="44"/>
      <c r="AZ105" s="44"/>
      <c r="BA105" s="44"/>
      <c r="BB105" s="117"/>
      <c r="BC105" s="117"/>
      <c r="BD105" s="117"/>
      <c r="BE105" s="117"/>
      <c r="BF105" s="117"/>
      <c r="BG105" s="117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2"/>
      <c r="BR105" s="121"/>
      <c r="BS105" s="121"/>
      <c r="BT105" s="121"/>
      <c r="BU105" s="121"/>
      <c r="BV105" s="123"/>
      <c r="BW105" s="123"/>
      <c r="BX105" s="123"/>
      <c r="BY105" s="123"/>
      <c r="BZ105" s="123"/>
      <c r="CA105" s="123"/>
      <c r="CB105" s="123"/>
      <c r="CC105" s="123"/>
      <c r="CD105" s="123"/>
      <c r="CE105" s="123"/>
      <c r="CF105" s="123"/>
      <c r="CG105" s="123"/>
      <c r="CH105" s="123"/>
      <c r="CI105" s="123"/>
      <c r="CJ105" s="123"/>
      <c r="CK105" s="123"/>
      <c r="CL105" s="123"/>
      <c r="CM105" s="123"/>
      <c r="CN105" s="123"/>
      <c r="CO105" s="123"/>
      <c r="CP105" s="123"/>
      <c r="CQ105" s="123"/>
      <c r="CR105" s="123"/>
      <c r="CS105" s="123"/>
      <c r="CT105" s="123"/>
      <c r="CU105" s="123"/>
      <c r="CV105" s="123"/>
      <c r="CW105" s="123"/>
      <c r="CX105" s="123"/>
      <c r="CY105" s="123"/>
      <c r="CZ105" s="123"/>
      <c r="DA105" s="123"/>
      <c r="DB105" s="123"/>
      <c r="DC105" s="123"/>
      <c r="DD105" s="123"/>
      <c r="DE105" s="123"/>
      <c r="DF105" s="123"/>
      <c r="DG105" s="123"/>
      <c r="DH105" s="123"/>
      <c r="DI105" s="123"/>
      <c r="DJ105" s="123"/>
      <c r="DK105" s="123"/>
      <c r="DL105" s="123"/>
      <c r="DM105" s="123"/>
      <c r="DN105" s="123"/>
      <c r="DO105" s="123"/>
      <c r="DP105" s="123"/>
      <c r="DQ105" s="123"/>
      <c r="DR105" s="123"/>
      <c r="DS105" s="123"/>
    </row>
    <row r="106" spans="1:123" s="124" customFormat="1" ht="19.5" customHeight="1" x14ac:dyDescent="0.25">
      <c r="A106" s="115"/>
      <c r="B106" s="145"/>
      <c r="C106" s="146"/>
      <c r="D106" s="157"/>
      <c r="E106" s="150">
        <v>5</v>
      </c>
      <c r="F106" s="153">
        <f>D55+S20</f>
        <v>19763474.379999999</v>
      </c>
      <c r="G106" s="154"/>
      <c r="H106" s="117"/>
      <c r="I106" s="120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68"/>
      <c r="AA106" s="117"/>
      <c r="AB106" s="117"/>
      <c r="AC106" s="118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9"/>
      <c r="AQ106" s="120"/>
      <c r="AR106" s="117"/>
      <c r="AS106" s="117"/>
      <c r="AT106" s="117"/>
      <c r="AU106" s="117"/>
      <c r="AV106" s="117"/>
      <c r="AW106" s="44"/>
      <c r="AX106" s="44"/>
      <c r="AY106" s="44"/>
      <c r="AZ106" s="44"/>
      <c r="BA106" s="44"/>
      <c r="BB106" s="117"/>
      <c r="BC106" s="117"/>
      <c r="BD106" s="117"/>
      <c r="BE106" s="117"/>
      <c r="BF106" s="117"/>
      <c r="BG106" s="117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2"/>
      <c r="BR106" s="121"/>
      <c r="BS106" s="121"/>
      <c r="BT106" s="121"/>
      <c r="BU106" s="121"/>
      <c r="BV106" s="123"/>
      <c r="BW106" s="123"/>
      <c r="BX106" s="123"/>
      <c r="BY106" s="123"/>
      <c r="BZ106" s="123"/>
      <c r="CA106" s="123"/>
      <c r="CB106" s="123"/>
      <c r="CC106" s="123"/>
      <c r="CD106" s="123"/>
      <c r="CE106" s="123"/>
      <c r="CF106" s="123"/>
      <c r="CG106" s="123"/>
      <c r="CH106" s="123"/>
      <c r="CI106" s="123"/>
      <c r="CJ106" s="123"/>
      <c r="CK106" s="123"/>
      <c r="CL106" s="123"/>
      <c r="CM106" s="123"/>
      <c r="CN106" s="123"/>
      <c r="CO106" s="123"/>
      <c r="CP106" s="123"/>
      <c r="CQ106" s="123"/>
      <c r="CR106" s="123"/>
      <c r="CS106" s="123"/>
      <c r="CT106" s="123"/>
      <c r="CU106" s="123"/>
      <c r="CV106" s="123"/>
      <c r="CW106" s="123"/>
      <c r="CX106" s="123"/>
      <c r="CY106" s="123"/>
      <c r="CZ106" s="123"/>
      <c r="DA106" s="123"/>
      <c r="DB106" s="123"/>
      <c r="DC106" s="123"/>
      <c r="DD106" s="123"/>
      <c r="DE106" s="123"/>
      <c r="DF106" s="123"/>
      <c r="DG106" s="123"/>
      <c r="DH106" s="123"/>
      <c r="DI106" s="123"/>
      <c r="DJ106" s="123"/>
      <c r="DK106" s="123"/>
      <c r="DL106" s="123"/>
      <c r="DM106" s="123"/>
      <c r="DN106" s="123"/>
      <c r="DO106" s="123"/>
      <c r="DP106" s="123"/>
      <c r="DQ106" s="123"/>
      <c r="DR106" s="123"/>
      <c r="DS106" s="123"/>
    </row>
    <row r="107" spans="1:123" s="124" customFormat="1" ht="18" customHeight="1" x14ac:dyDescent="0.25">
      <c r="A107" s="115"/>
      <c r="B107" s="158"/>
      <c r="C107" s="146"/>
      <c r="D107" s="159"/>
      <c r="E107" s="150">
        <v>6</v>
      </c>
      <c r="F107" s="153">
        <f>D14+D15+D45</f>
        <v>21173458.66</v>
      </c>
      <c r="G107" s="160"/>
      <c r="H107" s="117"/>
      <c r="I107" s="120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68"/>
      <c r="AA107" s="117"/>
      <c r="AB107" s="117"/>
      <c r="AC107" s="118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9"/>
      <c r="AQ107" s="120"/>
      <c r="AR107" s="117"/>
      <c r="AS107" s="117"/>
      <c r="AT107" s="117"/>
      <c r="AU107" s="117"/>
      <c r="AV107" s="117"/>
      <c r="AW107" s="44"/>
      <c r="AX107" s="44"/>
      <c r="AY107" s="44"/>
      <c r="AZ107" s="44"/>
      <c r="BA107" s="44"/>
      <c r="BB107" s="117"/>
      <c r="BC107" s="117"/>
      <c r="BD107" s="117"/>
      <c r="BE107" s="117"/>
      <c r="BF107" s="117"/>
      <c r="BG107" s="117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2"/>
      <c r="BR107" s="121"/>
      <c r="BS107" s="121"/>
      <c r="BT107" s="121"/>
      <c r="BU107" s="121"/>
      <c r="BV107" s="123"/>
      <c r="BW107" s="123"/>
      <c r="BX107" s="123"/>
      <c r="BY107" s="123"/>
      <c r="BZ107" s="123"/>
      <c r="CA107" s="123"/>
      <c r="CB107" s="123"/>
      <c r="CC107" s="123"/>
      <c r="CD107" s="123"/>
      <c r="CE107" s="123"/>
      <c r="CF107" s="123"/>
      <c r="CG107" s="123"/>
      <c r="CH107" s="123"/>
      <c r="CI107" s="123"/>
      <c r="CJ107" s="123"/>
      <c r="CK107" s="123"/>
      <c r="CL107" s="123"/>
      <c r="CM107" s="123"/>
      <c r="CN107" s="123"/>
      <c r="CO107" s="123"/>
      <c r="CP107" s="123"/>
      <c r="CQ107" s="123"/>
      <c r="CR107" s="123"/>
      <c r="CS107" s="123"/>
      <c r="CT107" s="123"/>
      <c r="CU107" s="123"/>
      <c r="CV107" s="123"/>
      <c r="CW107" s="123"/>
      <c r="CX107" s="123"/>
      <c r="CY107" s="123"/>
      <c r="CZ107" s="123"/>
      <c r="DA107" s="123"/>
      <c r="DB107" s="123"/>
      <c r="DC107" s="123"/>
      <c r="DD107" s="123"/>
      <c r="DE107" s="123"/>
      <c r="DF107" s="123"/>
      <c r="DG107" s="123"/>
      <c r="DH107" s="123"/>
      <c r="DI107" s="123"/>
      <c r="DJ107" s="123"/>
      <c r="DK107" s="123"/>
      <c r="DL107" s="123"/>
      <c r="DM107" s="123"/>
      <c r="DN107" s="123"/>
      <c r="DO107" s="123"/>
      <c r="DP107" s="123"/>
      <c r="DQ107" s="123"/>
      <c r="DR107" s="123"/>
      <c r="DS107" s="123"/>
    </row>
    <row r="108" spans="1:123" s="124" customFormat="1" ht="15" customHeight="1" x14ac:dyDescent="0.25">
      <c r="A108" s="115"/>
      <c r="B108" s="145"/>
      <c r="C108" s="156"/>
      <c r="D108" s="159"/>
      <c r="E108" s="117"/>
      <c r="F108" s="160"/>
      <c r="G108" s="160" t="e">
        <f>G103+#REF!+G105</f>
        <v>#REF!</v>
      </c>
      <c r="H108" s="117"/>
      <c r="I108" s="120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68"/>
      <c r="AA108" s="117"/>
      <c r="AB108" s="117"/>
      <c r="AC108" s="118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9"/>
      <c r="AQ108" s="120"/>
      <c r="AR108" s="117"/>
      <c r="AS108" s="117"/>
      <c r="AT108" s="117"/>
      <c r="AU108" s="117"/>
      <c r="AV108" s="117"/>
      <c r="AW108" s="117"/>
      <c r="AX108" s="44"/>
      <c r="AY108" s="44"/>
      <c r="AZ108" s="44"/>
      <c r="BA108" s="44"/>
      <c r="BB108" s="117"/>
      <c r="BC108" s="117"/>
      <c r="BD108" s="117"/>
      <c r="BE108" s="117"/>
      <c r="BF108" s="117"/>
      <c r="BG108" s="117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2"/>
      <c r="BR108" s="121"/>
      <c r="BS108" s="121"/>
      <c r="BT108" s="121"/>
      <c r="BU108" s="121"/>
      <c r="BV108" s="123"/>
      <c r="BW108" s="123"/>
      <c r="BX108" s="123"/>
      <c r="BY108" s="123"/>
      <c r="BZ108" s="123"/>
      <c r="CA108" s="123"/>
      <c r="CB108" s="123"/>
      <c r="CC108" s="123"/>
      <c r="CD108" s="123"/>
      <c r="CE108" s="123"/>
      <c r="CF108" s="123"/>
      <c r="CG108" s="123"/>
      <c r="CH108" s="123"/>
      <c r="CI108" s="123"/>
      <c r="CJ108" s="123"/>
      <c r="CK108" s="123"/>
      <c r="CL108" s="123"/>
      <c r="CM108" s="123"/>
      <c r="CN108" s="123"/>
      <c r="CO108" s="123"/>
      <c r="CP108" s="123"/>
      <c r="CQ108" s="123"/>
      <c r="CR108" s="123"/>
      <c r="CS108" s="123"/>
      <c r="CT108" s="123"/>
      <c r="CU108" s="123"/>
      <c r="CV108" s="123"/>
      <c r="CW108" s="123"/>
      <c r="CX108" s="123"/>
      <c r="CY108" s="123"/>
      <c r="CZ108" s="123"/>
      <c r="DA108" s="123"/>
      <c r="DB108" s="123"/>
      <c r="DC108" s="123"/>
      <c r="DD108" s="123"/>
      <c r="DE108" s="123"/>
      <c r="DF108" s="123"/>
      <c r="DG108" s="123"/>
      <c r="DH108" s="123"/>
      <c r="DI108" s="123"/>
      <c r="DJ108" s="123"/>
      <c r="DK108" s="123"/>
      <c r="DL108" s="123"/>
      <c r="DM108" s="123"/>
      <c r="DN108" s="123"/>
      <c r="DO108" s="123"/>
      <c r="DP108" s="123"/>
      <c r="DQ108" s="123"/>
      <c r="DR108" s="123"/>
      <c r="DS108" s="123"/>
    </row>
    <row r="109" spans="1:123" s="124" customFormat="1" ht="15.95" customHeight="1" x14ac:dyDescent="0.25">
      <c r="A109" s="115"/>
      <c r="B109" s="145"/>
      <c r="C109" s="156"/>
      <c r="D109" s="157"/>
      <c r="E109" s="44" t="s">
        <v>219</v>
      </c>
      <c r="F109" s="161">
        <f>SUM(F103:F107)</f>
        <v>96913737.460000008</v>
      </c>
      <c r="G109" s="160" t="e">
        <f>F110-G108</f>
        <v>#REF!</v>
      </c>
      <c r="H109" s="117"/>
      <c r="I109" s="120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68"/>
      <c r="AA109" s="117"/>
      <c r="AB109" s="117"/>
      <c r="AC109" s="123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9"/>
      <c r="AQ109" s="120"/>
      <c r="AR109" s="117"/>
      <c r="AS109" s="117"/>
      <c r="AT109" s="117"/>
      <c r="AU109" s="117"/>
      <c r="AV109" s="117"/>
      <c r="AW109" s="44"/>
      <c r="AX109" s="117"/>
      <c r="AY109" s="44"/>
      <c r="AZ109" s="44"/>
      <c r="BA109" s="44"/>
      <c r="BB109" s="117"/>
      <c r="BC109" s="117"/>
      <c r="BD109" s="117"/>
      <c r="BE109" s="117"/>
      <c r="BF109" s="117"/>
      <c r="BG109" s="117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2"/>
      <c r="BR109" s="121"/>
      <c r="BS109" s="121"/>
      <c r="BT109" s="121"/>
      <c r="BU109" s="121"/>
      <c r="BV109" s="123"/>
      <c r="BW109" s="123"/>
      <c r="BX109" s="123"/>
      <c r="BY109" s="123"/>
      <c r="BZ109" s="123"/>
      <c r="CA109" s="123"/>
      <c r="CB109" s="123"/>
      <c r="CC109" s="123"/>
      <c r="CD109" s="123"/>
      <c r="CE109" s="123"/>
      <c r="CF109" s="123"/>
      <c r="CG109" s="123"/>
      <c r="CH109" s="123"/>
      <c r="CI109" s="123"/>
      <c r="CJ109" s="123"/>
      <c r="CK109" s="123"/>
      <c r="CL109" s="123"/>
      <c r="CM109" s="123"/>
      <c r="CN109" s="123"/>
      <c r="CO109" s="123"/>
      <c r="CP109" s="123"/>
      <c r="CQ109" s="123"/>
      <c r="CR109" s="123"/>
      <c r="CS109" s="123"/>
      <c r="CT109" s="123"/>
      <c r="CU109" s="123"/>
      <c r="CV109" s="123"/>
      <c r="CW109" s="123"/>
      <c r="CX109" s="123"/>
      <c r="CY109" s="123"/>
      <c r="CZ109" s="123"/>
      <c r="DA109" s="123"/>
      <c r="DB109" s="123"/>
      <c r="DC109" s="123"/>
      <c r="DD109" s="123"/>
      <c r="DE109" s="123"/>
      <c r="DF109" s="123"/>
      <c r="DG109" s="123"/>
      <c r="DH109" s="123"/>
      <c r="DI109" s="123"/>
      <c r="DJ109" s="123"/>
      <c r="DK109" s="123"/>
      <c r="DL109" s="123"/>
      <c r="DM109" s="123"/>
      <c r="DN109" s="123"/>
      <c r="DO109" s="123"/>
      <c r="DP109" s="123"/>
      <c r="DQ109" s="123"/>
      <c r="DR109" s="123"/>
      <c r="DS109" s="123"/>
    </row>
    <row r="110" spans="1:123" x14ac:dyDescent="0.2">
      <c r="A110" s="115"/>
      <c r="B110" s="145"/>
      <c r="C110" s="156"/>
      <c r="D110" s="157"/>
      <c r="E110" s="68"/>
      <c r="F110" s="160"/>
      <c r="G110" s="160"/>
    </row>
    <row r="111" spans="1:123" ht="15.75" x14ac:dyDescent="0.25">
      <c r="A111" s="115"/>
      <c r="B111" s="145"/>
      <c r="C111" s="156"/>
      <c r="D111" s="159"/>
      <c r="E111" s="46"/>
      <c r="F111" s="163"/>
      <c r="G111" s="160"/>
    </row>
    <row r="112" spans="1:123" ht="15.75" x14ac:dyDescent="0.25">
      <c r="A112" s="115"/>
      <c r="B112" s="145"/>
      <c r="C112" s="156"/>
      <c r="D112" s="159"/>
      <c r="F112" s="162"/>
      <c r="G112" s="162"/>
    </row>
    <row r="113" spans="1:11" ht="15.75" x14ac:dyDescent="0.25">
      <c r="A113" s="115"/>
      <c r="B113" s="145"/>
      <c r="C113" s="156"/>
      <c r="D113" s="159"/>
      <c r="K113" s="164"/>
    </row>
    <row r="114" spans="1:11" ht="15.75" x14ac:dyDescent="0.25">
      <c r="A114" s="115"/>
      <c r="B114" s="145"/>
      <c r="C114" s="156"/>
      <c r="D114" s="46"/>
      <c r="F114" s="162"/>
      <c r="H114" s="162">
        <f>F109+41728842</f>
        <v>138642579.46000001</v>
      </c>
    </row>
    <row r="115" spans="1:11" ht="15.75" x14ac:dyDescent="0.25">
      <c r="A115" s="115"/>
      <c r="B115" s="145"/>
      <c r="C115" s="156"/>
      <c r="D115" s="46"/>
    </row>
    <row r="116" spans="1:11" ht="15.75" x14ac:dyDescent="0.25">
      <c r="A116" s="115"/>
      <c r="B116" s="145"/>
      <c r="C116" s="156"/>
      <c r="D116" s="46"/>
      <c r="H116" s="162">
        <f>245950746.66-60995511+41728842-F109</f>
        <v>129770340.19999999</v>
      </c>
      <c r="I116" s="162">
        <f>188243357.34-H116</f>
        <v>58473017.140000015</v>
      </c>
    </row>
    <row r="117" spans="1:11" ht="15.75" x14ac:dyDescent="0.25">
      <c r="A117" s="115"/>
      <c r="B117" s="145"/>
      <c r="C117" s="156"/>
      <c r="D117" s="46"/>
      <c r="F117" s="162"/>
    </row>
    <row r="118" spans="1:11" ht="15.75" x14ac:dyDescent="0.25">
      <c r="A118" s="115"/>
      <c r="B118" s="145"/>
      <c r="C118" s="156"/>
      <c r="D118" s="46"/>
    </row>
    <row r="119" spans="1:11" ht="15.75" x14ac:dyDescent="0.25">
      <c r="A119" s="115"/>
      <c r="B119" s="145"/>
      <c r="C119" s="156"/>
      <c r="D119" s="46"/>
    </row>
    <row r="120" spans="1:11" ht="15.75" x14ac:dyDescent="0.25">
      <c r="A120" s="115"/>
      <c r="B120" s="145"/>
      <c r="C120" s="156"/>
      <c r="D120" s="46"/>
      <c r="F120" s="162"/>
      <c r="G120" s="162"/>
    </row>
    <row r="121" spans="1:11" ht="15.75" x14ac:dyDescent="0.25">
      <c r="B121" s="145"/>
      <c r="C121" s="156"/>
      <c r="D121" s="46"/>
    </row>
    <row r="122" spans="1:11" ht="15.75" x14ac:dyDescent="0.25">
      <c r="B122" s="145"/>
      <c r="C122" s="156"/>
      <c r="D122" s="46"/>
    </row>
    <row r="123" spans="1:11" ht="15.75" x14ac:dyDescent="0.25">
      <c r="B123" s="145"/>
      <c r="C123" s="156"/>
      <c r="D123" s="46"/>
    </row>
    <row r="124" spans="1:11" ht="15.75" x14ac:dyDescent="0.25">
      <c r="B124" s="145"/>
      <c r="C124" s="156"/>
      <c r="D124" s="46"/>
    </row>
    <row r="125" spans="1:11" ht="15.75" x14ac:dyDescent="0.25">
      <c r="B125" s="145"/>
      <c r="C125" s="156"/>
      <c r="D125" s="46"/>
    </row>
    <row r="126" spans="1:11" ht="15.75" x14ac:dyDescent="0.25">
      <c r="B126" s="145"/>
      <c r="C126" s="156"/>
      <c r="D126" s="46"/>
    </row>
    <row r="128" spans="1:11" x14ac:dyDescent="0.2">
      <c r="B128">
        <f>361747388.55-331736801.95</f>
        <v>30010586.600000024</v>
      </c>
    </row>
    <row r="238" spans="4:4" x14ac:dyDescent="0.2">
      <c r="D238" s="165">
        <v>17000</v>
      </c>
    </row>
  </sheetData>
  <mergeCells count="2">
    <mergeCell ref="A1:C1"/>
    <mergeCell ref="A4:C4"/>
  </mergeCells>
  <pageMargins left="0.15748031496062992" right="0.15748031496062992" top="0" bottom="0" header="0.31496062992125984" footer="0.31496062992125984"/>
  <pageSetup scale="7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AUXILIAR DICIEMBRE 2023</vt:lpstr>
      <vt:lpstr>'AUXILIAR DICIEMBRE 2023'!Área_de_impresión</vt:lpstr>
      <vt:lpstr>'AUXILIAR DICIEMBRE 2023'!Títulos_a_imprimir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 Guardia Moraga</dc:creator>
  <cp:lastModifiedBy>Jeny Guardia Moraga</cp:lastModifiedBy>
  <dcterms:created xsi:type="dcterms:W3CDTF">2024-02-13T02:19:47Z</dcterms:created>
  <dcterms:modified xsi:type="dcterms:W3CDTF">2024-02-13T02:21:09Z</dcterms:modified>
</cp:coreProperties>
</file>