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naecostarica-my.sharepoint.com/personal/jguardia_minae_go_cr/Documents/PRESUPUESTO ORDINARIO CONAGEBIO-2024/INFORMACION SOLICITADA CONTRALORIA/Punto 7/"/>
    </mc:Choice>
  </mc:AlternateContent>
  <xr:revisionPtr revIDLastSave="1" documentId="8_{1B95810F-4ADA-450A-8A43-7C79C844CA11}" xr6:coauthVersionLast="47" xr6:coauthVersionMax="47" xr10:uidLastSave="{39B64B98-4F54-4ED5-B595-84BFA44BB808}"/>
  <bookViews>
    <workbookView xWindow="3885" yWindow="330" windowWidth="20325" windowHeight="14220" xr2:uid="{9CB30AE8-A6CA-4185-A286-1346FEAF218A}"/>
  </bookViews>
  <sheets>
    <sheet name="AUXILIAR MARZO 2023" sheetId="1" r:id="rId1"/>
  </sheets>
  <definedNames>
    <definedName name="_xlnm.Print_Area" localSheetId="0">'AUXILIAR MARZO 2023'!$A$1:$BU$82</definedName>
    <definedName name="_xlnm.Print_Titles" localSheetId="0">'AUXILIAR MARZO 2023'!$A:$D,'AUXILIAR MARZO 2023'!$4:$8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5" i="1" l="1"/>
  <c r="G65" i="1"/>
  <c r="G68" i="1" s="1"/>
  <c r="G69" i="1" s="1"/>
  <c r="D56" i="1"/>
  <c r="D51" i="1"/>
  <c r="D44" i="1"/>
  <c r="D41" i="1"/>
  <c r="F67" i="1" s="1"/>
  <c r="D38" i="1"/>
  <c r="G34" i="1"/>
  <c r="D33" i="1"/>
  <c r="D30" i="1"/>
  <c r="F63" i="1" s="1"/>
  <c r="D27" i="1"/>
  <c r="D22" i="1"/>
  <c r="D2" i="1" s="1"/>
  <c r="D20" i="1"/>
  <c r="S19" i="1"/>
  <c r="K12" i="1"/>
  <c r="D5" i="1"/>
  <c r="D3" i="1"/>
  <c r="D1" i="1"/>
  <c r="F64" i="1" l="1"/>
  <c r="F69" i="1" s="1"/>
  <c r="H7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XPC</author>
  </authors>
  <commentList>
    <comment ref="D21" authorId="0" shapeId="0" xr:uid="{18F179D6-1C98-4A8D-A125-0003A970C956}">
      <text>
        <r>
          <rPr>
            <b/>
            <sz val="9"/>
            <color indexed="81"/>
            <rFont val="Tahoma"/>
            <family val="2"/>
          </rPr>
          <t>Faltó de pago una renta del ICE por 11.649</t>
        </r>
      </text>
    </comment>
  </commentList>
</comments>
</file>

<file path=xl/sharedStrings.xml><?xml version="1.0" encoding="utf-8"?>
<sst xmlns="http://schemas.openxmlformats.org/spreadsheetml/2006/main" count="219" uniqueCount="164">
  <si>
    <t>MINISTERIO DE AMBIENTE Y ENERGIA</t>
  </si>
  <si>
    <t xml:space="preserve">DIRECCIÓN FINANCIERO CONTABLE- AREA PRESUPUESTO-FINANZAS </t>
  </si>
  <si>
    <t xml:space="preserve"> </t>
  </si>
  <si>
    <t>COMISION NACIONAL PARA LA GESTION DE LA BIODIVERSIDAD</t>
  </si>
  <si>
    <t>AUXILIAR DE EGRESOS - CTA40073915553000028357</t>
  </si>
  <si>
    <t>AL 31 DE MARZO 2023</t>
  </si>
  <si>
    <t>FECHA</t>
  </si>
  <si>
    <t>TRANFERENCIA</t>
  </si>
  <si>
    <t>BENEFICIARIO</t>
  </si>
  <si>
    <t>MONTO</t>
  </si>
  <si>
    <t>SUBPARTIDA</t>
  </si>
  <si>
    <t>ADELANTO</t>
  </si>
  <si>
    <t>0.01.01</t>
  </si>
  <si>
    <t>0.03.01</t>
  </si>
  <si>
    <t>0.03.02</t>
  </si>
  <si>
    <t>0.03.03</t>
  </si>
  <si>
    <t>0.03.04</t>
  </si>
  <si>
    <t>0.03.99</t>
  </si>
  <si>
    <t>0.04.01</t>
  </si>
  <si>
    <t>0.04.05</t>
  </si>
  <si>
    <t>0.05.01</t>
  </si>
  <si>
    <t>0.05.02</t>
  </si>
  <si>
    <t>0.05.03</t>
  </si>
  <si>
    <t>0.05.05</t>
  </si>
  <si>
    <t>1.01.01</t>
  </si>
  <si>
    <t>1.02.01</t>
  </si>
  <si>
    <t>1.02.02</t>
  </si>
  <si>
    <t>1,02,03</t>
  </si>
  <si>
    <t>1.02.04</t>
  </si>
  <si>
    <t>1.03.01</t>
  </si>
  <si>
    <t>1,03,02</t>
  </si>
  <si>
    <t>1,03,03</t>
  </si>
  <si>
    <t>1,03,04</t>
  </si>
  <si>
    <t>1.03.07</t>
  </si>
  <si>
    <t>1.04.05</t>
  </si>
  <si>
    <t>1.04.06</t>
  </si>
  <si>
    <t>1.04.99</t>
  </si>
  <si>
    <t>1,05,01</t>
  </si>
  <si>
    <t>1.05.02</t>
  </si>
  <si>
    <t>1,05,03</t>
  </si>
  <si>
    <t>1,05,04</t>
  </si>
  <si>
    <t>1,06,01</t>
  </si>
  <si>
    <t>1.05.03</t>
  </si>
  <si>
    <t>1,07,02</t>
  </si>
  <si>
    <t>1,08,05</t>
  </si>
  <si>
    <t>1,08,06</t>
  </si>
  <si>
    <t>1,08.07</t>
  </si>
  <si>
    <t>1.08.08</t>
  </si>
  <si>
    <t>1.09.99</t>
  </si>
  <si>
    <t>1.99.02</t>
  </si>
  <si>
    <t>2.01.01</t>
  </si>
  <si>
    <t>2,01,04</t>
  </si>
  <si>
    <t>2.02.03</t>
  </si>
  <si>
    <t>2.03.04</t>
  </si>
  <si>
    <t>2.03.99</t>
  </si>
  <si>
    <t>2.04.02</t>
  </si>
  <si>
    <t>2.99.01</t>
  </si>
  <si>
    <t>2,99,03</t>
  </si>
  <si>
    <t>2,99,04</t>
  </si>
  <si>
    <t>2.99.05</t>
  </si>
  <si>
    <t>3.04.05</t>
  </si>
  <si>
    <t>5.01.02</t>
  </si>
  <si>
    <t>5,01,03</t>
  </si>
  <si>
    <t>5.01.04</t>
  </si>
  <si>
    <t>5.01.05</t>
  </si>
  <si>
    <t>5.99.03</t>
  </si>
  <si>
    <t>6.01.01</t>
  </si>
  <si>
    <t>6.03.01</t>
  </si>
  <si>
    <t>6.03.99</t>
  </si>
  <si>
    <t>6.06.01</t>
  </si>
  <si>
    <t xml:space="preserve">RENTA POR </t>
  </si>
  <si>
    <t>PAGOS MASIVOS</t>
  </si>
  <si>
    <t xml:space="preserve">  </t>
  </si>
  <si>
    <t>VIATICOS AL INTERIOR Y EXTERIOR</t>
  </si>
  <si>
    <t>SUELDOS PARA CARGOS FIJOS</t>
  </si>
  <si>
    <t>ANUALIDADES</t>
  </si>
  <si>
    <t>DEDIC. EX</t>
  </si>
  <si>
    <t>PROHIBICION</t>
  </si>
  <si>
    <t>AGUINALDO CTA. POR PAGAR</t>
  </si>
  <si>
    <t>SALARIO ESCOLAR-CTA POR PAGAR</t>
  </si>
  <si>
    <t>CARRERA PROFESIONAL</t>
  </si>
  <si>
    <t>ZONAJE</t>
  </si>
  <si>
    <t>CCSS</t>
  </si>
  <si>
    <t>Transporte</t>
  </si>
  <si>
    <t>viático</t>
  </si>
  <si>
    <t>Transporte en el Exterior</t>
  </si>
  <si>
    <t xml:space="preserve">viático Exterior </t>
  </si>
  <si>
    <t>Transferencias Corrientes del Gobierno Central</t>
  </si>
  <si>
    <t>Prestaciones Legales</t>
  </si>
  <si>
    <t xml:space="preserve">Otras Prestaciones a Terceros </t>
  </si>
  <si>
    <t>Indemnizaciones</t>
  </si>
  <si>
    <t>PAGAR</t>
  </si>
  <si>
    <t>Pagos por medio de Tesorería</t>
  </si>
  <si>
    <t>15-02-2023</t>
  </si>
  <si>
    <t>Caja Costarricense del Seguro Social-Febrero 2023</t>
  </si>
  <si>
    <t>0</t>
  </si>
  <si>
    <t>Contribuciones Estatales   - Febrero</t>
  </si>
  <si>
    <t>6.01.03</t>
  </si>
  <si>
    <t>Contribuciones Estatales   -Febrero</t>
  </si>
  <si>
    <t xml:space="preserve">Contribuciones Estatales   - </t>
  </si>
  <si>
    <t>Renta salarial -Diciembre</t>
  </si>
  <si>
    <t>1.01.99</t>
  </si>
  <si>
    <t>1.03.04</t>
  </si>
  <si>
    <t>1.04.02</t>
  </si>
  <si>
    <t>1.06.01</t>
  </si>
  <si>
    <t>1.08.05</t>
  </si>
  <si>
    <t>Traslado renta comercial -Diciembre pagados diciembre</t>
  </si>
  <si>
    <t>Traslado renta comercial -Diciembre (pagados enero)</t>
  </si>
  <si>
    <t>02-03-2023</t>
  </si>
  <si>
    <t>SPMA-013</t>
  </si>
  <si>
    <t>029-2023</t>
  </si>
  <si>
    <t>Adelanto de Viaticos Shirley Ramírez Carvajal- 06 AL 07 marzo</t>
  </si>
  <si>
    <t>Adelanto de viáticos Erick Sánchez-06 al 07 de marzo</t>
  </si>
  <si>
    <t>030-2023</t>
  </si>
  <si>
    <t>Adelanto de Viaticos Angela Gonzalez Grau- 06 AL 07 marzo</t>
  </si>
  <si>
    <t>SPMA-014</t>
  </si>
  <si>
    <t>031-2023</t>
  </si>
  <si>
    <t>ICE - Diciembre</t>
  </si>
  <si>
    <t>13-03-2023</t>
  </si>
  <si>
    <t>SPMA-015</t>
  </si>
  <si>
    <t>033-2023</t>
  </si>
  <si>
    <t>Funcionarios De la Oficina Técnica de la CONAGEBIO I QUINCENA MARZO 2023</t>
  </si>
  <si>
    <t>16-03-2023</t>
  </si>
  <si>
    <t>SPMA-016</t>
  </si>
  <si>
    <t>032-2023</t>
  </si>
  <si>
    <t>SERMULES S.A. -Febrero</t>
  </si>
  <si>
    <t>034-2023</t>
  </si>
  <si>
    <t>INS - Poliza Riesgo Laboral 2023</t>
  </si>
  <si>
    <t>035-2023</t>
  </si>
  <si>
    <t>Imprenta Nacional - nomb Daniela Villalta</t>
  </si>
  <si>
    <t>23-03-2023</t>
  </si>
  <si>
    <t>SPMA-017</t>
  </si>
  <si>
    <t>036-2023</t>
  </si>
  <si>
    <t>Instituto Nacional de Seguros - vehículo 353-3 01-03 al 01-09</t>
  </si>
  <si>
    <t>AJ TFI FORM 01-2023</t>
  </si>
  <si>
    <t>037-2023</t>
  </si>
  <si>
    <t>Global Biodiversity Information Facility</t>
  </si>
  <si>
    <t>6.07.01</t>
  </si>
  <si>
    <t>27-03-2023</t>
  </si>
  <si>
    <t>SPMA-018</t>
  </si>
  <si>
    <t>038-2023</t>
  </si>
  <si>
    <t>Funcionarios de la Oficina Técnica de la CONAGEBIO 2 QUINCENA MARZO 2023</t>
  </si>
  <si>
    <t>039-2023</t>
  </si>
  <si>
    <t>ASOMINAE - Funcionarios Marzo</t>
  </si>
  <si>
    <t>040-2023</t>
  </si>
  <si>
    <t>COOPECAJA RL -Marzo</t>
  </si>
  <si>
    <t>041-2023</t>
  </si>
  <si>
    <t>BANCO POPULAR - Febrero</t>
  </si>
  <si>
    <t>043-2023</t>
  </si>
  <si>
    <t>ASOMINAE - PATRONAL Marzo</t>
  </si>
  <si>
    <t>SPMA-019</t>
  </si>
  <si>
    <t>045-2023</t>
  </si>
  <si>
    <t>Adelanto de viáticos Alonso Ramírez Molina - 03 al 05 Abril</t>
  </si>
  <si>
    <t>Adelanto de viáticos Sylvia Rodríguez Abarca -03 al 05 Abril</t>
  </si>
  <si>
    <t>Adelanto viáticos Greivin Rodríguez Moraga- 03 al 05 de Abril</t>
  </si>
  <si>
    <t>30-03-2023</t>
  </si>
  <si>
    <t>SPMA-020</t>
  </si>
  <si>
    <t>Liquidación de viáticos-Shirley Ramírez C - 15 al 16 marzo</t>
  </si>
  <si>
    <t>048-2023</t>
  </si>
  <si>
    <t xml:space="preserve">ICE - Enero </t>
  </si>
  <si>
    <t>TOTAL</t>
  </si>
  <si>
    <t xml:space="preserve">Dif Devengos 2022 que se trasladó al Fondo General </t>
  </si>
  <si>
    <t>ay</t>
  </si>
  <si>
    <t>GASTO 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</si>
</sst>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&quot;₡&quot;#,##0.00"/>
  </numFmts>
  <fonts count="24" x14ac:knownFonts="1">
    <font>
      <sz val="12"/>
      <name val="Courier"/>
    </font>
    <font>
      <sz val="12"/>
      <name val="Courier"/>
    </font>
    <font>
      <sz val="12"/>
      <name val="Arial"/>
      <family val="2"/>
    </font>
    <font>
      <b/>
      <sz val="9"/>
      <name val="Times New Roman"/>
      <family val="1"/>
    </font>
    <font>
      <sz val="9"/>
      <name val="Times New Roman"/>
      <family val="1"/>
    </font>
    <font>
      <b/>
      <sz val="12"/>
      <name val="Courier"/>
    </font>
    <font>
      <sz val="12"/>
      <name val="Times New Roman"/>
      <family val="1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Times New Roman"/>
      <family val="1"/>
    </font>
    <font>
      <sz val="11"/>
      <color rgb="FFFF0000"/>
      <name val="Arial"/>
      <family val="2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Courier"/>
      <family val="3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name val="Arial Black"/>
      <family val="2"/>
    </font>
    <font>
      <b/>
      <sz val="11"/>
      <name val="Courier"/>
    </font>
    <font>
      <sz val="11"/>
      <color rgb="FFFF0000"/>
      <name val="Courier"/>
      <family val="3"/>
    </font>
    <font>
      <sz val="10"/>
      <color theme="1"/>
      <name val="Arial"/>
      <family val="2"/>
    </font>
    <font>
      <b/>
      <sz val="11"/>
      <color theme="1"/>
      <name val="Times New Roman"/>
      <family val="1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75">
    <xf numFmtId="0" fontId="0" fillId="0" borderId="0" xfId="0"/>
    <xf numFmtId="0" fontId="2" fillId="0" borderId="0" xfId="0" applyFont="1" applyAlignment="1">
      <alignment horizontal="left"/>
    </xf>
    <xf numFmtId="4" fontId="3" fillId="2" borderId="0" xfId="0" applyNumberFormat="1" applyFont="1" applyFill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right"/>
    </xf>
    <xf numFmtId="4" fontId="3" fillId="0" borderId="2" xfId="0" applyNumberFormat="1" applyFont="1" applyBorder="1"/>
    <xf numFmtId="4" fontId="3" fillId="0" borderId="2" xfId="0" applyNumberFormat="1" applyFont="1" applyBorder="1" applyAlignment="1">
      <alignment wrapText="1"/>
    </xf>
    <xf numFmtId="4" fontId="3" fillId="0" borderId="3" xfId="0" applyNumberFormat="1" applyFont="1" applyBorder="1" applyAlignment="1">
      <alignment horizontal="center"/>
    </xf>
    <xf numFmtId="4" fontId="4" fillId="0" borderId="0" xfId="0" applyNumberFormat="1" applyFont="1"/>
    <xf numFmtId="4" fontId="4" fillId="0" borderId="0" xfId="0" applyNumberFormat="1" applyFont="1" applyAlignment="1">
      <alignment horizontal="right"/>
    </xf>
    <xf numFmtId="4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left"/>
    </xf>
    <xf numFmtId="4" fontId="3" fillId="0" borderId="0" xfId="0" applyNumberFormat="1" applyFont="1" applyAlignment="1">
      <alignment horizontal="right"/>
    </xf>
    <xf numFmtId="0" fontId="5" fillId="0" borderId="4" xfId="0" applyFont="1" applyBorder="1" applyAlignment="1">
      <alignment horizontal="right"/>
    </xf>
    <xf numFmtId="4" fontId="0" fillId="0" borderId="4" xfId="0" applyNumberFormat="1" applyBorder="1"/>
    <xf numFmtId="4" fontId="4" fillId="0" borderId="4" xfId="0" applyNumberFormat="1" applyFont="1" applyBorder="1"/>
    <xf numFmtId="164" fontId="3" fillId="0" borderId="0" xfId="0" applyNumberFormat="1" applyFont="1" applyAlignment="1">
      <alignment horizontal="right"/>
    </xf>
    <xf numFmtId="0" fontId="5" fillId="0" borderId="5" xfId="0" applyFont="1" applyBorder="1" applyAlignment="1">
      <alignment horizontal="right"/>
    </xf>
    <xf numFmtId="4" fontId="0" fillId="0" borderId="5" xfId="0" applyNumberFormat="1" applyBorder="1"/>
    <xf numFmtId="4" fontId="4" fillId="0" borderId="5" xfId="0" applyNumberFormat="1" applyFont="1" applyBorder="1"/>
    <xf numFmtId="4" fontId="6" fillId="0" borderId="0" xfId="0" applyNumberFormat="1" applyFont="1"/>
    <xf numFmtId="0" fontId="3" fillId="2" borderId="0" xfId="0" applyFont="1" applyFill="1" applyAlignment="1">
      <alignment horizontal="right"/>
    </xf>
    <xf numFmtId="4" fontId="3" fillId="0" borderId="0" xfId="0" applyNumberFormat="1" applyFont="1"/>
    <xf numFmtId="4" fontId="3" fillId="0" borderId="0" xfId="0" applyNumberFormat="1" applyFont="1" applyAlignment="1">
      <alignment horizontal="center"/>
    </xf>
    <xf numFmtId="0" fontId="7" fillId="0" borderId="0" xfId="0" applyFont="1"/>
    <xf numFmtId="4" fontId="4" fillId="0" borderId="5" xfId="0" applyNumberFormat="1" applyFont="1" applyBorder="1" applyAlignment="1">
      <alignment horizontal="center"/>
    </xf>
    <xf numFmtId="4" fontId="4" fillId="0" borderId="0" xfId="0" applyNumberFormat="1" applyFont="1" applyAlignment="1">
      <alignment horizontal="center"/>
    </xf>
    <xf numFmtId="0" fontId="3" fillId="0" borderId="0" xfId="0" applyFont="1"/>
    <xf numFmtId="0" fontId="3" fillId="0" borderId="6" xfId="0" applyFont="1" applyBorder="1" applyAlignment="1">
      <alignment horizontal="left"/>
    </xf>
    <xf numFmtId="4" fontId="6" fillId="2" borderId="0" xfId="0" applyNumberFormat="1" applyFont="1" applyFill="1" applyAlignment="1">
      <alignment horizontal="right"/>
    </xf>
    <xf numFmtId="49" fontId="8" fillId="0" borderId="7" xfId="0" applyNumberFormat="1" applyFont="1" applyBorder="1" applyAlignment="1">
      <alignment horizontal="center"/>
    </xf>
    <xf numFmtId="49" fontId="8" fillId="0" borderId="8" xfId="0" applyNumberFormat="1" applyFont="1" applyBorder="1" applyAlignment="1">
      <alignment horizontal="center"/>
    </xf>
    <xf numFmtId="4" fontId="8" fillId="2" borderId="8" xfId="0" applyNumberFormat="1" applyFont="1" applyFill="1" applyBorder="1" applyAlignment="1">
      <alignment horizontal="center"/>
    </xf>
    <xf numFmtId="49" fontId="8" fillId="0" borderId="8" xfId="0" applyNumberFormat="1" applyFont="1" applyBorder="1" applyAlignment="1">
      <alignment horizontal="center" wrapText="1"/>
    </xf>
    <xf numFmtId="4" fontId="8" fillId="2" borderId="9" xfId="0" applyNumberFormat="1" applyFont="1" applyFill="1" applyBorder="1" applyAlignment="1">
      <alignment horizontal="center"/>
    </xf>
    <xf numFmtId="4" fontId="8" fillId="0" borderId="9" xfId="0" applyNumberFormat="1" applyFont="1" applyBorder="1" applyAlignment="1">
      <alignment horizontal="center"/>
    </xf>
    <xf numFmtId="49" fontId="8" fillId="0" borderId="9" xfId="0" applyNumberFormat="1" applyFont="1" applyBorder="1" applyAlignment="1">
      <alignment horizontal="center"/>
    </xf>
    <xf numFmtId="4" fontId="8" fillId="0" borderId="3" xfId="0" applyNumberFormat="1" applyFont="1" applyBorder="1" applyAlignment="1">
      <alignment horizontal="center"/>
    </xf>
    <xf numFmtId="4" fontId="8" fillId="0" borderId="10" xfId="0" applyNumberFormat="1" applyFont="1" applyBorder="1" applyAlignment="1">
      <alignment horizontal="center"/>
    </xf>
    <xf numFmtId="49" fontId="8" fillId="0" borderId="11" xfId="0" applyNumberFormat="1" applyFont="1" applyBorder="1" applyAlignment="1">
      <alignment horizontal="center"/>
    </xf>
    <xf numFmtId="49" fontId="8" fillId="2" borderId="11" xfId="0" applyNumberFormat="1" applyFont="1" applyFill="1" applyBorder="1" applyAlignment="1">
      <alignment horizontal="center"/>
    </xf>
    <xf numFmtId="49" fontId="8" fillId="0" borderId="12" xfId="0" applyNumberFormat="1" applyFont="1" applyBorder="1" applyAlignment="1">
      <alignment horizontal="center" wrapText="1"/>
    </xf>
    <xf numFmtId="4" fontId="8" fillId="2" borderId="13" xfId="0" applyNumberFormat="1" applyFont="1" applyFill="1" applyBorder="1" applyAlignment="1">
      <alignment horizontal="center" wrapText="1"/>
    </xf>
    <xf numFmtId="4" fontId="8" fillId="0" borderId="13" xfId="0" applyNumberFormat="1" applyFont="1" applyBorder="1" applyAlignment="1">
      <alignment horizontal="center"/>
    </xf>
    <xf numFmtId="4" fontId="8" fillId="0" borderId="13" xfId="0" applyNumberFormat="1" applyFont="1" applyBorder="1" applyAlignment="1">
      <alignment horizontal="center" wrapText="1"/>
    </xf>
    <xf numFmtId="4" fontId="8" fillId="0" borderId="13" xfId="0" applyNumberFormat="1" applyFont="1" applyBorder="1" applyAlignment="1">
      <alignment horizontal="right"/>
    </xf>
    <xf numFmtId="4" fontId="8" fillId="0" borderId="8" xfId="0" applyNumberFormat="1" applyFont="1" applyBorder="1" applyAlignment="1">
      <alignment horizontal="justify"/>
    </xf>
    <xf numFmtId="4" fontId="8" fillId="0" borderId="13" xfId="0" applyNumberFormat="1" applyFont="1" applyBorder="1" applyAlignment="1">
      <alignment horizontal="center" vertical="justify"/>
    </xf>
    <xf numFmtId="4" fontId="8" fillId="0" borderId="7" xfId="0" applyNumberFormat="1" applyFont="1" applyBorder="1" applyAlignment="1">
      <alignment horizontal="center"/>
    </xf>
    <xf numFmtId="4" fontId="8" fillId="0" borderId="13" xfId="0" applyNumberFormat="1" applyFont="1" applyBorder="1"/>
    <xf numFmtId="4" fontId="9" fillId="0" borderId="13" xfId="0" applyNumberFormat="1" applyFont="1" applyBorder="1" applyAlignment="1">
      <alignment horizontal="center" vertical="justify"/>
    </xf>
    <xf numFmtId="49" fontId="8" fillId="0" borderId="9" xfId="0" applyNumberFormat="1" applyFont="1" applyBorder="1" applyAlignment="1">
      <alignment horizontal="center" wrapText="1"/>
    </xf>
    <xf numFmtId="4" fontId="10" fillId="2" borderId="9" xfId="0" applyNumberFormat="1" applyFont="1" applyFill="1" applyBorder="1" applyAlignment="1">
      <alignment horizontal="right"/>
    </xf>
    <xf numFmtId="4" fontId="10" fillId="0" borderId="9" xfId="0" applyNumberFormat="1" applyFont="1" applyBorder="1" applyAlignment="1">
      <alignment horizontal="right"/>
    </xf>
    <xf numFmtId="4" fontId="8" fillId="2" borderId="9" xfId="0" applyNumberFormat="1" applyFont="1" applyFill="1" applyBorder="1" applyAlignment="1">
      <alignment horizontal="center" wrapText="1"/>
    </xf>
    <xf numFmtId="4" fontId="8" fillId="0" borderId="9" xfId="0" applyNumberFormat="1" applyFont="1" applyBorder="1" applyAlignment="1">
      <alignment horizontal="center" wrapText="1"/>
    </xf>
    <xf numFmtId="4" fontId="8" fillId="0" borderId="9" xfId="0" applyNumberFormat="1" applyFont="1" applyBorder="1" applyAlignment="1">
      <alignment horizontal="right"/>
    </xf>
    <xf numFmtId="4" fontId="8" fillId="0" borderId="14" xfId="0" applyNumberFormat="1" applyFont="1" applyBorder="1" applyAlignment="1">
      <alignment horizontal="justify"/>
    </xf>
    <xf numFmtId="4" fontId="8" fillId="0" borderId="5" xfId="0" applyNumberFormat="1" applyFont="1" applyBorder="1" applyAlignment="1">
      <alignment horizontal="center" vertical="justify"/>
    </xf>
    <xf numFmtId="4" fontId="8" fillId="0" borderId="5" xfId="0" applyNumberFormat="1" applyFont="1" applyBorder="1" applyAlignment="1">
      <alignment horizontal="center"/>
    </xf>
    <xf numFmtId="4" fontId="8" fillId="0" borderId="5" xfId="0" applyNumberFormat="1" applyFont="1" applyBorder="1"/>
    <xf numFmtId="4" fontId="9" fillId="0" borderId="5" xfId="0" applyNumberFormat="1" applyFont="1" applyBorder="1" applyAlignment="1">
      <alignment horizontal="center" vertical="justify"/>
    </xf>
    <xf numFmtId="49" fontId="9" fillId="0" borderId="15" xfId="1" applyNumberFormat="1" applyFont="1" applyBorder="1" applyAlignment="1">
      <alignment horizontal="center"/>
    </xf>
    <xf numFmtId="49" fontId="11" fillId="0" borderId="15" xfId="1" applyNumberFormat="1" applyFont="1" applyBorder="1" applyAlignment="1">
      <alignment horizontal="center"/>
    </xf>
    <xf numFmtId="49" fontId="11" fillId="0" borderId="7" xfId="1" applyNumberFormat="1" applyFont="1" applyBorder="1"/>
    <xf numFmtId="4" fontId="11" fillId="2" borderId="13" xfId="1" applyNumberFormat="1" applyFont="1" applyFill="1" applyBorder="1" applyAlignment="1">
      <alignment horizontal="right"/>
    </xf>
    <xf numFmtId="49" fontId="8" fillId="0" borderId="16" xfId="0" applyNumberFormat="1" applyFont="1" applyBorder="1" applyAlignment="1">
      <alignment horizontal="center" wrapText="1"/>
    </xf>
    <xf numFmtId="4" fontId="9" fillId="0" borderId="13" xfId="0" applyNumberFormat="1" applyFont="1" applyBorder="1" applyAlignment="1">
      <alignment horizontal="right"/>
    </xf>
    <xf numFmtId="4" fontId="8" fillId="0" borderId="16" xfId="0" applyNumberFormat="1" applyFont="1" applyBorder="1" applyAlignment="1">
      <alignment horizontal="center"/>
    </xf>
    <xf numFmtId="4" fontId="8" fillId="0" borderId="16" xfId="0" applyNumberFormat="1" applyFont="1" applyBorder="1" applyAlignment="1">
      <alignment horizontal="justify"/>
    </xf>
    <xf numFmtId="4" fontId="8" fillId="0" borderId="0" xfId="0" applyNumberFormat="1" applyFont="1" applyAlignment="1">
      <alignment horizontal="center"/>
    </xf>
    <xf numFmtId="4" fontId="9" fillId="0" borderId="0" xfId="0" applyNumberFormat="1" applyFont="1" applyAlignment="1">
      <alignment horizontal="center" vertical="justify"/>
    </xf>
    <xf numFmtId="49" fontId="11" fillId="0" borderId="13" xfId="1" applyNumberFormat="1" applyFont="1" applyBorder="1"/>
    <xf numFmtId="49" fontId="8" fillId="2" borderId="16" xfId="0" applyNumberFormat="1" applyFont="1" applyFill="1" applyBorder="1" applyAlignment="1">
      <alignment horizontal="center" wrapText="1"/>
    </xf>
    <xf numFmtId="49" fontId="12" fillId="2" borderId="15" xfId="1" applyNumberFormat="1" applyFont="1" applyFill="1" applyBorder="1" applyAlignment="1">
      <alignment horizontal="center"/>
    </xf>
    <xf numFmtId="49" fontId="12" fillId="2" borderId="13" xfId="1" applyNumberFormat="1" applyFont="1" applyFill="1" applyBorder="1"/>
    <xf numFmtId="4" fontId="12" fillId="2" borderId="13" xfId="1" applyNumberFormat="1" applyFont="1" applyFill="1" applyBorder="1" applyAlignment="1">
      <alignment horizontal="right"/>
    </xf>
    <xf numFmtId="4" fontId="13" fillId="2" borderId="13" xfId="1" applyNumberFormat="1" applyFont="1" applyFill="1" applyBorder="1" applyAlignment="1">
      <alignment horizontal="right"/>
    </xf>
    <xf numFmtId="49" fontId="12" fillId="2" borderId="13" xfId="1" applyNumberFormat="1" applyFont="1" applyFill="1" applyBorder="1" applyAlignment="1">
      <alignment horizontal="center"/>
    </xf>
    <xf numFmtId="49" fontId="8" fillId="0" borderId="17" xfId="0" applyNumberFormat="1" applyFont="1" applyBorder="1" applyAlignment="1">
      <alignment horizontal="center" wrapText="1"/>
    </xf>
    <xf numFmtId="4" fontId="8" fillId="0" borderId="10" xfId="0" applyNumberFormat="1" applyFont="1" applyBorder="1" applyAlignment="1">
      <alignment horizontal="center" wrapText="1"/>
    </xf>
    <xf numFmtId="4" fontId="12" fillId="2" borderId="9" xfId="1" applyNumberFormat="1" applyFont="1" applyFill="1" applyBorder="1" applyAlignment="1">
      <alignment horizontal="right"/>
    </xf>
    <xf numFmtId="49" fontId="8" fillId="0" borderId="10" xfId="0" applyNumberFormat="1" applyFont="1" applyBorder="1" applyAlignment="1">
      <alignment horizontal="center" wrapText="1"/>
    </xf>
    <xf numFmtId="49" fontId="8" fillId="0" borderId="0" xfId="0" applyNumberFormat="1" applyFont="1" applyAlignment="1">
      <alignment horizontal="center" wrapText="1"/>
    </xf>
    <xf numFmtId="4" fontId="8" fillId="0" borderId="0" xfId="0" applyNumberFormat="1" applyFont="1" applyAlignment="1">
      <alignment horizontal="center" wrapText="1"/>
    </xf>
    <xf numFmtId="4" fontId="12" fillId="2" borderId="0" xfId="1" applyNumberFormat="1" applyFont="1" applyFill="1" applyAlignment="1">
      <alignment horizontal="right"/>
    </xf>
    <xf numFmtId="49" fontId="9" fillId="3" borderId="17" xfId="1" applyNumberFormat="1" applyFont="1" applyFill="1" applyBorder="1" applyAlignment="1">
      <alignment horizontal="center"/>
    </xf>
    <xf numFmtId="0" fontId="0" fillId="2" borderId="10" xfId="0" applyFill="1" applyBorder="1"/>
    <xf numFmtId="0" fontId="0" fillId="2" borderId="3" xfId="0" applyFill="1" applyBorder="1"/>
    <xf numFmtId="49" fontId="8" fillId="3" borderId="9" xfId="0" applyNumberFormat="1" applyFont="1" applyFill="1" applyBorder="1" applyAlignment="1">
      <alignment horizontal="center" wrapText="1"/>
    </xf>
    <xf numFmtId="49" fontId="8" fillId="3" borderId="3" xfId="0" applyNumberFormat="1" applyFont="1" applyFill="1" applyBorder="1" applyAlignment="1">
      <alignment horizontal="center" wrapText="1"/>
    </xf>
    <xf numFmtId="4" fontId="8" fillId="3" borderId="9" xfId="0" applyNumberFormat="1" applyFont="1" applyFill="1" applyBorder="1" applyAlignment="1">
      <alignment horizontal="center" wrapText="1"/>
    </xf>
    <xf numFmtId="4" fontId="8" fillId="3" borderId="9" xfId="0" applyNumberFormat="1" applyFont="1" applyFill="1" applyBorder="1" applyAlignment="1">
      <alignment horizontal="center"/>
    </xf>
    <xf numFmtId="49" fontId="12" fillId="2" borderId="0" xfId="1" applyNumberFormat="1" applyFont="1" applyFill="1"/>
    <xf numFmtId="4" fontId="9" fillId="2" borderId="9" xfId="1" applyNumberFormat="1" applyFont="1" applyFill="1" applyBorder="1" applyAlignment="1">
      <alignment horizontal="right"/>
    </xf>
    <xf numFmtId="4" fontId="9" fillId="2" borderId="10" xfId="1" applyNumberFormat="1" applyFont="1" applyFill="1" applyBorder="1" applyAlignment="1">
      <alignment horizontal="center"/>
    </xf>
    <xf numFmtId="4" fontId="9" fillId="2" borderId="9" xfId="1" applyNumberFormat="1" applyFont="1" applyFill="1" applyBorder="1" applyAlignment="1">
      <alignment horizontal="center"/>
    </xf>
    <xf numFmtId="4" fontId="12" fillId="2" borderId="5" xfId="1" applyNumberFormat="1" applyFont="1" applyFill="1" applyBorder="1" applyAlignment="1">
      <alignment horizontal="center"/>
    </xf>
    <xf numFmtId="49" fontId="12" fillId="0" borderId="13" xfId="1" applyNumberFormat="1" applyFont="1" applyBorder="1" applyAlignment="1">
      <alignment horizontal="center"/>
    </xf>
    <xf numFmtId="49" fontId="12" fillId="0" borderId="0" xfId="1" applyNumberFormat="1" applyFont="1"/>
    <xf numFmtId="4" fontId="9" fillId="4" borderId="13" xfId="1" applyNumberFormat="1" applyFont="1" applyFill="1" applyBorder="1" applyAlignment="1">
      <alignment horizontal="right"/>
    </xf>
    <xf numFmtId="4" fontId="12" fillId="2" borderId="0" xfId="1" applyNumberFormat="1" applyFont="1" applyFill="1" applyAlignment="1">
      <alignment horizontal="center"/>
    </xf>
    <xf numFmtId="49" fontId="9" fillId="0" borderId="13" xfId="1" applyNumberFormat="1" applyFont="1" applyBorder="1" applyAlignment="1">
      <alignment horizontal="center"/>
    </xf>
    <xf numFmtId="49" fontId="10" fillId="0" borderId="13" xfId="1" applyNumberFormat="1" applyFont="1" applyBorder="1" applyAlignment="1">
      <alignment horizontal="center"/>
    </xf>
    <xf numFmtId="49" fontId="9" fillId="0" borderId="0" xfId="1" applyNumberFormat="1" applyFont="1" applyAlignment="1">
      <alignment wrapText="1"/>
    </xf>
    <xf numFmtId="4" fontId="8" fillId="2" borderId="13" xfId="1" applyNumberFormat="1" applyFont="1" applyFill="1" applyBorder="1" applyAlignment="1">
      <alignment horizontal="right"/>
    </xf>
    <xf numFmtId="4" fontId="9" fillId="2" borderId="0" xfId="1" applyNumberFormat="1" applyFont="1" applyFill="1" applyAlignment="1">
      <alignment horizontal="center"/>
    </xf>
    <xf numFmtId="4" fontId="9" fillId="2" borderId="13" xfId="1" applyNumberFormat="1" applyFont="1" applyFill="1" applyBorder="1" applyAlignment="1">
      <alignment horizontal="right"/>
    </xf>
    <xf numFmtId="4" fontId="9" fillId="2" borderId="13" xfId="1" applyNumberFormat="1" applyFont="1" applyFill="1" applyBorder="1" applyAlignment="1">
      <alignment horizontal="center"/>
    </xf>
    <xf numFmtId="4" fontId="9" fillId="2" borderId="16" xfId="1" applyNumberFormat="1" applyFont="1" applyFill="1" applyBorder="1" applyAlignment="1">
      <alignment horizontal="center"/>
    </xf>
    <xf numFmtId="4" fontId="9" fillId="0" borderId="13" xfId="0" applyNumberFormat="1" applyFont="1" applyBorder="1" applyAlignment="1">
      <alignment horizontal="center"/>
    </xf>
    <xf numFmtId="4" fontId="9" fillId="0" borderId="18" xfId="0" applyNumberFormat="1" applyFont="1" applyBorder="1" applyAlignment="1">
      <alignment horizontal="center"/>
    </xf>
    <xf numFmtId="4" fontId="9" fillId="0" borderId="16" xfId="0" applyNumberFormat="1" applyFont="1" applyBorder="1" applyAlignment="1">
      <alignment horizontal="center"/>
    </xf>
    <xf numFmtId="4" fontId="9" fillId="0" borderId="13" xfId="0" applyNumberFormat="1" applyFont="1" applyBorder="1"/>
    <xf numFmtId="4" fontId="9" fillId="0" borderId="0" xfId="0" applyNumberFormat="1" applyFont="1"/>
    <xf numFmtId="0" fontId="14" fillId="2" borderId="0" xfId="0" applyFont="1" applyFill="1"/>
    <xf numFmtId="49" fontId="9" fillId="2" borderId="13" xfId="1" applyNumberFormat="1" applyFont="1" applyFill="1" applyBorder="1" applyAlignment="1">
      <alignment horizontal="center"/>
    </xf>
    <xf numFmtId="49" fontId="9" fillId="2" borderId="0" xfId="1" applyNumberFormat="1" applyFont="1" applyFill="1" applyAlignment="1">
      <alignment wrapText="1"/>
    </xf>
    <xf numFmtId="4" fontId="9" fillId="0" borderId="0" xfId="0" applyNumberFormat="1" applyFont="1" applyAlignment="1">
      <alignment horizontal="center"/>
    </xf>
    <xf numFmtId="49" fontId="8" fillId="2" borderId="13" xfId="1" applyNumberFormat="1" applyFont="1" applyFill="1" applyBorder="1" applyAlignment="1">
      <alignment horizontal="center"/>
    </xf>
    <xf numFmtId="49" fontId="15" fillId="0" borderId="15" xfId="1" applyNumberFormat="1" applyFont="1" applyBorder="1" applyAlignment="1">
      <alignment horizontal="center"/>
    </xf>
    <xf numFmtId="49" fontId="15" fillId="2" borderId="15" xfId="1" applyNumberFormat="1" applyFont="1" applyFill="1" applyBorder="1" applyAlignment="1">
      <alignment horizontal="center" wrapText="1"/>
    </xf>
    <xf numFmtId="49" fontId="10" fillId="2" borderId="13" xfId="1" applyNumberFormat="1" applyFont="1" applyFill="1" applyBorder="1" applyAlignment="1">
      <alignment horizontal="center"/>
    </xf>
    <xf numFmtId="4" fontId="8" fillId="0" borderId="13" xfId="1" applyNumberFormat="1" applyFont="1" applyBorder="1" applyAlignment="1">
      <alignment horizontal="right"/>
    </xf>
    <xf numFmtId="49" fontId="15" fillId="2" borderId="15" xfId="1" applyNumberFormat="1" applyFont="1" applyFill="1" applyBorder="1" applyAlignment="1">
      <alignment horizontal="center"/>
    </xf>
    <xf numFmtId="49" fontId="16" fillId="0" borderId="15" xfId="1" applyNumberFormat="1" applyFont="1" applyBorder="1" applyAlignment="1">
      <alignment horizontal="center"/>
    </xf>
    <xf numFmtId="0" fontId="14" fillId="0" borderId="0" xfId="0" applyFont="1"/>
    <xf numFmtId="4" fontId="12" fillId="0" borderId="13" xfId="0" applyNumberFormat="1" applyFont="1" applyBorder="1" applyAlignment="1">
      <alignment horizontal="right"/>
    </xf>
    <xf numFmtId="49" fontId="17" fillId="0" borderId="15" xfId="1" applyNumberFormat="1" applyFont="1" applyBorder="1" applyAlignment="1">
      <alignment horizontal="center"/>
    </xf>
    <xf numFmtId="0" fontId="14" fillId="4" borderId="0" xfId="0" applyFont="1" applyFill="1"/>
    <xf numFmtId="0" fontId="18" fillId="4" borderId="9" xfId="0" applyFont="1" applyFill="1" applyBorder="1"/>
    <xf numFmtId="4" fontId="8" fillId="5" borderId="9" xfId="0" applyNumberFormat="1" applyFont="1" applyFill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4" fontId="9" fillId="0" borderId="13" xfId="1" applyNumberFormat="1" applyFont="1" applyBorder="1" applyAlignment="1">
      <alignment horizontal="right"/>
    </xf>
    <xf numFmtId="0" fontId="5" fillId="0" borderId="0" xfId="0" applyFont="1" applyAlignment="1">
      <alignment horizontal="center"/>
    </xf>
    <xf numFmtId="4" fontId="7" fillId="0" borderId="13" xfId="0" applyNumberFormat="1" applyFont="1" applyBorder="1" applyAlignment="1">
      <alignment horizontal="center"/>
    </xf>
    <xf numFmtId="4" fontId="2" fillId="0" borderId="13" xfId="0" applyNumberFormat="1" applyFont="1" applyBorder="1" applyAlignment="1">
      <alignment horizontal="center"/>
    </xf>
    <xf numFmtId="4" fontId="11" fillId="0" borderId="13" xfId="0" applyNumberFormat="1" applyFont="1" applyBorder="1" applyAlignment="1">
      <alignment horizontal="center"/>
    </xf>
    <xf numFmtId="49" fontId="8" fillId="0" borderId="13" xfId="1" applyNumberFormat="1" applyFont="1" applyBorder="1" applyAlignment="1">
      <alignment horizontal="center"/>
    </xf>
    <xf numFmtId="4" fontId="2" fillId="0" borderId="13" xfId="0" applyNumberFormat="1" applyFont="1" applyBorder="1" applyAlignment="1">
      <alignment horizontal="right"/>
    </xf>
    <xf numFmtId="49" fontId="15" fillId="0" borderId="15" xfId="0" applyNumberFormat="1" applyFont="1" applyBorder="1" applyAlignment="1">
      <alignment horizontal="center"/>
    </xf>
    <xf numFmtId="49" fontId="9" fillId="0" borderId="13" xfId="0" applyNumberFormat="1" applyFont="1" applyBorder="1" applyAlignment="1">
      <alignment horizontal="center"/>
    </xf>
    <xf numFmtId="4" fontId="7" fillId="0" borderId="13" xfId="0" applyNumberFormat="1" applyFont="1" applyBorder="1" applyAlignment="1">
      <alignment horizontal="right"/>
    </xf>
    <xf numFmtId="49" fontId="8" fillId="0" borderId="0" xfId="1" applyNumberFormat="1" applyFont="1" applyAlignment="1">
      <alignment wrapText="1"/>
    </xf>
    <xf numFmtId="4" fontId="19" fillId="0" borderId="0" xfId="1" applyNumberFormat="1" applyFont="1"/>
    <xf numFmtId="165" fontId="7" fillId="0" borderId="13" xfId="0" applyNumberFormat="1" applyFont="1" applyBorder="1" applyAlignment="1">
      <alignment horizontal="right"/>
    </xf>
    <xf numFmtId="165" fontId="7" fillId="0" borderId="13" xfId="0" applyNumberFormat="1" applyFont="1" applyBorder="1" applyAlignment="1">
      <alignment horizontal="center"/>
    </xf>
    <xf numFmtId="49" fontId="9" fillId="0" borderId="0" xfId="1" applyNumberFormat="1" applyFont="1"/>
    <xf numFmtId="49" fontId="9" fillId="0" borderId="0" xfId="0" applyNumberFormat="1" applyFont="1" applyAlignment="1">
      <alignment wrapText="1"/>
    </xf>
    <xf numFmtId="4" fontId="8" fillId="3" borderId="13" xfId="0" applyNumberFormat="1" applyFont="1" applyFill="1" applyBorder="1" applyAlignment="1">
      <alignment horizontal="center"/>
    </xf>
    <xf numFmtId="4" fontId="11" fillId="0" borderId="16" xfId="0" applyNumberFormat="1" applyFont="1" applyBorder="1" applyAlignment="1">
      <alignment horizontal="center"/>
    </xf>
    <xf numFmtId="4" fontId="11" fillId="0" borderId="13" xfId="0" applyNumberFormat="1" applyFont="1" applyBorder="1" applyAlignment="1">
      <alignment horizontal="right"/>
    </xf>
    <xf numFmtId="4" fontId="11" fillId="0" borderId="18" xfId="0" applyNumberFormat="1" applyFont="1" applyBorder="1" applyAlignment="1">
      <alignment horizontal="center"/>
    </xf>
    <xf numFmtId="4" fontId="11" fillId="0" borderId="13" xfId="0" applyNumberFormat="1" applyFont="1" applyBorder="1"/>
    <xf numFmtId="4" fontId="11" fillId="0" borderId="0" xfId="0" applyNumberFormat="1" applyFont="1"/>
    <xf numFmtId="0" fontId="20" fillId="2" borderId="0" xfId="0" applyFont="1" applyFill="1"/>
    <xf numFmtId="49" fontId="10" fillId="0" borderId="13" xfId="0" applyNumberFormat="1" applyFont="1" applyBorder="1" applyAlignment="1">
      <alignment horizontal="center"/>
    </xf>
    <xf numFmtId="4" fontId="9" fillId="0" borderId="13" xfId="0" applyNumberFormat="1" applyFont="1" applyBorder="1" applyAlignment="1">
      <alignment horizontal="center" wrapText="1"/>
    </xf>
    <xf numFmtId="49" fontId="21" fillId="0" borderId="15" xfId="0" applyNumberFormat="1" applyFont="1" applyBorder="1" applyAlignment="1">
      <alignment horizontal="center"/>
    </xf>
    <xf numFmtId="49" fontId="9" fillId="0" borderId="0" xfId="0" applyNumberFormat="1" applyFont="1"/>
    <xf numFmtId="4" fontId="9" fillId="2" borderId="13" xfId="0" applyNumberFormat="1" applyFont="1" applyFill="1" applyBorder="1" applyAlignment="1">
      <alignment horizontal="right"/>
    </xf>
    <xf numFmtId="49" fontId="11" fillId="0" borderId="0" xfId="0" applyNumberFormat="1" applyFont="1" applyAlignment="1">
      <alignment wrapText="1"/>
    </xf>
    <xf numFmtId="49" fontId="12" fillId="0" borderId="13" xfId="0" applyNumberFormat="1" applyFont="1" applyBorder="1" applyAlignment="1">
      <alignment horizontal="center"/>
    </xf>
    <xf numFmtId="4" fontId="0" fillId="0" borderId="0" xfId="0" applyNumberFormat="1"/>
    <xf numFmtId="49" fontId="9" fillId="0" borderId="15" xfId="0" applyNumberFormat="1" applyFont="1" applyBorder="1" applyAlignment="1">
      <alignment horizontal="center"/>
    </xf>
    <xf numFmtId="4" fontId="11" fillId="2" borderId="13" xfId="0" applyNumberFormat="1" applyFont="1" applyFill="1" applyBorder="1" applyAlignment="1">
      <alignment horizontal="right"/>
    </xf>
    <xf numFmtId="49" fontId="22" fillId="0" borderId="13" xfId="0" applyNumberFormat="1" applyFont="1" applyBorder="1" applyAlignment="1">
      <alignment horizontal="center"/>
    </xf>
    <xf numFmtId="4" fontId="13" fillId="0" borderId="13" xfId="0" applyNumberFormat="1" applyFont="1" applyBorder="1" applyAlignment="1">
      <alignment horizontal="right"/>
    </xf>
    <xf numFmtId="49" fontId="11" fillId="0" borderId="13" xfId="0" applyNumberFormat="1" applyFont="1" applyBorder="1" applyAlignment="1">
      <alignment horizontal="center"/>
    </xf>
    <xf numFmtId="165" fontId="0" fillId="0" borderId="0" xfId="0" applyNumberFormat="1"/>
    <xf numFmtId="49" fontId="9" fillId="0" borderId="13" xfId="0" applyNumberFormat="1" applyFont="1" applyBorder="1" applyAlignment="1">
      <alignment wrapText="1"/>
    </xf>
    <xf numFmtId="49" fontId="12" fillId="0" borderId="0" xfId="0" applyNumberFormat="1" applyFont="1"/>
    <xf numFmtId="0" fontId="0" fillId="2" borderId="0" xfId="0" applyFill="1"/>
    <xf numFmtId="49" fontId="12" fillId="0" borderId="0" xfId="0" applyNumberFormat="1" applyFont="1" applyAlignment="1">
      <alignment wrapText="1"/>
    </xf>
  </cellXfs>
  <cellStyles count="2">
    <cellStyle name="Normal" xfId="0" builtinId="0"/>
    <cellStyle name="Normal 2" xfId="1" xr:uid="{A3AFF72F-5DE7-4372-8E16-6D194B8935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61D0B-B837-438A-8BAE-0946642FAC0F}">
  <dimension ref="A1:DS205"/>
  <sheetViews>
    <sheetView tabSelected="1" zoomScale="77" zoomScaleNormal="77" workbookViewId="0">
      <pane ySplit="8" topLeftCell="A48" activePane="bottomLeft" state="frozen"/>
      <selection pane="bottomLeft" activeCell="C10" sqref="C10"/>
    </sheetView>
  </sheetViews>
  <sheetFormatPr baseColWidth="10" defaultColWidth="8.88671875" defaultRowHeight="15" x14ac:dyDescent="0.2"/>
  <cols>
    <col min="1" max="1" width="10.77734375" customWidth="1"/>
    <col min="2" max="2" width="17.21875" customWidth="1"/>
    <col min="3" max="3" width="43.77734375" customWidth="1"/>
    <col min="4" max="4" width="18.5546875" style="173" customWidth="1"/>
    <col min="5" max="5" width="22" customWidth="1"/>
    <col min="6" max="6" width="17" customWidth="1"/>
    <col min="7" max="7" width="14.44140625" customWidth="1"/>
    <col min="8" max="8" width="13.44140625" customWidth="1"/>
    <col min="9" max="9" width="23.88671875" customWidth="1"/>
    <col min="10" max="10" width="15.88671875" customWidth="1"/>
    <col min="11" max="13" width="16.6640625" customWidth="1"/>
    <col min="14" max="15" width="15.5546875" customWidth="1"/>
    <col min="16" max="16" width="12.6640625" customWidth="1"/>
    <col min="17" max="17" width="14.44140625" customWidth="1"/>
    <col min="18" max="18" width="10.21875" customWidth="1"/>
    <col min="19" max="19" width="11.77734375" customWidth="1"/>
    <col min="20" max="20" width="9.109375" customWidth="1"/>
    <col min="21" max="22" width="10.77734375" customWidth="1"/>
    <col min="23" max="23" width="11.109375" customWidth="1"/>
    <col min="24" max="24" width="13.77734375" customWidth="1"/>
    <col min="25" max="25" width="15.6640625" customWidth="1"/>
    <col min="26" max="26" width="9.109375" customWidth="1"/>
    <col min="27" max="27" width="9.6640625" customWidth="1"/>
    <col min="28" max="28" width="7.5546875" customWidth="1"/>
    <col min="29" max="29" width="10.109375" style="164" customWidth="1"/>
    <col min="30" max="30" width="8.44140625" customWidth="1"/>
    <col min="31" max="32" width="6.109375" hidden="1" customWidth="1"/>
    <col min="33" max="33" width="10" hidden="1" customWidth="1"/>
    <col min="34" max="34" width="5.5546875" hidden="1" customWidth="1"/>
    <col min="35" max="35" width="12.33203125" customWidth="1"/>
    <col min="36" max="36" width="11.33203125" customWidth="1"/>
    <col min="37" max="37" width="6.109375" hidden="1" customWidth="1"/>
    <col min="38" max="38" width="7.6640625" hidden="1" customWidth="1"/>
    <col min="39" max="39" width="11.109375" style="164" customWidth="1"/>
    <col min="40" max="40" width="5.77734375" style="164" hidden="1" customWidth="1"/>
    <col min="41" max="41" width="8" hidden="1" customWidth="1"/>
    <col min="42" max="42" width="6.44140625" customWidth="1"/>
    <col min="43" max="43" width="8.44140625" customWidth="1"/>
    <col min="44" max="44" width="7.77734375" customWidth="1"/>
    <col min="45" max="45" width="5.88671875" customWidth="1"/>
    <col min="46" max="46" width="9.77734375" customWidth="1"/>
    <col min="47" max="47" width="6.109375" customWidth="1"/>
    <col min="48" max="48" width="3.88671875" customWidth="1"/>
    <col min="49" max="49" width="6.44140625" customWidth="1"/>
    <col min="50" max="50" width="11.109375" customWidth="1"/>
    <col min="51" max="51" width="6" customWidth="1"/>
    <col min="52" max="52" width="7.109375" customWidth="1"/>
    <col min="53" max="53" width="8.6640625" customWidth="1"/>
    <col min="54" max="54" width="7.109375" customWidth="1"/>
    <col min="55" max="55" width="7" customWidth="1"/>
    <col min="56" max="56" width="10.109375" customWidth="1"/>
    <col min="57" max="57" width="7.6640625" customWidth="1"/>
    <col min="58" max="58" width="7.21875" customWidth="1"/>
    <col min="59" max="59" width="8.6640625" customWidth="1"/>
    <col min="60" max="60" width="10.44140625" customWidth="1"/>
    <col min="61" max="61" width="11.77734375" hidden="1" customWidth="1"/>
    <col min="62" max="62" width="10.88671875" hidden="1" customWidth="1"/>
    <col min="63" max="63" width="12.109375" hidden="1" customWidth="1"/>
    <col min="64" max="64" width="14" hidden="1" customWidth="1"/>
    <col min="65" max="65" width="13.77734375" hidden="1" customWidth="1"/>
    <col min="66" max="66" width="13" customWidth="1"/>
    <col min="67" max="67" width="7.6640625" customWidth="1"/>
    <col min="68" max="68" width="12.6640625" customWidth="1"/>
    <col min="69" max="69" width="7.88671875" customWidth="1"/>
    <col min="70" max="70" width="12" customWidth="1"/>
    <col min="71" max="71" width="10.109375" customWidth="1"/>
    <col min="72" max="72" width="8" customWidth="1"/>
    <col min="73" max="73" width="11.88671875" customWidth="1"/>
    <col min="74" max="257" width="11.5546875" customWidth="1"/>
  </cols>
  <sheetData>
    <row r="1" spans="1:73" ht="15.75" thickBot="1" x14ac:dyDescent="0.25">
      <c r="A1" s="1" t="s">
        <v>0</v>
      </c>
      <c r="B1" s="1"/>
      <c r="C1" s="1"/>
      <c r="D1" s="2">
        <f>D35+D39</f>
        <v>1541394.07</v>
      </c>
      <c r="E1" s="3"/>
      <c r="F1" s="4"/>
      <c r="G1" s="5"/>
      <c r="H1" s="6"/>
      <c r="I1" s="7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9"/>
      <c r="Z1" s="9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10"/>
      <c r="BR1" s="10"/>
      <c r="BS1" s="10"/>
      <c r="BT1" s="10"/>
      <c r="BU1" s="10"/>
    </row>
    <row r="2" spans="1:73" x14ac:dyDescent="0.2">
      <c r="A2" s="11" t="s">
        <v>1</v>
      </c>
      <c r="B2" s="11"/>
      <c r="C2" s="12"/>
      <c r="D2" s="2">
        <f>D22+D51+D57</f>
        <v>370400</v>
      </c>
      <c r="E2" s="13"/>
      <c r="F2" s="14"/>
      <c r="G2" s="15"/>
      <c r="H2" s="16"/>
      <c r="I2" s="16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 t="s">
        <v>2</v>
      </c>
      <c r="W2" s="8"/>
      <c r="X2" s="8"/>
      <c r="Y2" s="9"/>
      <c r="Z2" s="9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0"/>
      <c r="BR2" s="10"/>
      <c r="BS2" s="10"/>
      <c r="BT2" s="10"/>
      <c r="BU2" s="10"/>
    </row>
    <row r="3" spans="1:73" ht="15.75" x14ac:dyDescent="0.25">
      <c r="A3" s="11" t="s">
        <v>3</v>
      </c>
      <c r="B3" s="11"/>
      <c r="C3" s="12"/>
      <c r="D3" s="2">
        <f>D58+D28</f>
        <v>785342.32000000007</v>
      </c>
      <c r="E3" s="17"/>
      <c r="F3" s="18"/>
      <c r="G3" s="19"/>
      <c r="H3" s="20"/>
      <c r="I3" s="20"/>
      <c r="J3" s="8"/>
      <c r="K3" s="8"/>
      <c r="L3" s="8"/>
      <c r="M3" s="8"/>
      <c r="N3" s="8"/>
      <c r="O3" s="8"/>
      <c r="P3" s="8"/>
      <c r="Q3" s="8"/>
      <c r="R3" s="8"/>
      <c r="S3" s="21"/>
      <c r="T3" s="8"/>
      <c r="U3" s="8"/>
      <c r="V3" s="8" t="s">
        <v>2</v>
      </c>
      <c r="W3" s="8"/>
      <c r="X3" s="8"/>
      <c r="Y3" s="9"/>
      <c r="Z3" s="9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0"/>
      <c r="BR3" s="10"/>
      <c r="BS3" s="10"/>
      <c r="BT3" s="10"/>
      <c r="BU3" s="10"/>
    </row>
    <row r="4" spans="1:73" x14ac:dyDescent="0.2">
      <c r="A4" s="1" t="s">
        <v>4</v>
      </c>
      <c r="B4" s="1"/>
      <c r="C4" s="1"/>
      <c r="D4" s="22"/>
      <c r="E4" s="13"/>
      <c r="F4" s="18"/>
      <c r="G4" s="19"/>
      <c r="H4" s="20"/>
      <c r="I4" s="20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 t="s">
        <v>2</v>
      </c>
      <c r="W4" s="23"/>
      <c r="X4" s="23"/>
      <c r="Y4" s="13"/>
      <c r="Z4" s="1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4"/>
      <c r="AN4" s="24"/>
      <c r="AO4" s="24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10"/>
      <c r="BR4" s="23"/>
      <c r="BS4" s="23"/>
      <c r="BT4" s="23"/>
      <c r="BU4" s="23"/>
    </row>
    <row r="5" spans="1:73" ht="15.75" x14ac:dyDescent="0.25">
      <c r="A5" s="25" t="s">
        <v>5</v>
      </c>
      <c r="B5" s="11"/>
      <c r="C5" s="11"/>
      <c r="D5" s="2">
        <f>D45+D30</f>
        <v>11799153.129999999</v>
      </c>
      <c r="E5" s="3"/>
      <c r="F5" s="18"/>
      <c r="G5" s="19"/>
      <c r="H5" s="26"/>
      <c r="I5" s="26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 t="s">
        <v>2</v>
      </c>
      <c r="W5" s="8"/>
      <c r="X5" s="8"/>
      <c r="Y5" s="9"/>
      <c r="Z5" s="9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27"/>
      <c r="AN5" s="27"/>
      <c r="AO5" s="27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10"/>
      <c r="BR5" s="8"/>
      <c r="BS5" s="8"/>
      <c r="BT5" s="8"/>
      <c r="BU5" s="8"/>
    </row>
    <row r="6" spans="1:73" ht="16.5" thickBot="1" x14ac:dyDescent="0.3">
      <c r="A6" s="28" t="s">
        <v>2</v>
      </c>
      <c r="B6" s="29"/>
      <c r="C6" s="29"/>
      <c r="D6" s="22"/>
      <c r="E6" s="3"/>
      <c r="F6" s="3"/>
      <c r="G6" s="30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9"/>
      <c r="Z6" s="9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27"/>
      <c r="AN6" s="27"/>
      <c r="AO6" s="27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0"/>
      <c r="BR6" s="8"/>
      <c r="BS6" s="8"/>
      <c r="BT6" s="8"/>
      <c r="BU6" s="8"/>
    </row>
    <row r="7" spans="1:73" ht="16.5" thickBot="1" x14ac:dyDescent="0.3">
      <c r="A7" s="31" t="s">
        <v>6</v>
      </c>
      <c r="B7" s="32" t="s">
        <v>7</v>
      </c>
      <c r="C7" s="31" t="s">
        <v>8</v>
      </c>
      <c r="D7" s="33" t="s">
        <v>9</v>
      </c>
      <c r="E7" s="34" t="s">
        <v>10</v>
      </c>
      <c r="F7" s="34"/>
      <c r="G7" s="35" t="s">
        <v>11</v>
      </c>
      <c r="H7" s="36" t="s">
        <v>12</v>
      </c>
      <c r="I7" s="36" t="s">
        <v>13</v>
      </c>
      <c r="J7" s="36" t="s">
        <v>14</v>
      </c>
      <c r="K7" s="36"/>
      <c r="L7" s="36" t="s">
        <v>14</v>
      </c>
      <c r="M7" s="36"/>
      <c r="N7" s="36" t="s">
        <v>15</v>
      </c>
      <c r="O7" s="36"/>
      <c r="P7" s="36" t="s">
        <v>16</v>
      </c>
      <c r="Q7" s="36" t="s">
        <v>17</v>
      </c>
      <c r="R7" s="36" t="s">
        <v>17</v>
      </c>
      <c r="S7" s="37" t="s">
        <v>18</v>
      </c>
      <c r="T7" s="36" t="s">
        <v>19</v>
      </c>
      <c r="U7" s="36" t="s">
        <v>20</v>
      </c>
      <c r="V7" s="36" t="s">
        <v>21</v>
      </c>
      <c r="W7" s="36" t="s">
        <v>22</v>
      </c>
      <c r="X7" s="36" t="s">
        <v>23</v>
      </c>
      <c r="Y7" s="36" t="s">
        <v>24</v>
      </c>
      <c r="Z7" s="36" t="s">
        <v>25</v>
      </c>
      <c r="AA7" s="36" t="s">
        <v>26</v>
      </c>
      <c r="AB7" s="36" t="s">
        <v>27</v>
      </c>
      <c r="AC7" s="36" t="s">
        <v>28</v>
      </c>
      <c r="AD7" s="36" t="s">
        <v>29</v>
      </c>
      <c r="AE7" s="36" t="s">
        <v>30</v>
      </c>
      <c r="AF7" s="36" t="s">
        <v>31</v>
      </c>
      <c r="AG7" s="36" t="s">
        <v>32</v>
      </c>
      <c r="AH7" s="36" t="s">
        <v>33</v>
      </c>
      <c r="AI7" s="36" t="s">
        <v>34</v>
      </c>
      <c r="AJ7" s="36" t="s">
        <v>35</v>
      </c>
      <c r="AK7" s="36" t="s">
        <v>36</v>
      </c>
      <c r="AL7" s="36" t="s">
        <v>37</v>
      </c>
      <c r="AM7" s="36" t="s">
        <v>38</v>
      </c>
      <c r="AN7" s="38" t="s">
        <v>39</v>
      </c>
      <c r="AO7" s="36" t="s">
        <v>40</v>
      </c>
      <c r="AP7" s="38" t="s">
        <v>41</v>
      </c>
      <c r="AQ7" s="36" t="s">
        <v>42</v>
      </c>
      <c r="AR7" s="36" t="s">
        <v>40</v>
      </c>
      <c r="AS7" s="36" t="s">
        <v>41</v>
      </c>
      <c r="AT7" s="36" t="s">
        <v>43</v>
      </c>
      <c r="AU7" s="36" t="s">
        <v>44</v>
      </c>
      <c r="AV7" s="36" t="s">
        <v>45</v>
      </c>
      <c r="AW7" s="36" t="s">
        <v>46</v>
      </c>
      <c r="AX7" s="36" t="s">
        <v>47</v>
      </c>
      <c r="AY7" s="36" t="s">
        <v>48</v>
      </c>
      <c r="AZ7" s="36" t="s">
        <v>49</v>
      </c>
      <c r="BA7" s="36" t="s">
        <v>50</v>
      </c>
      <c r="BB7" s="36" t="s">
        <v>51</v>
      </c>
      <c r="BC7" s="36" t="s">
        <v>52</v>
      </c>
      <c r="BD7" s="36" t="s">
        <v>53</v>
      </c>
      <c r="BE7" s="36" t="s">
        <v>54</v>
      </c>
      <c r="BF7" s="36" t="s">
        <v>55</v>
      </c>
      <c r="BG7" s="36" t="s">
        <v>56</v>
      </c>
      <c r="BH7" s="36" t="s">
        <v>57</v>
      </c>
      <c r="BI7" s="36" t="s">
        <v>58</v>
      </c>
      <c r="BJ7" s="36" t="s">
        <v>59</v>
      </c>
      <c r="BK7" s="36" t="s">
        <v>60</v>
      </c>
      <c r="BL7" s="36" t="s">
        <v>61</v>
      </c>
      <c r="BM7" s="36" t="s">
        <v>62</v>
      </c>
      <c r="BN7" s="36" t="s">
        <v>63</v>
      </c>
      <c r="BO7" s="36" t="s">
        <v>64</v>
      </c>
      <c r="BP7" s="36" t="s">
        <v>65</v>
      </c>
      <c r="BQ7" s="39" t="s">
        <v>66</v>
      </c>
      <c r="BR7" s="36" t="s">
        <v>67</v>
      </c>
      <c r="BS7" s="36" t="s">
        <v>68</v>
      </c>
      <c r="BT7" s="36" t="s">
        <v>69</v>
      </c>
      <c r="BU7" s="36" t="s">
        <v>70</v>
      </c>
    </row>
    <row r="8" spans="1:73" ht="52.5" customHeight="1" thickBot="1" x14ac:dyDescent="0.3">
      <c r="A8" s="31"/>
      <c r="B8" s="40"/>
      <c r="C8" s="31" t="s">
        <v>71</v>
      </c>
      <c r="D8" s="41" t="s">
        <v>2</v>
      </c>
      <c r="E8" s="42" t="s">
        <v>72</v>
      </c>
      <c r="F8" s="34"/>
      <c r="G8" s="43" t="s">
        <v>73</v>
      </c>
      <c r="H8" s="43" t="s">
        <v>74</v>
      </c>
      <c r="I8" s="44" t="s">
        <v>75</v>
      </c>
      <c r="J8" s="44" t="s">
        <v>76</v>
      </c>
      <c r="K8" s="44"/>
      <c r="L8" s="44" t="s">
        <v>77</v>
      </c>
      <c r="M8" s="44"/>
      <c r="N8" s="45" t="s">
        <v>78</v>
      </c>
      <c r="O8" s="45"/>
      <c r="P8" s="45" t="s">
        <v>79</v>
      </c>
      <c r="Q8" s="45" t="s">
        <v>80</v>
      </c>
      <c r="R8" s="45" t="s">
        <v>81</v>
      </c>
      <c r="S8" s="44" t="s">
        <v>82</v>
      </c>
      <c r="T8" s="44"/>
      <c r="U8" s="44"/>
      <c r="V8" s="44"/>
      <c r="W8" s="44"/>
      <c r="X8" s="44"/>
      <c r="Y8" s="44" t="s">
        <v>2</v>
      </c>
      <c r="Z8" s="46"/>
      <c r="AA8" s="44"/>
      <c r="AB8" s="44" t="s">
        <v>2</v>
      </c>
      <c r="AC8" s="44"/>
      <c r="AD8" s="44"/>
      <c r="AE8" s="44"/>
      <c r="AF8" s="44"/>
      <c r="AG8" s="44"/>
      <c r="AH8" s="44"/>
      <c r="AI8" s="44" t="s">
        <v>2</v>
      </c>
      <c r="AJ8" s="44" t="s">
        <v>2</v>
      </c>
      <c r="AK8" s="44"/>
      <c r="AL8" s="36" t="s">
        <v>83</v>
      </c>
      <c r="AM8" s="44" t="s">
        <v>84</v>
      </c>
      <c r="AN8" s="47" t="s">
        <v>85</v>
      </c>
      <c r="AO8" s="48" t="s">
        <v>86</v>
      </c>
      <c r="AP8" s="49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50"/>
      <c r="BI8" s="50"/>
      <c r="BJ8" s="50"/>
      <c r="BK8" s="50"/>
      <c r="BL8" s="50"/>
      <c r="BM8" s="50"/>
      <c r="BN8" s="50"/>
      <c r="BO8" s="50" t="s">
        <v>2</v>
      </c>
      <c r="BP8" s="50"/>
      <c r="BQ8" s="51" t="s">
        <v>87</v>
      </c>
      <c r="BR8" s="51" t="s">
        <v>88</v>
      </c>
      <c r="BS8" s="51" t="s">
        <v>89</v>
      </c>
      <c r="BT8" s="51" t="s">
        <v>90</v>
      </c>
      <c r="BU8" s="44" t="s">
        <v>91</v>
      </c>
    </row>
    <row r="9" spans="1:73" ht="43.5" customHeight="1" thickBot="1" x14ac:dyDescent="0.3">
      <c r="A9" s="37"/>
      <c r="B9" s="52" t="s">
        <v>92</v>
      </c>
      <c r="C9" s="37"/>
      <c r="D9" s="53"/>
      <c r="E9" s="54" t="s">
        <v>2</v>
      </c>
      <c r="F9" s="54" t="s">
        <v>2</v>
      </c>
      <c r="G9" s="55"/>
      <c r="H9" s="55"/>
      <c r="I9" s="36"/>
      <c r="J9" s="36"/>
      <c r="K9" s="36"/>
      <c r="L9" s="36"/>
      <c r="M9" s="36"/>
      <c r="N9" s="56"/>
      <c r="O9" s="56"/>
      <c r="P9" s="56"/>
      <c r="Q9" s="56"/>
      <c r="R9" s="56"/>
      <c r="S9" s="36"/>
      <c r="T9" s="36"/>
      <c r="U9" s="36"/>
      <c r="V9" s="36"/>
      <c r="W9" s="36"/>
      <c r="X9" s="36"/>
      <c r="Y9" s="36"/>
      <c r="Z9" s="57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58"/>
      <c r="AO9" s="59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1"/>
      <c r="BI9" s="61"/>
      <c r="BJ9" s="61"/>
      <c r="BK9" s="61"/>
      <c r="BL9" s="61"/>
      <c r="BM9" s="61"/>
      <c r="BN9" s="61"/>
      <c r="BO9" s="61"/>
      <c r="BP9" s="61"/>
      <c r="BQ9" s="62"/>
      <c r="BR9" s="62"/>
      <c r="BS9" s="62"/>
      <c r="BT9" s="62"/>
      <c r="BU9" s="60"/>
    </row>
    <row r="10" spans="1:73" ht="17.25" customHeight="1" x14ac:dyDescent="0.25">
      <c r="A10" s="63"/>
      <c r="B10" s="64"/>
      <c r="C10" s="65"/>
      <c r="D10" s="66"/>
      <c r="E10" s="67"/>
      <c r="F10" s="68"/>
      <c r="G10" s="68"/>
      <c r="H10" s="68"/>
      <c r="I10" s="69"/>
      <c r="J10" s="44"/>
      <c r="K10" s="44"/>
      <c r="L10" s="44"/>
      <c r="M10" s="44"/>
      <c r="N10" s="45"/>
      <c r="O10" s="45"/>
      <c r="P10" s="45"/>
      <c r="Q10" s="45"/>
      <c r="R10" s="45"/>
      <c r="S10" s="44"/>
      <c r="T10" s="44"/>
      <c r="U10" s="44"/>
      <c r="V10" s="44"/>
      <c r="W10" s="44"/>
      <c r="X10" s="44"/>
      <c r="Y10" s="44"/>
      <c r="Z10" s="46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70"/>
      <c r="AO10" s="48"/>
      <c r="AP10" s="71"/>
      <c r="AQ10" s="69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50"/>
      <c r="BI10" s="50"/>
      <c r="BJ10" s="50"/>
      <c r="BK10" s="50"/>
      <c r="BL10" s="50"/>
      <c r="BM10" s="50"/>
      <c r="BN10" s="50"/>
      <c r="BO10" s="50"/>
      <c r="BP10" s="50"/>
      <c r="BQ10" s="72"/>
      <c r="BR10" s="51"/>
      <c r="BS10" s="51"/>
      <c r="BT10" s="51"/>
      <c r="BU10" s="44"/>
    </row>
    <row r="11" spans="1:73" ht="35.25" customHeight="1" x14ac:dyDescent="0.25">
      <c r="A11" s="63"/>
      <c r="B11" s="64"/>
      <c r="C11" s="73"/>
      <c r="D11" s="66"/>
      <c r="E11" s="74"/>
      <c r="F11" s="68"/>
      <c r="G11" s="68"/>
      <c r="H11" s="68"/>
      <c r="I11" s="69"/>
      <c r="J11" s="44"/>
      <c r="K11" s="44"/>
      <c r="L11" s="44"/>
      <c r="M11" s="44"/>
      <c r="N11" s="45"/>
      <c r="O11" s="45"/>
      <c r="P11" s="45"/>
      <c r="Q11" s="45"/>
      <c r="R11" s="45"/>
      <c r="S11" s="44"/>
      <c r="T11" s="44"/>
      <c r="U11" s="44"/>
      <c r="V11" s="44"/>
      <c r="W11" s="44"/>
      <c r="X11" s="44"/>
      <c r="Y11" s="44"/>
      <c r="Z11" s="46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70"/>
      <c r="AO11" s="48"/>
      <c r="AP11" s="71"/>
      <c r="AQ11" s="69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50"/>
      <c r="BI11" s="50"/>
      <c r="BJ11" s="50"/>
      <c r="BK11" s="50"/>
      <c r="BL11" s="50"/>
      <c r="BM11" s="50"/>
      <c r="BN11" s="50"/>
      <c r="BO11" s="50"/>
      <c r="BP11" s="50"/>
      <c r="BQ11" s="72"/>
      <c r="BR11" s="51"/>
      <c r="BS11" s="51"/>
      <c r="BT11" s="51"/>
      <c r="BU11" s="44"/>
    </row>
    <row r="12" spans="1:73" ht="15" customHeight="1" x14ac:dyDescent="0.25">
      <c r="A12" s="63"/>
      <c r="B12" s="75" t="s">
        <v>93</v>
      </c>
      <c r="C12" s="76" t="s">
        <v>94</v>
      </c>
      <c r="D12" s="77">
        <v>4416516</v>
      </c>
      <c r="E12" s="67" t="s">
        <v>95</v>
      </c>
      <c r="F12" s="68"/>
      <c r="G12" s="68"/>
      <c r="H12" s="68"/>
      <c r="I12" s="69"/>
      <c r="J12" s="44"/>
      <c r="K12" s="44">
        <f>9118+9118</f>
        <v>18236</v>
      </c>
      <c r="L12" s="44"/>
      <c r="M12" s="44"/>
      <c r="N12" s="45"/>
      <c r="O12" s="45"/>
      <c r="P12" s="45"/>
      <c r="Q12" s="45"/>
      <c r="R12" s="45"/>
      <c r="S12" s="44"/>
      <c r="T12" s="44"/>
      <c r="U12" s="44"/>
      <c r="V12" s="44"/>
      <c r="W12" s="44"/>
      <c r="X12" s="44"/>
      <c r="Y12" s="44"/>
      <c r="Z12" s="46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70"/>
      <c r="AO12" s="48"/>
      <c r="AP12" s="71"/>
      <c r="AQ12" s="69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50"/>
      <c r="BI12" s="50"/>
      <c r="BJ12" s="50"/>
      <c r="BK12" s="50"/>
      <c r="BL12" s="50"/>
      <c r="BM12" s="50"/>
      <c r="BN12" s="50"/>
      <c r="BO12" s="50"/>
      <c r="BP12" s="50"/>
      <c r="BQ12" s="72"/>
      <c r="BR12" s="51"/>
      <c r="BS12" s="51"/>
      <c r="BT12" s="51"/>
      <c r="BU12" s="44"/>
    </row>
    <row r="13" spans="1:73" ht="15" customHeight="1" thickBot="1" x14ac:dyDescent="0.3">
      <c r="A13" s="63"/>
      <c r="B13" s="75"/>
      <c r="C13" s="76"/>
      <c r="D13" s="78"/>
      <c r="E13" s="67" t="s">
        <v>95</v>
      </c>
      <c r="F13" s="68"/>
      <c r="G13" s="68"/>
      <c r="H13" s="68"/>
      <c r="I13" s="69"/>
      <c r="J13" s="44"/>
      <c r="K13" s="44"/>
      <c r="L13" s="44"/>
      <c r="M13" s="44"/>
      <c r="N13" s="45"/>
      <c r="O13" s="45"/>
      <c r="P13" s="45"/>
      <c r="Q13" s="45"/>
      <c r="R13" s="45"/>
      <c r="S13" s="44"/>
      <c r="T13" s="44"/>
      <c r="U13" s="44"/>
      <c r="V13" s="44"/>
      <c r="W13" s="44"/>
      <c r="X13" s="44"/>
      <c r="Y13" s="44"/>
      <c r="Z13" s="46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70"/>
      <c r="AO13" s="48"/>
      <c r="AP13" s="71"/>
      <c r="AQ13" s="69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50"/>
      <c r="BI13" s="50"/>
      <c r="BJ13" s="50"/>
      <c r="BK13" s="50"/>
      <c r="BL13" s="50"/>
      <c r="BM13" s="50"/>
      <c r="BN13" s="50"/>
      <c r="BO13" s="50"/>
      <c r="BP13" s="50"/>
      <c r="BQ13" s="72"/>
      <c r="BR13" s="51"/>
      <c r="BS13" s="51"/>
      <c r="BT13" s="51"/>
      <c r="BU13" s="44"/>
    </row>
    <row r="14" spans="1:73" ht="15" customHeight="1" thickBot="1" x14ac:dyDescent="0.3">
      <c r="A14" s="63"/>
      <c r="B14" s="79"/>
      <c r="C14" s="76" t="s">
        <v>96</v>
      </c>
      <c r="D14" s="77">
        <v>205356.9</v>
      </c>
      <c r="E14" s="80" t="s">
        <v>97</v>
      </c>
      <c r="U14" s="44"/>
      <c r="V14" s="44"/>
      <c r="W14" s="44"/>
      <c r="X14" s="44"/>
      <c r="Y14" s="44"/>
      <c r="Z14" s="46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70"/>
      <c r="AO14" s="48"/>
      <c r="AP14" s="71"/>
      <c r="AQ14" s="69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50"/>
      <c r="BI14" s="50"/>
      <c r="BJ14" s="50"/>
      <c r="BK14" s="50"/>
      <c r="BL14" s="50"/>
      <c r="BM14" s="50"/>
      <c r="BN14" s="50"/>
      <c r="BO14" s="50"/>
      <c r="BP14" s="50"/>
      <c r="BQ14" s="72"/>
      <c r="BR14" s="51"/>
      <c r="BS14" s="51"/>
      <c r="BT14" s="51"/>
      <c r="BU14" s="44"/>
    </row>
    <row r="15" spans="1:73" ht="15" customHeight="1" thickBot="1" x14ac:dyDescent="0.3">
      <c r="A15" s="63"/>
      <c r="B15" s="79"/>
      <c r="C15" s="76" t="s">
        <v>98</v>
      </c>
      <c r="D15" s="77">
        <v>36410.800000000003</v>
      </c>
      <c r="E15" s="80" t="s">
        <v>97</v>
      </c>
      <c r="F15" s="81"/>
      <c r="G15" s="81"/>
      <c r="H15" s="81"/>
      <c r="I15" s="81"/>
      <c r="J15" s="82"/>
      <c r="K15" s="82"/>
      <c r="L15" s="83"/>
      <c r="M15" s="83"/>
      <c r="N15" s="83"/>
      <c r="O15" s="83"/>
      <c r="P15" s="81"/>
      <c r="Q15" s="82"/>
      <c r="R15" s="83"/>
      <c r="S15" s="38"/>
      <c r="U15" s="44"/>
      <c r="V15" s="44"/>
      <c r="W15" s="44"/>
      <c r="X15" s="44"/>
      <c r="Y15" s="44"/>
      <c r="Z15" s="46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70"/>
      <c r="AO15" s="48"/>
      <c r="AP15" s="71"/>
      <c r="AQ15" s="69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50"/>
      <c r="BI15" s="50"/>
      <c r="BJ15" s="50"/>
      <c r="BK15" s="50"/>
      <c r="BL15" s="50"/>
      <c r="BM15" s="50"/>
      <c r="BN15" s="50"/>
      <c r="BO15" s="50"/>
      <c r="BP15" s="50"/>
      <c r="BQ15" s="72"/>
      <c r="BR15" s="51"/>
      <c r="BS15" s="51"/>
      <c r="BT15" s="51"/>
      <c r="BU15" s="44"/>
    </row>
    <row r="16" spans="1:73" ht="15" customHeight="1" x14ac:dyDescent="0.25">
      <c r="A16" s="63"/>
      <c r="B16" s="79"/>
      <c r="C16" s="76" t="s">
        <v>99</v>
      </c>
      <c r="D16" s="77"/>
      <c r="E16" s="84"/>
      <c r="F16" s="85"/>
      <c r="G16" s="85"/>
      <c r="H16" s="85"/>
      <c r="I16" s="85"/>
      <c r="J16" s="86"/>
      <c r="K16" s="86"/>
      <c r="L16" s="84"/>
      <c r="M16" s="84"/>
      <c r="N16" s="84"/>
      <c r="O16" s="84"/>
      <c r="P16" s="85"/>
      <c r="Q16" s="86"/>
      <c r="R16" s="84"/>
      <c r="S16" s="71"/>
      <c r="U16" s="44"/>
      <c r="V16" s="44"/>
      <c r="W16" s="44"/>
      <c r="X16" s="44"/>
      <c r="Y16" s="44"/>
      <c r="Z16" s="46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70"/>
      <c r="AO16" s="48"/>
      <c r="AP16" s="71"/>
      <c r="AQ16" s="69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50"/>
      <c r="BI16" s="50"/>
      <c r="BJ16" s="50"/>
      <c r="BK16" s="50"/>
      <c r="BL16" s="50"/>
      <c r="BM16" s="50"/>
      <c r="BN16" s="50"/>
      <c r="BO16" s="50"/>
      <c r="BP16" s="50"/>
      <c r="BQ16" s="72"/>
      <c r="BR16" s="51"/>
      <c r="BS16" s="51"/>
      <c r="BT16" s="51"/>
      <c r="BU16" s="44"/>
    </row>
    <row r="17" spans="1:73" ht="15" customHeight="1" thickBot="1" x14ac:dyDescent="0.3">
      <c r="A17" s="63"/>
      <c r="B17" s="79"/>
      <c r="C17" s="76" t="s">
        <v>100</v>
      </c>
      <c r="D17" s="77"/>
      <c r="E17" s="84" t="s">
        <v>95</v>
      </c>
      <c r="F17" s="85"/>
      <c r="G17" s="85"/>
      <c r="H17" s="85"/>
      <c r="I17" s="85"/>
      <c r="J17" s="86"/>
      <c r="K17" s="86"/>
      <c r="L17" s="84"/>
      <c r="M17" s="84"/>
      <c r="N17" s="84"/>
      <c r="O17" s="84"/>
      <c r="P17" s="85"/>
      <c r="Q17" s="86"/>
      <c r="R17" s="84"/>
      <c r="S17" s="71"/>
      <c r="U17" s="44"/>
      <c r="V17" s="44"/>
      <c r="W17" s="44"/>
      <c r="X17" s="44"/>
      <c r="Y17" s="44"/>
      <c r="Z17" s="46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70"/>
      <c r="AO17" s="48"/>
      <c r="AP17" s="71"/>
      <c r="AQ17" s="69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50"/>
      <c r="BI17" s="50"/>
      <c r="BJ17" s="50"/>
      <c r="BK17" s="50"/>
      <c r="BL17" s="50"/>
      <c r="BM17" s="50"/>
      <c r="BN17" s="50"/>
      <c r="BO17" s="50"/>
      <c r="BP17" s="50"/>
      <c r="BQ17" s="72"/>
      <c r="BR17" s="51"/>
      <c r="BS17" s="51"/>
      <c r="BT17" s="51"/>
      <c r="BU17" s="44"/>
    </row>
    <row r="18" spans="1:73" ht="15" customHeight="1" thickBot="1" x14ac:dyDescent="0.3">
      <c r="A18" s="87"/>
      <c r="B18" s="88"/>
      <c r="C18" s="88"/>
      <c r="D18" s="89"/>
      <c r="E18" s="90" t="s">
        <v>24</v>
      </c>
      <c r="F18" s="91" t="s">
        <v>101</v>
      </c>
      <c r="G18" s="91" t="s">
        <v>25</v>
      </c>
      <c r="H18" s="91" t="s">
        <v>26</v>
      </c>
      <c r="I18" s="91" t="s">
        <v>28</v>
      </c>
      <c r="J18" s="91" t="s">
        <v>102</v>
      </c>
      <c r="K18" s="91" t="s">
        <v>103</v>
      </c>
      <c r="L18" s="91" t="s">
        <v>35</v>
      </c>
      <c r="M18" s="91" t="s">
        <v>36</v>
      </c>
      <c r="N18" s="91" t="s">
        <v>104</v>
      </c>
      <c r="O18" s="91" t="s">
        <v>105</v>
      </c>
      <c r="P18" s="92" t="s">
        <v>47</v>
      </c>
      <c r="Q18" s="91" t="s">
        <v>49</v>
      </c>
      <c r="R18" s="91" t="s">
        <v>64</v>
      </c>
      <c r="S18" s="93" t="s">
        <v>65</v>
      </c>
      <c r="U18" s="44"/>
      <c r="V18" s="44"/>
      <c r="W18" s="44"/>
      <c r="X18" s="44"/>
      <c r="Y18" s="44"/>
      <c r="Z18" s="46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70"/>
      <c r="AO18" s="48"/>
      <c r="AP18" s="71"/>
      <c r="AQ18" s="69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50"/>
      <c r="BI18" s="50"/>
      <c r="BJ18" s="50"/>
      <c r="BK18" s="50"/>
      <c r="BL18" s="50"/>
      <c r="BM18" s="50"/>
      <c r="BN18" s="50"/>
      <c r="BO18" s="50"/>
      <c r="BP18" s="50"/>
      <c r="BQ18" s="72"/>
      <c r="BR18" s="51"/>
      <c r="BS18" s="51"/>
      <c r="BT18" s="51"/>
      <c r="BU18" s="44"/>
    </row>
    <row r="19" spans="1:73" ht="15" customHeight="1" thickBot="1" x14ac:dyDescent="0.3">
      <c r="A19" s="63"/>
      <c r="B19" s="79"/>
      <c r="C19" s="94" t="s">
        <v>106</v>
      </c>
      <c r="D19" s="77"/>
      <c r="E19" s="95"/>
      <c r="F19" s="96"/>
      <c r="G19" s="97"/>
      <c r="H19" s="96"/>
      <c r="I19" s="97"/>
      <c r="J19" s="96"/>
      <c r="K19" s="96"/>
      <c r="L19" s="97"/>
      <c r="M19" s="96"/>
      <c r="N19" s="96"/>
      <c r="O19" s="96"/>
      <c r="P19" s="97"/>
      <c r="Q19" s="84"/>
      <c r="R19" s="84"/>
      <c r="S19" s="97">
        <f>28017+324442+68499</f>
        <v>420958</v>
      </c>
      <c r="U19" s="44"/>
      <c r="V19" s="44"/>
      <c r="W19" s="44"/>
      <c r="X19" s="44"/>
      <c r="Y19" s="44"/>
      <c r="Z19" s="46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70"/>
      <c r="AO19" s="48"/>
      <c r="AP19" s="71"/>
      <c r="AQ19" s="69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50"/>
      <c r="BI19" s="50"/>
      <c r="BJ19" s="50"/>
      <c r="BK19" s="50"/>
      <c r="BL19" s="50"/>
      <c r="BM19" s="50"/>
      <c r="BN19" s="50"/>
      <c r="BO19" s="50"/>
      <c r="BP19" s="50"/>
      <c r="BQ19" s="72"/>
      <c r="BR19" s="51"/>
      <c r="BS19" s="51"/>
      <c r="BT19" s="51"/>
      <c r="BU19" s="44"/>
    </row>
    <row r="20" spans="1:73" ht="15" customHeight="1" thickBot="1" x14ac:dyDescent="0.3">
      <c r="A20" s="63"/>
      <c r="B20" s="79"/>
      <c r="C20" s="94" t="s">
        <v>107</v>
      </c>
      <c r="D20" s="77">
        <f>SUM(E20:S20)</f>
        <v>0</v>
      </c>
      <c r="E20" s="95"/>
      <c r="F20" s="96"/>
      <c r="G20" s="97"/>
      <c r="H20" s="96"/>
      <c r="I20" s="97"/>
      <c r="J20" s="96"/>
      <c r="K20" s="96"/>
      <c r="L20" s="97"/>
      <c r="M20" s="96"/>
      <c r="N20" s="96"/>
      <c r="O20" s="96"/>
      <c r="P20" s="97"/>
      <c r="Q20" s="98"/>
      <c r="R20" s="98"/>
      <c r="S20" s="98"/>
      <c r="U20" s="44"/>
      <c r="V20" s="44"/>
      <c r="W20" s="44"/>
      <c r="X20" s="44"/>
      <c r="Y20" s="44"/>
      <c r="Z20" s="46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70"/>
      <c r="AO20" s="48"/>
      <c r="AP20" s="71"/>
      <c r="AQ20" s="69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50"/>
      <c r="BI20" s="50"/>
      <c r="BJ20" s="50"/>
      <c r="BK20" s="50"/>
      <c r="BL20" s="50"/>
      <c r="BM20" s="50"/>
      <c r="BN20" s="50"/>
      <c r="BO20" s="50"/>
      <c r="BP20" s="50"/>
      <c r="BQ20" s="72"/>
      <c r="BR20" s="51"/>
      <c r="BS20" s="51"/>
      <c r="BT20" s="51"/>
      <c r="BU20" s="44"/>
    </row>
    <row r="21" spans="1:73" ht="15" customHeight="1" thickBot="1" x14ac:dyDescent="0.3">
      <c r="A21" s="63"/>
      <c r="B21" s="99"/>
      <c r="C21" s="100"/>
      <c r="D21" s="101"/>
      <c r="E21" s="95"/>
      <c r="F21" s="96"/>
      <c r="G21" s="97"/>
      <c r="H21" s="96"/>
      <c r="I21" s="97"/>
      <c r="J21" s="96"/>
      <c r="K21" s="96"/>
      <c r="L21" s="97"/>
      <c r="M21" s="96"/>
      <c r="N21" s="96"/>
      <c r="O21" s="96"/>
      <c r="P21" s="97"/>
      <c r="Q21" s="102"/>
      <c r="R21" s="102"/>
      <c r="S21" s="102"/>
      <c r="U21" s="44"/>
      <c r="V21" s="44"/>
      <c r="W21" s="44"/>
      <c r="X21" s="44"/>
      <c r="Y21" s="44"/>
      <c r="Z21" s="46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70"/>
      <c r="AO21" s="48"/>
      <c r="AP21" s="71"/>
      <c r="AQ21" s="69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50"/>
      <c r="BI21" s="50"/>
      <c r="BJ21" s="50"/>
      <c r="BK21" s="50"/>
      <c r="BL21" s="50"/>
      <c r="BM21" s="50"/>
      <c r="BN21" s="50"/>
      <c r="BO21" s="50"/>
      <c r="BP21" s="50"/>
      <c r="BQ21" s="72"/>
      <c r="BR21" s="51"/>
      <c r="BS21" s="51"/>
      <c r="BT21" s="51"/>
      <c r="BU21" s="44"/>
    </row>
    <row r="22" spans="1:73" ht="15" customHeight="1" thickBot="1" x14ac:dyDescent="0.3">
      <c r="A22" s="103" t="s">
        <v>108</v>
      </c>
      <c r="B22" s="104" t="s">
        <v>109</v>
      </c>
      <c r="C22" s="105"/>
      <c r="D22" s="106">
        <f>SUM(D23:D25)</f>
        <v>149400</v>
      </c>
      <c r="E22" s="95"/>
      <c r="F22" s="96"/>
      <c r="G22" s="97"/>
      <c r="H22" s="96"/>
      <c r="I22" s="97"/>
      <c r="J22" s="96"/>
      <c r="K22" s="96"/>
      <c r="L22" s="97"/>
      <c r="M22" s="96"/>
      <c r="N22" s="96"/>
      <c r="O22" s="96"/>
      <c r="P22" s="97"/>
      <c r="Q22" s="107"/>
      <c r="R22" s="45"/>
      <c r="S22" s="44"/>
      <c r="T22" s="44"/>
      <c r="U22" s="44"/>
      <c r="V22" s="44"/>
      <c r="W22" s="44"/>
      <c r="X22" s="44"/>
      <c r="Y22" s="44"/>
      <c r="Z22" s="46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70"/>
      <c r="AO22" s="48"/>
      <c r="AP22" s="71"/>
      <c r="AQ22" s="69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50"/>
      <c r="BI22" s="50"/>
      <c r="BJ22" s="50"/>
      <c r="BK22" s="50"/>
      <c r="BL22" s="50"/>
      <c r="BM22" s="50"/>
      <c r="BN22" s="50"/>
      <c r="BO22" s="50"/>
      <c r="BP22" s="50"/>
      <c r="BQ22" s="72"/>
      <c r="BR22" s="51"/>
      <c r="BS22" s="51"/>
      <c r="BT22" s="51"/>
      <c r="BU22" s="44"/>
    </row>
    <row r="23" spans="1:73" ht="15" customHeight="1" x14ac:dyDescent="0.25">
      <c r="A23" s="63"/>
      <c r="B23" s="99" t="s">
        <v>110</v>
      </c>
      <c r="C23" s="100" t="s">
        <v>111</v>
      </c>
      <c r="D23" s="108">
        <v>49800</v>
      </c>
      <c r="E23" s="67" t="s">
        <v>38</v>
      </c>
      <c r="F23" s="107"/>
      <c r="G23" s="109"/>
      <c r="H23" s="107"/>
      <c r="I23" s="110"/>
      <c r="J23" s="107"/>
      <c r="K23" s="107"/>
      <c r="L23" s="109"/>
      <c r="M23" s="107"/>
      <c r="N23" s="107"/>
      <c r="O23" s="107"/>
      <c r="P23" s="109"/>
      <c r="Q23" s="107"/>
      <c r="R23" s="45"/>
      <c r="S23" s="44"/>
      <c r="T23" s="44"/>
      <c r="U23" s="44"/>
      <c r="V23" s="44"/>
      <c r="W23" s="44"/>
      <c r="X23" s="44"/>
      <c r="Y23" s="44"/>
      <c r="Z23" s="46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70"/>
      <c r="AO23" s="48"/>
      <c r="AP23" s="71"/>
      <c r="AQ23" s="69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50"/>
      <c r="BI23" s="50"/>
      <c r="BJ23" s="50"/>
      <c r="BK23" s="50"/>
      <c r="BL23" s="50"/>
      <c r="BM23" s="50"/>
      <c r="BN23" s="50"/>
      <c r="BO23" s="50"/>
      <c r="BP23" s="50"/>
      <c r="BQ23" s="72"/>
      <c r="BR23" s="51"/>
      <c r="BS23" s="51"/>
      <c r="BT23" s="51"/>
      <c r="BU23" s="44"/>
    </row>
    <row r="24" spans="1:73" ht="15" customHeight="1" x14ac:dyDescent="0.25">
      <c r="A24" s="63"/>
      <c r="B24" s="99" t="s">
        <v>110</v>
      </c>
      <c r="C24" s="100" t="s">
        <v>112</v>
      </c>
      <c r="D24" s="108">
        <v>49800</v>
      </c>
      <c r="E24" s="67" t="s">
        <v>38</v>
      </c>
      <c r="F24" s="107"/>
      <c r="G24" s="109"/>
      <c r="H24" s="107"/>
      <c r="I24" s="110"/>
      <c r="J24" s="107"/>
      <c r="K24" s="107"/>
      <c r="L24" s="109"/>
      <c r="M24" s="107"/>
      <c r="N24" s="107"/>
      <c r="O24" s="107"/>
      <c r="P24" s="109"/>
      <c r="Q24" s="107"/>
      <c r="R24" s="45"/>
      <c r="S24" s="44"/>
      <c r="T24" s="44"/>
      <c r="U24" s="44"/>
      <c r="V24" s="44"/>
      <c r="W24" s="44"/>
      <c r="X24" s="44"/>
      <c r="Y24" s="44"/>
      <c r="Z24" s="46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70"/>
      <c r="AO24" s="48"/>
      <c r="AP24" s="71"/>
      <c r="AQ24" s="69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50"/>
      <c r="BI24" s="50"/>
      <c r="BJ24" s="50"/>
      <c r="BK24" s="50"/>
      <c r="BL24" s="50"/>
      <c r="BM24" s="50"/>
      <c r="BN24" s="50"/>
      <c r="BO24" s="50"/>
      <c r="BP24" s="50"/>
      <c r="BQ24" s="72"/>
      <c r="BR24" s="51"/>
      <c r="BS24" s="51"/>
      <c r="BT24" s="51"/>
      <c r="BU24" s="44"/>
    </row>
    <row r="25" spans="1:73" ht="15" customHeight="1" x14ac:dyDescent="0.25">
      <c r="A25" s="63"/>
      <c r="B25" s="99" t="s">
        <v>113</v>
      </c>
      <c r="C25" s="100" t="s">
        <v>114</v>
      </c>
      <c r="D25" s="108">
        <v>49800</v>
      </c>
      <c r="E25" s="67" t="s">
        <v>38</v>
      </c>
      <c r="F25" s="107"/>
      <c r="G25" s="109"/>
      <c r="H25" s="107"/>
      <c r="I25" s="110"/>
      <c r="J25" s="107"/>
      <c r="K25" s="107"/>
      <c r="L25" s="109"/>
      <c r="M25" s="107"/>
      <c r="N25" s="107"/>
      <c r="O25" s="107"/>
      <c r="P25" s="109"/>
      <c r="Q25" s="107"/>
      <c r="R25" s="45"/>
      <c r="S25" s="44"/>
      <c r="T25" s="44"/>
      <c r="U25" s="44"/>
      <c r="V25" s="44"/>
      <c r="W25" s="44"/>
      <c r="X25" s="44"/>
      <c r="Y25" s="44"/>
      <c r="Z25" s="46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70"/>
      <c r="AO25" s="48"/>
      <c r="AP25" s="71"/>
      <c r="AQ25" s="69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50"/>
      <c r="BI25" s="50"/>
      <c r="BJ25" s="50"/>
      <c r="BK25" s="50"/>
      <c r="BL25" s="50"/>
      <c r="BM25" s="50"/>
      <c r="BN25" s="50"/>
      <c r="BO25" s="50"/>
      <c r="BP25" s="50"/>
      <c r="BQ25" s="72"/>
      <c r="BR25" s="51"/>
      <c r="BS25" s="51"/>
      <c r="BT25" s="51"/>
      <c r="BU25" s="44"/>
    </row>
    <row r="26" spans="1:73" ht="15" customHeight="1" x14ac:dyDescent="0.25">
      <c r="A26" s="63"/>
      <c r="B26" s="99"/>
      <c r="C26" s="100"/>
      <c r="D26" s="108"/>
      <c r="E26" s="108"/>
      <c r="F26" s="107"/>
      <c r="G26" s="109"/>
      <c r="H26" s="107"/>
      <c r="I26" s="110"/>
      <c r="J26" s="107"/>
      <c r="K26" s="107"/>
      <c r="L26" s="109"/>
      <c r="M26" s="107"/>
      <c r="N26" s="107"/>
      <c r="O26" s="107"/>
      <c r="P26" s="109"/>
      <c r="Q26" s="107"/>
      <c r="R26" s="45"/>
      <c r="S26" s="44"/>
      <c r="T26" s="44"/>
      <c r="U26" s="44"/>
      <c r="V26" s="44"/>
      <c r="W26" s="44"/>
      <c r="X26" s="44"/>
      <c r="Y26" s="44"/>
      <c r="Z26" s="46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70"/>
      <c r="AO26" s="48"/>
      <c r="AP26" s="71"/>
      <c r="AQ26" s="69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50"/>
      <c r="BI26" s="50"/>
      <c r="BJ26" s="50"/>
      <c r="BK26" s="50"/>
      <c r="BL26" s="50"/>
      <c r="BM26" s="50"/>
      <c r="BN26" s="50"/>
      <c r="BO26" s="50"/>
      <c r="BP26" s="50"/>
      <c r="BQ26" s="72"/>
      <c r="BR26" s="51"/>
      <c r="BS26" s="51"/>
      <c r="BT26" s="51"/>
      <c r="BU26" s="44"/>
    </row>
    <row r="27" spans="1:73" ht="15" customHeight="1" x14ac:dyDescent="0.25">
      <c r="A27" s="103" t="s">
        <v>108</v>
      </c>
      <c r="B27" s="104" t="s">
        <v>115</v>
      </c>
      <c r="C27" s="105"/>
      <c r="D27" s="106">
        <f>SUM(D28)</f>
        <v>401400.9</v>
      </c>
      <c r="E27" s="108"/>
      <c r="F27" s="107"/>
      <c r="G27" s="109"/>
      <c r="H27" s="107"/>
      <c r="I27" s="110"/>
      <c r="J27" s="107"/>
      <c r="K27" s="107"/>
      <c r="L27" s="109"/>
      <c r="M27" s="107"/>
      <c r="N27" s="107"/>
      <c r="O27" s="107"/>
      <c r="P27" s="109"/>
      <c r="Q27" s="107"/>
      <c r="R27" s="45"/>
      <c r="S27" s="44"/>
      <c r="T27" s="44"/>
      <c r="U27" s="44"/>
      <c r="V27" s="44"/>
      <c r="W27" s="44"/>
      <c r="X27" s="44"/>
      <c r="Y27" s="44"/>
      <c r="Z27" s="46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70"/>
      <c r="AO27" s="48"/>
      <c r="AP27" s="71"/>
      <c r="AQ27" s="69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50"/>
      <c r="BI27" s="50"/>
      <c r="BJ27" s="50"/>
      <c r="BK27" s="50"/>
      <c r="BL27" s="50"/>
      <c r="BM27" s="50"/>
      <c r="BN27" s="50"/>
      <c r="BO27" s="50"/>
      <c r="BP27" s="50"/>
      <c r="BQ27" s="72"/>
      <c r="BR27" s="51"/>
      <c r="BS27" s="51"/>
      <c r="BT27" s="51"/>
      <c r="BU27" s="44"/>
    </row>
    <row r="28" spans="1:73" ht="15" customHeight="1" x14ac:dyDescent="0.25">
      <c r="A28" s="63"/>
      <c r="B28" s="99" t="s">
        <v>116</v>
      </c>
      <c r="C28" s="100" t="s">
        <v>117</v>
      </c>
      <c r="D28" s="108">
        <v>401400.9</v>
      </c>
      <c r="E28" s="67" t="s">
        <v>28</v>
      </c>
      <c r="F28" s="107"/>
      <c r="G28" s="109"/>
      <c r="H28" s="107"/>
      <c r="I28" s="110"/>
      <c r="J28" s="107"/>
      <c r="K28" s="107"/>
      <c r="L28" s="109"/>
      <c r="M28" s="107"/>
      <c r="N28" s="107"/>
      <c r="O28" s="107"/>
      <c r="P28" s="109"/>
      <c r="Q28" s="107"/>
      <c r="R28" s="45"/>
      <c r="S28" s="44"/>
      <c r="T28" s="44"/>
      <c r="U28" s="44"/>
      <c r="V28" s="44"/>
      <c r="W28" s="44"/>
      <c r="X28" s="44"/>
      <c r="Y28" s="44"/>
      <c r="Z28" s="46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70"/>
      <c r="AO28" s="48"/>
      <c r="AP28" s="71"/>
      <c r="AQ28" s="69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50"/>
      <c r="BI28" s="50"/>
      <c r="BJ28" s="50"/>
      <c r="BK28" s="50"/>
      <c r="BL28" s="50"/>
      <c r="BM28" s="50"/>
      <c r="BN28" s="50"/>
      <c r="BO28" s="50"/>
      <c r="BP28" s="50"/>
      <c r="BQ28" s="72"/>
      <c r="BR28" s="51"/>
      <c r="BS28" s="51"/>
      <c r="BT28" s="51"/>
      <c r="BU28" s="44"/>
    </row>
    <row r="29" spans="1:73" ht="15" customHeight="1" x14ac:dyDescent="0.25">
      <c r="A29" s="63"/>
      <c r="B29" s="103"/>
      <c r="C29" s="105"/>
      <c r="D29" s="108"/>
      <c r="E29" s="68"/>
      <c r="F29" s="68"/>
      <c r="G29" s="68"/>
      <c r="H29" s="68"/>
      <c r="I29" s="69"/>
      <c r="J29" s="44"/>
      <c r="K29" s="44"/>
      <c r="L29" s="44"/>
      <c r="M29" s="44"/>
      <c r="N29" s="45"/>
      <c r="O29" s="45"/>
      <c r="P29" s="45"/>
      <c r="Q29" s="45"/>
      <c r="R29" s="45"/>
      <c r="S29" s="44"/>
      <c r="T29" s="44"/>
      <c r="U29" s="44"/>
      <c r="V29" s="44"/>
      <c r="W29" s="44"/>
      <c r="X29" s="44"/>
      <c r="Y29" s="44"/>
      <c r="Z29" s="46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70"/>
      <c r="AO29" s="48"/>
      <c r="AP29" s="71"/>
      <c r="AQ29" s="69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50"/>
      <c r="BI29" s="50"/>
      <c r="BJ29" s="50"/>
      <c r="BK29" s="50"/>
      <c r="BL29" s="50"/>
      <c r="BM29" s="50"/>
      <c r="BN29" s="50"/>
      <c r="BO29" s="50"/>
      <c r="BP29" s="50"/>
      <c r="BQ29" s="72"/>
      <c r="BR29" s="51"/>
      <c r="BS29" s="51"/>
      <c r="BT29" s="51"/>
      <c r="BU29" s="44"/>
    </row>
    <row r="30" spans="1:73" s="116" customFormat="1" ht="30" customHeight="1" x14ac:dyDescent="0.25">
      <c r="A30" s="103" t="s">
        <v>118</v>
      </c>
      <c r="B30" s="104" t="s">
        <v>119</v>
      </c>
      <c r="C30" s="105"/>
      <c r="D30" s="106">
        <f>D31</f>
        <v>6219468.2699999996</v>
      </c>
      <c r="E30" s="67"/>
      <c r="F30" s="68"/>
      <c r="G30" s="68"/>
      <c r="H30" s="68"/>
      <c r="I30" s="69"/>
      <c r="J30" s="44"/>
      <c r="K30" s="44"/>
      <c r="L30" s="44"/>
      <c r="M30" s="44"/>
      <c r="N30" s="45"/>
      <c r="O30" s="45"/>
      <c r="P30" s="45"/>
      <c r="Q30" s="45"/>
      <c r="R30" s="45"/>
      <c r="S30" s="44"/>
      <c r="T30" s="44"/>
      <c r="U30" s="44"/>
      <c r="V30" s="44"/>
      <c r="W30" s="44"/>
      <c r="X30" s="44"/>
      <c r="Y30" s="44"/>
      <c r="Z30" s="68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2"/>
      <c r="AQ30" s="113"/>
      <c r="AR30" s="111"/>
      <c r="AS30" s="111"/>
      <c r="AT30" s="111"/>
      <c r="AU30" s="111"/>
      <c r="AV30" s="111"/>
      <c r="AW30" s="111"/>
      <c r="AX30" s="111"/>
      <c r="AY30" s="111"/>
      <c r="AZ30" s="111"/>
      <c r="BA30" s="111"/>
      <c r="BB30" s="111"/>
      <c r="BC30" s="111"/>
      <c r="BD30" s="111"/>
      <c r="BE30" s="111"/>
      <c r="BF30" s="111"/>
      <c r="BG30" s="111"/>
      <c r="BH30" s="114"/>
      <c r="BI30" s="114"/>
      <c r="BJ30" s="114"/>
      <c r="BK30" s="114"/>
      <c r="BL30" s="114"/>
      <c r="BM30" s="114"/>
      <c r="BN30" s="114"/>
      <c r="BO30" s="114"/>
      <c r="BP30" s="114"/>
      <c r="BQ30" s="115"/>
      <c r="BR30" s="114"/>
      <c r="BS30" s="114"/>
      <c r="BT30" s="114"/>
      <c r="BU30" s="114"/>
    </row>
    <row r="31" spans="1:73" s="116" customFormat="1" ht="30" customHeight="1" x14ac:dyDescent="0.25">
      <c r="A31" s="63"/>
      <c r="B31" s="117" t="s">
        <v>120</v>
      </c>
      <c r="C31" s="118" t="s">
        <v>121</v>
      </c>
      <c r="D31" s="108">
        <v>6219468.2699999996</v>
      </c>
      <c r="E31" s="67" t="s">
        <v>95</v>
      </c>
      <c r="F31" s="68"/>
      <c r="G31" s="68"/>
      <c r="H31" s="68"/>
      <c r="I31" s="69"/>
      <c r="J31" s="44"/>
      <c r="K31" s="44"/>
      <c r="L31" s="44"/>
      <c r="M31" s="44"/>
      <c r="N31" s="45"/>
      <c r="O31" s="45"/>
      <c r="P31" s="45"/>
      <c r="Q31" s="45"/>
      <c r="R31" s="45"/>
      <c r="S31" s="44"/>
      <c r="T31" s="44"/>
      <c r="U31" s="44"/>
      <c r="V31" s="44"/>
      <c r="W31" s="44"/>
      <c r="X31" s="44"/>
      <c r="Y31" s="44"/>
      <c r="Z31" s="68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3"/>
      <c r="AO31" s="111"/>
      <c r="AP31" s="119"/>
      <c r="AQ31" s="113"/>
      <c r="AR31" s="111"/>
      <c r="AS31" s="111"/>
      <c r="AT31" s="111"/>
      <c r="AU31" s="111"/>
      <c r="AV31" s="111"/>
      <c r="AW31" s="111"/>
      <c r="AX31" s="111"/>
      <c r="AY31" s="111"/>
      <c r="AZ31" s="111"/>
      <c r="BA31" s="111"/>
      <c r="BB31" s="111"/>
      <c r="BC31" s="111"/>
      <c r="BD31" s="111"/>
      <c r="BE31" s="111"/>
      <c r="BF31" s="111"/>
      <c r="BG31" s="111"/>
      <c r="BH31" s="114"/>
      <c r="BI31" s="114"/>
      <c r="BJ31" s="114"/>
      <c r="BK31" s="114"/>
      <c r="BL31" s="114"/>
      <c r="BM31" s="114"/>
      <c r="BN31" s="114"/>
      <c r="BO31" s="114"/>
      <c r="BP31" s="114"/>
      <c r="BQ31" s="115"/>
      <c r="BR31" s="114"/>
      <c r="BS31" s="114"/>
      <c r="BT31" s="114"/>
      <c r="BU31" s="114"/>
    </row>
    <row r="32" spans="1:73" s="116" customFormat="1" ht="30" customHeight="1" x14ac:dyDescent="0.25">
      <c r="A32" s="63"/>
      <c r="B32" s="117"/>
      <c r="C32" s="118"/>
      <c r="D32" s="108"/>
      <c r="E32" s="67"/>
      <c r="F32" s="68"/>
      <c r="G32" s="68"/>
      <c r="H32" s="68"/>
      <c r="I32" s="69"/>
      <c r="J32" s="44"/>
      <c r="K32" s="44"/>
      <c r="L32" s="44"/>
      <c r="M32" s="44"/>
      <c r="N32" s="45"/>
      <c r="O32" s="45"/>
      <c r="P32" s="45"/>
      <c r="Q32" s="45"/>
      <c r="R32" s="45"/>
      <c r="S32" s="44"/>
      <c r="T32" s="44"/>
      <c r="U32" s="44"/>
      <c r="V32" s="44"/>
      <c r="W32" s="44"/>
      <c r="X32" s="44"/>
      <c r="Y32" s="44"/>
      <c r="Z32" s="68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3"/>
      <c r="AO32" s="111"/>
      <c r="AP32" s="119"/>
      <c r="AQ32" s="113"/>
      <c r="AR32" s="111"/>
      <c r="AS32" s="111"/>
      <c r="AT32" s="111"/>
      <c r="AU32" s="111"/>
      <c r="AV32" s="111"/>
      <c r="AW32" s="111"/>
      <c r="AX32" s="111"/>
      <c r="AY32" s="111"/>
      <c r="AZ32" s="111"/>
      <c r="BA32" s="111"/>
      <c r="BB32" s="111"/>
      <c r="BC32" s="111"/>
      <c r="BD32" s="111"/>
      <c r="BE32" s="111"/>
      <c r="BF32" s="111"/>
      <c r="BG32" s="111"/>
      <c r="BH32" s="114"/>
      <c r="BI32" s="114"/>
      <c r="BJ32" s="114"/>
      <c r="BK32" s="114"/>
      <c r="BL32" s="114"/>
      <c r="BM32" s="114"/>
      <c r="BN32" s="114"/>
      <c r="BO32" s="114"/>
      <c r="BP32" s="114"/>
      <c r="BQ32" s="115"/>
      <c r="BR32" s="114"/>
      <c r="BS32" s="114"/>
      <c r="BT32" s="114"/>
      <c r="BU32" s="114"/>
    </row>
    <row r="33" spans="1:73" s="116" customFormat="1" ht="30" customHeight="1" x14ac:dyDescent="0.25">
      <c r="A33" s="103" t="s">
        <v>122</v>
      </c>
      <c r="B33" s="104" t="s">
        <v>123</v>
      </c>
      <c r="C33" s="105"/>
      <c r="D33" s="106">
        <f>SUM(D34:D36)</f>
        <v>1622287.4100000001</v>
      </c>
      <c r="E33" s="67"/>
      <c r="F33" s="68"/>
      <c r="G33" s="68"/>
      <c r="H33" s="68"/>
      <c r="I33" s="69"/>
      <c r="J33" s="44"/>
      <c r="K33" s="44"/>
      <c r="L33" s="44"/>
      <c r="M33" s="44"/>
      <c r="N33" s="45"/>
      <c r="O33" s="45"/>
      <c r="P33" s="45"/>
      <c r="Q33" s="45"/>
      <c r="R33" s="45"/>
      <c r="S33" s="44"/>
      <c r="T33" s="44"/>
      <c r="U33" s="44"/>
      <c r="V33" s="44"/>
      <c r="W33" s="44"/>
      <c r="X33" s="44"/>
      <c r="Y33" s="44"/>
      <c r="Z33" s="68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3"/>
      <c r="AO33" s="111"/>
      <c r="AP33" s="119"/>
      <c r="AQ33" s="113"/>
      <c r="AR33" s="111"/>
      <c r="AS33" s="111"/>
      <c r="AT33" s="111"/>
      <c r="AU33" s="111"/>
      <c r="AV33" s="111"/>
      <c r="AW33" s="111"/>
      <c r="AX33" s="111"/>
      <c r="AY33" s="111"/>
      <c r="AZ33" s="111"/>
      <c r="BA33" s="111"/>
      <c r="BB33" s="111"/>
      <c r="BC33" s="111"/>
      <c r="BD33" s="111"/>
      <c r="BE33" s="111"/>
      <c r="BF33" s="111"/>
      <c r="BG33" s="111"/>
      <c r="BH33" s="114"/>
      <c r="BI33" s="114"/>
      <c r="BJ33" s="114"/>
      <c r="BK33" s="114"/>
      <c r="BL33" s="114"/>
      <c r="BM33" s="114"/>
      <c r="BN33" s="114"/>
      <c r="BO33" s="114"/>
      <c r="BP33" s="114"/>
      <c r="BQ33" s="115"/>
      <c r="BR33" s="114"/>
      <c r="BS33" s="114"/>
      <c r="BT33" s="114"/>
      <c r="BU33" s="114"/>
    </row>
    <row r="34" spans="1:73" s="116" customFormat="1" ht="30" customHeight="1" x14ac:dyDescent="0.25">
      <c r="A34" s="63"/>
      <c r="B34" s="117" t="s">
        <v>124</v>
      </c>
      <c r="C34" s="118" t="s">
        <v>125</v>
      </c>
      <c r="D34" s="108">
        <v>570453.41</v>
      </c>
      <c r="E34" s="67" t="s">
        <v>35</v>
      </c>
      <c r="F34" s="68">
        <v>10278</v>
      </c>
      <c r="G34" s="68">
        <f>D34+F34</f>
        <v>580731.41</v>
      </c>
      <c r="H34" s="68"/>
      <c r="I34" s="69"/>
      <c r="J34" s="44"/>
      <c r="K34" s="44"/>
      <c r="L34" s="44"/>
      <c r="M34" s="44"/>
      <c r="N34" s="45"/>
      <c r="O34" s="45"/>
      <c r="P34" s="45"/>
      <c r="Q34" s="45"/>
      <c r="R34" s="45"/>
      <c r="S34" s="44"/>
      <c r="T34" s="44"/>
      <c r="U34" s="44"/>
      <c r="V34" s="44"/>
      <c r="W34" s="44"/>
      <c r="X34" s="44"/>
      <c r="Y34" s="44"/>
      <c r="Z34" s="68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3"/>
      <c r="AO34" s="111"/>
      <c r="AP34" s="119"/>
      <c r="AQ34" s="113"/>
      <c r="AR34" s="111"/>
      <c r="AS34" s="111"/>
      <c r="AT34" s="111"/>
      <c r="AU34" s="111"/>
      <c r="AV34" s="111"/>
      <c r="AW34" s="111"/>
      <c r="AX34" s="111"/>
      <c r="AY34" s="111"/>
      <c r="AZ34" s="111"/>
      <c r="BA34" s="111"/>
      <c r="BB34" s="111"/>
      <c r="BC34" s="111"/>
      <c r="BD34" s="111"/>
      <c r="BE34" s="111"/>
      <c r="BF34" s="111"/>
      <c r="BG34" s="111"/>
      <c r="BH34" s="114"/>
      <c r="BI34" s="114"/>
      <c r="BJ34" s="114"/>
      <c r="BK34" s="114"/>
      <c r="BL34" s="114"/>
      <c r="BM34" s="114"/>
      <c r="BN34" s="114"/>
      <c r="BO34" s="114"/>
      <c r="BP34" s="114"/>
      <c r="BQ34" s="115"/>
      <c r="BR34" s="114"/>
      <c r="BS34" s="114"/>
      <c r="BT34" s="114"/>
      <c r="BU34" s="114"/>
    </row>
    <row r="35" spans="1:73" s="116" customFormat="1" ht="30" customHeight="1" x14ac:dyDescent="0.25">
      <c r="A35" s="63"/>
      <c r="B35" s="117" t="s">
        <v>126</v>
      </c>
      <c r="C35" s="118" t="s">
        <v>127</v>
      </c>
      <c r="D35" s="108">
        <v>1021550</v>
      </c>
      <c r="E35" s="67" t="s">
        <v>104</v>
      </c>
      <c r="F35" s="68"/>
      <c r="G35" s="68"/>
      <c r="H35" s="68"/>
      <c r="I35" s="69"/>
      <c r="J35" s="44"/>
      <c r="K35" s="44"/>
      <c r="L35" s="44"/>
      <c r="M35" s="44"/>
      <c r="N35" s="45"/>
      <c r="O35" s="45"/>
      <c r="P35" s="45"/>
      <c r="Q35" s="45"/>
      <c r="R35" s="45"/>
      <c r="S35" s="44"/>
      <c r="T35" s="44"/>
      <c r="U35" s="44"/>
      <c r="V35" s="44"/>
      <c r="W35" s="44"/>
      <c r="X35" s="44"/>
      <c r="Y35" s="44"/>
      <c r="Z35" s="68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3"/>
      <c r="AO35" s="111"/>
      <c r="AP35" s="119"/>
      <c r="AQ35" s="113"/>
      <c r="AR35" s="111"/>
      <c r="AS35" s="111"/>
      <c r="AT35" s="111"/>
      <c r="AU35" s="111"/>
      <c r="AV35" s="111"/>
      <c r="AW35" s="111"/>
      <c r="AX35" s="111"/>
      <c r="AY35" s="111"/>
      <c r="AZ35" s="111"/>
      <c r="BA35" s="111"/>
      <c r="BB35" s="111"/>
      <c r="BC35" s="111"/>
      <c r="BD35" s="111"/>
      <c r="BE35" s="111"/>
      <c r="BF35" s="111"/>
      <c r="BG35" s="111"/>
      <c r="BH35" s="114"/>
      <c r="BI35" s="114"/>
      <c r="BJ35" s="114"/>
      <c r="BK35" s="114"/>
      <c r="BL35" s="114"/>
      <c r="BM35" s="114"/>
      <c r="BN35" s="114"/>
      <c r="BO35" s="114"/>
      <c r="BP35" s="114"/>
      <c r="BQ35" s="115"/>
      <c r="BR35" s="114"/>
      <c r="BS35" s="114"/>
      <c r="BT35" s="114"/>
      <c r="BU35" s="114"/>
    </row>
    <row r="36" spans="1:73" s="116" customFormat="1" ht="30" customHeight="1" x14ac:dyDescent="0.25">
      <c r="A36" s="63"/>
      <c r="B36" s="117" t="s">
        <v>128</v>
      </c>
      <c r="C36" s="118" t="s">
        <v>129</v>
      </c>
      <c r="D36" s="108">
        <v>30284</v>
      </c>
      <c r="E36" s="67" t="s">
        <v>29</v>
      </c>
      <c r="F36" s="68"/>
      <c r="G36" s="68"/>
      <c r="H36" s="68"/>
      <c r="I36" s="69"/>
      <c r="J36" s="44"/>
      <c r="K36" s="44"/>
      <c r="L36" s="44"/>
      <c r="M36" s="44"/>
      <c r="N36" s="45"/>
      <c r="O36" s="45"/>
      <c r="P36" s="45"/>
      <c r="Q36" s="45"/>
      <c r="R36" s="45"/>
      <c r="S36" s="44"/>
      <c r="T36" s="44"/>
      <c r="U36" s="44"/>
      <c r="V36" s="44"/>
      <c r="W36" s="44"/>
      <c r="X36" s="44"/>
      <c r="Y36" s="44"/>
      <c r="Z36" s="68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3"/>
      <c r="AO36" s="111"/>
      <c r="AP36" s="119"/>
      <c r="AQ36" s="113"/>
      <c r="AR36" s="111"/>
      <c r="AS36" s="111"/>
      <c r="AT36" s="111"/>
      <c r="AU36" s="111"/>
      <c r="AV36" s="111"/>
      <c r="AW36" s="111"/>
      <c r="AX36" s="111"/>
      <c r="AY36" s="111"/>
      <c r="AZ36" s="111"/>
      <c r="BA36" s="111"/>
      <c r="BB36" s="111"/>
      <c r="BC36" s="111"/>
      <c r="BD36" s="111"/>
      <c r="BE36" s="111"/>
      <c r="BF36" s="111"/>
      <c r="BG36" s="111"/>
      <c r="BH36" s="114"/>
      <c r="BI36" s="114"/>
      <c r="BJ36" s="114"/>
      <c r="BK36" s="114"/>
      <c r="BL36" s="114"/>
      <c r="BM36" s="114"/>
      <c r="BN36" s="114"/>
      <c r="BO36" s="114"/>
      <c r="BP36" s="114"/>
      <c r="BQ36" s="115"/>
      <c r="BR36" s="114"/>
      <c r="BS36" s="114"/>
      <c r="BT36" s="114"/>
      <c r="BU36" s="114"/>
    </row>
    <row r="37" spans="1:73" s="116" customFormat="1" ht="30" customHeight="1" x14ac:dyDescent="0.25">
      <c r="A37" s="63"/>
      <c r="B37" s="117"/>
      <c r="C37" s="118"/>
      <c r="D37" s="108"/>
      <c r="E37" s="67"/>
      <c r="F37" s="68"/>
      <c r="G37" s="68"/>
      <c r="H37" s="68"/>
      <c r="I37" s="69"/>
      <c r="J37" s="44"/>
      <c r="K37" s="44"/>
      <c r="L37" s="44"/>
      <c r="M37" s="44"/>
      <c r="N37" s="45"/>
      <c r="O37" s="45"/>
      <c r="P37" s="45"/>
      <c r="Q37" s="45"/>
      <c r="R37" s="45"/>
      <c r="S37" s="44"/>
      <c r="T37" s="44"/>
      <c r="U37" s="44"/>
      <c r="V37" s="44"/>
      <c r="W37" s="44"/>
      <c r="X37" s="44"/>
      <c r="Y37" s="44"/>
      <c r="Z37" s="68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3"/>
      <c r="AO37" s="111"/>
      <c r="AP37" s="119"/>
      <c r="AQ37" s="113"/>
      <c r="AR37" s="111"/>
      <c r="AS37" s="111"/>
      <c r="AT37" s="111"/>
      <c r="AU37" s="111"/>
      <c r="AV37" s="111"/>
      <c r="AW37" s="111"/>
      <c r="AX37" s="111"/>
      <c r="AY37" s="111"/>
      <c r="AZ37" s="111"/>
      <c r="BA37" s="111"/>
      <c r="BB37" s="111"/>
      <c r="BC37" s="111"/>
      <c r="BD37" s="111"/>
      <c r="BE37" s="111"/>
      <c r="BF37" s="111"/>
      <c r="BG37" s="111"/>
      <c r="BH37" s="114"/>
      <c r="BI37" s="114"/>
      <c r="BJ37" s="114"/>
      <c r="BK37" s="114"/>
      <c r="BL37" s="114"/>
      <c r="BM37" s="114"/>
      <c r="BN37" s="114"/>
      <c r="BO37" s="114"/>
      <c r="BP37" s="114"/>
      <c r="BQ37" s="115"/>
      <c r="BR37" s="114"/>
      <c r="BS37" s="114"/>
      <c r="BT37" s="114"/>
      <c r="BU37" s="114"/>
    </row>
    <row r="38" spans="1:73" s="116" customFormat="1" ht="30" customHeight="1" x14ac:dyDescent="0.25">
      <c r="A38" s="103" t="s">
        <v>130</v>
      </c>
      <c r="B38" s="104" t="s">
        <v>131</v>
      </c>
      <c r="C38" s="105"/>
      <c r="D38" s="106">
        <f>SUM(D39)</f>
        <v>519844.07</v>
      </c>
      <c r="E38" s="67"/>
      <c r="F38" s="68"/>
      <c r="G38" s="68"/>
      <c r="H38" s="68"/>
      <c r="I38" s="69"/>
      <c r="J38" s="44"/>
      <c r="K38" s="44"/>
      <c r="L38" s="44"/>
      <c r="M38" s="44"/>
      <c r="N38" s="45"/>
      <c r="O38" s="45"/>
      <c r="P38" s="45"/>
      <c r="Q38" s="45"/>
      <c r="R38" s="45"/>
      <c r="S38" s="44"/>
      <c r="T38" s="44"/>
      <c r="U38" s="44"/>
      <c r="V38" s="44"/>
      <c r="W38" s="44"/>
      <c r="X38" s="44"/>
      <c r="Y38" s="44"/>
      <c r="Z38" s="68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3"/>
      <c r="AO38" s="111"/>
      <c r="AP38" s="119"/>
      <c r="AQ38" s="113"/>
      <c r="AR38" s="111"/>
      <c r="AS38" s="111"/>
      <c r="AT38" s="111"/>
      <c r="AU38" s="111"/>
      <c r="AV38" s="111"/>
      <c r="AW38" s="111"/>
      <c r="AX38" s="111"/>
      <c r="AY38" s="111"/>
      <c r="AZ38" s="111"/>
      <c r="BA38" s="111"/>
      <c r="BB38" s="111"/>
      <c r="BC38" s="111"/>
      <c r="BD38" s="111"/>
      <c r="BE38" s="111"/>
      <c r="BF38" s="111"/>
      <c r="BG38" s="111"/>
      <c r="BH38" s="114"/>
      <c r="BI38" s="114"/>
      <c r="BJ38" s="114"/>
      <c r="BK38" s="114"/>
      <c r="BL38" s="114"/>
      <c r="BM38" s="114"/>
      <c r="BN38" s="114"/>
      <c r="BO38" s="114"/>
      <c r="BP38" s="114"/>
      <c r="BQ38" s="115"/>
      <c r="BR38" s="114"/>
      <c r="BS38" s="114"/>
      <c r="BT38" s="114"/>
      <c r="BU38" s="114"/>
    </row>
    <row r="39" spans="1:73" s="116" customFormat="1" ht="30" customHeight="1" x14ac:dyDescent="0.25">
      <c r="A39" s="63"/>
      <c r="B39" s="117" t="s">
        <v>132</v>
      </c>
      <c r="C39" s="118" t="s">
        <v>133</v>
      </c>
      <c r="D39" s="108">
        <v>519844.07</v>
      </c>
      <c r="E39" s="67" t="s">
        <v>104</v>
      </c>
      <c r="F39" s="68"/>
      <c r="G39" s="68"/>
      <c r="H39" s="68"/>
      <c r="I39" s="69"/>
      <c r="J39" s="44"/>
      <c r="K39" s="44"/>
      <c r="L39" s="44"/>
      <c r="M39" s="44"/>
      <c r="N39" s="45"/>
      <c r="O39" s="45"/>
      <c r="P39" s="45"/>
      <c r="Q39" s="45"/>
      <c r="R39" s="45"/>
      <c r="S39" s="44"/>
      <c r="T39" s="44"/>
      <c r="U39" s="44"/>
      <c r="V39" s="44"/>
      <c r="W39" s="44"/>
      <c r="X39" s="44"/>
      <c r="Y39" s="44"/>
      <c r="Z39" s="68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3"/>
      <c r="AO39" s="111"/>
      <c r="AP39" s="119"/>
      <c r="AQ39" s="113"/>
      <c r="AR39" s="111"/>
      <c r="AS39" s="111"/>
      <c r="AT39" s="111"/>
      <c r="AU39" s="111"/>
      <c r="AV39" s="111"/>
      <c r="AW39" s="111"/>
      <c r="AX39" s="111"/>
      <c r="AY39" s="111"/>
      <c r="AZ39" s="111"/>
      <c r="BA39" s="111"/>
      <c r="BB39" s="111"/>
      <c r="BC39" s="111"/>
      <c r="BD39" s="111"/>
      <c r="BE39" s="111"/>
      <c r="BF39" s="111"/>
      <c r="BG39" s="111"/>
      <c r="BH39" s="114"/>
      <c r="BI39" s="114"/>
      <c r="BJ39" s="114"/>
      <c r="BK39" s="114"/>
      <c r="BL39" s="114"/>
      <c r="BM39" s="114"/>
      <c r="BN39" s="114"/>
      <c r="BO39" s="114"/>
      <c r="BP39" s="114"/>
      <c r="BQ39" s="115"/>
      <c r="BR39" s="114"/>
      <c r="BS39" s="114"/>
      <c r="BT39" s="114"/>
      <c r="BU39" s="114"/>
    </row>
    <row r="40" spans="1:73" s="116" customFormat="1" ht="30" customHeight="1" x14ac:dyDescent="0.25">
      <c r="A40" s="63"/>
      <c r="B40" s="117"/>
      <c r="C40" s="118"/>
      <c r="D40" s="108"/>
      <c r="E40" s="67"/>
      <c r="F40" s="68"/>
      <c r="G40" s="68"/>
      <c r="H40" s="68"/>
      <c r="I40" s="69"/>
      <c r="J40" s="44"/>
      <c r="K40" s="44"/>
      <c r="L40" s="44"/>
      <c r="M40" s="44"/>
      <c r="N40" s="45"/>
      <c r="O40" s="45"/>
      <c r="P40" s="45"/>
      <c r="Q40" s="45"/>
      <c r="R40" s="45"/>
      <c r="S40" s="44"/>
      <c r="T40" s="44"/>
      <c r="U40" s="44"/>
      <c r="V40" s="44"/>
      <c r="W40" s="44"/>
      <c r="X40" s="44"/>
      <c r="Y40" s="44"/>
      <c r="Z40" s="68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3"/>
      <c r="AO40" s="111"/>
      <c r="AP40" s="119"/>
      <c r="AQ40" s="113"/>
      <c r="AR40" s="111"/>
      <c r="AS40" s="111"/>
      <c r="AT40" s="111"/>
      <c r="AU40" s="111"/>
      <c r="AV40" s="111"/>
      <c r="AW40" s="111"/>
      <c r="AX40" s="111"/>
      <c r="AY40" s="111"/>
      <c r="AZ40" s="111"/>
      <c r="BA40" s="111"/>
      <c r="BB40" s="111"/>
      <c r="BC40" s="111"/>
      <c r="BD40" s="111"/>
      <c r="BE40" s="111"/>
      <c r="BF40" s="111"/>
      <c r="BG40" s="111"/>
      <c r="BH40" s="114"/>
      <c r="BI40" s="114"/>
      <c r="BJ40" s="114"/>
      <c r="BK40" s="114"/>
      <c r="BL40" s="114"/>
      <c r="BM40" s="114"/>
      <c r="BN40" s="114"/>
      <c r="BO40" s="114"/>
      <c r="BP40" s="114"/>
      <c r="BQ40" s="115"/>
      <c r="BR40" s="114"/>
      <c r="BS40" s="114"/>
      <c r="BT40" s="114"/>
      <c r="BU40" s="114"/>
    </row>
    <row r="41" spans="1:73" s="116" customFormat="1" ht="30" customHeight="1" x14ac:dyDescent="0.25">
      <c r="A41" s="63" t="s">
        <v>130</v>
      </c>
      <c r="B41" s="120" t="s">
        <v>134</v>
      </c>
      <c r="C41" s="118"/>
      <c r="D41" s="106">
        <f>D42</f>
        <v>2141263.7999999998</v>
      </c>
      <c r="E41" s="67"/>
      <c r="F41" s="68"/>
      <c r="G41" s="68"/>
      <c r="H41" s="68"/>
      <c r="I41" s="69"/>
      <c r="J41" s="44"/>
      <c r="K41" s="44"/>
      <c r="L41" s="44"/>
      <c r="M41" s="44"/>
      <c r="N41" s="45"/>
      <c r="O41" s="45"/>
      <c r="P41" s="45"/>
      <c r="Q41" s="45"/>
      <c r="R41" s="45"/>
      <c r="S41" s="44"/>
      <c r="T41" s="44"/>
      <c r="U41" s="44"/>
      <c r="V41" s="44"/>
      <c r="W41" s="44"/>
      <c r="X41" s="44"/>
      <c r="Y41" s="44"/>
      <c r="Z41" s="68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3"/>
      <c r="AO41" s="111"/>
      <c r="AP41" s="119"/>
      <c r="AQ41" s="113"/>
      <c r="AR41" s="111"/>
      <c r="AS41" s="111"/>
      <c r="AT41" s="111"/>
      <c r="AU41" s="111"/>
      <c r="AV41" s="111"/>
      <c r="AW41" s="111"/>
      <c r="AX41" s="111"/>
      <c r="AY41" s="111"/>
      <c r="AZ41" s="111"/>
      <c r="BA41" s="111"/>
      <c r="BB41" s="111"/>
      <c r="BC41" s="111"/>
      <c r="BD41" s="111"/>
      <c r="BE41" s="111"/>
      <c r="BF41" s="111"/>
      <c r="BG41" s="111"/>
      <c r="BH41" s="114"/>
      <c r="BI41" s="114"/>
      <c r="BJ41" s="114"/>
      <c r="BK41" s="114"/>
      <c r="BL41" s="114"/>
      <c r="BM41" s="114"/>
      <c r="BN41" s="114"/>
      <c r="BO41" s="114"/>
      <c r="BP41" s="114"/>
      <c r="BQ41" s="115"/>
      <c r="BR41" s="114"/>
      <c r="BS41" s="114"/>
      <c r="BT41" s="114"/>
      <c r="BU41" s="114"/>
    </row>
    <row r="42" spans="1:73" s="116" customFormat="1" ht="30" customHeight="1" x14ac:dyDescent="0.25">
      <c r="A42" s="63"/>
      <c r="B42" s="117" t="s">
        <v>135</v>
      </c>
      <c r="C42" s="118" t="s">
        <v>136</v>
      </c>
      <c r="D42" s="108">
        <v>2141263.7999999998</v>
      </c>
      <c r="E42" s="67" t="s">
        <v>137</v>
      </c>
      <c r="F42" s="68"/>
      <c r="G42" s="68"/>
      <c r="H42" s="68"/>
      <c r="I42" s="69"/>
      <c r="J42" s="44"/>
      <c r="K42" s="44"/>
      <c r="L42" s="44"/>
      <c r="M42" s="44"/>
      <c r="N42" s="45"/>
      <c r="O42" s="45"/>
      <c r="P42" s="45"/>
      <c r="Q42" s="45"/>
      <c r="R42" s="45"/>
      <c r="S42" s="44"/>
      <c r="T42" s="44"/>
      <c r="U42" s="44"/>
      <c r="V42" s="44"/>
      <c r="W42" s="44"/>
      <c r="X42" s="44"/>
      <c r="Y42" s="44"/>
      <c r="Z42" s="68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3"/>
      <c r="AO42" s="111"/>
      <c r="AP42" s="119"/>
      <c r="AQ42" s="113"/>
      <c r="AR42" s="111"/>
      <c r="AS42" s="111"/>
      <c r="AT42" s="111"/>
      <c r="AU42" s="111"/>
      <c r="AV42" s="111"/>
      <c r="AW42" s="111"/>
      <c r="AX42" s="111"/>
      <c r="AY42" s="111"/>
      <c r="AZ42" s="111"/>
      <c r="BA42" s="111"/>
      <c r="BB42" s="111"/>
      <c r="BC42" s="111"/>
      <c r="BD42" s="111"/>
      <c r="BE42" s="111"/>
      <c r="BF42" s="111"/>
      <c r="BG42" s="111"/>
      <c r="BH42" s="114"/>
      <c r="BI42" s="114"/>
      <c r="BJ42" s="114"/>
      <c r="BK42" s="114"/>
      <c r="BL42" s="114"/>
      <c r="BM42" s="114"/>
      <c r="BN42" s="114"/>
      <c r="BO42" s="114"/>
      <c r="BP42" s="114"/>
      <c r="BQ42" s="115"/>
      <c r="BR42" s="114"/>
      <c r="BS42" s="114"/>
      <c r="BT42" s="114"/>
      <c r="BU42" s="114"/>
    </row>
    <row r="43" spans="1:73" s="116" customFormat="1" ht="30" customHeight="1" x14ac:dyDescent="0.25">
      <c r="A43" s="63"/>
      <c r="B43" s="117"/>
      <c r="C43" s="118"/>
      <c r="D43" s="108"/>
      <c r="E43" s="67"/>
      <c r="F43" s="68"/>
      <c r="G43" s="68"/>
      <c r="H43" s="68"/>
      <c r="I43" s="69"/>
      <c r="J43" s="44"/>
      <c r="K43" s="44"/>
      <c r="L43" s="44"/>
      <c r="M43" s="44"/>
      <c r="N43" s="45"/>
      <c r="O43" s="45"/>
      <c r="P43" s="45"/>
      <c r="Q43" s="45"/>
      <c r="R43" s="45"/>
      <c r="S43" s="44"/>
      <c r="T43" s="44"/>
      <c r="U43" s="44"/>
      <c r="V43" s="44"/>
      <c r="W43" s="44"/>
      <c r="X43" s="44"/>
      <c r="Y43" s="44"/>
      <c r="Z43" s="68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3"/>
      <c r="AO43" s="111"/>
      <c r="AP43" s="119"/>
      <c r="AQ43" s="113"/>
      <c r="AR43" s="111"/>
      <c r="AS43" s="111"/>
      <c r="AT43" s="111"/>
      <c r="AU43" s="111"/>
      <c r="AV43" s="111"/>
      <c r="AW43" s="111"/>
      <c r="AX43" s="111"/>
      <c r="AY43" s="111"/>
      <c r="AZ43" s="111"/>
      <c r="BA43" s="111"/>
      <c r="BB43" s="111"/>
      <c r="BC43" s="111"/>
      <c r="BD43" s="111"/>
      <c r="BE43" s="111"/>
      <c r="BF43" s="111"/>
      <c r="BG43" s="111"/>
      <c r="BH43" s="114"/>
      <c r="BI43" s="114"/>
      <c r="BJ43" s="114"/>
      <c r="BK43" s="114"/>
      <c r="BL43" s="114"/>
      <c r="BM43" s="114"/>
      <c r="BN43" s="114"/>
      <c r="BO43" s="114"/>
      <c r="BP43" s="114"/>
      <c r="BQ43" s="115"/>
      <c r="BR43" s="114"/>
      <c r="BS43" s="114"/>
      <c r="BT43" s="114"/>
      <c r="BU43" s="114"/>
    </row>
    <row r="44" spans="1:73" s="116" customFormat="1" ht="30" customHeight="1" x14ac:dyDescent="0.25">
      <c r="A44" s="103" t="s">
        <v>138</v>
      </c>
      <c r="B44" s="104" t="s">
        <v>139</v>
      </c>
      <c r="C44" s="105"/>
      <c r="D44" s="106">
        <f>SUM(D45:D49)</f>
        <v>6523575.1500000004</v>
      </c>
      <c r="E44" s="67"/>
      <c r="F44" s="68"/>
      <c r="G44" s="68"/>
      <c r="H44" s="68"/>
      <c r="I44" s="69"/>
      <c r="J44" s="44"/>
      <c r="K44" s="44"/>
      <c r="L44" s="44"/>
      <c r="M44" s="44"/>
      <c r="N44" s="45"/>
      <c r="O44" s="45"/>
      <c r="P44" s="45"/>
      <c r="Q44" s="45"/>
      <c r="R44" s="45"/>
      <c r="S44" s="44"/>
      <c r="T44" s="44"/>
      <c r="U44" s="44"/>
      <c r="V44" s="44"/>
      <c r="W44" s="44"/>
      <c r="X44" s="44"/>
      <c r="Y44" s="44"/>
      <c r="Z44" s="68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3"/>
      <c r="AO44" s="111"/>
      <c r="AP44" s="119"/>
      <c r="AQ44" s="113"/>
      <c r="AR44" s="111"/>
      <c r="AS44" s="111"/>
      <c r="AT44" s="111"/>
      <c r="AU44" s="111"/>
      <c r="AV44" s="111"/>
      <c r="AW44" s="111"/>
      <c r="AX44" s="111"/>
      <c r="AY44" s="111"/>
      <c r="AZ44" s="111"/>
      <c r="BA44" s="111"/>
      <c r="BB44" s="111"/>
      <c r="BC44" s="111"/>
      <c r="BD44" s="111"/>
      <c r="BE44" s="111"/>
      <c r="BF44" s="111"/>
      <c r="BG44" s="111"/>
      <c r="BH44" s="114"/>
      <c r="BI44" s="114"/>
      <c r="BJ44" s="114"/>
      <c r="BK44" s="114"/>
      <c r="BL44" s="114"/>
      <c r="BM44" s="114"/>
      <c r="BN44" s="114"/>
      <c r="BO44" s="114"/>
      <c r="BP44" s="114"/>
      <c r="BQ44" s="115"/>
      <c r="BR44" s="114"/>
      <c r="BS44" s="114"/>
      <c r="BT44" s="114"/>
      <c r="BU44" s="114"/>
    </row>
    <row r="45" spans="1:73" s="116" customFormat="1" ht="30" customHeight="1" x14ac:dyDescent="0.25">
      <c r="A45" s="63"/>
      <c r="B45" s="117" t="s">
        <v>140</v>
      </c>
      <c r="C45" s="105" t="s">
        <v>141</v>
      </c>
      <c r="D45" s="108">
        <v>5579684.8600000003</v>
      </c>
      <c r="E45" s="67" t="s">
        <v>95</v>
      </c>
      <c r="F45" s="68"/>
      <c r="G45" s="68"/>
      <c r="H45" s="68"/>
      <c r="I45" s="69"/>
      <c r="J45" s="44"/>
      <c r="K45" s="44"/>
      <c r="L45" s="44"/>
      <c r="M45" s="44"/>
      <c r="N45" s="45"/>
      <c r="O45" s="45"/>
      <c r="P45" s="45"/>
      <c r="Q45" s="45"/>
      <c r="R45" s="45"/>
      <c r="S45" s="44"/>
      <c r="T45" s="44"/>
      <c r="U45" s="44"/>
      <c r="V45" s="44"/>
      <c r="W45" s="44"/>
      <c r="X45" s="44"/>
      <c r="Y45" s="44"/>
      <c r="Z45" s="68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3"/>
      <c r="AO45" s="111"/>
      <c r="AP45" s="119"/>
      <c r="AQ45" s="113"/>
      <c r="AR45" s="111"/>
      <c r="AS45" s="111"/>
      <c r="AT45" s="111"/>
      <c r="AU45" s="111"/>
      <c r="AV45" s="111"/>
      <c r="AW45" s="111"/>
      <c r="AX45" s="111"/>
      <c r="AY45" s="111"/>
      <c r="AZ45" s="111"/>
      <c r="BA45" s="111"/>
      <c r="BB45" s="111"/>
      <c r="BC45" s="111"/>
      <c r="BD45" s="111"/>
      <c r="BE45" s="111"/>
      <c r="BF45" s="111"/>
      <c r="BG45" s="111"/>
      <c r="BH45" s="114"/>
      <c r="BI45" s="114"/>
      <c r="BJ45" s="114"/>
      <c r="BK45" s="114"/>
      <c r="BL45" s="114"/>
      <c r="BM45" s="114"/>
      <c r="BN45" s="114"/>
      <c r="BO45" s="114"/>
      <c r="BP45" s="114"/>
      <c r="BQ45" s="115"/>
      <c r="BR45" s="114"/>
      <c r="BS45" s="114"/>
      <c r="BT45" s="114"/>
      <c r="BU45" s="114"/>
    </row>
    <row r="46" spans="1:73" s="116" customFormat="1" ht="30" customHeight="1" x14ac:dyDescent="0.25">
      <c r="A46" s="121"/>
      <c r="B46" s="117" t="s">
        <v>142</v>
      </c>
      <c r="C46" s="105" t="s">
        <v>143</v>
      </c>
      <c r="D46" s="108">
        <v>434518.95</v>
      </c>
      <c r="E46" s="67" t="s">
        <v>95</v>
      </c>
      <c r="F46" s="68"/>
      <c r="G46" s="68"/>
      <c r="H46" s="68"/>
      <c r="I46" s="69"/>
      <c r="J46" s="44"/>
      <c r="K46" s="44"/>
      <c r="L46" s="44"/>
      <c r="M46" s="44"/>
      <c r="N46" s="45"/>
      <c r="O46" s="45"/>
      <c r="P46" s="45"/>
      <c r="Q46" s="45"/>
      <c r="R46" s="45"/>
      <c r="S46" s="44"/>
      <c r="T46" s="44"/>
      <c r="U46" s="44"/>
      <c r="V46" s="44"/>
      <c r="W46" s="44"/>
      <c r="X46" s="44"/>
      <c r="Y46" s="44"/>
      <c r="Z46" s="68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  <c r="AN46" s="113"/>
      <c r="AO46" s="111"/>
      <c r="AP46" s="119"/>
      <c r="AQ46" s="113"/>
      <c r="AR46" s="111"/>
      <c r="AS46" s="111"/>
      <c r="AT46" s="111"/>
      <c r="AU46" s="111"/>
      <c r="AV46" s="111"/>
      <c r="AW46" s="111"/>
      <c r="AX46" s="111"/>
      <c r="AY46" s="111"/>
      <c r="AZ46" s="111"/>
      <c r="BA46" s="111"/>
      <c r="BB46" s="111"/>
      <c r="BC46" s="111"/>
      <c r="BD46" s="111"/>
      <c r="BE46" s="111"/>
      <c r="BF46" s="111"/>
      <c r="BG46" s="111"/>
      <c r="BH46" s="114"/>
      <c r="BI46" s="114"/>
      <c r="BJ46" s="114"/>
      <c r="BK46" s="114"/>
      <c r="BL46" s="114"/>
      <c r="BM46" s="114"/>
      <c r="BN46" s="114"/>
      <c r="BO46" s="114"/>
      <c r="BP46" s="114"/>
      <c r="BQ46" s="115"/>
      <c r="BR46" s="114"/>
      <c r="BS46" s="114"/>
      <c r="BT46" s="114"/>
      <c r="BU46" s="114"/>
    </row>
    <row r="47" spans="1:73" s="116" customFormat="1" ht="30" customHeight="1" x14ac:dyDescent="0.25">
      <c r="A47" s="121"/>
      <c r="B47" s="117" t="s">
        <v>144</v>
      </c>
      <c r="C47" s="105" t="s">
        <v>145</v>
      </c>
      <c r="D47" s="108">
        <v>110396.5</v>
      </c>
      <c r="E47" s="67" t="s">
        <v>95</v>
      </c>
      <c r="F47" s="68"/>
      <c r="G47" s="68"/>
      <c r="H47" s="68"/>
      <c r="I47" s="69"/>
      <c r="J47" s="44"/>
      <c r="K47" s="44"/>
      <c r="L47" s="44"/>
      <c r="M47" s="44"/>
      <c r="N47" s="45"/>
      <c r="O47" s="45"/>
      <c r="P47" s="45"/>
      <c r="Q47" s="45"/>
      <c r="R47" s="45"/>
      <c r="S47" s="44"/>
      <c r="T47" s="44"/>
      <c r="U47" s="44"/>
      <c r="V47" s="44"/>
      <c r="W47" s="44"/>
      <c r="X47" s="44"/>
      <c r="Y47" s="44"/>
      <c r="Z47" s="68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11"/>
      <c r="AL47" s="111"/>
      <c r="AM47" s="111"/>
      <c r="AN47" s="113"/>
      <c r="AO47" s="111"/>
      <c r="AP47" s="119"/>
      <c r="AQ47" s="113"/>
      <c r="AR47" s="111"/>
      <c r="AS47" s="111"/>
      <c r="AT47" s="111"/>
      <c r="AU47" s="111"/>
      <c r="AV47" s="111"/>
      <c r="AW47" s="111"/>
      <c r="AX47" s="111"/>
      <c r="AY47" s="111"/>
      <c r="AZ47" s="111"/>
      <c r="BA47" s="111"/>
      <c r="BB47" s="111"/>
      <c r="BC47" s="111"/>
      <c r="BD47" s="111"/>
      <c r="BE47" s="111"/>
      <c r="BF47" s="111"/>
      <c r="BG47" s="111"/>
      <c r="BH47" s="114"/>
      <c r="BI47" s="114"/>
      <c r="BJ47" s="114"/>
      <c r="BK47" s="114"/>
      <c r="BL47" s="114"/>
      <c r="BM47" s="114"/>
      <c r="BN47" s="114"/>
      <c r="BO47" s="114"/>
      <c r="BP47" s="114"/>
      <c r="BQ47" s="115"/>
      <c r="BR47" s="114"/>
      <c r="BS47" s="114"/>
      <c r="BT47" s="114"/>
      <c r="BU47" s="114"/>
    </row>
    <row r="48" spans="1:73" s="116" customFormat="1" ht="30" customHeight="1" x14ac:dyDescent="0.25">
      <c r="A48" s="121"/>
      <c r="B48" s="117" t="s">
        <v>146</v>
      </c>
      <c r="C48" s="105" t="s">
        <v>147</v>
      </c>
      <c r="D48" s="108">
        <v>10000</v>
      </c>
      <c r="E48" s="67" t="s">
        <v>95</v>
      </c>
      <c r="F48" s="68"/>
      <c r="G48" s="68"/>
      <c r="H48" s="68"/>
      <c r="I48" s="69"/>
      <c r="J48" s="44"/>
      <c r="K48" s="44"/>
      <c r="L48" s="44"/>
      <c r="M48" s="44"/>
      <c r="N48" s="45"/>
      <c r="O48" s="45"/>
      <c r="P48" s="45"/>
      <c r="Q48" s="45"/>
      <c r="R48" s="45"/>
      <c r="S48" s="44"/>
      <c r="T48" s="44"/>
      <c r="U48" s="44"/>
      <c r="V48" s="44"/>
      <c r="W48" s="44"/>
      <c r="X48" s="44"/>
      <c r="Y48" s="44"/>
      <c r="Z48" s="68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11"/>
      <c r="AN48" s="113"/>
      <c r="AO48" s="111"/>
      <c r="AP48" s="119"/>
      <c r="AQ48" s="113"/>
      <c r="AR48" s="111"/>
      <c r="AS48" s="111"/>
      <c r="AT48" s="111"/>
      <c r="AU48" s="111"/>
      <c r="AV48" s="111"/>
      <c r="AW48" s="111"/>
      <c r="AX48" s="111"/>
      <c r="AY48" s="111"/>
      <c r="AZ48" s="111"/>
      <c r="BA48" s="111"/>
      <c r="BB48" s="111"/>
      <c r="BC48" s="111"/>
      <c r="BD48" s="111"/>
      <c r="BE48" s="111"/>
      <c r="BF48" s="111"/>
      <c r="BG48" s="111"/>
      <c r="BH48" s="114"/>
      <c r="BI48" s="114"/>
      <c r="BJ48" s="114"/>
      <c r="BK48" s="114"/>
      <c r="BL48" s="114"/>
      <c r="BM48" s="114"/>
      <c r="BN48" s="114"/>
      <c r="BO48" s="114"/>
      <c r="BP48" s="114"/>
      <c r="BQ48" s="115"/>
      <c r="BR48" s="114"/>
      <c r="BS48" s="114"/>
      <c r="BT48" s="114"/>
      <c r="BU48" s="114"/>
    </row>
    <row r="49" spans="1:123" s="116" customFormat="1" ht="30" customHeight="1" x14ac:dyDescent="0.25">
      <c r="A49" s="121"/>
      <c r="B49" s="117" t="s">
        <v>148</v>
      </c>
      <c r="C49" s="105" t="s">
        <v>149</v>
      </c>
      <c r="D49" s="108">
        <v>388974.84</v>
      </c>
      <c r="E49" s="67" t="s">
        <v>95</v>
      </c>
      <c r="F49" s="68"/>
      <c r="G49" s="68"/>
      <c r="H49" s="68"/>
      <c r="I49" s="69"/>
      <c r="J49" s="44"/>
      <c r="K49" s="44"/>
      <c r="L49" s="44"/>
      <c r="M49" s="44"/>
      <c r="N49" s="45"/>
      <c r="O49" s="45"/>
      <c r="P49" s="45"/>
      <c r="Q49" s="45"/>
      <c r="R49" s="45"/>
      <c r="S49" s="44"/>
      <c r="T49" s="44"/>
      <c r="U49" s="44"/>
      <c r="V49" s="44"/>
      <c r="W49" s="44"/>
      <c r="X49" s="44"/>
      <c r="Y49" s="44"/>
      <c r="Z49" s="68"/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1"/>
      <c r="AN49" s="113"/>
      <c r="AO49" s="111"/>
      <c r="AP49" s="119"/>
      <c r="AQ49" s="113"/>
      <c r="AR49" s="111"/>
      <c r="AS49" s="111"/>
      <c r="AT49" s="111"/>
      <c r="AU49" s="111"/>
      <c r="AV49" s="111"/>
      <c r="AW49" s="111"/>
      <c r="AX49" s="111"/>
      <c r="AY49" s="111"/>
      <c r="AZ49" s="111"/>
      <c r="BA49" s="111"/>
      <c r="BB49" s="111"/>
      <c r="BC49" s="111"/>
      <c r="BD49" s="111"/>
      <c r="BE49" s="111"/>
      <c r="BF49" s="111"/>
      <c r="BG49" s="111"/>
      <c r="BH49" s="114"/>
      <c r="BI49" s="114"/>
      <c r="BJ49" s="114"/>
      <c r="BK49" s="114"/>
      <c r="BL49" s="114"/>
      <c r="BM49" s="114"/>
      <c r="BN49" s="114"/>
      <c r="BO49" s="114"/>
      <c r="BP49" s="114"/>
      <c r="BQ49" s="115"/>
      <c r="BR49" s="114"/>
      <c r="BS49" s="114"/>
      <c r="BT49" s="114"/>
      <c r="BU49" s="114"/>
    </row>
    <row r="50" spans="1:123" s="116" customFormat="1" ht="30" customHeight="1" x14ac:dyDescent="0.25">
      <c r="A50" s="121"/>
      <c r="B50" s="117"/>
      <c r="C50" s="105"/>
      <c r="D50" s="108"/>
      <c r="E50" s="67"/>
      <c r="F50" s="68"/>
      <c r="G50" s="68"/>
      <c r="H50" s="68"/>
      <c r="I50" s="69"/>
      <c r="J50" s="44"/>
      <c r="K50" s="44"/>
      <c r="L50" s="44"/>
      <c r="M50" s="44"/>
      <c r="N50" s="45"/>
      <c r="O50" s="45"/>
      <c r="P50" s="45"/>
      <c r="Q50" s="45"/>
      <c r="R50" s="45"/>
      <c r="S50" s="44"/>
      <c r="T50" s="44"/>
      <c r="U50" s="44"/>
      <c r="V50" s="44"/>
      <c r="W50" s="44"/>
      <c r="X50" s="44"/>
      <c r="Y50" s="44"/>
      <c r="Z50" s="68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  <c r="AN50" s="113"/>
      <c r="AO50" s="111"/>
      <c r="AP50" s="119"/>
      <c r="AQ50" s="113"/>
      <c r="AR50" s="111"/>
      <c r="AS50" s="111"/>
      <c r="AT50" s="111"/>
      <c r="AU50" s="111"/>
      <c r="AV50" s="111"/>
      <c r="AW50" s="111"/>
      <c r="AX50" s="111"/>
      <c r="AY50" s="111"/>
      <c r="AZ50" s="111"/>
      <c r="BA50" s="111"/>
      <c r="BB50" s="111"/>
      <c r="BC50" s="111"/>
      <c r="BD50" s="111"/>
      <c r="BE50" s="111"/>
      <c r="BF50" s="111"/>
      <c r="BG50" s="111"/>
      <c r="BH50" s="114"/>
      <c r="BI50" s="114"/>
      <c r="BJ50" s="114"/>
      <c r="BK50" s="114"/>
      <c r="BL50" s="114"/>
      <c r="BM50" s="114"/>
      <c r="BN50" s="114"/>
      <c r="BO50" s="114"/>
      <c r="BP50" s="114"/>
      <c r="BQ50" s="115"/>
      <c r="BR50" s="114"/>
      <c r="BS50" s="114"/>
      <c r="BT50" s="114"/>
      <c r="BU50" s="114"/>
    </row>
    <row r="51" spans="1:123" s="116" customFormat="1" ht="30" customHeight="1" x14ac:dyDescent="0.25">
      <c r="A51" s="122" t="s">
        <v>138</v>
      </c>
      <c r="B51" s="123" t="s">
        <v>150</v>
      </c>
      <c r="C51" s="118"/>
      <c r="D51" s="124">
        <f>SUM(D52:D54)</f>
        <v>181200</v>
      </c>
      <c r="E51" s="67"/>
      <c r="F51" s="68"/>
      <c r="G51" s="68"/>
      <c r="H51" s="68"/>
      <c r="I51" s="69"/>
      <c r="J51" s="44"/>
      <c r="K51" s="44"/>
      <c r="L51" s="44"/>
      <c r="M51" s="44"/>
      <c r="N51" s="45"/>
      <c r="O51" s="45"/>
      <c r="P51" s="45"/>
      <c r="Q51" s="45"/>
      <c r="R51" s="45"/>
      <c r="S51" s="44"/>
      <c r="T51" s="44"/>
      <c r="U51" s="44"/>
      <c r="V51" s="44"/>
      <c r="W51" s="44"/>
      <c r="X51" s="44"/>
      <c r="Y51" s="44"/>
      <c r="Z51" s="68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  <c r="AN51" s="113"/>
      <c r="AO51" s="111"/>
      <c r="AP51" s="119"/>
      <c r="AQ51" s="113"/>
      <c r="AR51" s="111"/>
      <c r="AS51" s="111"/>
      <c r="AT51" s="111"/>
      <c r="AU51" s="111"/>
      <c r="AV51" s="111"/>
      <c r="AW51" s="111"/>
      <c r="AX51" s="111"/>
      <c r="AY51" s="111"/>
      <c r="AZ51" s="111"/>
      <c r="BA51" s="111"/>
      <c r="BB51" s="111"/>
      <c r="BC51" s="111"/>
      <c r="BD51" s="111"/>
      <c r="BE51" s="111"/>
      <c r="BF51" s="111"/>
      <c r="BG51" s="111"/>
      <c r="BH51" s="114"/>
      <c r="BI51" s="114"/>
      <c r="BJ51" s="114"/>
      <c r="BK51" s="114"/>
      <c r="BL51" s="114"/>
      <c r="BM51" s="114"/>
      <c r="BN51" s="114"/>
      <c r="BO51" s="114"/>
      <c r="BP51" s="114"/>
      <c r="BQ51" s="115"/>
      <c r="BR51" s="114"/>
      <c r="BS51" s="114"/>
      <c r="BT51" s="114"/>
      <c r="BU51" s="114"/>
    </row>
    <row r="52" spans="1:123" s="116" customFormat="1" ht="30" customHeight="1" x14ac:dyDescent="0.25">
      <c r="A52" s="122"/>
      <c r="B52" s="117" t="s">
        <v>151</v>
      </c>
      <c r="C52" s="118" t="s">
        <v>152</v>
      </c>
      <c r="D52" s="108">
        <v>60400</v>
      </c>
      <c r="E52" s="67" t="s">
        <v>38</v>
      </c>
      <c r="F52" s="68"/>
      <c r="G52" s="68"/>
      <c r="H52" s="68"/>
      <c r="I52" s="69"/>
      <c r="J52" s="44"/>
      <c r="K52" s="44"/>
      <c r="L52" s="44"/>
      <c r="M52" s="44"/>
      <c r="N52" s="45"/>
      <c r="O52" s="45"/>
      <c r="P52" s="45"/>
      <c r="Q52" s="45"/>
      <c r="R52" s="45"/>
      <c r="S52" s="44"/>
      <c r="T52" s="44"/>
      <c r="U52" s="44"/>
      <c r="V52" s="44"/>
      <c r="W52" s="44"/>
      <c r="X52" s="44"/>
      <c r="Y52" s="44"/>
      <c r="Z52" s="68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  <c r="AN52" s="113"/>
      <c r="AO52" s="111"/>
      <c r="AP52" s="119"/>
      <c r="AQ52" s="113"/>
      <c r="AR52" s="111"/>
      <c r="AS52" s="111"/>
      <c r="AT52" s="111"/>
      <c r="AU52" s="111"/>
      <c r="AV52" s="111"/>
      <c r="AW52" s="111"/>
      <c r="AX52" s="111"/>
      <c r="AY52" s="111"/>
      <c r="AZ52" s="111"/>
      <c r="BA52" s="111"/>
      <c r="BB52" s="111"/>
      <c r="BC52" s="111"/>
      <c r="BD52" s="111"/>
      <c r="BE52" s="111"/>
      <c r="BF52" s="111"/>
      <c r="BG52" s="111"/>
      <c r="BH52" s="114"/>
      <c r="BI52" s="114"/>
      <c r="BJ52" s="114"/>
      <c r="BK52" s="114"/>
      <c r="BL52" s="114"/>
      <c r="BM52" s="114"/>
      <c r="BN52" s="114"/>
      <c r="BO52" s="114"/>
      <c r="BP52" s="114"/>
      <c r="BQ52" s="115"/>
      <c r="BR52" s="114"/>
      <c r="BS52" s="114"/>
      <c r="BT52" s="114"/>
      <c r="BU52" s="114"/>
    </row>
    <row r="53" spans="1:123" s="116" customFormat="1" ht="30" customHeight="1" x14ac:dyDescent="0.25">
      <c r="A53" s="122"/>
      <c r="B53" s="117" t="s">
        <v>151</v>
      </c>
      <c r="C53" s="118" t="s">
        <v>153</v>
      </c>
      <c r="D53" s="108">
        <v>60400</v>
      </c>
      <c r="E53" s="67" t="s">
        <v>38</v>
      </c>
      <c r="F53" s="68"/>
      <c r="G53" s="68"/>
      <c r="H53" s="68"/>
      <c r="I53" s="69"/>
      <c r="J53" s="44"/>
      <c r="K53" s="44"/>
      <c r="L53" s="44"/>
      <c r="M53" s="44"/>
      <c r="N53" s="45"/>
      <c r="O53" s="45"/>
      <c r="P53" s="45"/>
      <c r="Q53" s="45"/>
      <c r="R53" s="45"/>
      <c r="S53" s="44"/>
      <c r="T53" s="44"/>
      <c r="U53" s="44"/>
      <c r="V53" s="44"/>
      <c r="W53" s="44"/>
      <c r="X53" s="44"/>
      <c r="Y53" s="44"/>
      <c r="Z53" s="68"/>
      <c r="AA53" s="111"/>
      <c r="AB53" s="111"/>
      <c r="AC53" s="111"/>
      <c r="AD53" s="111"/>
      <c r="AE53" s="111"/>
      <c r="AF53" s="111"/>
      <c r="AG53" s="111"/>
      <c r="AH53" s="111"/>
      <c r="AI53" s="111"/>
      <c r="AJ53" s="111"/>
      <c r="AK53" s="111"/>
      <c r="AL53" s="111"/>
      <c r="AM53" s="111"/>
      <c r="AN53" s="113"/>
      <c r="AO53" s="111"/>
      <c r="AP53" s="119"/>
      <c r="AQ53" s="113"/>
      <c r="AR53" s="111"/>
      <c r="AS53" s="111"/>
      <c r="AT53" s="111"/>
      <c r="AU53" s="111"/>
      <c r="AV53" s="111"/>
      <c r="AW53" s="111"/>
      <c r="AX53" s="111"/>
      <c r="AY53" s="111"/>
      <c r="AZ53" s="111"/>
      <c r="BA53" s="111"/>
      <c r="BB53" s="111"/>
      <c r="BC53" s="111"/>
      <c r="BD53" s="111"/>
      <c r="BE53" s="111"/>
      <c r="BF53" s="111"/>
      <c r="BG53" s="111"/>
      <c r="BH53" s="114"/>
      <c r="BI53" s="114"/>
      <c r="BJ53" s="114"/>
      <c r="BK53" s="114"/>
      <c r="BL53" s="114"/>
      <c r="BM53" s="114"/>
      <c r="BN53" s="114"/>
      <c r="BO53" s="114"/>
      <c r="BP53" s="114"/>
      <c r="BQ53" s="115"/>
      <c r="BR53" s="114"/>
      <c r="BS53" s="114"/>
      <c r="BT53" s="114"/>
      <c r="BU53" s="114"/>
    </row>
    <row r="54" spans="1:123" s="116" customFormat="1" ht="30" customHeight="1" x14ac:dyDescent="0.25">
      <c r="A54" s="122"/>
      <c r="B54" s="117" t="s">
        <v>151</v>
      </c>
      <c r="C54" s="118" t="s">
        <v>154</v>
      </c>
      <c r="D54" s="108">
        <v>60400</v>
      </c>
      <c r="E54" s="67" t="s">
        <v>38</v>
      </c>
      <c r="F54" s="68"/>
      <c r="G54" s="68"/>
      <c r="H54" s="68"/>
      <c r="I54" s="69"/>
      <c r="J54" s="44"/>
      <c r="K54" s="44"/>
      <c r="L54" s="44"/>
      <c r="M54" s="44"/>
      <c r="N54" s="45"/>
      <c r="O54" s="45"/>
      <c r="P54" s="45"/>
      <c r="Q54" s="45"/>
      <c r="R54" s="45"/>
      <c r="S54" s="44"/>
      <c r="T54" s="44"/>
      <c r="U54" s="44"/>
      <c r="V54" s="44"/>
      <c r="W54" s="44"/>
      <c r="X54" s="44"/>
      <c r="Y54" s="44"/>
      <c r="Z54" s="68"/>
      <c r="AA54" s="111"/>
      <c r="AB54" s="111"/>
      <c r="AC54" s="111"/>
      <c r="AD54" s="111"/>
      <c r="AE54" s="111"/>
      <c r="AF54" s="111"/>
      <c r="AG54" s="111"/>
      <c r="AH54" s="111"/>
      <c r="AI54" s="111"/>
      <c r="AJ54" s="111"/>
      <c r="AK54" s="111"/>
      <c r="AL54" s="111"/>
      <c r="AM54" s="111"/>
      <c r="AN54" s="113"/>
      <c r="AO54" s="111"/>
      <c r="AP54" s="119"/>
      <c r="AQ54" s="113"/>
      <c r="AR54" s="111"/>
      <c r="AS54" s="111"/>
      <c r="AT54" s="111"/>
      <c r="AU54" s="111"/>
      <c r="AV54" s="111"/>
      <c r="AW54" s="111"/>
      <c r="AX54" s="111"/>
      <c r="AY54" s="111"/>
      <c r="AZ54" s="111"/>
      <c r="BA54" s="111"/>
      <c r="BB54" s="111"/>
      <c r="BC54" s="111"/>
      <c r="BD54" s="111"/>
      <c r="BE54" s="111"/>
      <c r="BF54" s="111"/>
      <c r="BG54" s="111"/>
      <c r="BH54" s="114"/>
      <c r="BI54" s="114"/>
      <c r="BJ54" s="114"/>
      <c r="BK54" s="114"/>
      <c r="BL54" s="114"/>
      <c r="BM54" s="114"/>
      <c r="BN54" s="114"/>
      <c r="BO54" s="114"/>
      <c r="BP54" s="114"/>
      <c r="BQ54" s="115"/>
      <c r="BR54" s="114"/>
      <c r="BS54" s="114"/>
      <c r="BT54" s="114"/>
      <c r="BU54" s="114"/>
    </row>
    <row r="55" spans="1:123" s="116" customFormat="1" ht="30" customHeight="1" x14ac:dyDescent="0.25">
      <c r="A55" s="122"/>
      <c r="B55" s="117"/>
      <c r="C55" s="118"/>
      <c r="D55" s="108"/>
      <c r="E55" s="67"/>
      <c r="F55" s="68"/>
      <c r="G55" s="68"/>
      <c r="H55" s="68"/>
      <c r="I55" s="69"/>
      <c r="J55" s="44"/>
      <c r="K55" s="44"/>
      <c r="L55" s="44"/>
      <c r="M55" s="44"/>
      <c r="N55" s="45"/>
      <c r="O55" s="45"/>
      <c r="P55" s="45"/>
      <c r="Q55" s="45"/>
      <c r="R55" s="45"/>
      <c r="S55" s="44"/>
      <c r="T55" s="44"/>
      <c r="U55" s="44"/>
      <c r="V55" s="44"/>
      <c r="W55" s="44"/>
      <c r="X55" s="44"/>
      <c r="Y55" s="44"/>
      <c r="Z55" s="68"/>
      <c r="AA55" s="111"/>
      <c r="AB55" s="111"/>
      <c r="AC55" s="111"/>
      <c r="AD55" s="111"/>
      <c r="AE55" s="111"/>
      <c r="AF55" s="111"/>
      <c r="AG55" s="111"/>
      <c r="AH55" s="111"/>
      <c r="AI55" s="111"/>
      <c r="AJ55" s="111"/>
      <c r="AK55" s="111"/>
      <c r="AL55" s="111"/>
      <c r="AM55" s="111"/>
      <c r="AN55" s="113"/>
      <c r="AO55" s="111"/>
      <c r="AP55" s="119"/>
      <c r="AQ55" s="113"/>
      <c r="AR55" s="111"/>
      <c r="AS55" s="111"/>
      <c r="AT55" s="111"/>
      <c r="AU55" s="111"/>
      <c r="AV55" s="111"/>
      <c r="AW55" s="111"/>
      <c r="AX55" s="111"/>
      <c r="AY55" s="111"/>
      <c r="AZ55" s="111"/>
      <c r="BA55" s="111"/>
      <c r="BB55" s="111"/>
      <c r="BC55" s="111"/>
      <c r="BD55" s="111"/>
      <c r="BE55" s="111"/>
      <c r="BF55" s="111"/>
      <c r="BG55" s="111"/>
      <c r="BH55" s="114"/>
      <c r="BI55" s="114"/>
      <c r="BJ55" s="114"/>
      <c r="BK55" s="114"/>
      <c r="BL55" s="114"/>
      <c r="BM55" s="114"/>
      <c r="BN55" s="114"/>
      <c r="BO55" s="114"/>
      <c r="BP55" s="114"/>
      <c r="BQ55" s="115"/>
      <c r="BR55" s="114"/>
      <c r="BS55" s="114"/>
      <c r="BT55" s="114"/>
      <c r="BU55" s="114"/>
    </row>
    <row r="56" spans="1:123" s="116" customFormat="1" ht="30" customHeight="1" x14ac:dyDescent="0.25">
      <c r="A56" s="122" t="s">
        <v>155</v>
      </c>
      <c r="B56" s="123" t="s">
        <v>156</v>
      </c>
      <c r="C56" s="118"/>
      <c r="D56" s="124">
        <f>SUM(D57:D58)</f>
        <v>423741.42</v>
      </c>
      <c r="E56" s="67"/>
      <c r="F56" s="68"/>
      <c r="G56" s="68"/>
      <c r="H56" s="68"/>
      <c r="I56" s="69"/>
      <c r="J56" s="44"/>
      <c r="K56" s="44"/>
      <c r="L56" s="44"/>
      <c r="M56" s="44"/>
      <c r="N56" s="45"/>
      <c r="O56" s="45"/>
      <c r="P56" s="45"/>
      <c r="Q56" s="45"/>
      <c r="R56" s="45"/>
      <c r="S56" s="44"/>
      <c r="T56" s="44"/>
      <c r="U56" s="44"/>
      <c r="V56" s="44"/>
      <c r="W56" s="44"/>
      <c r="X56" s="44"/>
      <c r="Y56" s="44"/>
      <c r="Z56" s="68"/>
      <c r="AA56" s="111"/>
      <c r="AB56" s="111"/>
      <c r="AC56" s="111"/>
      <c r="AD56" s="111"/>
      <c r="AE56" s="111"/>
      <c r="AF56" s="111"/>
      <c r="AG56" s="111"/>
      <c r="AH56" s="111"/>
      <c r="AI56" s="111"/>
      <c r="AJ56" s="111"/>
      <c r="AK56" s="111"/>
      <c r="AL56" s="111"/>
      <c r="AM56" s="111"/>
      <c r="AN56" s="113"/>
      <c r="AO56" s="111"/>
      <c r="AP56" s="119"/>
      <c r="AQ56" s="113"/>
      <c r="AR56" s="111"/>
      <c r="AS56" s="111"/>
      <c r="AT56" s="111"/>
      <c r="AU56" s="111"/>
      <c r="AV56" s="111"/>
      <c r="AW56" s="111"/>
      <c r="AX56" s="111"/>
      <c r="AY56" s="111"/>
      <c r="AZ56" s="111"/>
      <c r="BA56" s="111"/>
      <c r="BB56" s="111"/>
      <c r="BC56" s="111"/>
      <c r="BD56" s="111"/>
      <c r="BE56" s="111"/>
      <c r="BF56" s="111"/>
      <c r="BG56" s="111"/>
      <c r="BH56" s="114"/>
      <c r="BI56" s="114"/>
      <c r="BJ56" s="114"/>
      <c r="BK56" s="114"/>
      <c r="BL56" s="114"/>
      <c r="BM56" s="114"/>
      <c r="BN56" s="114"/>
      <c r="BO56" s="114"/>
      <c r="BP56" s="114"/>
      <c r="BQ56" s="115"/>
      <c r="BR56" s="114"/>
      <c r="BS56" s="114"/>
      <c r="BT56" s="114"/>
      <c r="BU56" s="114"/>
    </row>
    <row r="57" spans="1:123" s="116" customFormat="1" ht="30" customHeight="1" x14ac:dyDescent="0.25">
      <c r="A57" s="122"/>
      <c r="B57" s="117"/>
      <c r="C57" s="118" t="s">
        <v>157</v>
      </c>
      <c r="D57" s="108">
        <v>39800</v>
      </c>
      <c r="E57" s="67" t="s">
        <v>38</v>
      </c>
      <c r="F57" s="68"/>
      <c r="G57" s="68"/>
      <c r="H57" s="68"/>
      <c r="I57" s="69"/>
      <c r="J57" s="44"/>
      <c r="K57" s="44"/>
      <c r="L57" s="44"/>
      <c r="M57" s="44"/>
      <c r="N57" s="45"/>
      <c r="O57" s="45"/>
      <c r="P57" s="45"/>
      <c r="Q57" s="45"/>
      <c r="R57" s="45"/>
      <c r="S57" s="44"/>
      <c r="T57" s="44"/>
      <c r="U57" s="44"/>
      <c r="V57" s="44"/>
      <c r="W57" s="44"/>
      <c r="X57" s="44"/>
      <c r="Y57" s="44"/>
      <c r="Z57" s="68"/>
      <c r="AA57" s="111"/>
      <c r="AB57" s="111"/>
      <c r="AC57" s="111"/>
      <c r="AD57" s="111"/>
      <c r="AE57" s="111"/>
      <c r="AF57" s="111"/>
      <c r="AG57" s="111"/>
      <c r="AH57" s="111"/>
      <c r="AI57" s="111"/>
      <c r="AJ57" s="111"/>
      <c r="AK57" s="111"/>
      <c r="AL57" s="111"/>
      <c r="AM57" s="111"/>
      <c r="AN57" s="113"/>
      <c r="AO57" s="111"/>
      <c r="AP57" s="119"/>
      <c r="AQ57" s="113"/>
      <c r="AR57" s="111"/>
      <c r="AS57" s="111"/>
      <c r="AT57" s="111"/>
      <c r="AU57" s="111"/>
      <c r="AV57" s="111"/>
      <c r="AW57" s="111"/>
      <c r="AX57" s="111"/>
      <c r="AY57" s="111"/>
      <c r="AZ57" s="111"/>
      <c r="BA57" s="111"/>
      <c r="BB57" s="111"/>
      <c r="BC57" s="111"/>
      <c r="BD57" s="111"/>
      <c r="BE57" s="111"/>
      <c r="BF57" s="111"/>
      <c r="BG57" s="111"/>
      <c r="BH57" s="114"/>
      <c r="BI57" s="114"/>
      <c r="BJ57" s="114"/>
      <c r="BK57" s="114"/>
      <c r="BL57" s="114"/>
      <c r="BM57" s="114"/>
      <c r="BN57" s="114"/>
      <c r="BO57" s="114"/>
      <c r="BP57" s="114"/>
      <c r="BQ57" s="115"/>
      <c r="BR57" s="114"/>
      <c r="BS57" s="114"/>
      <c r="BT57" s="114"/>
      <c r="BU57" s="114"/>
    </row>
    <row r="58" spans="1:123" s="116" customFormat="1" ht="30" customHeight="1" x14ac:dyDescent="0.25">
      <c r="A58" s="122"/>
      <c r="B58" s="117" t="s">
        <v>158</v>
      </c>
      <c r="C58" s="118" t="s">
        <v>159</v>
      </c>
      <c r="D58" s="108">
        <v>383941.42</v>
      </c>
      <c r="E58" s="67" t="s">
        <v>28</v>
      </c>
      <c r="F58" s="68"/>
      <c r="G58" s="68"/>
      <c r="H58" s="68"/>
      <c r="I58" s="69"/>
      <c r="J58" s="44"/>
      <c r="K58" s="44"/>
      <c r="L58" s="44"/>
      <c r="M58" s="44"/>
      <c r="N58" s="45"/>
      <c r="O58" s="45"/>
      <c r="P58" s="45"/>
      <c r="Q58" s="45"/>
      <c r="R58" s="45"/>
      <c r="S58" s="44"/>
      <c r="T58" s="44"/>
      <c r="U58" s="44"/>
      <c r="V58" s="44"/>
      <c r="W58" s="44"/>
      <c r="X58" s="44"/>
      <c r="Y58" s="44"/>
      <c r="Z58" s="68"/>
      <c r="AA58" s="111"/>
      <c r="AB58" s="111"/>
      <c r="AC58" s="111"/>
      <c r="AD58" s="111"/>
      <c r="AE58" s="111"/>
      <c r="AF58" s="111"/>
      <c r="AG58" s="111"/>
      <c r="AH58" s="111"/>
      <c r="AI58" s="111"/>
      <c r="AJ58" s="111"/>
      <c r="AK58" s="111"/>
      <c r="AL58" s="111"/>
      <c r="AM58" s="111"/>
      <c r="AN58" s="113"/>
      <c r="AO58" s="111"/>
      <c r="AP58" s="119"/>
      <c r="AQ58" s="113"/>
      <c r="AR58" s="111"/>
      <c r="AS58" s="111"/>
      <c r="AT58" s="111"/>
      <c r="AU58" s="111"/>
      <c r="AV58" s="111"/>
      <c r="AW58" s="111"/>
      <c r="AX58" s="111"/>
      <c r="AY58" s="111"/>
      <c r="AZ58" s="111"/>
      <c r="BA58" s="111"/>
      <c r="BB58" s="111"/>
      <c r="BC58" s="111"/>
      <c r="BD58" s="111"/>
      <c r="BE58" s="111"/>
      <c r="BF58" s="111"/>
      <c r="BG58" s="111"/>
      <c r="BH58" s="114"/>
      <c r="BI58" s="114"/>
      <c r="BJ58" s="114"/>
      <c r="BK58" s="114"/>
      <c r="BL58" s="114"/>
      <c r="BM58" s="114"/>
      <c r="BN58" s="114"/>
      <c r="BO58" s="114"/>
      <c r="BP58" s="114"/>
      <c r="BQ58" s="115"/>
      <c r="BR58" s="114"/>
      <c r="BS58" s="114"/>
      <c r="BT58" s="114"/>
      <c r="BU58" s="114"/>
    </row>
    <row r="59" spans="1:123" s="116" customFormat="1" ht="30" customHeight="1" x14ac:dyDescent="0.25">
      <c r="A59" s="125"/>
      <c r="B59" s="117"/>
      <c r="C59" s="118"/>
      <c r="D59" s="108"/>
      <c r="E59" s="67"/>
      <c r="F59" s="68"/>
      <c r="G59" s="68"/>
      <c r="H59" s="68"/>
      <c r="I59" s="69"/>
      <c r="J59" s="44"/>
      <c r="K59" s="44"/>
      <c r="L59" s="44"/>
      <c r="M59" s="44"/>
      <c r="N59" s="45"/>
      <c r="O59" s="45"/>
      <c r="P59" s="45"/>
      <c r="Q59" s="45"/>
      <c r="R59" s="45"/>
      <c r="S59" s="44"/>
      <c r="T59" s="44"/>
      <c r="U59" s="44"/>
      <c r="V59" s="44"/>
      <c r="W59" s="44"/>
      <c r="X59" s="44"/>
      <c r="Y59" s="44"/>
      <c r="Z59" s="68"/>
      <c r="AA59" s="111"/>
      <c r="AB59" s="111"/>
      <c r="AC59" s="111"/>
      <c r="AD59" s="111"/>
      <c r="AE59" s="111"/>
      <c r="AF59" s="111"/>
      <c r="AG59" s="111"/>
      <c r="AH59" s="111"/>
      <c r="AI59" s="111"/>
      <c r="AJ59" s="111"/>
      <c r="AK59" s="111"/>
      <c r="AL59" s="111"/>
      <c r="AM59" s="111"/>
      <c r="AN59" s="113"/>
      <c r="AO59" s="111"/>
      <c r="AP59" s="119"/>
      <c r="AQ59" s="113"/>
      <c r="AR59" s="111"/>
      <c r="AS59" s="111"/>
      <c r="AT59" s="111"/>
      <c r="AU59" s="111"/>
      <c r="AV59" s="111"/>
      <c r="AW59" s="111"/>
      <c r="AX59" s="111"/>
      <c r="AY59" s="111"/>
      <c r="AZ59" s="111"/>
      <c r="BA59" s="111"/>
      <c r="BB59" s="111"/>
      <c r="BC59" s="111"/>
      <c r="BD59" s="111"/>
      <c r="BE59" s="111"/>
      <c r="BF59" s="111"/>
      <c r="BG59" s="111"/>
      <c r="BH59" s="114"/>
      <c r="BI59" s="114"/>
      <c r="BJ59" s="114"/>
      <c r="BK59" s="114"/>
      <c r="BL59" s="114"/>
      <c r="BM59" s="114"/>
      <c r="BN59" s="114"/>
      <c r="BO59" s="114"/>
      <c r="BP59" s="114"/>
      <c r="BQ59" s="115"/>
      <c r="BR59" s="114"/>
      <c r="BS59" s="114"/>
      <c r="BT59" s="114"/>
      <c r="BU59" s="114"/>
    </row>
    <row r="60" spans="1:123" s="127" customFormat="1" ht="21" customHeight="1" x14ac:dyDescent="0.2">
      <c r="A60" s="126"/>
      <c r="B60" s="103"/>
      <c r="C60" s="105"/>
      <c r="D60" s="77"/>
      <c r="I60" s="113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68"/>
      <c r="AA60" s="111"/>
      <c r="AB60" s="111"/>
      <c r="AC60" s="119"/>
      <c r="AD60" s="111"/>
      <c r="AE60" s="111"/>
      <c r="AF60" s="111"/>
      <c r="AG60" s="111"/>
      <c r="AH60" s="111"/>
      <c r="AI60" s="111"/>
      <c r="AJ60" s="111"/>
      <c r="AK60" s="111"/>
      <c r="AL60" s="111"/>
      <c r="AM60" s="128"/>
      <c r="AN60" s="111"/>
      <c r="AO60" s="111"/>
      <c r="AP60" s="112"/>
      <c r="AQ60" s="113"/>
      <c r="AR60" s="111"/>
      <c r="AS60" s="111"/>
      <c r="AT60" s="111"/>
      <c r="AU60" s="111"/>
      <c r="AV60" s="111"/>
      <c r="AW60" s="111"/>
      <c r="AX60" s="111"/>
      <c r="AY60" s="111"/>
      <c r="AZ60" s="111"/>
      <c r="BA60" s="111"/>
      <c r="BB60" s="111"/>
      <c r="BC60" s="111"/>
      <c r="BD60" s="111"/>
      <c r="BE60" s="111"/>
      <c r="BF60" s="111"/>
      <c r="BG60" s="111"/>
      <c r="BH60" s="114"/>
      <c r="BI60" s="114"/>
      <c r="BJ60" s="114"/>
      <c r="BK60" s="114"/>
      <c r="BL60" s="114"/>
      <c r="BM60" s="114"/>
      <c r="BN60" s="114"/>
      <c r="BO60" s="114"/>
      <c r="BP60" s="115"/>
      <c r="BQ60" s="115"/>
      <c r="BR60" s="114"/>
      <c r="BS60" s="114"/>
      <c r="BT60" s="114"/>
      <c r="BU60" s="114"/>
    </row>
    <row r="61" spans="1:123" s="127" customFormat="1" ht="28.5" customHeight="1" thickBot="1" x14ac:dyDescent="0.3">
      <c r="A61" s="129"/>
      <c r="B61" s="103"/>
      <c r="C61" s="105"/>
      <c r="D61" s="108"/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68"/>
      <c r="AA61" s="111"/>
      <c r="AB61" s="111"/>
      <c r="AC61" s="119"/>
      <c r="AD61" s="111"/>
      <c r="AE61" s="111"/>
      <c r="AF61" s="111"/>
      <c r="AG61" s="111"/>
      <c r="AH61" s="111"/>
      <c r="AI61" s="111"/>
      <c r="AJ61" s="111"/>
      <c r="AK61" s="111"/>
      <c r="AL61" s="111"/>
      <c r="AM61" s="111"/>
      <c r="AN61" s="111"/>
      <c r="AO61" s="111"/>
      <c r="AP61" s="112"/>
      <c r="AQ61" s="113"/>
      <c r="AR61" s="111"/>
      <c r="AS61" s="111"/>
      <c r="AT61" s="111"/>
      <c r="AU61" s="111"/>
      <c r="AV61" s="111"/>
      <c r="AW61" s="44"/>
      <c r="AX61" s="44"/>
      <c r="AY61" s="44"/>
      <c r="AZ61" s="44"/>
      <c r="BA61" s="44"/>
      <c r="BB61" s="111"/>
      <c r="BC61" s="111"/>
      <c r="BD61" s="111"/>
      <c r="BE61" s="111"/>
      <c r="BF61" s="111"/>
      <c r="BG61" s="111"/>
      <c r="BH61" s="114"/>
      <c r="BI61" s="114"/>
      <c r="BJ61" s="114"/>
      <c r="BK61" s="114"/>
      <c r="BL61" s="114"/>
      <c r="BM61" s="114"/>
      <c r="BN61" s="114"/>
      <c r="BO61" s="114"/>
      <c r="BP61" s="114"/>
      <c r="BQ61" s="115"/>
      <c r="BR61" s="114"/>
      <c r="BS61" s="114"/>
      <c r="BT61" s="114"/>
      <c r="BU61" s="114"/>
    </row>
    <row r="62" spans="1:123" s="130" customFormat="1" ht="28.5" customHeight="1" thickBot="1" x14ac:dyDescent="0.45">
      <c r="A62" s="121"/>
      <c r="B62" s="103"/>
      <c r="C62" s="105"/>
      <c r="D62" s="108"/>
      <c r="F62" s="131" t="s">
        <v>163</v>
      </c>
      <c r="I62" s="132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68"/>
      <c r="AA62" s="111"/>
      <c r="AB62" s="111"/>
      <c r="AC62" s="119"/>
      <c r="AD62" s="111"/>
      <c r="AE62" s="111"/>
      <c r="AF62" s="111"/>
      <c r="AG62" s="111"/>
      <c r="AH62" s="111"/>
      <c r="AI62" s="111"/>
      <c r="AJ62" s="111"/>
      <c r="AK62" s="111"/>
      <c r="AL62" s="111"/>
      <c r="AM62" s="111"/>
      <c r="AN62" s="111"/>
      <c r="AO62" s="111"/>
      <c r="AP62" s="112"/>
      <c r="AQ62" s="113"/>
      <c r="AR62" s="111"/>
      <c r="AS62" s="111"/>
      <c r="AT62" s="111"/>
      <c r="AU62" s="111"/>
      <c r="AV62" s="111"/>
      <c r="AW62" s="44"/>
      <c r="AX62" s="44"/>
      <c r="AY62" s="44"/>
      <c r="AZ62" s="44"/>
      <c r="BA62" s="44"/>
      <c r="BB62" s="111"/>
      <c r="BC62" s="111"/>
      <c r="BD62" s="111"/>
      <c r="BE62" s="111"/>
      <c r="BF62" s="111"/>
      <c r="BG62" s="111"/>
      <c r="BH62" s="114"/>
      <c r="BI62" s="114"/>
      <c r="BJ62" s="114"/>
      <c r="BK62" s="114"/>
      <c r="BL62" s="114"/>
      <c r="BM62" s="114"/>
      <c r="BN62" s="114"/>
      <c r="BO62" s="114"/>
      <c r="BP62" s="114"/>
      <c r="BQ62" s="115"/>
      <c r="BR62" s="114"/>
      <c r="BS62" s="114"/>
      <c r="BT62" s="114"/>
      <c r="BU62" s="114"/>
      <c r="BV62" s="127"/>
      <c r="BW62" s="127"/>
      <c r="BX62" s="127"/>
      <c r="BY62" s="127"/>
      <c r="BZ62" s="127"/>
      <c r="CA62" s="127"/>
      <c r="CB62" s="127"/>
      <c r="CC62" s="127"/>
      <c r="CD62" s="127"/>
      <c r="CE62" s="127"/>
      <c r="CF62" s="127"/>
      <c r="CG62" s="127"/>
      <c r="CH62" s="127"/>
      <c r="CI62" s="127"/>
      <c r="CJ62" s="127"/>
      <c r="CK62" s="127"/>
      <c r="CL62" s="127"/>
      <c r="CM62" s="127"/>
      <c r="CN62" s="127"/>
      <c r="CO62" s="127"/>
      <c r="CP62" s="127"/>
      <c r="CQ62" s="127"/>
      <c r="CR62" s="127"/>
      <c r="CS62" s="127"/>
      <c r="CT62" s="127"/>
      <c r="CU62" s="127"/>
      <c r="CV62" s="127"/>
      <c r="CW62" s="127"/>
      <c r="CX62" s="127"/>
      <c r="CY62" s="127"/>
      <c r="CZ62" s="127"/>
      <c r="DA62" s="127"/>
      <c r="DB62" s="127"/>
      <c r="DC62" s="127"/>
      <c r="DD62" s="127"/>
      <c r="DE62" s="127"/>
      <c r="DF62" s="127"/>
      <c r="DG62" s="127"/>
      <c r="DH62" s="127"/>
      <c r="DI62" s="127"/>
      <c r="DJ62" s="127"/>
      <c r="DK62" s="127"/>
      <c r="DL62" s="127"/>
      <c r="DM62" s="127"/>
      <c r="DN62" s="127"/>
      <c r="DO62" s="127"/>
      <c r="DP62" s="127"/>
      <c r="DQ62" s="127"/>
      <c r="DR62" s="127"/>
      <c r="DS62" s="127"/>
    </row>
    <row r="63" spans="1:123" s="130" customFormat="1" ht="28.5" customHeight="1" x14ac:dyDescent="0.25">
      <c r="A63" s="133"/>
      <c r="B63" s="103"/>
      <c r="C63" s="105"/>
      <c r="D63" s="134"/>
      <c r="E63" s="135">
        <v>0</v>
      </c>
      <c r="F63" s="136">
        <f>D12+D30+D44-108440.48</f>
        <v>17051118.940000001</v>
      </c>
      <c r="G63" s="137"/>
      <c r="H63" s="135">
        <v>0</v>
      </c>
      <c r="I63" s="113"/>
      <c r="J63" s="111"/>
      <c r="K63" s="111"/>
      <c r="L63" s="111"/>
      <c r="M63" s="111"/>
      <c r="N63" s="111"/>
      <c r="O63" s="111"/>
      <c r="P63" s="111"/>
      <c r="Q63" s="111"/>
      <c r="R63" s="138"/>
      <c r="S63" s="111"/>
      <c r="T63" s="111"/>
      <c r="U63" s="111"/>
      <c r="V63" s="111"/>
      <c r="W63" s="111"/>
      <c r="X63" s="111"/>
      <c r="Y63" s="111"/>
      <c r="Z63" s="68"/>
      <c r="AA63" s="111"/>
      <c r="AB63" s="111"/>
      <c r="AC63" s="119"/>
      <c r="AD63" s="111"/>
      <c r="AE63" s="111"/>
      <c r="AF63" s="111"/>
      <c r="AG63" s="111"/>
      <c r="AH63" s="111"/>
      <c r="AI63" s="111"/>
      <c r="AJ63" s="111"/>
      <c r="AK63" s="111"/>
      <c r="AL63" s="111"/>
      <c r="AM63" s="111"/>
      <c r="AN63" s="111"/>
      <c r="AO63" s="111"/>
      <c r="AP63" s="112"/>
      <c r="AQ63" s="113"/>
      <c r="AR63" s="111"/>
      <c r="AS63" s="111"/>
      <c r="AT63" s="111"/>
      <c r="AU63" s="111"/>
      <c r="AV63" s="111"/>
      <c r="AW63" s="44"/>
      <c r="AX63" s="44"/>
      <c r="AY63" s="44"/>
      <c r="AZ63" s="44"/>
      <c r="BA63" s="44"/>
      <c r="BB63" s="111"/>
      <c r="BC63" s="111"/>
      <c r="BD63" s="111"/>
      <c r="BE63" s="111"/>
      <c r="BF63" s="111"/>
      <c r="BG63" s="111"/>
      <c r="BH63" s="114"/>
      <c r="BI63" s="114"/>
      <c r="BJ63" s="114"/>
      <c r="BK63" s="114"/>
      <c r="BL63" s="114"/>
      <c r="BM63" s="114"/>
      <c r="BN63" s="114"/>
      <c r="BO63" s="114"/>
      <c r="BP63" s="114"/>
      <c r="BQ63" s="115"/>
      <c r="BR63" s="114"/>
      <c r="BS63" s="114"/>
      <c r="BT63" s="114"/>
      <c r="BU63" s="114"/>
      <c r="BV63" s="127"/>
      <c r="BW63" s="127"/>
      <c r="BX63" s="127"/>
      <c r="BY63" s="127"/>
      <c r="BZ63" s="127"/>
      <c r="CA63" s="127"/>
      <c r="CB63" s="127"/>
      <c r="CC63" s="127"/>
      <c r="CD63" s="127"/>
      <c r="CE63" s="127"/>
      <c r="CF63" s="127"/>
      <c r="CG63" s="127"/>
      <c r="CH63" s="127"/>
      <c r="CI63" s="127"/>
      <c r="CJ63" s="127"/>
      <c r="CK63" s="127"/>
      <c r="CL63" s="127"/>
      <c r="CM63" s="127"/>
      <c r="CN63" s="127"/>
      <c r="CO63" s="127"/>
      <c r="CP63" s="127"/>
      <c r="CQ63" s="127"/>
      <c r="CR63" s="127"/>
      <c r="CS63" s="127"/>
      <c r="CT63" s="127"/>
      <c r="CU63" s="127"/>
      <c r="CV63" s="127"/>
      <c r="CW63" s="127"/>
      <c r="CX63" s="127"/>
      <c r="CY63" s="127"/>
      <c r="CZ63" s="127"/>
      <c r="DA63" s="127"/>
      <c r="DB63" s="127"/>
      <c r="DC63" s="127"/>
      <c r="DD63" s="127"/>
      <c r="DE63" s="127"/>
      <c r="DF63" s="127"/>
      <c r="DG63" s="127"/>
      <c r="DH63" s="127"/>
      <c r="DI63" s="127"/>
      <c r="DJ63" s="127"/>
      <c r="DK63" s="127"/>
      <c r="DL63" s="127"/>
      <c r="DM63" s="127"/>
      <c r="DN63" s="127"/>
      <c r="DO63" s="127"/>
      <c r="DP63" s="127"/>
      <c r="DQ63" s="127"/>
      <c r="DR63" s="127"/>
      <c r="DS63" s="127"/>
    </row>
    <row r="64" spans="1:123" s="130" customFormat="1" ht="28.5" customHeight="1" x14ac:dyDescent="0.25">
      <c r="A64" s="133"/>
      <c r="B64" s="103"/>
      <c r="C64" s="105"/>
      <c r="D64" s="134"/>
      <c r="E64" s="135">
        <v>1</v>
      </c>
      <c r="F64" s="136">
        <f>D22+D27+D33+D38+D51+D56</f>
        <v>3297873.8</v>
      </c>
      <c r="G64" s="137"/>
      <c r="H64" s="135">
        <v>1</v>
      </c>
      <c r="I64" s="113"/>
      <c r="J64" s="111"/>
      <c r="K64" s="111"/>
      <c r="L64" s="111"/>
      <c r="M64" s="111"/>
      <c r="N64" s="111"/>
      <c r="O64" s="111"/>
      <c r="P64" s="111"/>
      <c r="Q64" s="111"/>
      <c r="R64" s="138"/>
      <c r="S64" s="111"/>
      <c r="T64" s="111"/>
      <c r="U64" s="111"/>
      <c r="V64" s="111"/>
      <c r="W64" s="111"/>
      <c r="X64" s="111"/>
      <c r="Y64" s="111"/>
      <c r="Z64" s="68"/>
      <c r="AA64" s="111"/>
      <c r="AB64" s="111"/>
      <c r="AC64" s="119"/>
      <c r="AD64" s="111"/>
      <c r="AE64" s="111"/>
      <c r="AF64" s="111"/>
      <c r="AG64" s="111"/>
      <c r="AH64" s="111"/>
      <c r="AI64" s="111"/>
      <c r="AJ64" s="111"/>
      <c r="AK64" s="111"/>
      <c r="AL64" s="111"/>
      <c r="AM64" s="111"/>
      <c r="AN64" s="111"/>
      <c r="AO64" s="111"/>
      <c r="AP64" s="112"/>
      <c r="AQ64" s="113"/>
      <c r="AR64" s="111"/>
      <c r="AS64" s="111"/>
      <c r="AT64" s="111"/>
      <c r="AU64" s="111"/>
      <c r="AV64" s="111"/>
      <c r="AW64" s="44"/>
      <c r="AX64" s="44"/>
      <c r="AY64" s="44"/>
      <c r="AZ64" s="44"/>
      <c r="BA64" s="44"/>
      <c r="BB64" s="111"/>
      <c r="BC64" s="111"/>
      <c r="BD64" s="111"/>
      <c r="BE64" s="111"/>
      <c r="BF64" s="111"/>
      <c r="BG64" s="111"/>
      <c r="BH64" s="114"/>
      <c r="BI64" s="114"/>
      <c r="BJ64" s="114"/>
      <c r="BK64" s="114"/>
      <c r="BL64" s="114"/>
      <c r="BM64" s="114"/>
      <c r="BN64" s="114"/>
      <c r="BO64" s="114"/>
      <c r="BP64" s="114"/>
      <c r="BQ64" s="115"/>
      <c r="BR64" s="114"/>
      <c r="BS64" s="114"/>
      <c r="BT64" s="114"/>
      <c r="BU64" s="114"/>
      <c r="BV64" s="127"/>
      <c r="BW64" s="127"/>
      <c r="BX64" s="127"/>
      <c r="BY64" s="127"/>
      <c r="BZ64" s="127"/>
      <c r="CA64" s="127"/>
      <c r="CB64" s="127"/>
      <c r="CC64" s="127"/>
      <c r="CD64" s="127"/>
      <c r="CE64" s="127"/>
      <c r="CF64" s="127"/>
      <c r="CG64" s="127"/>
      <c r="CH64" s="127"/>
      <c r="CI64" s="127"/>
      <c r="CJ64" s="127"/>
      <c r="CK64" s="127"/>
      <c r="CL64" s="127"/>
      <c r="CM64" s="127"/>
      <c r="CN64" s="127"/>
      <c r="CO64" s="127"/>
      <c r="CP64" s="127"/>
      <c r="CQ64" s="127"/>
      <c r="CR64" s="127"/>
      <c r="CS64" s="127"/>
      <c r="CT64" s="127"/>
      <c r="CU64" s="127"/>
      <c r="CV64" s="127"/>
      <c r="CW64" s="127"/>
      <c r="CX64" s="127"/>
      <c r="CY64" s="127"/>
      <c r="CZ64" s="127"/>
      <c r="DA64" s="127"/>
      <c r="DB64" s="127"/>
      <c r="DC64" s="127"/>
      <c r="DD64" s="127"/>
      <c r="DE64" s="127"/>
      <c r="DF64" s="127"/>
      <c r="DG64" s="127"/>
      <c r="DH64" s="127"/>
      <c r="DI64" s="127"/>
      <c r="DJ64" s="127"/>
      <c r="DK64" s="127"/>
      <c r="DL64" s="127"/>
      <c r="DM64" s="127"/>
      <c r="DN64" s="127"/>
      <c r="DO64" s="127"/>
      <c r="DP64" s="127"/>
      <c r="DQ64" s="127"/>
      <c r="DR64" s="127"/>
      <c r="DS64" s="127"/>
    </row>
    <row r="65" spans="1:123" s="130" customFormat="1" ht="28.5" customHeight="1" x14ac:dyDescent="0.25">
      <c r="A65" s="133"/>
      <c r="B65" s="103"/>
      <c r="C65" s="105"/>
      <c r="D65" s="134"/>
      <c r="E65" s="135">
        <v>2</v>
      </c>
      <c r="F65" s="136"/>
      <c r="G65" s="137" t="e">
        <f>#REF!</f>
        <v>#REF!</v>
      </c>
      <c r="H65" s="135">
        <v>2</v>
      </c>
      <c r="I65" s="113"/>
      <c r="J65" s="111"/>
      <c r="K65" s="111"/>
      <c r="L65" s="111"/>
      <c r="M65" s="111"/>
      <c r="N65" s="111"/>
      <c r="O65" s="111"/>
      <c r="P65" s="111"/>
      <c r="Q65" s="111"/>
      <c r="R65" s="138"/>
      <c r="S65" s="111"/>
      <c r="T65" s="111"/>
      <c r="U65" s="111"/>
      <c r="V65" s="111"/>
      <c r="W65" s="111"/>
      <c r="X65" s="111"/>
      <c r="Y65" s="111"/>
      <c r="Z65" s="68"/>
      <c r="AA65" s="111"/>
      <c r="AB65" s="111"/>
      <c r="AC65" s="119"/>
      <c r="AD65" s="111"/>
      <c r="AE65" s="111"/>
      <c r="AF65" s="111"/>
      <c r="AG65" s="111"/>
      <c r="AH65" s="111"/>
      <c r="AI65" s="111"/>
      <c r="AJ65" s="111"/>
      <c r="AK65" s="111"/>
      <c r="AL65" s="111"/>
      <c r="AM65" s="111"/>
      <c r="AN65" s="111"/>
      <c r="AO65" s="111"/>
      <c r="AP65" s="112"/>
      <c r="AQ65" s="113"/>
      <c r="AR65" s="111"/>
      <c r="AS65" s="111"/>
      <c r="AT65" s="111"/>
      <c r="AU65" s="111"/>
      <c r="AV65" s="111"/>
      <c r="AW65" s="44"/>
      <c r="AX65" s="44"/>
      <c r="AY65" s="44"/>
      <c r="AZ65" s="44"/>
      <c r="BA65" s="44"/>
      <c r="BB65" s="111"/>
      <c r="BC65" s="111"/>
      <c r="BD65" s="111"/>
      <c r="BE65" s="111"/>
      <c r="BF65" s="111"/>
      <c r="BG65" s="111"/>
      <c r="BH65" s="114"/>
      <c r="BI65" s="114"/>
      <c r="BJ65" s="114"/>
      <c r="BK65" s="114"/>
      <c r="BL65" s="114"/>
      <c r="BM65" s="114"/>
      <c r="BN65" s="114"/>
      <c r="BO65" s="114"/>
      <c r="BP65" s="114"/>
      <c r="BQ65" s="115"/>
      <c r="BR65" s="114"/>
      <c r="BS65" s="114"/>
      <c r="BT65" s="114"/>
      <c r="BU65" s="114"/>
      <c r="BV65" s="127"/>
      <c r="BW65" s="127"/>
      <c r="BX65" s="127"/>
      <c r="BY65" s="127"/>
      <c r="BZ65" s="127"/>
      <c r="CA65" s="127"/>
      <c r="CB65" s="127"/>
      <c r="CC65" s="127"/>
      <c r="CD65" s="127"/>
      <c r="CE65" s="127"/>
      <c r="CF65" s="127"/>
      <c r="CG65" s="127"/>
      <c r="CH65" s="127"/>
      <c r="CI65" s="127"/>
      <c r="CJ65" s="127"/>
      <c r="CK65" s="127"/>
      <c r="CL65" s="127"/>
      <c r="CM65" s="127"/>
      <c r="CN65" s="127"/>
      <c r="CO65" s="127"/>
      <c r="CP65" s="127"/>
      <c r="CQ65" s="127"/>
      <c r="CR65" s="127"/>
      <c r="CS65" s="127"/>
      <c r="CT65" s="127"/>
      <c r="CU65" s="127"/>
      <c r="CV65" s="127"/>
      <c r="CW65" s="127"/>
      <c r="CX65" s="127"/>
      <c r="CY65" s="127"/>
      <c r="CZ65" s="127"/>
      <c r="DA65" s="127"/>
      <c r="DB65" s="127"/>
      <c r="DC65" s="127"/>
      <c r="DD65" s="127"/>
      <c r="DE65" s="127"/>
      <c r="DF65" s="127"/>
      <c r="DG65" s="127"/>
      <c r="DH65" s="127"/>
      <c r="DI65" s="127"/>
      <c r="DJ65" s="127"/>
      <c r="DK65" s="127"/>
      <c r="DL65" s="127"/>
      <c r="DM65" s="127"/>
      <c r="DN65" s="127"/>
      <c r="DO65" s="127"/>
      <c r="DP65" s="127"/>
      <c r="DQ65" s="127"/>
      <c r="DR65" s="127"/>
      <c r="DS65" s="127"/>
    </row>
    <row r="66" spans="1:123" s="130" customFormat="1" ht="28.5" customHeight="1" x14ac:dyDescent="0.25">
      <c r="A66" s="133"/>
      <c r="B66" s="103"/>
      <c r="C66" s="105"/>
      <c r="D66" s="134"/>
      <c r="E66" s="135">
        <v>5</v>
      </c>
      <c r="F66" s="136"/>
      <c r="G66" s="137"/>
      <c r="H66" s="135">
        <v>5</v>
      </c>
      <c r="I66" s="111"/>
      <c r="J66" s="111"/>
      <c r="K66" s="111"/>
      <c r="L66" s="111"/>
      <c r="M66" s="111"/>
      <c r="N66" s="111"/>
      <c r="O66" s="111"/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68"/>
      <c r="AA66" s="111"/>
      <c r="AB66" s="111"/>
      <c r="AC66" s="119"/>
      <c r="AD66" s="111"/>
      <c r="AE66" s="111"/>
      <c r="AF66" s="111"/>
      <c r="AG66" s="111"/>
      <c r="AH66" s="111"/>
      <c r="AI66" s="111"/>
      <c r="AJ66" s="111"/>
      <c r="AK66" s="111"/>
      <c r="AL66" s="111"/>
      <c r="AM66" s="111"/>
      <c r="AN66" s="111"/>
      <c r="AO66" s="111"/>
      <c r="AP66" s="112"/>
      <c r="AQ66" s="113"/>
      <c r="AR66" s="111"/>
      <c r="AS66" s="111"/>
      <c r="AT66" s="111"/>
      <c r="AU66" s="111"/>
      <c r="AV66" s="111"/>
      <c r="AW66" s="44"/>
      <c r="AX66" s="44"/>
      <c r="AY66" s="44"/>
      <c r="AZ66" s="44"/>
      <c r="BA66" s="44"/>
      <c r="BB66" s="111"/>
      <c r="BC66" s="111"/>
      <c r="BD66" s="111"/>
      <c r="BE66" s="111"/>
      <c r="BF66" s="111"/>
      <c r="BG66" s="111"/>
      <c r="BH66" s="114"/>
      <c r="BI66" s="114"/>
      <c r="BJ66" s="114"/>
      <c r="BK66" s="114"/>
      <c r="BL66" s="114"/>
      <c r="BM66" s="114"/>
      <c r="BN66" s="114"/>
      <c r="BO66" s="114"/>
      <c r="BP66" s="114"/>
      <c r="BQ66" s="115"/>
      <c r="BR66" s="114"/>
      <c r="BS66" s="114"/>
      <c r="BT66" s="114"/>
      <c r="BU66" s="114"/>
      <c r="BV66" s="127"/>
      <c r="BW66" s="127"/>
      <c r="BX66" s="127"/>
      <c r="BY66" s="127"/>
      <c r="BZ66" s="127"/>
      <c r="CA66" s="127"/>
      <c r="CB66" s="127"/>
      <c r="CC66" s="127"/>
      <c r="CD66" s="127"/>
      <c r="CE66" s="127"/>
      <c r="CF66" s="127"/>
      <c r="CG66" s="127"/>
      <c r="CH66" s="127"/>
      <c r="CI66" s="127"/>
      <c r="CJ66" s="127"/>
      <c r="CK66" s="127"/>
      <c r="CL66" s="127"/>
      <c r="CM66" s="127"/>
      <c r="CN66" s="127"/>
      <c r="CO66" s="127"/>
      <c r="CP66" s="127"/>
      <c r="CQ66" s="127"/>
      <c r="CR66" s="127"/>
      <c r="CS66" s="127"/>
      <c r="CT66" s="127"/>
      <c r="CU66" s="127"/>
      <c r="CV66" s="127"/>
      <c r="CW66" s="127"/>
      <c r="CX66" s="127"/>
      <c r="CY66" s="127"/>
      <c r="CZ66" s="127"/>
      <c r="DA66" s="127"/>
      <c r="DB66" s="127"/>
      <c r="DC66" s="127"/>
      <c r="DD66" s="127"/>
      <c r="DE66" s="127"/>
      <c r="DF66" s="127"/>
      <c r="DG66" s="127"/>
      <c r="DH66" s="127"/>
      <c r="DI66" s="127"/>
      <c r="DJ66" s="127"/>
      <c r="DK66" s="127"/>
      <c r="DL66" s="127"/>
      <c r="DM66" s="127"/>
      <c r="DN66" s="127"/>
      <c r="DO66" s="127"/>
      <c r="DP66" s="127"/>
      <c r="DQ66" s="127"/>
      <c r="DR66" s="127"/>
      <c r="DS66" s="127"/>
    </row>
    <row r="67" spans="1:123" s="130" customFormat="1" ht="28.5" customHeight="1" x14ac:dyDescent="0.25">
      <c r="A67" s="133"/>
      <c r="B67" s="139"/>
      <c r="C67" s="105"/>
      <c r="D67" s="124"/>
      <c r="E67" s="135">
        <v>6</v>
      </c>
      <c r="F67" s="136">
        <f>D14+D15+D41+108440.48</f>
        <v>2491471.98</v>
      </c>
      <c r="G67" s="140"/>
      <c r="H67" s="135">
        <v>6</v>
      </c>
      <c r="I67" s="111"/>
      <c r="J67" s="111"/>
      <c r="K67" s="111"/>
      <c r="L67" s="111"/>
      <c r="M67" s="111"/>
      <c r="N67" s="111"/>
      <c r="O67" s="111"/>
      <c r="P67" s="111"/>
      <c r="Q67" s="111"/>
      <c r="R67" s="111"/>
      <c r="S67" s="111"/>
      <c r="T67" s="111"/>
      <c r="U67" s="111"/>
      <c r="V67" s="111"/>
      <c r="W67" s="111"/>
      <c r="X67" s="111"/>
      <c r="Y67" s="111"/>
      <c r="Z67" s="68"/>
      <c r="AA67" s="111"/>
      <c r="AB67" s="111"/>
      <c r="AC67" s="119"/>
      <c r="AD67" s="111"/>
      <c r="AE67" s="111"/>
      <c r="AF67" s="111"/>
      <c r="AG67" s="111"/>
      <c r="AH67" s="111"/>
      <c r="AI67" s="111"/>
      <c r="AJ67" s="111"/>
      <c r="AK67" s="111"/>
      <c r="AL67" s="111"/>
      <c r="AM67" s="111"/>
      <c r="AN67" s="111"/>
      <c r="AO67" s="111"/>
      <c r="AP67" s="112"/>
      <c r="AQ67" s="113"/>
      <c r="AR67" s="111"/>
      <c r="AS67" s="111"/>
      <c r="AT67" s="111"/>
      <c r="AU67" s="111"/>
      <c r="AV67" s="111"/>
      <c r="AW67" s="44"/>
      <c r="AX67" s="44"/>
      <c r="AY67" s="44"/>
      <c r="AZ67" s="44"/>
      <c r="BA67" s="44"/>
      <c r="BB67" s="111"/>
      <c r="BC67" s="111"/>
      <c r="BD67" s="111"/>
      <c r="BE67" s="111"/>
      <c r="BF67" s="111"/>
      <c r="BG67" s="111"/>
      <c r="BH67" s="114"/>
      <c r="BI67" s="114"/>
      <c r="BJ67" s="114"/>
      <c r="BK67" s="114"/>
      <c r="BL67" s="114"/>
      <c r="BM67" s="114"/>
      <c r="BN67" s="114"/>
      <c r="BO67" s="114"/>
      <c r="BP67" s="114"/>
      <c r="BQ67" s="115"/>
      <c r="BR67" s="114"/>
      <c r="BS67" s="114"/>
      <c r="BT67" s="114"/>
      <c r="BU67" s="114"/>
      <c r="BV67" s="127"/>
      <c r="BW67" s="127"/>
      <c r="BX67" s="127"/>
      <c r="BY67" s="127"/>
      <c r="BZ67" s="127"/>
      <c r="CA67" s="127"/>
      <c r="CB67" s="127"/>
      <c r="CC67" s="127"/>
      <c r="CD67" s="127"/>
      <c r="CE67" s="127"/>
      <c r="CF67" s="127"/>
      <c r="CG67" s="127"/>
      <c r="CH67" s="127"/>
      <c r="CI67" s="127"/>
      <c r="CJ67" s="127"/>
      <c r="CK67" s="127"/>
      <c r="CL67" s="127"/>
      <c r="CM67" s="127"/>
      <c r="CN67" s="127"/>
      <c r="CO67" s="127"/>
      <c r="CP67" s="127"/>
      <c r="CQ67" s="127"/>
      <c r="CR67" s="127"/>
      <c r="CS67" s="127"/>
      <c r="CT67" s="127"/>
      <c r="CU67" s="127"/>
      <c r="CV67" s="127"/>
      <c r="CW67" s="127"/>
      <c r="CX67" s="127"/>
      <c r="CY67" s="127"/>
      <c r="CZ67" s="127"/>
      <c r="DA67" s="127"/>
      <c r="DB67" s="127"/>
      <c r="DC67" s="127"/>
      <c r="DD67" s="127"/>
      <c r="DE67" s="127"/>
      <c r="DF67" s="127"/>
      <c r="DG67" s="127"/>
      <c r="DH67" s="127"/>
      <c r="DI67" s="127"/>
      <c r="DJ67" s="127"/>
      <c r="DK67" s="127"/>
      <c r="DL67" s="127"/>
      <c r="DM67" s="127"/>
      <c r="DN67" s="127"/>
      <c r="DO67" s="127"/>
      <c r="DP67" s="127"/>
      <c r="DQ67" s="127"/>
      <c r="DR67" s="127"/>
      <c r="DS67" s="127"/>
    </row>
    <row r="68" spans="1:123" s="130" customFormat="1" ht="28.5" customHeight="1" x14ac:dyDescent="0.25">
      <c r="A68" s="141"/>
      <c r="B68" s="104"/>
      <c r="C68" s="105"/>
      <c r="D68" s="124"/>
      <c r="E68" s="111"/>
      <c r="F68" s="140"/>
      <c r="G68" s="140" t="e">
        <f>G63+#REF!+G65</f>
        <v>#REF!</v>
      </c>
      <c r="H68" s="137"/>
      <c r="I68" s="111"/>
      <c r="J68" s="111"/>
      <c r="K68" s="111"/>
      <c r="L68" s="111"/>
      <c r="M68" s="111"/>
      <c r="N68" s="111"/>
      <c r="O68" s="111"/>
      <c r="P68" s="111"/>
      <c r="Q68" s="111"/>
      <c r="R68" s="111"/>
      <c r="S68" s="111"/>
      <c r="T68" s="111"/>
      <c r="U68" s="111"/>
      <c r="V68" s="111"/>
      <c r="W68" s="111"/>
      <c r="X68" s="111"/>
      <c r="Y68" s="111"/>
      <c r="Z68" s="68"/>
      <c r="AA68" s="111"/>
      <c r="AB68" s="111"/>
      <c r="AC68" s="119"/>
      <c r="AD68" s="111"/>
      <c r="AE68" s="111"/>
      <c r="AF68" s="111"/>
      <c r="AG68" s="111"/>
      <c r="AH68" s="111"/>
      <c r="AI68" s="111"/>
      <c r="AJ68" s="111"/>
      <c r="AK68" s="111"/>
      <c r="AL68" s="111"/>
      <c r="AM68" s="111"/>
      <c r="AN68" s="111"/>
      <c r="AO68" s="111"/>
      <c r="AP68" s="112"/>
      <c r="AQ68" s="113"/>
      <c r="AR68" s="111"/>
      <c r="AS68" s="111"/>
      <c r="AT68" s="111"/>
      <c r="AU68" s="111"/>
      <c r="AV68" s="111"/>
      <c r="AW68" s="44"/>
      <c r="AX68" s="44"/>
      <c r="AY68" s="44"/>
      <c r="AZ68" s="44"/>
      <c r="BA68" s="44"/>
      <c r="BB68" s="111"/>
      <c r="BC68" s="111"/>
      <c r="BD68" s="111"/>
      <c r="BE68" s="111"/>
      <c r="BF68" s="111"/>
      <c r="BG68" s="111"/>
      <c r="BH68" s="114"/>
      <c r="BI68" s="114"/>
      <c r="BJ68" s="114"/>
      <c r="BK68" s="114"/>
      <c r="BL68" s="114"/>
      <c r="BM68" s="114"/>
      <c r="BN68" s="114"/>
      <c r="BO68" s="114"/>
      <c r="BP68" s="114"/>
      <c r="BQ68" s="115"/>
      <c r="BR68" s="114"/>
      <c r="BS68" s="114"/>
      <c r="BT68" s="114"/>
      <c r="BU68" s="114"/>
      <c r="BV68" s="127"/>
      <c r="BW68" s="127"/>
      <c r="BX68" s="127"/>
      <c r="BY68" s="127"/>
      <c r="BZ68" s="127"/>
      <c r="CA68" s="127"/>
      <c r="CB68" s="127"/>
      <c r="CC68" s="127"/>
      <c r="CD68" s="127"/>
      <c r="CE68" s="127"/>
      <c r="CF68" s="127"/>
      <c r="CG68" s="127"/>
      <c r="CH68" s="127"/>
      <c r="CI68" s="127"/>
      <c r="CJ68" s="127"/>
      <c r="CK68" s="127"/>
      <c r="CL68" s="127"/>
      <c r="CM68" s="127"/>
      <c r="CN68" s="127"/>
      <c r="CO68" s="127"/>
      <c r="CP68" s="127"/>
      <c r="CQ68" s="127"/>
      <c r="CR68" s="127"/>
      <c r="CS68" s="127"/>
      <c r="CT68" s="127"/>
      <c r="CU68" s="127"/>
      <c r="CV68" s="127"/>
      <c r="CW68" s="127"/>
      <c r="CX68" s="127"/>
      <c r="CY68" s="127"/>
      <c r="CZ68" s="127"/>
      <c r="DA68" s="127"/>
      <c r="DB68" s="127"/>
      <c r="DC68" s="127"/>
      <c r="DD68" s="127"/>
      <c r="DE68" s="127"/>
      <c r="DF68" s="127"/>
      <c r="DG68" s="127"/>
      <c r="DH68" s="127"/>
      <c r="DI68" s="127"/>
      <c r="DJ68" s="127"/>
      <c r="DK68" s="127"/>
      <c r="DL68" s="127"/>
      <c r="DM68" s="127"/>
      <c r="DN68" s="127"/>
      <c r="DO68" s="127"/>
      <c r="DP68" s="127"/>
      <c r="DQ68" s="127"/>
      <c r="DR68" s="127"/>
      <c r="DS68" s="127"/>
    </row>
    <row r="69" spans="1:123" s="130" customFormat="1" ht="28.5" customHeight="1" x14ac:dyDescent="0.25">
      <c r="A69" s="141"/>
      <c r="B69" s="142"/>
      <c r="C69" s="105"/>
      <c r="D69" s="68"/>
      <c r="E69" s="44" t="s">
        <v>160</v>
      </c>
      <c r="F69" s="143">
        <f>SUM(F63:F67)</f>
        <v>22840464.720000003</v>
      </c>
      <c r="G69" s="140" t="e">
        <f>F70-G68</f>
        <v>#REF!</v>
      </c>
      <c r="H69" s="137"/>
      <c r="I69" s="111"/>
      <c r="J69" s="111"/>
      <c r="K69" s="111"/>
      <c r="L69" s="111"/>
      <c r="M69" s="111"/>
      <c r="N69" s="111"/>
      <c r="O69" s="111"/>
      <c r="P69" s="111"/>
      <c r="Q69" s="111"/>
      <c r="R69" s="111"/>
      <c r="S69" s="111"/>
      <c r="T69" s="111"/>
      <c r="U69" s="111"/>
      <c r="V69" s="111"/>
      <c r="W69" s="111"/>
      <c r="X69" s="111"/>
      <c r="Y69" s="111"/>
      <c r="Z69" s="68"/>
      <c r="AA69" s="111"/>
      <c r="AB69" s="111"/>
      <c r="AC69" s="119"/>
      <c r="AD69" s="111"/>
      <c r="AE69" s="111"/>
      <c r="AF69" s="111"/>
      <c r="AG69" s="111"/>
      <c r="AH69" s="111"/>
      <c r="AI69" s="111"/>
      <c r="AJ69" s="111"/>
      <c r="AK69" s="111"/>
      <c r="AL69" s="111"/>
      <c r="AM69" s="111"/>
      <c r="AN69" s="111"/>
      <c r="AO69" s="111"/>
      <c r="AP69" s="112"/>
      <c r="AQ69" s="113"/>
      <c r="AR69" s="111"/>
      <c r="AS69" s="111"/>
      <c r="AT69" s="111"/>
      <c r="AU69" s="111"/>
      <c r="AV69" s="111"/>
      <c r="AW69" s="44"/>
      <c r="AX69" s="44"/>
      <c r="AY69" s="44"/>
      <c r="AZ69" s="44"/>
      <c r="BA69" s="44"/>
      <c r="BB69" s="111"/>
      <c r="BC69" s="111"/>
      <c r="BD69" s="111"/>
      <c r="BE69" s="111"/>
      <c r="BF69" s="111"/>
      <c r="BG69" s="111"/>
      <c r="BH69" s="114"/>
      <c r="BI69" s="114"/>
      <c r="BJ69" s="114"/>
      <c r="BK69" s="114"/>
      <c r="BL69" s="114"/>
      <c r="BM69" s="114"/>
      <c r="BN69" s="114"/>
      <c r="BO69" s="114"/>
      <c r="BP69" s="114"/>
      <c r="BQ69" s="115"/>
      <c r="BR69" s="114"/>
      <c r="BS69" s="114"/>
      <c r="BT69" s="114"/>
      <c r="BU69" s="114"/>
      <c r="BV69" s="127"/>
      <c r="BW69" s="127"/>
      <c r="BX69" s="127"/>
      <c r="BY69" s="127"/>
      <c r="BZ69" s="127"/>
      <c r="CA69" s="127"/>
      <c r="CB69" s="127"/>
      <c r="CC69" s="127"/>
      <c r="CD69" s="127"/>
      <c r="CE69" s="127"/>
      <c r="CF69" s="127"/>
      <c r="CG69" s="127"/>
      <c r="CH69" s="127"/>
      <c r="CI69" s="127"/>
      <c r="CJ69" s="127"/>
      <c r="CK69" s="127"/>
      <c r="CL69" s="127"/>
      <c r="CM69" s="127"/>
      <c r="CN69" s="127"/>
      <c r="CO69" s="127"/>
      <c r="CP69" s="127"/>
      <c r="CQ69" s="127"/>
      <c r="CR69" s="127"/>
      <c r="CS69" s="127"/>
      <c r="CT69" s="127"/>
      <c r="CU69" s="127"/>
      <c r="CV69" s="127"/>
      <c r="CW69" s="127"/>
      <c r="CX69" s="127"/>
      <c r="CY69" s="127"/>
      <c r="CZ69" s="127"/>
      <c r="DA69" s="127"/>
      <c r="DB69" s="127"/>
      <c r="DC69" s="127"/>
      <c r="DD69" s="127"/>
      <c r="DE69" s="127"/>
      <c r="DF69" s="127"/>
      <c r="DG69" s="127"/>
      <c r="DH69" s="127"/>
      <c r="DI69" s="127"/>
      <c r="DJ69" s="127"/>
      <c r="DK69" s="127"/>
      <c r="DL69" s="127"/>
      <c r="DM69" s="127"/>
      <c r="DN69" s="127"/>
      <c r="DO69" s="127"/>
      <c r="DP69" s="127"/>
      <c r="DQ69" s="127"/>
      <c r="DR69" s="127"/>
      <c r="DS69" s="127"/>
    </row>
    <row r="70" spans="1:123" s="130" customFormat="1" ht="28.5" customHeight="1" x14ac:dyDescent="0.25">
      <c r="A70" s="133"/>
      <c r="B70" s="142"/>
      <c r="C70" s="105"/>
      <c r="D70" s="68"/>
      <c r="E70" s="68"/>
      <c r="F70" s="140"/>
      <c r="G70" s="140"/>
      <c r="H70" s="137"/>
      <c r="I70" s="111"/>
      <c r="J70" s="111"/>
      <c r="K70" s="111"/>
      <c r="L70" s="111"/>
      <c r="M70" s="111"/>
      <c r="N70" s="111"/>
      <c r="O70" s="111"/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68"/>
      <c r="AA70" s="111"/>
      <c r="AB70" s="111"/>
      <c r="AC70" s="119"/>
      <c r="AD70" s="111"/>
      <c r="AE70" s="111"/>
      <c r="AF70" s="111"/>
      <c r="AG70" s="111"/>
      <c r="AH70" s="111"/>
      <c r="AI70" s="111"/>
      <c r="AJ70" s="111"/>
      <c r="AK70" s="111"/>
      <c r="AL70" s="111"/>
      <c r="AM70" s="111"/>
      <c r="AN70" s="111"/>
      <c r="AO70" s="111"/>
      <c r="AP70" s="112"/>
      <c r="AQ70" s="113"/>
      <c r="AR70" s="111"/>
      <c r="AS70" s="111"/>
      <c r="AT70" s="111"/>
      <c r="AU70" s="111"/>
      <c r="AV70" s="111"/>
      <c r="AW70" s="44"/>
      <c r="AX70" s="44"/>
      <c r="AY70" s="44"/>
      <c r="AZ70" s="44"/>
      <c r="BA70" s="44"/>
      <c r="BB70" s="111"/>
      <c r="BC70" s="111"/>
      <c r="BD70" s="111"/>
      <c r="BE70" s="111"/>
      <c r="BF70" s="111"/>
      <c r="BG70" s="111"/>
      <c r="BH70" s="114"/>
      <c r="BI70" s="114"/>
      <c r="BJ70" s="114"/>
      <c r="BK70" s="114"/>
      <c r="BL70" s="114"/>
      <c r="BM70" s="114"/>
      <c r="BN70" s="114"/>
      <c r="BO70" s="114"/>
      <c r="BP70" s="114"/>
      <c r="BQ70" s="115"/>
      <c r="BR70" s="114"/>
      <c r="BS70" s="114"/>
      <c r="BT70" s="114"/>
      <c r="BU70" s="114"/>
      <c r="BV70" s="127"/>
      <c r="BW70" s="127"/>
      <c r="BX70" s="127"/>
      <c r="BY70" s="127"/>
      <c r="BZ70" s="127"/>
      <c r="CA70" s="127"/>
      <c r="CB70" s="127"/>
      <c r="CC70" s="127"/>
      <c r="CD70" s="127"/>
      <c r="CE70" s="127"/>
      <c r="CF70" s="127"/>
      <c r="CG70" s="127"/>
      <c r="CH70" s="127"/>
      <c r="CI70" s="127"/>
      <c r="CJ70" s="127"/>
      <c r="CK70" s="127"/>
      <c r="CL70" s="127"/>
      <c r="CM70" s="127"/>
      <c r="CN70" s="127"/>
      <c r="CO70" s="127"/>
      <c r="CP70" s="127"/>
      <c r="CQ70" s="127"/>
      <c r="CR70" s="127"/>
      <c r="CS70" s="127"/>
      <c r="CT70" s="127"/>
      <c r="CU70" s="127"/>
      <c r="CV70" s="127"/>
      <c r="CW70" s="127"/>
      <c r="CX70" s="127"/>
      <c r="CY70" s="127"/>
      <c r="CZ70" s="127"/>
      <c r="DA70" s="127"/>
      <c r="DB70" s="127"/>
      <c r="DC70" s="127"/>
      <c r="DD70" s="127"/>
      <c r="DE70" s="127"/>
      <c r="DF70" s="127"/>
      <c r="DG70" s="127"/>
      <c r="DH70" s="127"/>
      <c r="DI70" s="127"/>
      <c r="DJ70" s="127"/>
      <c r="DK70" s="127"/>
      <c r="DL70" s="127"/>
      <c r="DM70" s="127"/>
      <c r="DN70" s="127"/>
      <c r="DO70" s="127"/>
      <c r="DP70" s="127"/>
      <c r="DQ70" s="127"/>
      <c r="DR70" s="127"/>
      <c r="DS70" s="127"/>
    </row>
    <row r="71" spans="1:123" s="130" customFormat="1" ht="28.5" customHeight="1" x14ac:dyDescent="0.25">
      <c r="A71" s="133"/>
      <c r="B71" s="142"/>
      <c r="C71" s="144"/>
      <c r="D71" s="145"/>
      <c r="E71" s="46" t="s">
        <v>160</v>
      </c>
      <c r="F71" s="146"/>
      <c r="G71" s="140"/>
      <c r="H71" s="137">
        <f>18646577.93-F69</f>
        <v>-4193886.7900000028</v>
      </c>
      <c r="I71" s="147" t="s">
        <v>161</v>
      </c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1"/>
      <c r="U71" s="111"/>
      <c r="V71" s="111"/>
      <c r="W71" s="111"/>
      <c r="X71" s="111"/>
      <c r="Y71" s="111"/>
      <c r="Z71" s="68"/>
      <c r="AA71" s="111"/>
      <c r="AB71" s="111"/>
      <c r="AC71" s="119"/>
      <c r="AD71" s="111"/>
      <c r="AE71" s="111"/>
      <c r="AF71" s="111"/>
      <c r="AG71" s="111"/>
      <c r="AH71" s="111"/>
      <c r="AI71" s="111"/>
      <c r="AJ71" s="111"/>
      <c r="AK71" s="111"/>
      <c r="AL71" s="111"/>
      <c r="AM71" s="111"/>
      <c r="AN71" s="111"/>
      <c r="AO71" s="111"/>
      <c r="AP71" s="112"/>
      <c r="AQ71" s="113"/>
      <c r="AR71" s="111"/>
      <c r="AS71" s="111"/>
      <c r="AT71" s="111"/>
      <c r="AU71" s="111"/>
      <c r="AV71" s="111"/>
      <c r="AW71" s="44"/>
      <c r="AX71" s="44"/>
      <c r="AY71" s="44"/>
      <c r="AZ71" s="44"/>
      <c r="BA71" s="44"/>
      <c r="BB71" s="111"/>
      <c r="BC71" s="111"/>
      <c r="BD71" s="111"/>
      <c r="BE71" s="111"/>
      <c r="BF71" s="111"/>
      <c r="BG71" s="111"/>
      <c r="BH71" s="114"/>
      <c r="BI71" s="114"/>
      <c r="BJ71" s="114"/>
      <c r="BK71" s="114"/>
      <c r="BL71" s="114"/>
      <c r="BM71" s="114"/>
      <c r="BN71" s="114"/>
      <c r="BO71" s="114"/>
      <c r="BP71" s="114"/>
      <c r="BQ71" s="115"/>
      <c r="BR71" s="114"/>
      <c r="BS71" s="114"/>
      <c r="BT71" s="114"/>
      <c r="BU71" s="114"/>
      <c r="BV71" s="127"/>
      <c r="BW71" s="127"/>
      <c r="BX71" s="127"/>
      <c r="BY71" s="127"/>
      <c r="BZ71" s="127"/>
      <c r="CA71" s="127"/>
      <c r="CB71" s="127"/>
      <c r="CC71" s="127"/>
      <c r="CD71" s="127"/>
      <c r="CE71" s="127"/>
      <c r="CF71" s="127"/>
      <c r="CG71" s="127"/>
      <c r="CH71" s="127"/>
      <c r="CI71" s="127"/>
      <c r="CJ71" s="127"/>
      <c r="CK71" s="127"/>
      <c r="CL71" s="127"/>
      <c r="CM71" s="127"/>
      <c r="CN71" s="127"/>
      <c r="CO71" s="127"/>
      <c r="CP71" s="127"/>
      <c r="CQ71" s="127"/>
      <c r="CR71" s="127"/>
      <c r="CS71" s="127"/>
      <c r="CT71" s="127"/>
      <c r="CU71" s="127"/>
      <c r="CV71" s="127"/>
      <c r="CW71" s="127"/>
      <c r="CX71" s="127"/>
      <c r="CY71" s="127"/>
      <c r="CZ71" s="127"/>
      <c r="DA71" s="127"/>
      <c r="DB71" s="127"/>
      <c r="DC71" s="127"/>
      <c r="DD71" s="127"/>
      <c r="DE71" s="127"/>
      <c r="DF71" s="127"/>
      <c r="DG71" s="127"/>
      <c r="DH71" s="127"/>
      <c r="DI71" s="127"/>
      <c r="DJ71" s="127"/>
      <c r="DK71" s="127"/>
      <c r="DL71" s="127"/>
      <c r="DM71" s="127"/>
      <c r="DN71" s="127"/>
      <c r="DO71" s="127"/>
      <c r="DP71" s="127"/>
      <c r="DQ71" s="127"/>
      <c r="DR71" s="127"/>
      <c r="DS71" s="127"/>
    </row>
    <row r="72" spans="1:123" s="130" customFormat="1" ht="28.5" customHeight="1" x14ac:dyDescent="0.25">
      <c r="A72" s="141"/>
      <c r="B72" s="142"/>
      <c r="C72" s="148"/>
      <c r="D72" s="68"/>
      <c r="E72" s="68"/>
      <c r="F72" s="68"/>
      <c r="G72" s="68"/>
      <c r="H72" s="111"/>
      <c r="I72" s="113"/>
      <c r="J72" s="111"/>
      <c r="K72" s="111"/>
      <c r="L72" s="111"/>
      <c r="M72" s="111"/>
      <c r="N72" s="111"/>
      <c r="O72" s="111"/>
      <c r="P72" s="111"/>
      <c r="Q72" s="111"/>
      <c r="R72" s="111"/>
      <c r="S72" s="111"/>
      <c r="T72" s="111"/>
      <c r="U72" s="111"/>
      <c r="V72" s="111"/>
      <c r="W72" s="111"/>
      <c r="X72" s="111"/>
      <c r="Y72" s="111"/>
      <c r="Z72" s="68"/>
      <c r="AA72" s="111"/>
      <c r="AB72" s="111"/>
      <c r="AC72" s="119"/>
      <c r="AD72" s="111"/>
      <c r="AE72" s="111"/>
      <c r="AF72" s="111"/>
      <c r="AG72" s="111"/>
      <c r="AH72" s="111"/>
      <c r="AI72" s="111"/>
      <c r="AJ72" s="111"/>
      <c r="AK72" s="111"/>
      <c r="AL72" s="111"/>
      <c r="AM72" s="111"/>
      <c r="AN72" s="111"/>
      <c r="AO72" s="111"/>
      <c r="AP72" s="112"/>
      <c r="AQ72" s="113"/>
      <c r="AR72" s="111"/>
      <c r="AS72" s="111"/>
      <c r="AT72" s="111"/>
      <c r="AU72" s="111"/>
      <c r="AV72" s="111"/>
      <c r="AW72" s="44"/>
      <c r="AX72" s="44"/>
      <c r="AY72" s="44"/>
      <c r="AZ72" s="44"/>
      <c r="BA72" s="44"/>
      <c r="BB72" s="111"/>
      <c r="BC72" s="111"/>
      <c r="BD72" s="111"/>
      <c r="BE72" s="111"/>
      <c r="BF72" s="111"/>
      <c r="BG72" s="111"/>
      <c r="BH72" s="114"/>
      <c r="BI72" s="114"/>
      <c r="BJ72" s="114"/>
      <c r="BK72" s="114"/>
      <c r="BL72" s="114"/>
      <c r="BM72" s="114"/>
      <c r="BN72" s="114"/>
      <c r="BO72" s="114"/>
      <c r="BP72" s="114"/>
      <c r="BQ72" s="115"/>
      <c r="BR72" s="114"/>
      <c r="BS72" s="114"/>
      <c r="BT72" s="114"/>
      <c r="BU72" s="114"/>
      <c r="BV72" s="127"/>
      <c r="BW72" s="127"/>
      <c r="BX72" s="127"/>
      <c r="BY72" s="127"/>
      <c r="BZ72" s="127"/>
      <c r="CA72" s="127"/>
      <c r="CB72" s="127"/>
      <c r="CC72" s="127"/>
      <c r="CD72" s="127"/>
      <c r="CE72" s="127"/>
      <c r="CF72" s="127"/>
      <c r="CG72" s="127"/>
      <c r="CH72" s="127"/>
      <c r="CI72" s="127"/>
      <c r="CJ72" s="127"/>
      <c r="CK72" s="127"/>
      <c r="CL72" s="127"/>
      <c r="CM72" s="127"/>
      <c r="CN72" s="127"/>
      <c r="CO72" s="127"/>
      <c r="CP72" s="127"/>
      <c r="CQ72" s="127"/>
      <c r="CR72" s="127"/>
      <c r="CS72" s="127"/>
      <c r="CT72" s="127"/>
      <c r="CU72" s="127"/>
      <c r="CV72" s="127"/>
      <c r="CW72" s="127"/>
      <c r="CX72" s="127"/>
      <c r="CY72" s="127"/>
      <c r="CZ72" s="127"/>
      <c r="DA72" s="127"/>
      <c r="DB72" s="127"/>
      <c r="DC72" s="127"/>
      <c r="DD72" s="127"/>
      <c r="DE72" s="127"/>
      <c r="DF72" s="127"/>
      <c r="DG72" s="127"/>
      <c r="DH72" s="127"/>
      <c r="DI72" s="127"/>
      <c r="DJ72" s="127"/>
      <c r="DK72" s="127"/>
      <c r="DL72" s="127"/>
      <c r="DM72" s="127"/>
      <c r="DN72" s="127"/>
      <c r="DO72" s="127"/>
      <c r="DP72" s="127"/>
      <c r="DQ72" s="127"/>
      <c r="DR72" s="127"/>
      <c r="DS72" s="127"/>
    </row>
    <row r="73" spans="1:123" s="156" customFormat="1" ht="30" customHeight="1" x14ac:dyDescent="0.25">
      <c r="A73" s="133"/>
      <c r="B73" s="142"/>
      <c r="C73" s="149"/>
      <c r="D73" s="68"/>
      <c r="E73" s="68"/>
      <c r="F73" s="150"/>
      <c r="G73" s="68"/>
      <c r="H73" s="111"/>
      <c r="I73" s="151"/>
      <c r="J73" s="138"/>
      <c r="K73" s="138"/>
      <c r="L73" s="138"/>
      <c r="M73" s="138"/>
      <c r="N73" s="138"/>
      <c r="O73" s="138"/>
      <c r="P73" s="138"/>
      <c r="Q73" s="138"/>
      <c r="R73" s="138"/>
      <c r="S73" s="138"/>
      <c r="T73" s="138"/>
      <c r="U73" s="138"/>
      <c r="V73" s="138"/>
      <c r="W73" s="138"/>
      <c r="X73" s="138"/>
      <c r="Y73" s="138"/>
      <c r="Z73" s="152"/>
      <c r="AA73" s="138"/>
      <c r="AB73" s="138"/>
      <c r="AC73" s="138"/>
      <c r="AD73" s="138"/>
      <c r="AE73" s="138"/>
      <c r="AF73" s="138"/>
      <c r="AG73" s="138"/>
      <c r="AH73" s="138"/>
      <c r="AI73" s="138"/>
      <c r="AJ73" s="138"/>
      <c r="AK73" s="138"/>
      <c r="AL73" s="138"/>
      <c r="AM73" s="138"/>
      <c r="AN73" s="138"/>
      <c r="AO73" s="138"/>
      <c r="AP73" s="153"/>
      <c r="AQ73" s="151"/>
      <c r="AR73" s="138"/>
      <c r="AS73" s="138"/>
      <c r="AT73" s="138"/>
      <c r="AU73" s="138"/>
      <c r="AV73" s="138"/>
      <c r="AW73" s="138"/>
      <c r="AX73" s="138"/>
      <c r="AY73" s="138"/>
      <c r="AZ73" s="138"/>
      <c r="BA73" s="138"/>
      <c r="BB73" s="138"/>
      <c r="BC73" s="138"/>
      <c r="BD73" s="138"/>
      <c r="BE73" s="138"/>
      <c r="BF73" s="138"/>
      <c r="BG73" s="138"/>
      <c r="BH73" s="154"/>
      <c r="BI73" s="154"/>
      <c r="BJ73" s="154"/>
      <c r="BK73" s="154"/>
      <c r="BL73" s="154"/>
      <c r="BM73" s="154"/>
      <c r="BN73" s="154"/>
      <c r="BO73" s="154"/>
      <c r="BP73" s="154"/>
      <c r="BQ73" s="155"/>
      <c r="BR73" s="154"/>
      <c r="BS73" s="154"/>
      <c r="BT73" s="154"/>
      <c r="BU73" s="154"/>
    </row>
    <row r="74" spans="1:123" s="130" customFormat="1" ht="17.25" customHeight="1" x14ac:dyDescent="0.25">
      <c r="A74" s="133"/>
      <c r="B74" s="157"/>
      <c r="C74" s="149"/>
      <c r="D74" s="46"/>
      <c r="E74" s="68"/>
      <c r="F74" s="68"/>
      <c r="G74" s="68"/>
      <c r="H74" s="111"/>
      <c r="I74" s="113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68"/>
      <c r="AA74" s="111"/>
      <c r="AB74" s="111"/>
      <c r="AC74" s="119"/>
      <c r="AD74" s="111"/>
      <c r="AE74" s="111"/>
      <c r="AF74" s="111"/>
      <c r="AG74" s="111"/>
      <c r="AH74" s="111"/>
      <c r="AI74" s="111"/>
      <c r="AJ74" s="111"/>
      <c r="AK74" s="111"/>
      <c r="AL74" s="111"/>
      <c r="AM74" s="128"/>
      <c r="AN74" s="111"/>
      <c r="AO74" s="111"/>
      <c r="AP74" s="112"/>
      <c r="AQ74" s="113"/>
      <c r="AR74" s="111"/>
      <c r="AS74" s="111"/>
      <c r="AT74" s="111"/>
      <c r="AU74" s="111"/>
      <c r="AV74" s="111"/>
      <c r="AW74" s="44"/>
      <c r="AX74" s="44"/>
      <c r="AY74" s="44"/>
      <c r="AZ74" s="44"/>
      <c r="BA74" s="44"/>
      <c r="BB74" s="111"/>
      <c r="BC74" s="111"/>
      <c r="BD74" s="111"/>
      <c r="BE74" s="111"/>
      <c r="BF74" s="111"/>
      <c r="BG74" s="111"/>
      <c r="BH74" s="114"/>
      <c r="BI74" s="114"/>
      <c r="BJ74" s="114"/>
      <c r="BK74" s="114"/>
      <c r="BL74" s="114"/>
      <c r="BM74" s="114"/>
      <c r="BN74" s="114"/>
      <c r="BO74" s="114"/>
      <c r="BP74" s="114"/>
      <c r="BQ74" s="115"/>
      <c r="BR74" s="114"/>
      <c r="BS74" s="114"/>
      <c r="BT74" s="114"/>
      <c r="BU74" s="114"/>
      <c r="BV74" s="127"/>
      <c r="BW74" s="127"/>
      <c r="BX74" s="127"/>
      <c r="BY74" s="127"/>
      <c r="BZ74" s="127"/>
      <c r="CA74" s="127"/>
      <c r="CB74" s="127"/>
      <c r="CC74" s="127"/>
      <c r="CD74" s="127"/>
      <c r="CE74" s="127"/>
      <c r="CF74" s="127"/>
      <c r="CG74" s="127"/>
      <c r="CH74" s="127"/>
      <c r="CI74" s="127"/>
      <c r="CJ74" s="127"/>
      <c r="CK74" s="127"/>
      <c r="CL74" s="127"/>
      <c r="CM74" s="127"/>
      <c r="CN74" s="127"/>
      <c r="CO74" s="127"/>
      <c r="CP74" s="127"/>
      <c r="CQ74" s="127"/>
      <c r="CR74" s="127"/>
      <c r="CS74" s="127"/>
      <c r="CT74" s="127"/>
      <c r="CU74" s="127"/>
      <c r="CV74" s="127"/>
      <c r="CW74" s="127"/>
      <c r="CX74" s="127"/>
      <c r="CY74" s="127"/>
      <c r="CZ74" s="127"/>
      <c r="DA74" s="127"/>
      <c r="DB74" s="127"/>
      <c r="DC74" s="127"/>
      <c r="DD74" s="127"/>
      <c r="DE74" s="127"/>
      <c r="DF74" s="127"/>
      <c r="DG74" s="127"/>
      <c r="DH74" s="127"/>
      <c r="DI74" s="127"/>
      <c r="DJ74" s="127"/>
      <c r="DK74" s="127"/>
      <c r="DL74" s="127"/>
      <c r="DM74" s="127"/>
      <c r="DN74" s="127"/>
      <c r="DO74" s="127"/>
      <c r="DP74" s="127"/>
      <c r="DQ74" s="127"/>
      <c r="DR74" s="127"/>
      <c r="DS74" s="127"/>
    </row>
    <row r="75" spans="1:123" s="130" customFormat="1" ht="28.5" customHeight="1" x14ac:dyDescent="0.25">
      <c r="A75" s="133"/>
      <c r="B75" s="142"/>
      <c r="C75" s="149"/>
      <c r="D75" s="46"/>
      <c r="E75" s="68"/>
      <c r="F75" s="68"/>
      <c r="G75" s="68"/>
      <c r="H75" s="111"/>
      <c r="I75" s="111"/>
      <c r="J75" s="111"/>
      <c r="K75" s="111"/>
      <c r="L75" s="111"/>
      <c r="M75" s="158"/>
      <c r="N75" s="111"/>
      <c r="O75" s="111"/>
      <c r="P75" s="111"/>
      <c r="Q75" s="111"/>
      <c r="R75" s="111"/>
      <c r="S75" s="111"/>
      <c r="T75" s="111"/>
      <c r="U75" s="111"/>
      <c r="V75" s="111"/>
      <c r="W75" s="111"/>
      <c r="X75" s="111"/>
      <c r="Y75" s="111"/>
      <c r="Z75" s="68"/>
      <c r="AA75" s="111"/>
      <c r="AB75" s="111"/>
      <c r="AC75" s="119"/>
      <c r="AD75" s="111"/>
      <c r="AE75" s="111"/>
      <c r="AF75" s="111"/>
      <c r="AG75" s="111"/>
      <c r="AH75" s="111"/>
      <c r="AI75" s="111"/>
      <c r="AJ75" s="111"/>
      <c r="AK75" s="111"/>
      <c r="AL75" s="111"/>
      <c r="AM75" s="111"/>
      <c r="AN75" s="111"/>
      <c r="AO75" s="111"/>
      <c r="AP75" s="112"/>
      <c r="AQ75" s="113"/>
      <c r="AR75" s="111"/>
      <c r="AS75" s="111"/>
      <c r="AT75" s="111"/>
      <c r="AU75" s="111"/>
      <c r="AV75" s="111"/>
      <c r="AW75" s="44"/>
      <c r="AX75" s="44"/>
      <c r="AY75" s="44"/>
      <c r="AZ75" s="44"/>
      <c r="BA75" s="44"/>
      <c r="BB75" s="111"/>
      <c r="BC75" s="111"/>
      <c r="BD75" s="111"/>
      <c r="BE75" s="111"/>
      <c r="BF75" s="111"/>
      <c r="BG75" s="111"/>
      <c r="BH75" s="114"/>
      <c r="BI75" s="114"/>
      <c r="BJ75" s="114"/>
      <c r="BK75" s="114"/>
      <c r="BL75" s="114"/>
      <c r="BM75" s="114"/>
      <c r="BN75" s="114"/>
      <c r="BO75" s="114"/>
      <c r="BP75" s="114"/>
      <c r="BQ75" s="115"/>
      <c r="BR75" s="114"/>
      <c r="BS75" s="114"/>
      <c r="BT75" s="114"/>
      <c r="BU75" s="114"/>
      <c r="BV75" s="127"/>
      <c r="BW75" s="127"/>
      <c r="BX75" s="127"/>
      <c r="BY75" s="127"/>
      <c r="BZ75" s="127"/>
      <c r="CA75" s="127"/>
      <c r="CB75" s="127"/>
      <c r="CC75" s="127"/>
      <c r="CD75" s="127"/>
      <c r="CE75" s="127"/>
      <c r="CF75" s="127"/>
      <c r="CG75" s="127"/>
      <c r="CH75" s="127"/>
      <c r="CI75" s="127"/>
      <c r="CJ75" s="127"/>
      <c r="CK75" s="127"/>
      <c r="CL75" s="127"/>
      <c r="CM75" s="127"/>
      <c r="CN75" s="127"/>
      <c r="CO75" s="127"/>
      <c r="CP75" s="127"/>
      <c r="CQ75" s="127"/>
      <c r="CR75" s="127"/>
      <c r="CS75" s="127"/>
      <c r="CT75" s="127"/>
      <c r="CU75" s="127"/>
      <c r="CV75" s="127"/>
      <c r="CW75" s="127"/>
      <c r="CX75" s="127"/>
      <c r="CY75" s="127"/>
      <c r="CZ75" s="127"/>
      <c r="DA75" s="127"/>
      <c r="DB75" s="127"/>
      <c r="DC75" s="127"/>
      <c r="DD75" s="127"/>
      <c r="DE75" s="127"/>
      <c r="DF75" s="127"/>
      <c r="DG75" s="127"/>
      <c r="DH75" s="127"/>
      <c r="DI75" s="127"/>
      <c r="DJ75" s="127"/>
      <c r="DK75" s="127"/>
      <c r="DL75" s="127"/>
      <c r="DM75" s="127"/>
      <c r="DN75" s="127"/>
      <c r="DO75" s="127"/>
      <c r="DP75" s="127"/>
      <c r="DQ75" s="127"/>
      <c r="DR75" s="127"/>
      <c r="DS75" s="127"/>
    </row>
    <row r="76" spans="1:123" s="130" customFormat="1" ht="17.25" customHeight="1" x14ac:dyDescent="0.25">
      <c r="A76" s="159"/>
      <c r="B76" s="142"/>
      <c r="C76" s="149"/>
      <c r="D76" s="68"/>
      <c r="E76" s="68"/>
      <c r="F76" s="68"/>
      <c r="G76" s="68"/>
      <c r="H76" s="111"/>
      <c r="I76" s="113"/>
      <c r="J76" s="111"/>
      <c r="K76" s="111"/>
      <c r="L76" s="44"/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68"/>
      <c r="AA76" s="111"/>
      <c r="AB76" s="111"/>
      <c r="AC76" s="119"/>
      <c r="AD76" s="111"/>
      <c r="AE76" s="111"/>
      <c r="AF76" s="111"/>
      <c r="AG76" s="111"/>
      <c r="AH76" s="111"/>
      <c r="AI76" s="111"/>
      <c r="AJ76" s="111"/>
      <c r="AK76" s="111"/>
      <c r="AL76" s="111"/>
      <c r="AM76" s="111"/>
      <c r="AN76" s="111"/>
      <c r="AO76" s="111"/>
      <c r="AP76" s="112"/>
      <c r="AQ76" s="113"/>
      <c r="AR76" s="111"/>
      <c r="AS76" s="111"/>
      <c r="AT76" s="111"/>
      <c r="AU76" s="111"/>
      <c r="AV76" s="111"/>
      <c r="AW76" s="44"/>
      <c r="AX76" s="44"/>
      <c r="AY76" s="44"/>
      <c r="AZ76" s="44"/>
      <c r="BA76" s="44"/>
      <c r="BB76" s="111"/>
      <c r="BC76" s="111"/>
      <c r="BD76" s="111"/>
      <c r="BE76" s="111"/>
      <c r="BF76" s="111"/>
      <c r="BG76" s="111"/>
      <c r="BH76" s="114"/>
      <c r="BI76" s="114"/>
      <c r="BJ76" s="114"/>
      <c r="BK76" s="114"/>
      <c r="BL76" s="114"/>
      <c r="BM76" s="114"/>
      <c r="BN76" s="114"/>
      <c r="BO76" s="114"/>
      <c r="BP76" s="114"/>
      <c r="BQ76" s="115"/>
      <c r="BR76" s="114"/>
      <c r="BS76" s="114"/>
      <c r="BT76" s="114"/>
      <c r="BU76" s="114"/>
      <c r="BV76" s="127"/>
      <c r="BW76" s="127"/>
      <c r="BX76" s="127"/>
      <c r="BY76" s="127"/>
      <c r="BZ76" s="127"/>
      <c r="CA76" s="127"/>
      <c r="CB76" s="127"/>
      <c r="CC76" s="127"/>
      <c r="CD76" s="127"/>
      <c r="CE76" s="127"/>
      <c r="CF76" s="127"/>
      <c r="CG76" s="127"/>
      <c r="CH76" s="127"/>
      <c r="CI76" s="127"/>
      <c r="CJ76" s="127"/>
      <c r="CK76" s="127"/>
      <c r="CL76" s="127"/>
      <c r="CM76" s="127"/>
      <c r="CN76" s="127"/>
      <c r="CO76" s="127"/>
      <c r="CP76" s="127"/>
      <c r="CQ76" s="127"/>
      <c r="CR76" s="127"/>
      <c r="CS76" s="127"/>
      <c r="CT76" s="127"/>
      <c r="CU76" s="127"/>
      <c r="CV76" s="127"/>
      <c r="CW76" s="127"/>
      <c r="CX76" s="127"/>
      <c r="CY76" s="127"/>
      <c r="CZ76" s="127"/>
      <c r="DA76" s="127"/>
      <c r="DB76" s="127"/>
      <c r="DC76" s="127"/>
      <c r="DD76" s="127"/>
      <c r="DE76" s="127"/>
      <c r="DF76" s="127"/>
      <c r="DG76" s="127"/>
      <c r="DH76" s="127"/>
      <c r="DI76" s="127"/>
      <c r="DJ76" s="127"/>
      <c r="DK76" s="127"/>
      <c r="DL76" s="127"/>
      <c r="DM76" s="127"/>
      <c r="DN76" s="127"/>
      <c r="DO76" s="127"/>
      <c r="DP76" s="127"/>
      <c r="DQ76" s="127"/>
      <c r="DR76" s="127"/>
      <c r="DS76" s="127"/>
    </row>
    <row r="77" spans="1:123" s="130" customFormat="1" ht="18" customHeight="1" x14ac:dyDescent="0.25">
      <c r="A77" s="141"/>
      <c r="B77" s="142"/>
      <c r="C77" s="149"/>
      <c r="D77" s="68"/>
      <c r="E77" s="68"/>
      <c r="F77" s="68"/>
      <c r="G77" s="111"/>
      <c r="H77" s="111"/>
      <c r="I77" s="113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68"/>
      <c r="AA77" s="111"/>
      <c r="AB77" s="111"/>
      <c r="AC77" s="119"/>
      <c r="AD77" s="111"/>
      <c r="AE77" s="111"/>
      <c r="AF77" s="111"/>
      <c r="AG77" s="111"/>
      <c r="AH77" s="111"/>
      <c r="AI77" s="111"/>
      <c r="AJ77" s="111"/>
      <c r="AK77" s="111"/>
      <c r="AL77" s="111"/>
      <c r="AM77" s="111"/>
      <c r="AN77" s="111"/>
      <c r="AO77" s="111"/>
      <c r="AP77" s="112"/>
      <c r="AQ77" s="113"/>
      <c r="AR77" s="111"/>
      <c r="AS77" s="111"/>
      <c r="AT77" s="111"/>
      <c r="AU77" s="111"/>
      <c r="AV77" s="111"/>
      <c r="AW77" s="44"/>
      <c r="AX77" s="44"/>
      <c r="AY77" s="44"/>
      <c r="AZ77" s="44"/>
      <c r="BA77" s="44"/>
      <c r="BB77" s="111"/>
      <c r="BC77" s="111"/>
      <c r="BD77" s="111"/>
      <c r="BE77" s="111"/>
      <c r="BF77" s="111"/>
      <c r="BG77" s="111"/>
      <c r="BH77" s="114"/>
      <c r="BI77" s="114"/>
      <c r="BJ77" s="114"/>
      <c r="BK77" s="114"/>
      <c r="BL77" s="114"/>
      <c r="BM77" s="114"/>
      <c r="BN77" s="114"/>
      <c r="BO77" s="114"/>
      <c r="BP77" s="114"/>
      <c r="BQ77" s="115"/>
      <c r="BR77" s="114"/>
      <c r="BS77" s="114"/>
      <c r="BT77" s="114"/>
      <c r="BU77" s="114"/>
      <c r="BV77" s="127"/>
      <c r="BW77" s="127"/>
      <c r="BX77" s="127"/>
      <c r="BY77" s="127"/>
      <c r="BZ77" s="127"/>
      <c r="CA77" s="127"/>
      <c r="CB77" s="127"/>
      <c r="CC77" s="127"/>
      <c r="CD77" s="127"/>
      <c r="CE77" s="127"/>
      <c r="CF77" s="127"/>
      <c r="CG77" s="127"/>
      <c r="CH77" s="127"/>
      <c r="CI77" s="127"/>
      <c r="CJ77" s="127"/>
      <c r="CK77" s="127"/>
      <c r="CL77" s="127"/>
      <c r="CM77" s="127"/>
      <c r="CN77" s="127"/>
      <c r="CO77" s="127"/>
      <c r="CP77" s="127"/>
      <c r="CQ77" s="127"/>
      <c r="CR77" s="127"/>
      <c r="CS77" s="127"/>
      <c r="CT77" s="127"/>
      <c r="CU77" s="127"/>
      <c r="CV77" s="127"/>
      <c r="CW77" s="127"/>
      <c r="CX77" s="127"/>
      <c r="CY77" s="127"/>
      <c r="CZ77" s="127"/>
      <c r="DA77" s="127"/>
      <c r="DB77" s="127"/>
      <c r="DC77" s="127"/>
      <c r="DD77" s="127"/>
      <c r="DE77" s="127"/>
      <c r="DF77" s="127"/>
      <c r="DG77" s="127"/>
      <c r="DH77" s="127"/>
      <c r="DI77" s="127"/>
      <c r="DJ77" s="127"/>
      <c r="DK77" s="127"/>
      <c r="DL77" s="127"/>
      <c r="DM77" s="127"/>
      <c r="DN77" s="127"/>
      <c r="DO77" s="127"/>
      <c r="DP77" s="127"/>
      <c r="DQ77" s="127"/>
      <c r="DR77" s="127"/>
      <c r="DS77" s="127"/>
    </row>
    <row r="78" spans="1:123" s="130" customFormat="1" ht="12" customHeight="1" x14ac:dyDescent="0.25">
      <c r="A78" s="141"/>
      <c r="B78" s="157"/>
      <c r="C78" s="160" t="s">
        <v>162</v>
      </c>
      <c r="D78" s="46"/>
      <c r="E78" s="68"/>
      <c r="F78" s="68"/>
      <c r="G78" s="111"/>
      <c r="H78" s="111"/>
      <c r="I78" s="113"/>
      <c r="J78" s="111"/>
      <c r="K78" s="111"/>
      <c r="L78" s="111"/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  <c r="Y78" s="111"/>
      <c r="Z78" s="68"/>
      <c r="AA78" s="111"/>
      <c r="AB78" s="111"/>
      <c r="AC78" s="119"/>
      <c r="AD78" s="111"/>
      <c r="AE78" s="111"/>
      <c r="AF78" s="111"/>
      <c r="AG78" s="111"/>
      <c r="AH78" s="111"/>
      <c r="AI78" s="111"/>
      <c r="AJ78" s="111"/>
      <c r="AK78" s="111"/>
      <c r="AL78" s="111"/>
      <c r="AM78" s="111"/>
      <c r="AN78" s="111"/>
      <c r="AO78" s="111"/>
      <c r="AP78" s="112"/>
      <c r="AQ78" s="113"/>
      <c r="AR78" s="111"/>
      <c r="AS78" s="111"/>
      <c r="AT78" s="111"/>
      <c r="AU78" s="111"/>
      <c r="AV78" s="111"/>
      <c r="AW78" s="44"/>
      <c r="AX78" s="44"/>
      <c r="AY78" s="44"/>
      <c r="AZ78" s="44"/>
      <c r="BA78" s="44"/>
      <c r="BB78" s="111"/>
      <c r="BC78" s="111"/>
      <c r="BD78" s="111"/>
      <c r="BE78" s="111"/>
      <c r="BF78" s="111"/>
      <c r="BG78" s="111"/>
      <c r="BH78" s="114"/>
      <c r="BI78" s="114"/>
      <c r="BJ78" s="114"/>
      <c r="BK78" s="114"/>
      <c r="BL78" s="114"/>
      <c r="BM78" s="114"/>
      <c r="BN78" s="114"/>
      <c r="BO78" s="114"/>
      <c r="BP78" s="114"/>
      <c r="BQ78" s="115"/>
      <c r="BR78" s="114"/>
      <c r="BS78" s="114"/>
      <c r="BT78" s="114"/>
      <c r="BU78" s="114"/>
      <c r="BV78" s="127"/>
      <c r="BW78" s="127"/>
      <c r="BX78" s="127"/>
      <c r="BY78" s="127"/>
      <c r="BZ78" s="127"/>
      <c r="CA78" s="127"/>
      <c r="CB78" s="127"/>
      <c r="CC78" s="127"/>
      <c r="CD78" s="127"/>
      <c r="CE78" s="127"/>
      <c r="CF78" s="127"/>
      <c r="CG78" s="127"/>
      <c r="CH78" s="127"/>
      <c r="CI78" s="127"/>
      <c r="CJ78" s="127"/>
      <c r="CK78" s="127"/>
      <c r="CL78" s="127"/>
      <c r="CM78" s="127"/>
      <c r="CN78" s="127"/>
      <c r="CO78" s="127"/>
      <c r="CP78" s="127"/>
      <c r="CQ78" s="127"/>
      <c r="CR78" s="127"/>
      <c r="CS78" s="127"/>
      <c r="CT78" s="127"/>
      <c r="CU78" s="127"/>
      <c r="CV78" s="127"/>
      <c r="CW78" s="127"/>
      <c r="CX78" s="127"/>
      <c r="CY78" s="127"/>
      <c r="CZ78" s="127"/>
      <c r="DA78" s="127"/>
      <c r="DB78" s="127"/>
      <c r="DC78" s="127"/>
      <c r="DD78" s="127"/>
      <c r="DE78" s="127"/>
      <c r="DF78" s="127"/>
      <c r="DG78" s="127"/>
      <c r="DH78" s="127"/>
      <c r="DI78" s="127"/>
      <c r="DJ78" s="127"/>
      <c r="DK78" s="127"/>
      <c r="DL78" s="127"/>
      <c r="DM78" s="127"/>
      <c r="DN78" s="127"/>
      <c r="DO78" s="127"/>
      <c r="DP78" s="127"/>
      <c r="DQ78" s="127"/>
      <c r="DR78" s="127"/>
      <c r="DS78" s="127"/>
    </row>
    <row r="79" spans="1:123" s="130" customFormat="1" ht="12" customHeight="1" x14ac:dyDescent="0.25">
      <c r="A79" s="141"/>
      <c r="B79" s="156"/>
      <c r="C79" s="160"/>
      <c r="D79" s="152"/>
      <c r="E79" s="68"/>
      <c r="F79" s="68"/>
      <c r="G79" s="111"/>
      <c r="H79" s="111"/>
      <c r="I79" s="113"/>
      <c r="J79" s="111"/>
      <c r="K79" s="111"/>
      <c r="L79" s="111"/>
      <c r="M79" s="111"/>
      <c r="N79" s="111"/>
      <c r="O79" s="111"/>
      <c r="P79" s="111"/>
      <c r="Q79" s="111"/>
      <c r="R79" s="111"/>
      <c r="S79" s="111"/>
      <c r="T79" s="111"/>
      <c r="U79" s="111"/>
      <c r="V79" s="111"/>
      <c r="W79" s="111"/>
      <c r="X79" s="111"/>
      <c r="Y79" s="111"/>
      <c r="Z79" s="68"/>
      <c r="AA79" s="111"/>
      <c r="AB79" s="111"/>
      <c r="AC79" s="119"/>
      <c r="AD79" s="111"/>
      <c r="AE79" s="111"/>
      <c r="AF79" s="111"/>
      <c r="AG79" s="111"/>
      <c r="AH79" s="111"/>
      <c r="AI79" s="111"/>
      <c r="AJ79" s="111"/>
      <c r="AK79" s="111"/>
      <c r="AL79" s="111"/>
      <c r="AM79" s="111"/>
      <c r="AN79" s="111"/>
      <c r="AO79" s="111"/>
      <c r="AP79" s="112"/>
      <c r="AQ79" s="113"/>
      <c r="AR79" s="111"/>
      <c r="AS79" s="111"/>
      <c r="AT79" s="111"/>
      <c r="AU79" s="111"/>
      <c r="AV79" s="111"/>
      <c r="AW79" s="44"/>
      <c r="AX79" s="44"/>
      <c r="AY79" s="44"/>
      <c r="AZ79" s="44"/>
      <c r="BA79" s="44"/>
      <c r="BB79" s="111"/>
      <c r="BC79" s="111"/>
      <c r="BD79" s="111"/>
      <c r="BE79" s="111"/>
      <c r="BF79" s="111"/>
      <c r="BG79" s="111"/>
      <c r="BH79" s="114"/>
      <c r="BI79" s="114"/>
      <c r="BJ79" s="114"/>
      <c r="BK79" s="114"/>
      <c r="BL79" s="114"/>
      <c r="BM79" s="114"/>
      <c r="BN79" s="114"/>
      <c r="BO79" s="114"/>
      <c r="BP79" s="114"/>
      <c r="BQ79" s="115"/>
      <c r="BR79" s="114"/>
      <c r="BS79" s="114"/>
      <c r="BT79" s="114"/>
      <c r="BU79" s="114"/>
      <c r="BV79" s="127"/>
      <c r="BW79" s="127"/>
      <c r="BX79" s="127"/>
      <c r="BY79" s="127"/>
      <c r="BZ79" s="127"/>
      <c r="CA79" s="127"/>
      <c r="CB79" s="127"/>
      <c r="CC79" s="127"/>
      <c r="CD79" s="127"/>
      <c r="CE79" s="127"/>
      <c r="CF79" s="127"/>
      <c r="CG79" s="127"/>
      <c r="CH79" s="127"/>
      <c r="CI79" s="127"/>
      <c r="CJ79" s="127"/>
      <c r="CK79" s="127"/>
      <c r="CL79" s="127"/>
      <c r="CM79" s="127"/>
      <c r="CN79" s="127"/>
      <c r="CO79" s="127"/>
      <c r="CP79" s="127"/>
      <c r="CQ79" s="127"/>
      <c r="CR79" s="127"/>
      <c r="CS79" s="127"/>
      <c r="CT79" s="127"/>
      <c r="CU79" s="127"/>
      <c r="CV79" s="127"/>
      <c r="CW79" s="127"/>
      <c r="CX79" s="127"/>
      <c r="CY79" s="127"/>
      <c r="CZ79" s="127"/>
      <c r="DA79" s="127"/>
      <c r="DB79" s="127"/>
      <c r="DC79" s="127"/>
      <c r="DD79" s="127"/>
      <c r="DE79" s="127"/>
      <c r="DF79" s="127"/>
      <c r="DG79" s="127"/>
      <c r="DH79" s="127"/>
      <c r="DI79" s="127"/>
      <c r="DJ79" s="127"/>
      <c r="DK79" s="127"/>
      <c r="DL79" s="127"/>
      <c r="DM79" s="127"/>
      <c r="DN79" s="127"/>
      <c r="DO79" s="127"/>
      <c r="DP79" s="127"/>
      <c r="DQ79" s="127"/>
      <c r="DR79" s="127"/>
      <c r="DS79" s="127"/>
    </row>
    <row r="80" spans="1:123" s="130" customFormat="1" ht="12" customHeight="1" x14ac:dyDescent="0.25">
      <c r="A80" s="141"/>
      <c r="C80" s="149"/>
      <c r="D80" s="68"/>
      <c r="E80" s="68"/>
      <c r="F80" s="68"/>
      <c r="G80" s="111"/>
      <c r="H80" s="111"/>
      <c r="I80" s="113"/>
      <c r="J80" s="111"/>
      <c r="K80" s="111"/>
      <c r="L80" s="111"/>
      <c r="M80" s="111"/>
      <c r="N80" s="111"/>
      <c r="O80" s="111"/>
      <c r="P80" s="111"/>
      <c r="Q80" s="111"/>
      <c r="R80" s="111"/>
      <c r="S80" s="111"/>
      <c r="T80" s="111"/>
      <c r="U80" s="111"/>
      <c r="V80" s="111"/>
      <c r="W80" s="111"/>
      <c r="X80" s="111"/>
      <c r="Y80" s="111"/>
      <c r="Z80" s="68"/>
      <c r="AA80" s="111"/>
      <c r="AB80" s="111"/>
      <c r="AC80" s="119"/>
      <c r="AD80" s="111"/>
      <c r="AE80" s="111"/>
      <c r="AF80" s="111"/>
      <c r="AG80" s="111"/>
      <c r="AH80" s="111"/>
      <c r="AI80" s="111"/>
      <c r="AJ80" s="111"/>
      <c r="AK80" s="111"/>
      <c r="AL80" s="111"/>
      <c r="AM80" s="111"/>
      <c r="AN80" s="111"/>
      <c r="AO80" s="111"/>
      <c r="AP80" s="112"/>
      <c r="AQ80" s="113"/>
      <c r="AR80" s="111"/>
      <c r="AS80" s="111"/>
      <c r="AT80" s="111"/>
      <c r="AU80" s="111"/>
      <c r="AV80" s="111"/>
      <c r="AW80" s="44"/>
      <c r="AX80" s="44"/>
      <c r="AY80" s="44"/>
      <c r="AZ80" s="44"/>
      <c r="BA80" s="44"/>
      <c r="BB80" s="111"/>
      <c r="BC80" s="111"/>
      <c r="BD80" s="111"/>
      <c r="BE80" s="111"/>
      <c r="BF80" s="111"/>
      <c r="BG80" s="111"/>
      <c r="BH80" s="114"/>
      <c r="BI80" s="114"/>
      <c r="BJ80" s="114"/>
      <c r="BK80" s="114"/>
      <c r="BL80" s="114"/>
      <c r="BM80" s="114"/>
      <c r="BN80" s="114"/>
      <c r="BO80" s="114"/>
      <c r="BP80" s="114"/>
      <c r="BQ80" s="115"/>
      <c r="BR80" s="114"/>
      <c r="BS80" s="114"/>
      <c r="BT80" s="114"/>
      <c r="BU80" s="114"/>
      <c r="BV80" s="127"/>
      <c r="BW80" s="127"/>
      <c r="BX80" s="127"/>
      <c r="BY80" s="127"/>
      <c r="BZ80" s="127"/>
      <c r="CA80" s="127"/>
      <c r="CB80" s="127"/>
      <c r="CC80" s="127"/>
      <c r="CD80" s="127"/>
      <c r="CE80" s="127"/>
      <c r="CF80" s="127"/>
      <c r="CG80" s="127"/>
      <c r="CH80" s="127"/>
      <c r="CI80" s="127"/>
      <c r="CJ80" s="127"/>
      <c r="CK80" s="127"/>
      <c r="CL80" s="127"/>
      <c r="CM80" s="127"/>
      <c r="CN80" s="127"/>
      <c r="CO80" s="127"/>
      <c r="CP80" s="127"/>
      <c r="CQ80" s="127"/>
      <c r="CR80" s="127"/>
      <c r="CS80" s="127"/>
      <c r="CT80" s="127"/>
      <c r="CU80" s="127"/>
      <c r="CV80" s="127"/>
      <c r="CW80" s="127"/>
      <c r="CX80" s="127"/>
      <c r="CY80" s="127"/>
      <c r="CZ80" s="127"/>
      <c r="DA80" s="127"/>
      <c r="DB80" s="127"/>
      <c r="DC80" s="127"/>
      <c r="DD80" s="127"/>
      <c r="DE80" s="127"/>
      <c r="DF80" s="127"/>
      <c r="DG80" s="127"/>
      <c r="DH80" s="127"/>
      <c r="DI80" s="127"/>
      <c r="DJ80" s="127"/>
      <c r="DK80" s="127"/>
      <c r="DL80" s="127"/>
      <c r="DM80" s="127"/>
      <c r="DN80" s="127"/>
      <c r="DO80" s="127"/>
      <c r="DP80" s="127"/>
      <c r="DQ80" s="127"/>
      <c r="DR80" s="127"/>
      <c r="DS80" s="127"/>
    </row>
    <row r="81" spans="1:123" s="130" customFormat="1" ht="15" customHeight="1" x14ac:dyDescent="0.25">
      <c r="A81" s="141"/>
      <c r="B81" s="142"/>
      <c r="C81" s="149"/>
      <c r="D81" s="68"/>
      <c r="E81" s="68"/>
      <c r="F81" s="161"/>
      <c r="G81" s="111"/>
      <c r="H81" s="111"/>
      <c r="I81" s="113"/>
      <c r="J81" s="111"/>
      <c r="K81" s="111"/>
      <c r="L81" s="111"/>
      <c r="M81" s="111"/>
      <c r="N81" s="111"/>
      <c r="O81" s="111"/>
      <c r="P81" s="111"/>
      <c r="Q81" s="111"/>
      <c r="R81" s="111"/>
      <c r="S81" s="111"/>
      <c r="T81" s="111"/>
      <c r="U81" s="111"/>
      <c r="V81" s="111"/>
      <c r="W81" s="111"/>
      <c r="X81" s="111"/>
      <c r="Y81" s="111"/>
      <c r="Z81" s="68"/>
      <c r="AA81" s="111"/>
      <c r="AB81" s="111"/>
      <c r="AC81" s="119"/>
      <c r="AD81" s="111"/>
      <c r="AE81" s="111"/>
      <c r="AF81" s="111"/>
      <c r="AG81" s="111"/>
      <c r="AH81" s="111"/>
      <c r="AI81" s="111"/>
      <c r="AJ81" s="111"/>
      <c r="AK81" s="111"/>
      <c r="AL81" s="111"/>
      <c r="AM81" s="111"/>
      <c r="AN81" s="111"/>
      <c r="AO81" s="111"/>
      <c r="AP81" s="112"/>
      <c r="AQ81" s="113"/>
      <c r="AR81" s="111"/>
      <c r="AS81" s="111"/>
      <c r="AT81" s="111"/>
      <c r="AU81" s="111"/>
      <c r="AV81" s="111"/>
      <c r="AW81" s="111"/>
      <c r="AX81" s="44"/>
      <c r="AY81" s="44"/>
      <c r="AZ81" s="44"/>
      <c r="BA81" s="44"/>
      <c r="BB81" s="111"/>
      <c r="BC81" s="111"/>
      <c r="BD81" s="111"/>
      <c r="BE81" s="111"/>
      <c r="BF81" s="111"/>
      <c r="BG81" s="111"/>
      <c r="BH81" s="114"/>
      <c r="BI81" s="114"/>
      <c r="BJ81" s="114"/>
      <c r="BK81" s="114"/>
      <c r="BL81" s="114"/>
      <c r="BM81" s="114"/>
      <c r="BN81" s="114"/>
      <c r="BO81" s="114"/>
      <c r="BP81" s="114"/>
      <c r="BQ81" s="115"/>
      <c r="BR81" s="114"/>
      <c r="BS81" s="114"/>
      <c r="BT81" s="114"/>
      <c r="BU81" s="114"/>
      <c r="BV81" s="127"/>
      <c r="BW81" s="127"/>
      <c r="BX81" s="127"/>
      <c r="BY81" s="127"/>
      <c r="BZ81" s="127"/>
      <c r="CA81" s="127"/>
      <c r="CB81" s="127"/>
      <c r="CC81" s="127"/>
      <c r="CD81" s="127"/>
      <c r="CE81" s="127"/>
      <c r="CF81" s="127"/>
      <c r="CG81" s="127"/>
      <c r="CH81" s="127"/>
      <c r="CI81" s="127"/>
      <c r="CJ81" s="127"/>
      <c r="CK81" s="127"/>
      <c r="CL81" s="127"/>
      <c r="CM81" s="127"/>
      <c r="CN81" s="127"/>
      <c r="CO81" s="127"/>
      <c r="CP81" s="127"/>
      <c r="CQ81" s="127"/>
      <c r="CR81" s="127"/>
      <c r="CS81" s="127"/>
      <c r="CT81" s="127"/>
      <c r="CU81" s="127"/>
      <c r="CV81" s="127"/>
      <c r="CW81" s="127"/>
      <c r="CX81" s="127"/>
      <c r="CY81" s="127"/>
      <c r="CZ81" s="127"/>
      <c r="DA81" s="127"/>
      <c r="DB81" s="127"/>
      <c r="DC81" s="127"/>
      <c r="DD81" s="127"/>
      <c r="DE81" s="127"/>
      <c r="DF81" s="127"/>
      <c r="DG81" s="127"/>
      <c r="DH81" s="127"/>
      <c r="DI81" s="127"/>
      <c r="DJ81" s="127"/>
      <c r="DK81" s="127"/>
      <c r="DL81" s="127"/>
      <c r="DM81" s="127"/>
      <c r="DN81" s="127"/>
      <c r="DO81" s="127"/>
      <c r="DP81" s="127"/>
      <c r="DQ81" s="127"/>
      <c r="DR81" s="127"/>
      <c r="DS81" s="127"/>
    </row>
    <row r="82" spans="1:123" s="130" customFormat="1" ht="15.95" customHeight="1" x14ac:dyDescent="0.25">
      <c r="A82" s="141"/>
      <c r="B82" s="142"/>
      <c r="C82" s="160"/>
      <c r="D82" s="162"/>
      <c r="E82" s="68"/>
      <c r="F82" s="116"/>
      <c r="G82" s="111"/>
      <c r="H82" s="111"/>
      <c r="I82" s="113"/>
      <c r="J82" s="111"/>
      <c r="K82" s="111"/>
      <c r="L82" s="111"/>
      <c r="M82" s="111"/>
      <c r="N82" s="111"/>
      <c r="O82" s="111"/>
      <c r="P82" s="111"/>
      <c r="Q82" s="111"/>
      <c r="R82" s="111"/>
      <c r="S82" s="111"/>
      <c r="T82" s="111"/>
      <c r="U82" s="111"/>
      <c r="V82" s="111"/>
      <c r="W82" s="111"/>
      <c r="X82" s="111"/>
      <c r="Y82" s="111"/>
      <c r="Z82" s="68"/>
      <c r="AA82" s="111"/>
      <c r="AB82" s="111"/>
      <c r="AC82" s="127"/>
      <c r="AD82" s="111"/>
      <c r="AE82" s="111"/>
      <c r="AF82" s="111"/>
      <c r="AG82" s="111"/>
      <c r="AH82" s="111"/>
      <c r="AI82" s="111"/>
      <c r="AJ82" s="111"/>
      <c r="AK82" s="111"/>
      <c r="AL82" s="111"/>
      <c r="AM82" s="111"/>
      <c r="AN82" s="111"/>
      <c r="AO82" s="111"/>
      <c r="AP82" s="112"/>
      <c r="AQ82" s="113"/>
      <c r="AR82" s="111"/>
      <c r="AS82" s="111"/>
      <c r="AT82" s="111"/>
      <c r="AU82" s="111"/>
      <c r="AV82" s="111"/>
      <c r="AW82" s="44"/>
      <c r="AX82" s="111"/>
      <c r="AY82" s="44"/>
      <c r="AZ82" s="44"/>
      <c r="BA82" s="44"/>
      <c r="BB82" s="111"/>
      <c r="BC82" s="111"/>
      <c r="BD82" s="111"/>
      <c r="BE82" s="111"/>
      <c r="BF82" s="111"/>
      <c r="BG82" s="111"/>
      <c r="BH82" s="114"/>
      <c r="BI82" s="114"/>
      <c r="BJ82" s="114"/>
      <c r="BK82" s="114"/>
      <c r="BL82" s="114"/>
      <c r="BM82" s="114"/>
      <c r="BN82" s="114"/>
      <c r="BO82" s="114"/>
      <c r="BP82" s="114"/>
      <c r="BQ82" s="115"/>
      <c r="BR82" s="114"/>
      <c r="BS82" s="114"/>
      <c r="BT82" s="114"/>
      <c r="BU82" s="114"/>
      <c r="BV82" s="127"/>
      <c r="BW82" s="127"/>
      <c r="BX82" s="127"/>
      <c r="BY82" s="127"/>
      <c r="BZ82" s="127"/>
      <c r="CA82" s="127"/>
      <c r="CB82" s="127"/>
      <c r="CC82" s="127"/>
      <c r="CD82" s="127"/>
      <c r="CE82" s="127"/>
      <c r="CF82" s="127"/>
      <c r="CG82" s="127"/>
      <c r="CH82" s="127"/>
      <c r="CI82" s="127"/>
      <c r="CJ82" s="127"/>
      <c r="CK82" s="127"/>
      <c r="CL82" s="127"/>
      <c r="CM82" s="127"/>
      <c r="CN82" s="127"/>
      <c r="CO82" s="127"/>
      <c r="CP82" s="127"/>
      <c r="CQ82" s="127"/>
      <c r="CR82" s="127"/>
      <c r="CS82" s="127"/>
      <c r="CT82" s="127"/>
      <c r="CU82" s="127"/>
      <c r="CV82" s="127"/>
      <c r="CW82" s="127"/>
      <c r="CX82" s="127"/>
      <c r="CY82" s="127"/>
      <c r="CZ82" s="127"/>
      <c r="DA82" s="127"/>
      <c r="DB82" s="127"/>
      <c r="DC82" s="127"/>
      <c r="DD82" s="127"/>
      <c r="DE82" s="127"/>
      <c r="DF82" s="127"/>
      <c r="DG82" s="127"/>
      <c r="DH82" s="127"/>
      <c r="DI82" s="127"/>
      <c r="DJ82" s="127"/>
      <c r="DK82" s="127"/>
      <c r="DL82" s="127"/>
      <c r="DM82" s="127"/>
      <c r="DN82" s="127"/>
      <c r="DO82" s="127"/>
      <c r="DP82" s="127"/>
      <c r="DQ82" s="127"/>
      <c r="DR82" s="127"/>
      <c r="DS82" s="127"/>
    </row>
    <row r="83" spans="1:123" x14ac:dyDescent="0.2">
      <c r="B83" s="163"/>
      <c r="C83" s="156"/>
      <c r="D83" s="149"/>
    </row>
    <row r="84" spans="1:123" x14ac:dyDescent="0.2">
      <c r="B84" s="165"/>
      <c r="C84" s="130"/>
      <c r="D84" s="166"/>
    </row>
    <row r="85" spans="1:123" ht="15.75" x14ac:dyDescent="0.25">
      <c r="B85" s="167"/>
      <c r="C85" s="149"/>
      <c r="D85" s="168"/>
    </row>
    <row r="86" spans="1:123" x14ac:dyDescent="0.2">
      <c r="B86" s="163"/>
      <c r="C86" s="169"/>
      <c r="D86" s="152"/>
      <c r="K86" s="170"/>
    </row>
    <row r="87" spans="1:123" x14ac:dyDescent="0.2">
      <c r="B87" s="165"/>
      <c r="C87" s="142"/>
      <c r="D87" s="166"/>
    </row>
    <row r="88" spans="1:123" ht="15.75" x14ac:dyDescent="0.25">
      <c r="B88" s="167"/>
      <c r="C88" s="171"/>
      <c r="D88" s="168"/>
    </row>
    <row r="89" spans="1:123" x14ac:dyDescent="0.2">
      <c r="C89" s="172"/>
    </row>
    <row r="90" spans="1:123" x14ac:dyDescent="0.2">
      <c r="C90" s="174"/>
    </row>
    <row r="91" spans="1:123" x14ac:dyDescent="0.2">
      <c r="C91" s="171"/>
    </row>
    <row r="92" spans="1:123" x14ac:dyDescent="0.2">
      <c r="C92" s="172"/>
    </row>
    <row r="95" spans="1:123" x14ac:dyDescent="0.2">
      <c r="B95">
        <f>361747388.55-331736801.95</f>
        <v>30010586.600000024</v>
      </c>
    </row>
    <row r="205" spans="4:4" x14ac:dyDescent="0.2">
      <c r="D205" s="173">
        <v>17000</v>
      </c>
    </row>
  </sheetData>
  <mergeCells count="2">
    <mergeCell ref="A1:C1"/>
    <mergeCell ref="A4:C4"/>
  </mergeCells>
  <pageMargins left="0.15748031496062992" right="0.15748031496062992" top="0" bottom="0" header="0.31496062992125984" footer="0.31496062992125984"/>
  <pageSetup scale="7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AUXILIAR MARZO 2023</vt:lpstr>
      <vt:lpstr>'AUXILIAR MARZO 2023'!Área_de_impresión</vt:lpstr>
      <vt:lpstr>'AUXILIAR MARZO 2023'!Títulos_a_imprimir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Jeny Guardia Moraga</dc:creator>
  <cp:lastModifiedBy>Jeny Guardia Moraga</cp:lastModifiedBy>
  <dcterms:created xsi:type="dcterms:W3CDTF">2024-02-12T22:56:06Z</dcterms:created>
  <dcterms:modified xsi:type="dcterms:W3CDTF">2024-02-12T22:58:33Z</dcterms:modified>
</cp:coreProperties>
</file>