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0" documentId="8_{16CEBD5B-F4EA-4B0D-8170-934DA7B36515}" xr6:coauthVersionLast="47" xr6:coauthVersionMax="47" xr10:uidLastSave="{00000000-0000-0000-0000-000000000000}"/>
  <bookViews>
    <workbookView xWindow="1950" yWindow="1950" windowWidth="21945" windowHeight="14220" xr2:uid="{C1CB6B7B-16A0-4328-A4A1-0C76B609E512}"/>
  </bookViews>
  <sheets>
    <sheet name="AUXILIAR ABRIL 2023" sheetId="1" r:id="rId1"/>
  </sheets>
  <definedNames>
    <definedName name="_xlnm.Print_Area" localSheetId="0">'AUXILIAR ABRIL 2023'!$A$1:$BU$65</definedName>
    <definedName name="_xlnm.Print_Titles" localSheetId="0">'AUXILIAR ABRIL 2023'!$A:$D,'AUXILIAR ABRIL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F50" i="1"/>
  <c r="G48" i="1"/>
  <c r="G51" i="1" s="1"/>
  <c r="G52" i="1" s="1"/>
  <c r="F48" i="1"/>
  <c r="D37" i="1"/>
  <c r="D32" i="1"/>
  <c r="D5" i="1" s="1"/>
  <c r="G28" i="1"/>
  <c r="D27" i="1"/>
  <c r="D22" i="1"/>
  <c r="F46" i="1" s="1"/>
  <c r="D20" i="1"/>
  <c r="S19" i="1"/>
  <c r="K12" i="1"/>
  <c r="F47" i="1" l="1"/>
  <c r="F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</authors>
  <commentList>
    <comment ref="D21" authorId="0" shapeId="0" xr:uid="{C439FAE2-04CE-44B7-9D61-27988C7F7F00}">
      <text>
        <r>
          <rPr>
            <b/>
            <sz val="9"/>
            <color indexed="81"/>
            <rFont val="Tahoma"/>
            <family val="2"/>
          </rPr>
          <t>Faltó de pago una renta del ICE por 11.649</t>
        </r>
      </text>
    </comment>
  </commentList>
</comments>
</file>

<file path=xl/sharedStrings.xml><?xml version="1.0" encoding="utf-8"?>
<sst xmlns="http://schemas.openxmlformats.org/spreadsheetml/2006/main" count="182" uniqueCount="140">
  <si>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</si>
  <si>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</si>
  <si>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</si>
  <si>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</si>
  <si>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</si>
  <si>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30 DE ABRIL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</si>
  <si>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</si>
  <si>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</si>
  <si>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</si>
  <si>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</si>
  <si>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</si>
  <si>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</si>
  <si>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</si>
  <si>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</si>
  <si>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</si>
  <si>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</si>
  <si>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</si>
  <si>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</si>
  <si>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</si>
  <si>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</si>
  <si>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</si>
  <si>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</si>
  <si>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</si>
  <si>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</si>
  <si>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</si>
  <si>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</si>
  <si>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</si>
  <si>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</si>
  <si>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</si>
  <si>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</si>
  <si>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</si>
  <si>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</si>
  <si>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</si>
  <si>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</si>
  <si>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</si>
  <si>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</si>
  <si>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</si>
  <si>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</si>
  <si>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</si>
  <si>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</si>
  <si>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</si>
  <si>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</si>
  <si>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</si>
  <si>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</si>
  <si>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</si>
  <si>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</si>
  <si>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</si>
  <si>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</si>
  <si>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</si>
  <si>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</si>
  <si>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</si>
  <si>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</si>
  <si>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</si>
  <si>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</si>
  <si>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</si>
  <si>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</si>
  <si>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</si>
  <si>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</si>
  <si>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</si>
  <si>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</si>
  <si>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</si>
  <si>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</si>
  <si>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</si>
  <si>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</si>
  <si>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</si>
  <si>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</si>
  <si>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</si>
  <si>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</si>
  <si>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</si>
  <si>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</si>
  <si>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</si>
  <si>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</si>
  <si>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</si>
  <si>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</si>
  <si>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</si>
  <si>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</si>
  <si>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</si>
  <si>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</si>
  <si>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</si>
  <si>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</si>
  <si>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</si>
  <si>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</si>
  <si>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</si>
  <si>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</si>
  <si>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</si>
  <si>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</si>
  <si>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</si>
  <si>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</si>
  <si>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</si>
  <si>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</si>
  <si>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</si>
  <si>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</si>
  <si>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</si>
  <si>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12-04-2023</t>
  </si>
  <si>
    <t>Caja Costarricense del Seguro Social-Marzo 2023</t>
  </si>
  <si>
    <t>0</t>
  </si>
  <si>
    <t>27-04-2023</t>
  </si>
  <si>
    <t>Contribuciones Estatales   - Marzo</t>
  </si>
  <si>
    <t>6.01.03</t>
  </si>
  <si>
    <t>Contribuciones Estatales - Marzo</t>
  </si>
  <si>
    <t xml:space="preserve">Contribuciones Estatales   - 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</si>
  <si>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</si>
  <si>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</si>
  <si>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</si>
  <si>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</si>
  <si>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</si>
  <si>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</si>
  <si>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</si>
  <si>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</si>
  <si>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SPMA-021</t>
  </si>
  <si>
    <t>049-2023</t>
  </si>
  <si>
    <t>Funcionarios De la Oficina Técnica de la CONAGEBIO I QUINCENA ABRIL 2023</t>
  </si>
  <si>
    <t>21-04-2023</t>
  </si>
  <si>
    <t>SPMA-022</t>
  </si>
  <si>
    <t>050-2023</t>
  </si>
  <si>
    <t>SERMULES S.A. -Marzo</t>
  </si>
  <si>
    <t>051-2023</t>
  </si>
  <si>
    <t>Compañía Nacional de Fuerza y Luz - Marzo</t>
  </si>
  <si>
    <t>053-2023</t>
  </si>
  <si>
    <t>Banco de Costa Rica - Marzo</t>
  </si>
  <si>
    <t>24-04-2023</t>
  </si>
  <si>
    <t>SPMA-023</t>
  </si>
  <si>
    <t>054-2023</t>
  </si>
  <si>
    <t>Adelanto de viáticos José Alfredo Hernandez U -  del 26 Abril</t>
  </si>
  <si>
    <t>Adelanto de viáticos Jorge Brenes G -  del 26 Abril</t>
  </si>
  <si>
    <t>25-04-2023</t>
  </si>
  <si>
    <t>SPMA-024</t>
  </si>
  <si>
    <t>055-2023</t>
  </si>
  <si>
    <t>Funcionarios de la Oficina Técnica de la CONAGEBIO 2 QUINCENA ABRIL 2023</t>
  </si>
  <si>
    <t>056-2023</t>
  </si>
  <si>
    <t>ASOMINAE - Funcionarios Abril</t>
  </si>
  <si>
    <t>057-2023</t>
  </si>
  <si>
    <t>COOPECAJA RL -Abril</t>
  </si>
  <si>
    <t>058-2023</t>
  </si>
  <si>
    <t>BANCO POPULAR - Abril</t>
  </si>
  <si>
    <t>060-2023</t>
  </si>
  <si>
    <t>ASOMINAE - PATRONAL Abril</t>
  </si>
  <si>
    <t>GASTO ABRIL</t>
  </si>
  <si>
    <t>TOTAL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</si>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</sst>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4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ourier"/>
      <family val="3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Arial Black"/>
      <family val="2"/>
    </font>
    <font>
      <b/>
      <sz val="11"/>
      <name val="Courier"/>
    </font>
    <font>
      <sz val="11"/>
      <color rgb="FFFF0000"/>
      <name val="Courier"/>
      <family val="3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0" borderId="13" xfId="1" applyNumberFormat="1" applyFont="1" applyBorder="1"/>
    <xf numFmtId="4" fontId="12" fillId="2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0" borderId="10" xfId="0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0" borderId="0" xfId="1" applyNumberFormat="1" applyFont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9" fontId="12" fillId="0" borderId="13" xfId="1" applyNumberFormat="1" applyFont="1" applyBorder="1" applyAlignment="1">
      <alignment horizontal="center"/>
    </xf>
    <xf numFmtId="4" fontId="9" fillId="4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9" fontId="9" fillId="0" borderId="13" xfId="1" applyNumberFormat="1" applyFont="1" applyBorder="1" applyAlignment="1">
      <alignment horizontal="center"/>
    </xf>
    <xf numFmtId="49" fontId="10" fillId="0" borderId="13" xfId="1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" fontId="8" fillId="2" borderId="13" xfId="1" applyNumberFormat="1" applyFont="1" applyFill="1" applyBorder="1" applyAlignment="1">
      <alignment horizontal="right"/>
    </xf>
    <xf numFmtId="4" fontId="9" fillId="2" borderId="0" xfId="1" applyNumberFormat="1" applyFont="1" applyFill="1" applyAlignment="1">
      <alignment horizontal="center"/>
    </xf>
    <xf numFmtId="49" fontId="9" fillId="2" borderId="13" xfId="1" applyNumberFormat="1" applyFont="1" applyFill="1" applyBorder="1" applyAlignment="1">
      <alignment horizontal="center"/>
    </xf>
    <xf numFmtId="4" fontId="9" fillId="2" borderId="13" xfId="1" applyNumberFormat="1" applyFont="1" applyFill="1" applyBorder="1" applyAlignment="1">
      <alignment horizontal="right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4" fillId="2" borderId="0" xfId="0" applyFont="1" applyFill="1"/>
    <xf numFmtId="4" fontId="9" fillId="0" borderId="0" xfId="0" applyNumberFormat="1" applyFont="1" applyAlignment="1">
      <alignment horizontal="center"/>
    </xf>
    <xf numFmtId="49" fontId="15" fillId="0" borderId="15" xfId="1" applyNumberFormat="1" applyFont="1" applyBorder="1" applyAlignment="1">
      <alignment horizontal="center"/>
    </xf>
    <xf numFmtId="49" fontId="16" fillId="0" borderId="15" xfId="1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Alignment="1">
      <alignment horizontal="center"/>
    </xf>
    <xf numFmtId="4" fontId="12" fillId="0" borderId="13" xfId="0" applyNumberFormat="1" applyFont="1" applyBorder="1" applyAlignment="1">
      <alignment horizontal="right"/>
    </xf>
    <xf numFmtId="49" fontId="17" fillId="0" borderId="15" xfId="1" applyNumberFormat="1" applyFont="1" applyBorder="1" applyAlignment="1">
      <alignment horizontal="center"/>
    </xf>
    <xf numFmtId="0" fontId="14" fillId="4" borderId="0" xfId="0" applyFont="1" applyFill="1"/>
    <xf numFmtId="0" fontId="18" fillId="4" borderId="9" xfId="0" applyFont="1" applyFill="1" applyBorder="1"/>
    <xf numFmtId="49" fontId="16" fillId="0" borderId="15" xfId="0" applyNumberFormat="1" applyFont="1" applyBorder="1" applyAlignment="1">
      <alignment horizontal="center"/>
    </xf>
    <xf numFmtId="4" fontId="9" fillId="0" borderId="13" xfId="1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8" fillId="0" borderId="13" xfId="1" applyNumberFormat="1" applyFont="1" applyBorder="1" applyAlignment="1">
      <alignment horizontal="center"/>
    </xf>
    <xf numFmtId="4" fontId="8" fillId="0" borderId="13" xfId="1" applyNumberFormat="1" applyFont="1" applyBorder="1" applyAlignment="1">
      <alignment horizontal="right"/>
    </xf>
    <xf numFmtId="4" fontId="2" fillId="0" borderId="13" xfId="0" applyNumberFormat="1" applyFont="1" applyBorder="1" applyAlignment="1">
      <alignment horizontal="right"/>
    </xf>
    <xf numFmtId="49" fontId="15" fillId="0" borderId="15" xfId="0" applyNumberFormat="1" applyFont="1" applyBorder="1" applyAlignment="1">
      <alignment horizontal="center"/>
    </xf>
    <xf numFmtId="49" fontId="9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right"/>
    </xf>
    <xf numFmtId="49" fontId="8" fillId="0" borderId="0" xfId="1" applyNumberFormat="1" applyFont="1" applyAlignment="1">
      <alignment wrapText="1"/>
    </xf>
    <xf numFmtId="4" fontId="19" fillId="0" borderId="0" xfId="1" applyNumberFormat="1" applyFont="1"/>
    <xf numFmtId="165" fontId="7" fillId="0" borderId="13" xfId="0" applyNumberFormat="1" applyFont="1" applyBorder="1" applyAlignment="1">
      <alignment horizontal="right"/>
    </xf>
    <xf numFmtId="165" fontId="7" fillId="0" borderId="13" xfId="0" applyNumberFormat="1" applyFont="1" applyBorder="1" applyAlignment="1">
      <alignment horizontal="center"/>
    </xf>
    <xf numFmtId="49" fontId="9" fillId="0" borderId="0" xfId="1" applyNumberFormat="1" applyFont="1"/>
    <xf numFmtId="49" fontId="9" fillId="0" borderId="0" xfId="0" applyNumberFormat="1" applyFont="1" applyAlignment="1">
      <alignment wrapText="1"/>
    </xf>
    <xf numFmtId="4" fontId="8" fillId="3" borderId="13" xfId="0" applyNumberFormat="1" applyFont="1" applyFill="1" applyBorder="1" applyAlignment="1">
      <alignment horizontal="center"/>
    </xf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20" fillId="2" borderId="0" xfId="0" applyFont="1" applyFill="1"/>
    <xf numFmtId="49" fontId="10" fillId="0" borderId="13" xfId="0" applyNumberFormat="1" applyFont="1" applyBorder="1" applyAlignment="1">
      <alignment horizontal="center"/>
    </xf>
    <xf numFmtId="4" fontId="9" fillId="0" borderId="13" xfId="0" applyNumberFormat="1" applyFont="1" applyBorder="1" applyAlignment="1">
      <alignment horizontal="center" wrapText="1"/>
    </xf>
    <xf numFmtId="49" fontId="21" fillId="0" borderId="15" xfId="0" applyNumberFormat="1" applyFont="1" applyBorder="1" applyAlignment="1">
      <alignment horizontal="center"/>
    </xf>
    <xf numFmtId="49" fontId="9" fillId="0" borderId="0" xfId="0" applyNumberFormat="1" applyFont="1"/>
    <xf numFmtId="4" fontId="9" fillId="2" borderId="13" xfId="0" applyNumberFormat="1" applyFont="1" applyFill="1" applyBorder="1" applyAlignment="1">
      <alignment horizontal="right"/>
    </xf>
    <xf numFmtId="49" fontId="11" fillId="0" borderId="0" xfId="0" applyNumberFormat="1" applyFont="1" applyAlignment="1">
      <alignment wrapText="1"/>
    </xf>
    <xf numFmtId="49" fontId="12" fillId="0" borderId="13" xfId="0" applyNumberFormat="1" applyFont="1" applyBorder="1" applyAlignment="1">
      <alignment horizontal="center"/>
    </xf>
    <xf numFmtId="4" fontId="0" fillId="0" borderId="0" xfId="0" applyNumberFormat="1"/>
    <xf numFmtId="49" fontId="9" fillId="0" borderId="15" xfId="0" applyNumberFormat="1" applyFont="1" applyBorder="1" applyAlignment="1">
      <alignment horizontal="center"/>
    </xf>
    <xf numFmtId="4" fontId="11" fillId="2" borderId="13" xfId="0" applyNumberFormat="1" applyFont="1" applyFill="1" applyBorder="1" applyAlignment="1">
      <alignment horizontal="right"/>
    </xf>
    <xf numFmtId="49" fontId="22" fillId="0" borderId="13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right"/>
    </xf>
    <xf numFmtId="49" fontId="11" fillId="0" borderId="13" xfId="0" applyNumberFormat="1" applyFont="1" applyBorder="1" applyAlignment="1">
      <alignment horizontal="center"/>
    </xf>
    <xf numFmtId="165" fontId="0" fillId="0" borderId="0" xfId="0" applyNumberFormat="1"/>
    <xf numFmtId="49" fontId="9" fillId="0" borderId="13" xfId="0" applyNumberFormat="1" applyFont="1" applyBorder="1" applyAlignment="1">
      <alignment wrapText="1"/>
    </xf>
    <xf numFmtId="49" fontId="12" fillId="0" borderId="0" xfId="0" applyNumberFormat="1" applyFont="1"/>
    <xf numFmtId="0" fontId="0" fillId="2" borderId="0" xfId="0" applyFill="1"/>
    <xf numFmtId="49" fontId="12" fillId="0" borderId="0" xfId="0" applyNumberFormat="1" applyFont="1" applyAlignment="1">
      <alignment wrapText="1"/>
    </xf>
  </cellXfs>
  <cellStyles count="2">
    <cellStyle name="Normal" xfId="0" builtinId="0"/>
    <cellStyle name="Normal 2" xfId="1" xr:uid="{9EE2D7AC-E554-43FB-ACD5-B9D57C7B44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DA3C-F528-4F27-8E6F-5AD65AE176E3}">
  <dimension ref="A1:DS188"/>
  <sheetViews>
    <sheetView tabSelected="1" zoomScale="77" zoomScaleNormal="77" workbookViewId="0">
      <pane ySplit="8" topLeftCell="A9" activePane="bottomLeft" state="frozen"/>
      <selection pane="bottomLeft" activeCell="D25" sqref="D25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43.77734375" customWidth="1"/>
    <col min="4" max="4" width="18.5546875" style="167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58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58" customWidth="1"/>
    <col min="40" max="40" width="5.77734375" style="158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/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/>
      <c r="E3" s="17"/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/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>
        <f>D38+D32</f>
        <v>6037629.8200000003</v>
      </c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66"/>
      <c r="E11" s="74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5" t="s">
        <v>93</v>
      </c>
      <c r="C12" s="76" t="s">
        <v>94</v>
      </c>
      <c r="D12" s="77">
        <v>4392048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5"/>
      <c r="C13" s="76"/>
      <c r="D13" s="78"/>
      <c r="E13" s="67" t="s">
        <v>95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79" t="s">
        <v>96</v>
      </c>
      <c r="C14" s="76" t="s">
        <v>97</v>
      </c>
      <c r="D14" s="77">
        <v>202644.14</v>
      </c>
      <c r="E14" s="80" t="s">
        <v>98</v>
      </c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79" t="s">
        <v>96</v>
      </c>
      <c r="C15" s="76" t="s">
        <v>99</v>
      </c>
      <c r="D15" s="77">
        <v>35929.81</v>
      </c>
      <c r="E15" s="80" t="s">
        <v>98</v>
      </c>
      <c r="F15" s="81"/>
      <c r="G15" s="81"/>
      <c r="H15" s="81"/>
      <c r="I15" s="81"/>
      <c r="J15" s="82"/>
      <c r="K15" s="82"/>
      <c r="L15" s="83"/>
      <c r="M15" s="83"/>
      <c r="N15" s="83"/>
      <c r="O15" s="83"/>
      <c r="P15" s="81"/>
      <c r="Q15" s="82"/>
      <c r="R15" s="83"/>
      <c r="S15" s="38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x14ac:dyDescent="0.25">
      <c r="A16" s="63"/>
      <c r="B16" s="79"/>
      <c r="C16" s="76" t="s">
        <v>100</v>
      </c>
      <c r="D16" s="77"/>
      <c r="E16" s="84"/>
      <c r="F16" s="85"/>
      <c r="G16" s="85"/>
      <c r="H16" s="85"/>
      <c r="I16" s="85"/>
      <c r="J16" s="86"/>
      <c r="K16" s="86"/>
      <c r="L16" s="84"/>
      <c r="M16" s="84"/>
      <c r="N16" s="84"/>
      <c r="O16" s="84"/>
      <c r="P16" s="85"/>
      <c r="Q16" s="86"/>
      <c r="R16" s="84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79"/>
      <c r="C17" s="76" t="s">
        <v>101</v>
      </c>
      <c r="D17" s="77"/>
      <c r="E17" s="84" t="s">
        <v>95</v>
      </c>
      <c r="F17" s="85"/>
      <c r="G17" s="85"/>
      <c r="H17" s="85"/>
      <c r="I17" s="85"/>
      <c r="J17" s="86"/>
      <c r="K17" s="86"/>
      <c r="L17" s="84"/>
      <c r="M17" s="84"/>
      <c r="N17" s="84"/>
      <c r="O17" s="84"/>
      <c r="P17" s="85"/>
      <c r="Q17" s="86"/>
      <c r="R17" s="84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87"/>
      <c r="B18" s="88"/>
      <c r="C18" s="89"/>
      <c r="D18" s="90"/>
      <c r="E18" s="91" t="s">
        <v>24</v>
      </c>
      <c r="F18" s="92" t="s">
        <v>102</v>
      </c>
      <c r="G18" s="92" t="s">
        <v>25</v>
      </c>
      <c r="H18" s="92" t="s">
        <v>26</v>
      </c>
      <c r="I18" s="92" t="s">
        <v>28</v>
      </c>
      <c r="J18" s="92" t="s">
        <v>103</v>
      </c>
      <c r="K18" s="92" t="s">
        <v>104</v>
      </c>
      <c r="L18" s="92" t="s">
        <v>35</v>
      </c>
      <c r="M18" s="92" t="s">
        <v>36</v>
      </c>
      <c r="N18" s="92" t="s">
        <v>105</v>
      </c>
      <c r="O18" s="92" t="s">
        <v>106</v>
      </c>
      <c r="P18" s="93" t="s">
        <v>47</v>
      </c>
      <c r="Q18" s="92" t="s">
        <v>49</v>
      </c>
      <c r="R18" s="92" t="s">
        <v>64</v>
      </c>
      <c r="S18" s="94" t="s">
        <v>65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79"/>
      <c r="C19" s="95" t="s">
        <v>107</v>
      </c>
      <c r="D19" s="77"/>
      <c r="E19" s="96"/>
      <c r="F19" s="97"/>
      <c r="G19" s="98"/>
      <c r="H19" s="97"/>
      <c r="I19" s="98"/>
      <c r="J19" s="97"/>
      <c r="K19" s="97"/>
      <c r="L19" s="98"/>
      <c r="M19" s="97"/>
      <c r="N19" s="97"/>
      <c r="O19" s="97"/>
      <c r="P19" s="98"/>
      <c r="Q19" s="84"/>
      <c r="R19" s="84"/>
      <c r="S19" s="98">
        <f>28017+324442+68499</f>
        <v>420958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79"/>
      <c r="C20" s="95" t="s">
        <v>108</v>
      </c>
      <c r="D20" s="77">
        <f>SUM(E20:S20)</f>
        <v>0</v>
      </c>
      <c r="E20" s="96"/>
      <c r="F20" s="97"/>
      <c r="G20" s="98"/>
      <c r="H20" s="97"/>
      <c r="I20" s="98"/>
      <c r="J20" s="97"/>
      <c r="K20" s="97"/>
      <c r="L20" s="98"/>
      <c r="M20" s="97"/>
      <c r="N20" s="97"/>
      <c r="O20" s="97"/>
      <c r="P20" s="98"/>
      <c r="Q20" s="99"/>
      <c r="R20" s="99"/>
      <c r="S20" s="99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100"/>
      <c r="C21" s="95"/>
      <c r="D21" s="101"/>
      <c r="E21" s="96"/>
      <c r="F21" s="97"/>
      <c r="G21" s="98"/>
      <c r="H21" s="97"/>
      <c r="I21" s="98"/>
      <c r="J21" s="97"/>
      <c r="K21" s="97"/>
      <c r="L21" s="98"/>
      <c r="M21" s="97"/>
      <c r="N21" s="97"/>
      <c r="O21" s="97"/>
      <c r="P21" s="98"/>
      <c r="Q21" s="102"/>
      <c r="R21" s="102"/>
      <c r="S21" s="102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103" t="s">
        <v>93</v>
      </c>
      <c r="B22" s="104" t="s">
        <v>109</v>
      </c>
      <c r="C22" s="105"/>
      <c r="D22" s="106">
        <f>SUM(D23:D25)</f>
        <v>6173157.8200000003</v>
      </c>
      <c r="E22" s="67">
        <v>0</v>
      </c>
      <c r="F22" s="97"/>
      <c r="G22" s="98"/>
      <c r="H22" s="97"/>
      <c r="I22" s="98"/>
      <c r="J22" s="97"/>
      <c r="K22" s="97"/>
      <c r="L22" s="98"/>
      <c r="M22" s="97"/>
      <c r="N22" s="97"/>
      <c r="O22" s="97"/>
      <c r="P22" s="98"/>
      <c r="Q22" s="107"/>
      <c r="R22" s="45"/>
      <c r="S22" s="44"/>
      <c r="T22" s="44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31.5" customHeight="1" x14ac:dyDescent="0.25">
      <c r="A23" s="63"/>
      <c r="B23" s="108" t="s">
        <v>110</v>
      </c>
      <c r="C23" s="105" t="s">
        <v>111</v>
      </c>
      <c r="D23" s="109">
        <v>6173157.8200000003</v>
      </c>
      <c r="E23" s="67"/>
      <c r="F23" s="107"/>
      <c r="G23" s="110"/>
      <c r="H23" s="107"/>
      <c r="I23" s="111"/>
      <c r="J23" s="107"/>
      <c r="K23" s="107"/>
      <c r="L23" s="110"/>
      <c r="M23" s="107"/>
      <c r="N23" s="107"/>
      <c r="O23" s="107"/>
      <c r="P23" s="110"/>
      <c r="Q23" s="107"/>
      <c r="R23" s="45"/>
      <c r="S23" s="44"/>
      <c r="T23" s="44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x14ac:dyDescent="0.25">
      <c r="A24" s="63"/>
      <c r="B24" s="100"/>
      <c r="C24" s="95"/>
      <c r="D24" s="109"/>
      <c r="E24" s="67"/>
      <c r="F24" s="107"/>
      <c r="G24" s="110"/>
      <c r="H24" s="107"/>
      <c r="I24" s="111"/>
      <c r="J24" s="107"/>
      <c r="K24" s="107"/>
      <c r="L24" s="110"/>
      <c r="M24" s="107"/>
      <c r="N24" s="107"/>
      <c r="O24" s="107"/>
      <c r="P24" s="110"/>
      <c r="Q24" s="107"/>
      <c r="R24" s="45"/>
      <c r="S24" s="44"/>
      <c r="T24" s="44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5" customHeight="1" x14ac:dyDescent="0.25">
      <c r="A25" s="63"/>
      <c r="B25" s="100"/>
      <c r="C25" s="95"/>
      <c r="D25" s="109"/>
      <c r="E25" s="67"/>
      <c r="F25" s="107"/>
      <c r="G25" s="110"/>
      <c r="H25" s="107"/>
      <c r="I25" s="111"/>
      <c r="J25" s="107"/>
      <c r="K25" s="107"/>
      <c r="L25" s="110"/>
      <c r="M25" s="107"/>
      <c r="N25" s="107"/>
      <c r="O25" s="107"/>
      <c r="P25" s="110"/>
      <c r="Q25" s="107"/>
      <c r="R25" s="45"/>
      <c r="S25" s="44"/>
      <c r="T25" s="44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x14ac:dyDescent="0.25">
      <c r="A26" s="63"/>
      <c r="B26" s="100"/>
      <c r="C26" s="95"/>
      <c r="D26" s="109"/>
      <c r="E26" s="109"/>
      <c r="F26" s="107"/>
      <c r="G26" s="110"/>
      <c r="H26" s="107"/>
      <c r="I26" s="111"/>
      <c r="J26" s="107"/>
      <c r="K26" s="107"/>
      <c r="L26" s="110"/>
      <c r="M26" s="107"/>
      <c r="N26" s="107"/>
      <c r="O26" s="107"/>
      <c r="P26" s="110"/>
      <c r="Q26" s="107"/>
      <c r="R26" s="45"/>
      <c r="S26" s="44"/>
      <c r="T26" s="44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x14ac:dyDescent="0.25">
      <c r="A27" s="103" t="s">
        <v>112</v>
      </c>
      <c r="B27" s="104" t="s">
        <v>113</v>
      </c>
      <c r="C27" s="105"/>
      <c r="D27" s="106">
        <f>SUM(D28:D30)</f>
        <v>684689.26</v>
      </c>
      <c r="E27" s="109"/>
      <c r="F27" s="107"/>
      <c r="G27" s="110"/>
      <c r="H27" s="107"/>
      <c r="I27" s="111"/>
      <c r="J27" s="107"/>
      <c r="K27" s="107"/>
      <c r="L27" s="110"/>
      <c r="M27" s="107"/>
      <c r="N27" s="107"/>
      <c r="O27" s="107"/>
      <c r="P27" s="110"/>
      <c r="Q27" s="107"/>
      <c r="R27" s="45"/>
      <c r="S27" s="44"/>
      <c r="T27" s="4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15" customHeight="1" x14ac:dyDescent="0.25">
      <c r="A28" s="63"/>
      <c r="B28" s="100" t="s">
        <v>114</v>
      </c>
      <c r="C28" s="105" t="s">
        <v>115</v>
      </c>
      <c r="D28" s="109">
        <v>570453.41</v>
      </c>
      <c r="E28" s="67" t="s">
        <v>35</v>
      </c>
      <c r="F28" s="107">
        <v>10278</v>
      </c>
      <c r="G28" s="110">
        <f>D28+F28</f>
        <v>580731.41</v>
      </c>
      <c r="H28" s="107"/>
      <c r="I28" s="111"/>
      <c r="J28" s="107"/>
      <c r="K28" s="107"/>
      <c r="L28" s="110"/>
      <c r="M28" s="107"/>
      <c r="N28" s="107"/>
      <c r="O28" s="107"/>
      <c r="P28" s="110"/>
      <c r="Q28" s="107"/>
      <c r="R28" s="45"/>
      <c r="S28" s="44"/>
      <c r="T28" s="44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15" customHeight="1" x14ac:dyDescent="0.25">
      <c r="A29" s="63"/>
      <c r="B29" s="100" t="s">
        <v>116</v>
      </c>
      <c r="C29" s="95" t="s">
        <v>117</v>
      </c>
      <c r="D29" s="109">
        <v>84235.85</v>
      </c>
      <c r="E29" s="67" t="s">
        <v>26</v>
      </c>
      <c r="F29" s="107"/>
      <c r="G29" s="110"/>
      <c r="H29" s="107"/>
      <c r="I29" s="111"/>
      <c r="J29" s="107"/>
      <c r="K29" s="107"/>
      <c r="L29" s="110"/>
      <c r="M29" s="107"/>
      <c r="N29" s="107"/>
      <c r="O29" s="107"/>
      <c r="P29" s="110"/>
      <c r="Q29" s="107"/>
      <c r="R29" s="45"/>
      <c r="S29" s="44"/>
      <c r="T29" s="44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ht="15" customHeight="1" x14ac:dyDescent="0.25">
      <c r="A30" s="63"/>
      <c r="B30" s="103" t="s">
        <v>118</v>
      </c>
      <c r="C30" s="105" t="s">
        <v>119</v>
      </c>
      <c r="D30" s="109">
        <v>30000</v>
      </c>
      <c r="E30" s="67" t="s">
        <v>50</v>
      </c>
      <c r="F30" s="68"/>
      <c r="G30" s="68"/>
      <c r="H30" s="68"/>
      <c r="I30" s="69"/>
      <c r="J30" s="44"/>
      <c r="K30" s="44"/>
      <c r="L30" s="44"/>
      <c r="M30" s="44"/>
      <c r="N30" s="45"/>
      <c r="O30" s="45"/>
      <c r="P30" s="45"/>
      <c r="Q30" s="45"/>
      <c r="R30" s="45"/>
      <c r="S30" s="44"/>
      <c r="T30" s="44"/>
      <c r="U30" s="44"/>
      <c r="V30" s="44"/>
      <c r="W30" s="44"/>
      <c r="X30" s="44"/>
      <c r="Y30" s="44"/>
      <c r="Z30" s="46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70"/>
      <c r="AO30" s="48"/>
      <c r="AP30" s="71"/>
      <c r="AQ30" s="69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50"/>
      <c r="BI30" s="50"/>
      <c r="BJ30" s="50"/>
      <c r="BK30" s="50"/>
      <c r="BL30" s="50"/>
      <c r="BM30" s="50"/>
      <c r="BN30" s="50"/>
      <c r="BO30" s="50"/>
      <c r="BP30" s="50"/>
      <c r="BQ30" s="72"/>
      <c r="BR30" s="51"/>
      <c r="BS30" s="51"/>
      <c r="BT30" s="51"/>
      <c r="BU30" s="44"/>
    </row>
    <row r="31" spans="1:73" ht="15" customHeight="1" x14ac:dyDescent="0.25">
      <c r="A31" s="63"/>
      <c r="B31" s="103"/>
      <c r="C31" s="105"/>
      <c r="D31" s="109"/>
      <c r="E31" s="67"/>
      <c r="F31" s="68"/>
      <c r="G31" s="68"/>
      <c r="H31" s="68"/>
      <c r="I31" s="69"/>
      <c r="J31" s="44"/>
      <c r="K31" s="44"/>
      <c r="L31" s="44"/>
      <c r="M31" s="44"/>
      <c r="N31" s="45"/>
      <c r="O31" s="45"/>
      <c r="P31" s="45"/>
      <c r="Q31" s="45"/>
      <c r="R31" s="45"/>
      <c r="S31" s="44"/>
      <c r="T31" s="44"/>
      <c r="U31" s="44"/>
      <c r="V31" s="44"/>
      <c r="W31" s="44"/>
      <c r="X31" s="44"/>
      <c r="Y31" s="44"/>
      <c r="Z31" s="46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70"/>
      <c r="AO31" s="48"/>
      <c r="AP31" s="71"/>
      <c r="AQ31" s="69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50"/>
      <c r="BI31" s="50"/>
      <c r="BJ31" s="50"/>
      <c r="BK31" s="50"/>
      <c r="BL31" s="50"/>
      <c r="BM31" s="50"/>
      <c r="BN31" s="50"/>
      <c r="BO31" s="50"/>
      <c r="BP31" s="50"/>
      <c r="BQ31" s="72"/>
      <c r="BR31" s="51"/>
      <c r="BS31" s="51"/>
      <c r="BT31" s="51"/>
      <c r="BU31" s="44"/>
    </row>
    <row r="32" spans="1:73" s="117" customFormat="1" ht="30" customHeight="1" x14ac:dyDescent="0.25">
      <c r="A32" s="103" t="s">
        <v>120</v>
      </c>
      <c r="B32" s="104" t="s">
        <v>121</v>
      </c>
      <c r="C32" s="105"/>
      <c r="D32" s="106">
        <f>SUM(D33:D34)</f>
        <v>27600</v>
      </c>
      <c r="E32" s="67"/>
      <c r="F32" s="68"/>
      <c r="G32" s="68"/>
      <c r="H32" s="68"/>
      <c r="I32" s="69"/>
      <c r="J32" s="44"/>
      <c r="K32" s="44"/>
      <c r="L32" s="44"/>
      <c r="M32" s="44"/>
      <c r="N32" s="45"/>
      <c r="O32" s="45"/>
      <c r="P32" s="45"/>
      <c r="Q32" s="45"/>
      <c r="R32" s="45"/>
      <c r="S32" s="44"/>
      <c r="T32" s="44"/>
      <c r="U32" s="44"/>
      <c r="V32" s="44"/>
      <c r="W32" s="44"/>
      <c r="X32" s="44"/>
      <c r="Y32" s="44"/>
      <c r="Z32" s="68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3"/>
      <c r="AQ32" s="114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5"/>
      <c r="BI32" s="115"/>
      <c r="BJ32" s="115"/>
      <c r="BK32" s="115"/>
      <c r="BL32" s="115"/>
      <c r="BM32" s="115"/>
      <c r="BN32" s="115"/>
      <c r="BO32" s="115"/>
      <c r="BP32" s="115"/>
      <c r="BQ32" s="116"/>
      <c r="BR32" s="115"/>
      <c r="BS32" s="115"/>
      <c r="BT32" s="115"/>
      <c r="BU32" s="115"/>
    </row>
    <row r="33" spans="1:123" s="117" customFormat="1" ht="30" customHeight="1" x14ac:dyDescent="0.25">
      <c r="A33" s="63"/>
      <c r="B33" s="108" t="s">
        <v>122</v>
      </c>
      <c r="C33" s="105" t="s">
        <v>123</v>
      </c>
      <c r="D33" s="109">
        <v>13800</v>
      </c>
      <c r="E33" s="67" t="s">
        <v>38</v>
      </c>
      <c r="F33" s="68"/>
      <c r="G33" s="68"/>
      <c r="H33" s="68"/>
      <c r="I33" s="69"/>
      <c r="J33" s="44"/>
      <c r="K33" s="44"/>
      <c r="L33" s="44"/>
      <c r="M33" s="44"/>
      <c r="N33" s="45"/>
      <c r="O33" s="45"/>
      <c r="P33" s="45"/>
      <c r="Q33" s="45"/>
      <c r="R33" s="45"/>
      <c r="S33" s="44"/>
      <c r="T33" s="44"/>
      <c r="U33" s="44"/>
      <c r="V33" s="44"/>
      <c r="W33" s="44"/>
      <c r="X33" s="44"/>
      <c r="Y33" s="44"/>
      <c r="Z33" s="68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4"/>
      <c r="AO33" s="112"/>
      <c r="AP33" s="118"/>
      <c r="AQ33" s="114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5"/>
      <c r="BI33" s="115"/>
      <c r="BJ33" s="115"/>
      <c r="BK33" s="115"/>
      <c r="BL33" s="115"/>
      <c r="BM33" s="115"/>
      <c r="BN33" s="115"/>
      <c r="BO33" s="115"/>
      <c r="BP33" s="115"/>
      <c r="BQ33" s="116"/>
      <c r="BR33" s="115"/>
      <c r="BS33" s="115"/>
      <c r="BT33" s="115"/>
      <c r="BU33" s="115"/>
    </row>
    <row r="34" spans="1:123" s="117" customFormat="1" ht="30" customHeight="1" x14ac:dyDescent="0.25">
      <c r="A34" s="63"/>
      <c r="B34" s="108" t="s">
        <v>122</v>
      </c>
      <c r="C34" s="105" t="s">
        <v>124</v>
      </c>
      <c r="D34" s="109">
        <v>13800</v>
      </c>
      <c r="E34" s="67" t="s">
        <v>38</v>
      </c>
      <c r="F34" s="68"/>
      <c r="G34" s="68"/>
      <c r="H34" s="68"/>
      <c r="I34" s="69"/>
      <c r="J34" s="44"/>
      <c r="K34" s="44"/>
      <c r="L34" s="44"/>
      <c r="M34" s="44"/>
      <c r="N34" s="45"/>
      <c r="O34" s="45"/>
      <c r="P34" s="45"/>
      <c r="Q34" s="45"/>
      <c r="R34" s="45"/>
      <c r="S34" s="44"/>
      <c r="T34" s="44"/>
      <c r="U34" s="44"/>
      <c r="V34" s="44"/>
      <c r="W34" s="44"/>
      <c r="X34" s="44"/>
      <c r="Y34" s="44"/>
      <c r="Z34" s="68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4"/>
      <c r="AO34" s="112"/>
      <c r="AP34" s="118"/>
      <c r="AQ34" s="114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5"/>
      <c r="BI34" s="115"/>
      <c r="BJ34" s="115"/>
      <c r="BK34" s="115"/>
      <c r="BL34" s="115"/>
      <c r="BM34" s="115"/>
      <c r="BN34" s="115"/>
      <c r="BO34" s="115"/>
      <c r="BP34" s="115"/>
      <c r="BQ34" s="116"/>
      <c r="BR34" s="115"/>
      <c r="BS34" s="115"/>
      <c r="BT34" s="115"/>
      <c r="BU34" s="115"/>
    </row>
    <row r="35" spans="1:123" s="117" customFormat="1" ht="30" customHeight="1" x14ac:dyDescent="0.25">
      <c r="A35" s="63"/>
      <c r="B35" s="108"/>
      <c r="C35" s="105"/>
      <c r="D35" s="109"/>
      <c r="E35" s="67"/>
      <c r="F35" s="68"/>
      <c r="G35" s="68"/>
      <c r="H35" s="68"/>
      <c r="I35" s="69"/>
      <c r="J35" s="44"/>
      <c r="K35" s="44"/>
      <c r="L35" s="44"/>
      <c r="M35" s="44"/>
      <c r="N35" s="45"/>
      <c r="O35" s="45"/>
      <c r="P35" s="45"/>
      <c r="Q35" s="45"/>
      <c r="R35" s="45"/>
      <c r="S35" s="44"/>
      <c r="T35" s="44"/>
      <c r="U35" s="44"/>
      <c r="V35" s="44"/>
      <c r="W35" s="44"/>
      <c r="X35" s="44"/>
      <c r="Y35" s="44"/>
      <c r="Z35" s="68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4"/>
      <c r="AO35" s="112"/>
      <c r="AP35" s="118"/>
      <c r="AQ35" s="114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5"/>
      <c r="BI35" s="115"/>
      <c r="BJ35" s="115"/>
      <c r="BK35" s="115"/>
      <c r="BL35" s="115"/>
      <c r="BM35" s="115"/>
      <c r="BN35" s="115"/>
      <c r="BO35" s="115"/>
      <c r="BP35" s="115"/>
      <c r="BQ35" s="116"/>
      <c r="BR35" s="115"/>
      <c r="BS35" s="115"/>
      <c r="BT35" s="115"/>
      <c r="BU35" s="115"/>
    </row>
    <row r="36" spans="1:123" s="117" customFormat="1" ht="30" customHeight="1" x14ac:dyDescent="0.25">
      <c r="A36" s="63"/>
      <c r="B36" s="108"/>
      <c r="C36" s="105"/>
      <c r="D36" s="109"/>
      <c r="E36" s="67"/>
      <c r="F36" s="68"/>
      <c r="G36" s="68"/>
      <c r="H36" s="68"/>
      <c r="I36" s="69"/>
      <c r="J36" s="44"/>
      <c r="K36" s="44"/>
      <c r="L36" s="44"/>
      <c r="M36" s="44"/>
      <c r="N36" s="45"/>
      <c r="O36" s="45"/>
      <c r="P36" s="45"/>
      <c r="Q36" s="45"/>
      <c r="R36" s="45"/>
      <c r="S36" s="44"/>
      <c r="T36" s="44"/>
      <c r="U36" s="44"/>
      <c r="V36" s="44"/>
      <c r="W36" s="44"/>
      <c r="X36" s="44"/>
      <c r="Y36" s="44"/>
      <c r="Z36" s="68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4"/>
      <c r="AO36" s="112"/>
      <c r="AP36" s="118"/>
      <c r="AQ36" s="114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5"/>
      <c r="BI36" s="115"/>
      <c r="BJ36" s="115"/>
      <c r="BK36" s="115"/>
      <c r="BL36" s="115"/>
      <c r="BM36" s="115"/>
      <c r="BN36" s="115"/>
      <c r="BO36" s="115"/>
      <c r="BP36" s="115"/>
      <c r="BQ36" s="116"/>
      <c r="BR36" s="115"/>
      <c r="BS36" s="115"/>
      <c r="BT36" s="115"/>
      <c r="BU36" s="115"/>
    </row>
    <row r="37" spans="1:123" s="117" customFormat="1" ht="30" customHeight="1" x14ac:dyDescent="0.25">
      <c r="A37" s="103" t="s">
        <v>125</v>
      </c>
      <c r="B37" s="104" t="s">
        <v>126</v>
      </c>
      <c r="C37" s="105"/>
      <c r="D37" s="106">
        <f>SUM(D38:D42)</f>
        <v>7062994.6699999999</v>
      </c>
      <c r="E37" s="67"/>
      <c r="F37" s="68"/>
      <c r="G37" s="68"/>
      <c r="H37" s="68"/>
      <c r="I37" s="69"/>
      <c r="J37" s="44"/>
      <c r="K37" s="44"/>
      <c r="L37" s="44"/>
      <c r="M37" s="44"/>
      <c r="N37" s="45"/>
      <c r="O37" s="45"/>
      <c r="P37" s="45"/>
      <c r="Q37" s="45"/>
      <c r="R37" s="45"/>
      <c r="S37" s="44"/>
      <c r="T37" s="44"/>
      <c r="U37" s="44"/>
      <c r="V37" s="44"/>
      <c r="W37" s="44"/>
      <c r="X37" s="44"/>
      <c r="Y37" s="44"/>
      <c r="Z37" s="68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4"/>
      <c r="AO37" s="112"/>
      <c r="AP37" s="118"/>
      <c r="AQ37" s="114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5"/>
      <c r="BI37" s="115"/>
      <c r="BJ37" s="115"/>
      <c r="BK37" s="115"/>
      <c r="BL37" s="115"/>
      <c r="BM37" s="115"/>
      <c r="BN37" s="115"/>
      <c r="BO37" s="115"/>
      <c r="BP37" s="115"/>
      <c r="BQ37" s="116"/>
      <c r="BR37" s="115"/>
      <c r="BS37" s="115"/>
      <c r="BT37" s="115"/>
      <c r="BU37" s="115"/>
    </row>
    <row r="38" spans="1:123" s="117" customFormat="1" ht="30" customHeight="1" x14ac:dyDescent="0.25">
      <c r="A38" s="63"/>
      <c r="B38" s="108" t="s">
        <v>127</v>
      </c>
      <c r="C38" s="105" t="s">
        <v>128</v>
      </c>
      <c r="D38" s="109">
        <v>6010029.8200000003</v>
      </c>
      <c r="E38" s="67" t="s">
        <v>95</v>
      </c>
      <c r="F38" s="68"/>
      <c r="G38" s="68"/>
      <c r="H38" s="68"/>
      <c r="I38" s="69"/>
      <c r="J38" s="44"/>
      <c r="K38" s="44"/>
      <c r="L38" s="44"/>
      <c r="M38" s="44"/>
      <c r="N38" s="45"/>
      <c r="O38" s="45"/>
      <c r="P38" s="45"/>
      <c r="Q38" s="45"/>
      <c r="R38" s="45"/>
      <c r="S38" s="44"/>
      <c r="T38" s="44"/>
      <c r="U38" s="44"/>
      <c r="V38" s="44"/>
      <c r="W38" s="44"/>
      <c r="X38" s="44"/>
      <c r="Y38" s="44"/>
      <c r="Z38" s="68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4"/>
      <c r="AO38" s="112"/>
      <c r="AP38" s="118"/>
      <c r="AQ38" s="114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5"/>
      <c r="BI38" s="115"/>
      <c r="BJ38" s="115"/>
      <c r="BK38" s="115"/>
      <c r="BL38" s="115"/>
      <c r="BM38" s="115"/>
      <c r="BN38" s="115"/>
      <c r="BO38" s="115"/>
      <c r="BP38" s="115"/>
      <c r="BQ38" s="116"/>
      <c r="BR38" s="115"/>
      <c r="BS38" s="115"/>
      <c r="BT38" s="115"/>
      <c r="BU38" s="115"/>
    </row>
    <row r="39" spans="1:123" s="117" customFormat="1" ht="30" customHeight="1" x14ac:dyDescent="0.25">
      <c r="A39" s="119"/>
      <c r="B39" s="108" t="s">
        <v>129</v>
      </c>
      <c r="C39" s="105" t="s">
        <v>130</v>
      </c>
      <c r="D39" s="109">
        <v>434518.95</v>
      </c>
      <c r="E39" s="67" t="s">
        <v>95</v>
      </c>
      <c r="F39" s="68"/>
      <c r="G39" s="68"/>
      <c r="H39" s="68"/>
      <c r="I39" s="69"/>
      <c r="J39" s="44"/>
      <c r="K39" s="44"/>
      <c r="L39" s="44"/>
      <c r="M39" s="44"/>
      <c r="N39" s="45"/>
      <c r="O39" s="45"/>
      <c r="P39" s="45"/>
      <c r="Q39" s="45"/>
      <c r="R39" s="45"/>
      <c r="S39" s="44"/>
      <c r="T39" s="44"/>
      <c r="U39" s="44"/>
      <c r="V39" s="44"/>
      <c r="W39" s="44"/>
      <c r="X39" s="44"/>
      <c r="Y39" s="44"/>
      <c r="Z39" s="68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4"/>
      <c r="AO39" s="112"/>
      <c r="AP39" s="118"/>
      <c r="AQ39" s="114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5"/>
      <c r="BI39" s="115"/>
      <c r="BJ39" s="115"/>
      <c r="BK39" s="115"/>
      <c r="BL39" s="115"/>
      <c r="BM39" s="115"/>
      <c r="BN39" s="115"/>
      <c r="BO39" s="115"/>
      <c r="BP39" s="115"/>
      <c r="BQ39" s="116"/>
      <c r="BR39" s="115"/>
      <c r="BS39" s="115"/>
      <c r="BT39" s="115"/>
      <c r="BU39" s="115"/>
    </row>
    <row r="40" spans="1:123" s="117" customFormat="1" ht="30" customHeight="1" x14ac:dyDescent="0.25">
      <c r="A40" s="119"/>
      <c r="B40" s="108" t="s">
        <v>131</v>
      </c>
      <c r="C40" s="105" t="s">
        <v>132</v>
      </c>
      <c r="D40" s="109">
        <v>219471.06</v>
      </c>
      <c r="E40" s="67" t="s">
        <v>95</v>
      </c>
      <c r="F40" s="68"/>
      <c r="G40" s="68"/>
      <c r="H40" s="68"/>
      <c r="I40" s="69"/>
      <c r="J40" s="44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68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4"/>
      <c r="AO40" s="112"/>
      <c r="AP40" s="118"/>
      <c r="AQ40" s="114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5"/>
      <c r="BI40" s="115"/>
      <c r="BJ40" s="115"/>
      <c r="BK40" s="115"/>
      <c r="BL40" s="115"/>
      <c r="BM40" s="115"/>
      <c r="BN40" s="115"/>
      <c r="BO40" s="115"/>
      <c r="BP40" s="115"/>
      <c r="BQ40" s="116"/>
      <c r="BR40" s="115"/>
      <c r="BS40" s="115"/>
      <c r="BT40" s="115"/>
      <c r="BU40" s="115"/>
    </row>
    <row r="41" spans="1:123" s="117" customFormat="1" ht="30" customHeight="1" x14ac:dyDescent="0.25">
      <c r="A41" s="119"/>
      <c r="B41" s="108" t="s">
        <v>133</v>
      </c>
      <c r="C41" s="105" t="s">
        <v>134</v>
      </c>
      <c r="D41" s="109">
        <v>10000</v>
      </c>
      <c r="E41" s="67" t="s">
        <v>95</v>
      </c>
      <c r="F41" s="68"/>
      <c r="G41" s="68"/>
      <c r="H41" s="68"/>
      <c r="I41" s="69"/>
      <c r="J41" s="44"/>
      <c r="K41" s="44"/>
      <c r="L41" s="44"/>
      <c r="M41" s="44"/>
      <c r="N41" s="45"/>
      <c r="O41" s="45"/>
      <c r="P41" s="45"/>
      <c r="Q41" s="45"/>
      <c r="R41" s="45"/>
      <c r="S41" s="44"/>
      <c r="T41" s="44"/>
      <c r="U41" s="44"/>
      <c r="V41" s="44"/>
      <c r="W41" s="44"/>
      <c r="X41" s="44"/>
      <c r="Y41" s="44"/>
      <c r="Z41" s="68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4"/>
      <c r="AO41" s="112"/>
      <c r="AP41" s="118"/>
      <c r="AQ41" s="114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5"/>
      <c r="BI41" s="115"/>
      <c r="BJ41" s="115"/>
      <c r="BK41" s="115"/>
      <c r="BL41" s="115"/>
      <c r="BM41" s="115"/>
      <c r="BN41" s="115"/>
      <c r="BO41" s="115"/>
      <c r="BP41" s="115"/>
      <c r="BQ41" s="116"/>
      <c r="BR41" s="115"/>
      <c r="BS41" s="115"/>
      <c r="BT41" s="115"/>
      <c r="BU41" s="115"/>
    </row>
    <row r="42" spans="1:123" s="117" customFormat="1" ht="30" customHeight="1" x14ac:dyDescent="0.25">
      <c r="A42" s="119"/>
      <c r="B42" s="108" t="s">
        <v>135</v>
      </c>
      <c r="C42" s="105" t="s">
        <v>136</v>
      </c>
      <c r="D42" s="109">
        <v>388974.84</v>
      </c>
      <c r="E42" s="67" t="s">
        <v>95</v>
      </c>
      <c r="F42" s="68"/>
      <c r="G42" s="68"/>
      <c r="H42" s="68"/>
      <c r="I42" s="69"/>
      <c r="J42" s="44"/>
      <c r="K42" s="44"/>
      <c r="L42" s="44"/>
      <c r="M42" s="44"/>
      <c r="N42" s="45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4"/>
      <c r="Z42" s="68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4"/>
      <c r="AO42" s="112"/>
      <c r="AP42" s="118"/>
      <c r="AQ42" s="114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5"/>
      <c r="BI42" s="115"/>
      <c r="BJ42" s="115"/>
      <c r="BK42" s="115"/>
      <c r="BL42" s="115"/>
      <c r="BM42" s="115"/>
      <c r="BN42" s="115"/>
      <c r="BO42" s="115"/>
      <c r="BP42" s="115"/>
      <c r="BQ42" s="116"/>
      <c r="BR42" s="115"/>
      <c r="BS42" s="115"/>
      <c r="BT42" s="115"/>
      <c r="BU42" s="115"/>
    </row>
    <row r="43" spans="1:123" s="121" customFormat="1" ht="21" customHeight="1" x14ac:dyDescent="0.2">
      <c r="A43" s="120"/>
      <c r="B43" s="103"/>
      <c r="C43" s="105"/>
      <c r="D43" s="77"/>
      <c r="H43" s="12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68"/>
      <c r="AA43" s="112"/>
      <c r="AB43" s="112"/>
      <c r="AC43" s="118"/>
      <c r="AD43" s="112"/>
      <c r="AE43" s="112"/>
      <c r="AF43" s="112"/>
      <c r="AG43" s="112"/>
      <c r="AH43" s="112"/>
      <c r="AI43" s="112"/>
      <c r="AJ43" s="112"/>
      <c r="AK43" s="112"/>
      <c r="AL43" s="112"/>
      <c r="AM43" s="123"/>
      <c r="AN43" s="112"/>
      <c r="AO43" s="112"/>
      <c r="AP43" s="113"/>
      <c r="AQ43" s="114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5"/>
      <c r="BI43" s="115"/>
      <c r="BJ43" s="115"/>
      <c r="BK43" s="115"/>
      <c r="BL43" s="115"/>
      <c r="BM43" s="115"/>
      <c r="BN43" s="115"/>
      <c r="BO43" s="115"/>
      <c r="BP43" s="116"/>
      <c r="BQ43" s="116"/>
      <c r="BR43" s="115"/>
      <c r="BS43" s="115"/>
      <c r="BT43" s="115"/>
      <c r="BU43" s="115"/>
    </row>
    <row r="44" spans="1:123" s="121" customFormat="1" ht="28.5" customHeight="1" thickBot="1" x14ac:dyDescent="0.3">
      <c r="A44" s="124"/>
      <c r="B44" s="103"/>
      <c r="C44" s="105"/>
      <c r="D44" s="109"/>
      <c r="H44" s="12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68"/>
      <c r="AA44" s="112"/>
      <c r="AB44" s="112"/>
      <c r="AC44" s="118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3"/>
      <c r="AQ44" s="114"/>
      <c r="AR44" s="112"/>
      <c r="AS44" s="112"/>
      <c r="AT44" s="112"/>
      <c r="AU44" s="112"/>
      <c r="AV44" s="112"/>
      <c r="AW44" s="44"/>
      <c r="AX44" s="44"/>
      <c r="AY44" s="44"/>
      <c r="AZ44" s="44"/>
      <c r="BA44" s="44"/>
      <c r="BB44" s="112"/>
      <c r="BC44" s="112"/>
      <c r="BD44" s="112"/>
      <c r="BE44" s="112"/>
      <c r="BF44" s="112"/>
      <c r="BG44" s="112"/>
      <c r="BH44" s="115"/>
      <c r="BI44" s="115"/>
      <c r="BJ44" s="115"/>
      <c r="BK44" s="115"/>
      <c r="BL44" s="115"/>
      <c r="BM44" s="115"/>
      <c r="BN44" s="115"/>
      <c r="BO44" s="115"/>
      <c r="BP44" s="115"/>
      <c r="BQ44" s="116"/>
      <c r="BR44" s="115"/>
      <c r="BS44" s="115"/>
      <c r="BT44" s="115"/>
      <c r="BU44" s="115"/>
    </row>
    <row r="45" spans="1:123" s="125" customFormat="1" ht="28.5" customHeight="1" thickBot="1" x14ac:dyDescent="0.45">
      <c r="A45" s="119"/>
      <c r="B45" s="103"/>
      <c r="C45" s="105"/>
      <c r="D45" s="109"/>
      <c r="F45" s="126" t="s">
        <v>137</v>
      </c>
      <c r="G45" s="122"/>
      <c r="H45" s="12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68"/>
      <c r="AA45" s="112"/>
      <c r="AB45" s="112"/>
      <c r="AC45" s="118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3"/>
      <c r="AQ45" s="114"/>
      <c r="AR45" s="112"/>
      <c r="AS45" s="112"/>
      <c r="AT45" s="112"/>
      <c r="AU45" s="112"/>
      <c r="AV45" s="112"/>
      <c r="AW45" s="44"/>
      <c r="AX45" s="44"/>
      <c r="AY45" s="44"/>
      <c r="AZ45" s="44"/>
      <c r="BA45" s="44"/>
      <c r="BB45" s="112"/>
      <c r="BC45" s="112"/>
      <c r="BD45" s="112"/>
      <c r="BE45" s="112"/>
      <c r="BF45" s="112"/>
      <c r="BG45" s="112"/>
      <c r="BH45" s="115"/>
      <c r="BI45" s="115"/>
      <c r="BJ45" s="115"/>
      <c r="BK45" s="115"/>
      <c r="BL45" s="115"/>
      <c r="BM45" s="115"/>
      <c r="BN45" s="115"/>
      <c r="BO45" s="115"/>
      <c r="BP45" s="115"/>
      <c r="BQ45" s="116"/>
      <c r="BR45" s="115"/>
      <c r="BS45" s="115"/>
      <c r="BT45" s="115"/>
      <c r="BU45" s="115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</row>
    <row r="46" spans="1:123" s="125" customFormat="1" ht="28.5" customHeight="1" x14ac:dyDescent="0.25">
      <c r="A46" s="127"/>
      <c r="B46" s="103"/>
      <c r="C46" s="105"/>
      <c r="D46" s="128"/>
      <c r="E46" s="122">
        <v>0</v>
      </c>
      <c r="F46" s="129">
        <f>D12+D22+D37</f>
        <v>17628200.490000002</v>
      </c>
      <c r="G46" s="130"/>
      <c r="H46" s="122"/>
      <c r="I46" s="112"/>
      <c r="J46" s="112"/>
      <c r="K46" s="112"/>
      <c r="L46" s="112"/>
      <c r="M46" s="112"/>
      <c r="N46" s="112"/>
      <c r="O46" s="112"/>
      <c r="P46" s="112"/>
      <c r="Q46" s="112"/>
      <c r="R46" s="131"/>
      <c r="S46" s="112"/>
      <c r="T46" s="112"/>
      <c r="U46" s="112"/>
      <c r="V46" s="112"/>
      <c r="W46" s="112"/>
      <c r="X46" s="112"/>
      <c r="Y46" s="112"/>
      <c r="Z46" s="68"/>
      <c r="AA46" s="112"/>
      <c r="AB46" s="112"/>
      <c r="AC46" s="118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3"/>
      <c r="AQ46" s="114"/>
      <c r="AR46" s="112"/>
      <c r="AS46" s="112"/>
      <c r="AT46" s="112"/>
      <c r="AU46" s="112"/>
      <c r="AV46" s="112"/>
      <c r="AW46" s="44"/>
      <c r="AX46" s="44"/>
      <c r="AY46" s="44"/>
      <c r="AZ46" s="44"/>
      <c r="BA46" s="44"/>
      <c r="BB46" s="112"/>
      <c r="BC46" s="112"/>
      <c r="BD46" s="112"/>
      <c r="BE46" s="112"/>
      <c r="BF46" s="112"/>
      <c r="BG46" s="112"/>
      <c r="BH46" s="115"/>
      <c r="BI46" s="115"/>
      <c r="BJ46" s="115"/>
      <c r="BK46" s="115"/>
      <c r="BL46" s="115"/>
      <c r="BM46" s="115"/>
      <c r="BN46" s="115"/>
      <c r="BO46" s="115"/>
      <c r="BP46" s="115"/>
      <c r="BQ46" s="116"/>
      <c r="BR46" s="115"/>
      <c r="BS46" s="115"/>
      <c r="BT46" s="115"/>
      <c r="BU46" s="115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  <c r="DO46" s="121"/>
      <c r="DP46" s="121"/>
      <c r="DQ46" s="121"/>
      <c r="DR46" s="121"/>
      <c r="DS46" s="121"/>
    </row>
    <row r="47" spans="1:123" s="125" customFormat="1" ht="28.5" customHeight="1" x14ac:dyDescent="0.25">
      <c r="A47" s="127"/>
      <c r="B47" s="103"/>
      <c r="C47" s="105"/>
      <c r="D47" s="128"/>
      <c r="E47" s="122">
        <v>1</v>
      </c>
      <c r="F47" s="129">
        <f>D28+D29+D32</f>
        <v>682289.26</v>
      </c>
      <c r="G47" s="130"/>
      <c r="H47" s="122"/>
      <c r="I47" s="112"/>
      <c r="J47" s="112"/>
      <c r="K47" s="112"/>
      <c r="L47" s="112"/>
      <c r="M47" s="112"/>
      <c r="N47" s="112"/>
      <c r="O47" s="112"/>
      <c r="P47" s="112"/>
      <c r="Q47" s="112"/>
      <c r="R47" s="131"/>
      <c r="S47" s="112"/>
      <c r="T47" s="112"/>
      <c r="U47" s="112"/>
      <c r="V47" s="112"/>
      <c r="W47" s="112"/>
      <c r="X47" s="112"/>
      <c r="Y47" s="112"/>
      <c r="Z47" s="68"/>
      <c r="AA47" s="112"/>
      <c r="AB47" s="112"/>
      <c r="AC47" s="118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3"/>
      <c r="AQ47" s="114"/>
      <c r="AR47" s="112"/>
      <c r="AS47" s="112"/>
      <c r="AT47" s="112"/>
      <c r="AU47" s="112"/>
      <c r="AV47" s="112"/>
      <c r="AW47" s="44"/>
      <c r="AX47" s="44"/>
      <c r="AY47" s="44"/>
      <c r="AZ47" s="44"/>
      <c r="BA47" s="44"/>
      <c r="BB47" s="112"/>
      <c r="BC47" s="112"/>
      <c r="BD47" s="112"/>
      <c r="BE47" s="112"/>
      <c r="BF47" s="112"/>
      <c r="BG47" s="112"/>
      <c r="BH47" s="115"/>
      <c r="BI47" s="115"/>
      <c r="BJ47" s="115"/>
      <c r="BK47" s="115"/>
      <c r="BL47" s="115"/>
      <c r="BM47" s="115"/>
      <c r="BN47" s="115"/>
      <c r="BO47" s="115"/>
      <c r="BP47" s="115"/>
      <c r="BQ47" s="116"/>
      <c r="BR47" s="115"/>
      <c r="BS47" s="115"/>
      <c r="BT47" s="115"/>
      <c r="BU47" s="115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  <c r="DO47" s="121"/>
      <c r="DP47" s="121"/>
      <c r="DQ47" s="121"/>
      <c r="DR47" s="121"/>
      <c r="DS47" s="121"/>
    </row>
    <row r="48" spans="1:123" s="125" customFormat="1" ht="28.5" customHeight="1" x14ac:dyDescent="0.25">
      <c r="A48" s="127"/>
      <c r="B48" s="103"/>
      <c r="C48" s="105"/>
      <c r="D48" s="128"/>
      <c r="E48" s="122">
        <v>2</v>
      </c>
      <c r="F48" s="129">
        <f>D30</f>
        <v>30000</v>
      </c>
      <c r="G48" s="130" t="e">
        <f>#REF!</f>
        <v>#REF!</v>
      </c>
      <c r="H48" s="122"/>
      <c r="I48" s="112"/>
      <c r="J48" s="112"/>
      <c r="K48" s="112"/>
      <c r="L48" s="112"/>
      <c r="M48" s="112"/>
      <c r="N48" s="112"/>
      <c r="O48" s="112"/>
      <c r="P48" s="112"/>
      <c r="Q48" s="112"/>
      <c r="R48" s="131"/>
      <c r="S48" s="112"/>
      <c r="T48" s="112"/>
      <c r="U48" s="112"/>
      <c r="V48" s="112"/>
      <c r="W48" s="112"/>
      <c r="X48" s="112"/>
      <c r="Y48" s="112"/>
      <c r="Z48" s="68"/>
      <c r="AA48" s="112"/>
      <c r="AB48" s="112"/>
      <c r="AC48" s="118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3"/>
      <c r="AQ48" s="114"/>
      <c r="AR48" s="112"/>
      <c r="AS48" s="112"/>
      <c r="AT48" s="112"/>
      <c r="AU48" s="112"/>
      <c r="AV48" s="112"/>
      <c r="AW48" s="44"/>
      <c r="AX48" s="44"/>
      <c r="AY48" s="44"/>
      <c r="AZ48" s="44"/>
      <c r="BA48" s="44"/>
      <c r="BB48" s="112"/>
      <c r="BC48" s="112"/>
      <c r="BD48" s="112"/>
      <c r="BE48" s="112"/>
      <c r="BF48" s="112"/>
      <c r="BG48" s="112"/>
      <c r="BH48" s="115"/>
      <c r="BI48" s="115"/>
      <c r="BJ48" s="115"/>
      <c r="BK48" s="115"/>
      <c r="BL48" s="115"/>
      <c r="BM48" s="115"/>
      <c r="BN48" s="115"/>
      <c r="BO48" s="115"/>
      <c r="BP48" s="115"/>
      <c r="BQ48" s="116"/>
      <c r="BR48" s="115"/>
      <c r="BS48" s="115"/>
      <c r="BT48" s="115"/>
      <c r="BU48" s="115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</row>
    <row r="49" spans="1:123" s="125" customFormat="1" ht="28.5" customHeight="1" x14ac:dyDescent="0.25">
      <c r="A49" s="127"/>
      <c r="B49" s="103"/>
      <c r="C49" s="105"/>
      <c r="D49" s="128"/>
      <c r="E49" s="122">
        <v>5</v>
      </c>
      <c r="F49" s="129"/>
      <c r="G49" s="130"/>
      <c r="H49" s="12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68"/>
      <c r="AA49" s="112"/>
      <c r="AB49" s="112"/>
      <c r="AC49" s="118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3"/>
      <c r="AQ49" s="114"/>
      <c r="AR49" s="112"/>
      <c r="AS49" s="112"/>
      <c r="AT49" s="112"/>
      <c r="AU49" s="112"/>
      <c r="AV49" s="112"/>
      <c r="AW49" s="44"/>
      <c r="AX49" s="44"/>
      <c r="AY49" s="44"/>
      <c r="AZ49" s="44"/>
      <c r="BA49" s="44"/>
      <c r="BB49" s="112"/>
      <c r="BC49" s="112"/>
      <c r="BD49" s="112"/>
      <c r="BE49" s="112"/>
      <c r="BF49" s="112"/>
      <c r="BG49" s="112"/>
      <c r="BH49" s="115"/>
      <c r="BI49" s="115"/>
      <c r="BJ49" s="115"/>
      <c r="BK49" s="115"/>
      <c r="BL49" s="115"/>
      <c r="BM49" s="115"/>
      <c r="BN49" s="115"/>
      <c r="BO49" s="115"/>
      <c r="BP49" s="115"/>
      <c r="BQ49" s="116"/>
      <c r="BR49" s="115"/>
      <c r="BS49" s="115"/>
      <c r="BT49" s="115"/>
      <c r="BU49" s="115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</row>
    <row r="50" spans="1:123" s="125" customFormat="1" ht="28.5" customHeight="1" x14ac:dyDescent="0.25">
      <c r="A50" s="127"/>
      <c r="B50" s="132"/>
      <c r="C50" s="105"/>
      <c r="D50" s="133"/>
      <c r="E50" s="122">
        <v>6</v>
      </c>
      <c r="F50" s="129">
        <f>D14+D15</f>
        <v>238573.95</v>
      </c>
      <c r="G50" s="134"/>
      <c r="H50" s="12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68"/>
      <c r="AA50" s="112"/>
      <c r="AB50" s="112"/>
      <c r="AC50" s="118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3"/>
      <c r="AQ50" s="114"/>
      <c r="AR50" s="112"/>
      <c r="AS50" s="112"/>
      <c r="AT50" s="112"/>
      <c r="AU50" s="112"/>
      <c r="AV50" s="112"/>
      <c r="AW50" s="44"/>
      <c r="AX50" s="44"/>
      <c r="AY50" s="44"/>
      <c r="AZ50" s="44"/>
      <c r="BA50" s="44"/>
      <c r="BB50" s="112"/>
      <c r="BC50" s="112"/>
      <c r="BD50" s="112"/>
      <c r="BE50" s="112"/>
      <c r="BF50" s="112"/>
      <c r="BG50" s="112"/>
      <c r="BH50" s="115"/>
      <c r="BI50" s="115"/>
      <c r="BJ50" s="115"/>
      <c r="BK50" s="115"/>
      <c r="BL50" s="115"/>
      <c r="BM50" s="115"/>
      <c r="BN50" s="115"/>
      <c r="BO50" s="115"/>
      <c r="BP50" s="115"/>
      <c r="BQ50" s="116"/>
      <c r="BR50" s="115"/>
      <c r="BS50" s="115"/>
      <c r="BT50" s="115"/>
      <c r="BU50" s="115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</row>
    <row r="51" spans="1:123" s="125" customFormat="1" ht="28.5" customHeight="1" x14ac:dyDescent="0.25">
      <c r="A51" s="135"/>
      <c r="B51" s="104"/>
      <c r="C51" s="105"/>
      <c r="D51" s="133"/>
      <c r="E51" s="112"/>
      <c r="F51" s="134"/>
      <c r="G51" s="134" t="e">
        <f>G46+#REF!+G48</f>
        <v>#REF!</v>
      </c>
      <c r="H51" s="130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68"/>
      <c r="AA51" s="112"/>
      <c r="AB51" s="112"/>
      <c r="AC51" s="118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3"/>
      <c r="AQ51" s="114"/>
      <c r="AR51" s="112"/>
      <c r="AS51" s="112"/>
      <c r="AT51" s="112"/>
      <c r="AU51" s="112"/>
      <c r="AV51" s="112"/>
      <c r="AW51" s="44"/>
      <c r="AX51" s="44"/>
      <c r="AY51" s="44"/>
      <c r="AZ51" s="44"/>
      <c r="BA51" s="44"/>
      <c r="BB51" s="112"/>
      <c r="BC51" s="112"/>
      <c r="BD51" s="112"/>
      <c r="BE51" s="112"/>
      <c r="BF51" s="112"/>
      <c r="BG51" s="112"/>
      <c r="BH51" s="115"/>
      <c r="BI51" s="115"/>
      <c r="BJ51" s="115"/>
      <c r="BK51" s="115"/>
      <c r="BL51" s="115"/>
      <c r="BM51" s="115"/>
      <c r="BN51" s="115"/>
      <c r="BO51" s="115"/>
      <c r="BP51" s="115"/>
      <c r="BQ51" s="116"/>
      <c r="BR51" s="115"/>
      <c r="BS51" s="115"/>
      <c r="BT51" s="115"/>
      <c r="BU51" s="115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</row>
    <row r="52" spans="1:123" s="125" customFormat="1" ht="28.5" customHeight="1" x14ac:dyDescent="0.25">
      <c r="A52" s="135"/>
      <c r="B52" s="136"/>
      <c r="C52" s="105"/>
      <c r="D52" s="68"/>
      <c r="E52" s="44" t="s">
        <v>138</v>
      </c>
      <c r="F52" s="137">
        <f>SUM(F46:F50)</f>
        <v>18579063.700000003</v>
      </c>
      <c r="G52" s="134" t="e">
        <f>F53-G51</f>
        <v>#REF!</v>
      </c>
      <c r="H52" s="130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68"/>
      <c r="AA52" s="112"/>
      <c r="AB52" s="112"/>
      <c r="AC52" s="118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3"/>
      <c r="AQ52" s="114"/>
      <c r="AR52" s="112"/>
      <c r="AS52" s="112"/>
      <c r="AT52" s="112"/>
      <c r="AU52" s="112"/>
      <c r="AV52" s="112"/>
      <c r="AW52" s="44"/>
      <c r="AX52" s="44"/>
      <c r="AY52" s="44"/>
      <c r="AZ52" s="44"/>
      <c r="BA52" s="44"/>
      <c r="BB52" s="112"/>
      <c r="BC52" s="112"/>
      <c r="BD52" s="112"/>
      <c r="BE52" s="112"/>
      <c r="BF52" s="112"/>
      <c r="BG52" s="112"/>
      <c r="BH52" s="115"/>
      <c r="BI52" s="115"/>
      <c r="BJ52" s="115"/>
      <c r="BK52" s="115"/>
      <c r="BL52" s="115"/>
      <c r="BM52" s="115"/>
      <c r="BN52" s="115"/>
      <c r="BO52" s="115"/>
      <c r="BP52" s="115"/>
      <c r="BQ52" s="116"/>
      <c r="BR52" s="115"/>
      <c r="BS52" s="115"/>
      <c r="BT52" s="115"/>
      <c r="BU52" s="115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</row>
    <row r="53" spans="1:123" s="125" customFormat="1" ht="28.5" customHeight="1" x14ac:dyDescent="0.25">
      <c r="A53" s="127"/>
      <c r="B53" s="136"/>
      <c r="C53" s="105"/>
      <c r="D53" s="68"/>
      <c r="E53" s="68"/>
      <c r="F53" s="134"/>
      <c r="G53" s="134"/>
      <c r="H53" s="130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68"/>
      <c r="AA53" s="112"/>
      <c r="AB53" s="112"/>
      <c r="AC53" s="118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3"/>
      <c r="AQ53" s="114"/>
      <c r="AR53" s="112"/>
      <c r="AS53" s="112"/>
      <c r="AT53" s="112"/>
      <c r="AU53" s="112"/>
      <c r="AV53" s="112"/>
      <c r="AW53" s="44"/>
      <c r="AX53" s="44"/>
      <c r="AY53" s="44"/>
      <c r="AZ53" s="44"/>
      <c r="BA53" s="44"/>
      <c r="BB53" s="112"/>
      <c r="BC53" s="112"/>
      <c r="BD53" s="112"/>
      <c r="BE53" s="112"/>
      <c r="BF53" s="112"/>
      <c r="BG53" s="112"/>
      <c r="BH53" s="115"/>
      <c r="BI53" s="115"/>
      <c r="BJ53" s="115"/>
      <c r="BK53" s="115"/>
      <c r="BL53" s="115"/>
      <c r="BM53" s="115"/>
      <c r="BN53" s="115"/>
      <c r="BO53" s="115"/>
      <c r="BP53" s="115"/>
      <c r="BQ53" s="116"/>
      <c r="BR53" s="115"/>
      <c r="BS53" s="115"/>
      <c r="BT53" s="115"/>
      <c r="BU53" s="115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</row>
    <row r="54" spans="1:123" s="125" customFormat="1" ht="28.5" customHeight="1" x14ac:dyDescent="0.25">
      <c r="A54" s="127"/>
      <c r="B54" s="136"/>
      <c r="C54" s="138"/>
      <c r="D54" s="139"/>
      <c r="E54" s="46"/>
      <c r="F54" s="140"/>
      <c r="G54" s="134"/>
      <c r="H54" s="130"/>
      <c r="I54" s="141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68"/>
      <c r="AA54" s="112"/>
      <c r="AB54" s="112"/>
      <c r="AC54" s="118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3"/>
      <c r="AQ54" s="114"/>
      <c r="AR54" s="112"/>
      <c r="AS54" s="112"/>
      <c r="AT54" s="112"/>
      <c r="AU54" s="112"/>
      <c r="AV54" s="112"/>
      <c r="AW54" s="44"/>
      <c r="AX54" s="44"/>
      <c r="AY54" s="44"/>
      <c r="AZ54" s="44"/>
      <c r="BA54" s="44"/>
      <c r="BB54" s="112"/>
      <c r="BC54" s="112"/>
      <c r="BD54" s="112"/>
      <c r="BE54" s="112"/>
      <c r="BF54" s="112"/>
      <c r="BG54" s="112"/>
      <c r="BH54" s="115"/>
      <c r="BI54" s="115"/>
      <c r="BJ54" s="115"/>
      <c r="BK54" s="115"/>
      <c r="BL54" s="115"/>
      <c r="BM54" s="115"/>
      <c r="BN54" s="115"/>
      <c r="BO54" s="115"/>
      <c r="BP54" s="115"/>
      <c r="BQ54" s="116"/>
      <c r="BR54" s="115"/>
      <c r="BS54" s="115"/>
      <c r="BT54" s="115"/>
      <c r="BU54" s="115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  <c r="DO54" s="121"/>
      <c r="DP54" s="121"/>
      <c r="DQ54" s="121"/>
      <c r="DR54" s="121"/>
      <c r="DS54" s="121"/>
    </row>
    <row r="55" spans="1:123" s="125" customFormat="1" ht="28.5" customHeight="1" x14ac:dyDescent="0.25">
      <c r="A55" s="135"/>
      <c r="B55" s="136"/>
      <c r="C55" s="142"/>
      <c r="D55" s="68"/>
      <c r="E55" s="68"/>
      <c r="F55" s="68"/>
      <c r="G55" s="68"/>
      <c r="H55" s="112"/>
      <c r="I55" s="114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68"/>
      <c r="AA55" s="112"/>
      <c r="AB55" s="112"/>
      <c r="AC55" s="118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3"/>
      <c r="AQ55" s="114"/>
      <c r="AR55" s="112"/>
      <c r="AS55" s="112"/>
      <c r="AT55" s="112"/>
      <c r="AU55" s="112"/>
      <c r="AV55" s="112"/>
      <c r="AW55" s="44"/>
      <c r="AX55" s="44"/>
      <c r="AY55" s="44"/>
      <c r="AZ55" s="44"/>
      <c r="BA55" s="44"/>
      <c r="BB55" s="112"/>
      <c r="BC55" s="112"/>
      <c r="BD55" s="112"/>
      <c r="BE55" s="112"/>
      <c r="BF55" s="112"/>
      <c r="BG55" s="112"/>
      <c r="BH55" s="115"/>
      <c r="BI55" s="115"/>
      <c r="BJ55" s="115"/>
      <c r="BK55" s="115"/>
      <c r="BL55" s="115"/>
      <c r="BM55" s="115"/>
      <c r="BN55" s="115"/>
      <c r="BO55" s="115"/>
      <c r="BP55" s="115"/>
      <c r="BQ55" s="116"/>
      <c r="BR55" s="115"/>
      <c r="BS55" s="115"/>
      <c r="BT55" s="115"/>
      <c r="BU55" s="115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</row>
    <row r="56" spans="1:123" s="150" customFormat="1" ht="30" customHeight="1" x14ac:dyDescent="0.25">
      <c r="A56" s="127"/>
      <c r="B56" s="136"/>
      <c r="C56" s="143"/>
      <c r="D56" s="68"/>
      <c r="E56" s="68"/>
      <c r="F56" s="144"/>
      <c r="G56" s="68"/>
      <c r="H56" s="112"/>
      <c r="I56" s="145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46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47"/>
      <c r="AQ56" s="145"/>
      <c r="AR56" s="131"/>
      <c r="AS56" s="131"/>
      <c r="AT56" s="131"/>
      <c r="AU56" s="131"/>
      <c r="AV56" s="131"/>
      <c r="AW56" s="131"/>
      <c r="AX56" s="131"/>
      <c r="AY56" s="131"/>
      <c r="AZ56" s="131"/>
      <c r="BA56" s="131"/>
      <c r="BB56" s="131"/>
      <c r="BC56" s="131"/>
      <c r="BD56" s="131"/>
      <c r="BE56" s="131"/>
      <c r="BF56" s="131"/>
      <c r="BG56" s="131"/>
      <c r="BH56" s="148"/>
      <c r="BI56" s="148"/>
      <c r="BJ56" s="148"/>
      <c r="BK56" s="148"/>
      <c r="BL56" s="148"/>
      <c r="BM56" s="148"/>
      <c r="BN56" s="148"/>
      <c r="BO56" s="148"/>
      <c r="BP56" s="148"/>
      <c r="BQ56" s="149"/>
      <c r="BR56" s="148"/>
      <c r="BS56" s="148"/>
      <c r="BT56" s="148"/>
      <c r="BU56" s="148"/>
    </row>
    <row r="57" spans="1:123" s="125" customFormat="1" ht="17.25" customHeight="1" x14ac:dyDescent="0.25">
      <c r="A57" s="127"/>
      <c r="B57" s="151"/>
      <c r="C57" s="143"/>
      <c r="D57" s="46"/>
      <c r="E57" s="68"/>
      <c r="F57" s="68"/>
      <c r="G57" s="68"/>
      <c r="H57" s="112"/>
      <c r="I57" s="114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68"/>
      <c r="AA57" s="112"/>
      <c r="AB57" s="112"/>
      <c r="AC57" s="118"/>
      <c r="AD57" s="112"/>
      <c r="AE57" s="112"/>
      <c r="AF57" s="112"/>
      <c r="AG57" s="112"/>
      <c r="AH57" s="112"/>
      <c r="AI57" s="112"/>
      <c r="AJ57" s="112"/>
      <c r="AK57" s="112"/>
      <c r="AL57" s="112"/>
      <c r="AM57" s="123"/>
      <c r="AN57" s="112"/>
      <c r="AO57" s="112"/>
      <c r="AP57" s="113"/>
      <c r="AQ57" s="114"/>
      <c r="AR57" s="112"/>
      <c r="AS57" s="112"/>
      <c r="AT57" s="112"/>
      <c r="AU57" s="112"/>
      <c r="AV57" s="112"/>
      <c r="AW57" s="44"/>
      <c r="AX57" s="44"/>
      <c r="AY57" s="44"/>
      <c r="AZ57" s="44"/>
      <c r="BA57" s="44"/>
      <c r="BB57" s="112"/>
      <c r="BC57" s="112"/>
      <c r="BD57" s="112"/>
      <c r="BE57" s="112"/>
      <c r="BF57" s="112"/>
      <c r="BG57" s="112"/>
      <c r="BH57" s="115"/>
      <c r="BI57" s="115"/>
      <c r="BJ57" s="115"/>
      <c r="BK57" s="115"/>
      <c r="BL57" s="115"/>
      <c r="BM57" s="115"/>
      <c r="BN57" s="115"/>
      <c r="BO57" s="115"/>
      <c r="BP57" s="115"/>
      <c r="BQ57" s="116"/>
      <c r="BR57" s="115"/>
      <c r="BS57" s="115"/>
      <c r="BT57" s="115"/>
      <c r="BU57" s="115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</row>
    <row r="58" spans="1:123" s="125" customFormat="1" ht="28.5" customHeight="1" x14ac:dyDescent="0.25">
      <c r="A58" s="127"/>
      <c r="B58" s="136"/>
      <c r="C58" s="143"/>
      <c r="D58" s="46"/>
      <c r="E58" s="68"/>
      <c r="F58" s="68"/>
      <c r="G58" s="68"/>
      <c r="H58" s="112"/>
      <c r="I58" s="112"/>
      <c r="J58" s="112"/>
      <c r="K58" s="112"/>
      <c r="L58" s="112"/>
      <c r="M58" s="15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68"/>
      <c r="AA58" s="112"/>
      <c r="AB58" s="112"/>
      <c r="AC58" s="118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3"/>
      <c r="AQ58" s="114"/>
      <c r="AR58" s="112"/>
      <c r="AS58" s="112"/>
      <c r="AT58" s="112"/>
      <c r="AU58" s="112"/>
      <c r="AV58" s="112"/>
      <c r="AW58" s="44"/>
      <c r="AX58" s="44"/>
      <c r="AY58" s="44"/>
      <c r="AZ58" s="44"/>
      <c r="BA58" s="44"/>
      <c r="BB58" s="112"/>
      <c r="BC58" s="112"/>
      <c r="BD58" s="112"/>
      <c r="BE58" s="112"/>
      <c r="BF58" s="112"/>
      <c r="BG58" s="112"/>
      <c r="BH58" s="115"/>
      <c r="BI58" s="115"/>
      <c r="BJ58" s="115"/>
      <c r="BK58" s="115"/>
      <c r="BL58" s="115"/>
      <c r="BM58" s="115"/>
      <c r="BN58" s="115"/>
      <c r="BO58" s="115"/>
      <c r="BP58" s="115"/>
      <c r="BQ58" s="116"/>
      <c r="BR58" s="115"/>
      <c r="BS58" s="115"/>
      <c r="BT58" s="115"/>
      <c r="BU58" s="115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</row>
    <row r="59" spans="1:123" s="125" customFormat="1" ht="17.25" customHeight="1" x14ac:dyDescent="0.25">
      <c r="A59" s="153"/>
      <c r="B59" s="136"/>
      <c r="C59" s="143"/>
      <c r="D59" s="68"/>
      <c r="E59" s="68"/>
      <c r="F59" s="68"/>
      <c r="G59" s="68"/>
      <c r="H59" s="112"/>
      <c r="I59" s="114"/>
      <c r="J59" s="112"/>
      <c r="K59" s="112"/>
      <c r="L59" s="44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68"/>
      <c r="AA59" s="112"/>
      <c r="AB59" s="112"/>
      <c r="AC59" s="118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3"/>
      <c r="AQ59" s="114"/>
      <c r="AR59" s="112"/>
      <c r="AS59" s="112"/>
      <c r="AT59" s="112"/>
      <c r="AU59" s="112"/>
      <c r="AV59" s="112"/>
      <c r="AW59" s="44"/>
      <c r="AX59" s="44"/>
      <c r="AY59" s="44"/>
      <c r="AZ59" s="44"/>
      <c r="BA59" s="44"/>
      <c r="BB59" s="112"/>
      <c r="BC59" s="112"/>
      <c r="BD59" s="112"/>
      <c r="BE59" s="112"/>
      <c r="BF59" s="112"/>
      <c r="BG59" s="112"/>
      <c r="BH59" s="115"/>
      <c r="BI59" s="115"/>
      <c r="BJ59" s="115"/>
      <c r="BK59" s="115"/>
      <c r="BL59" s="115"/>
      <c r="BM59" s="115"/>
      <c r="BN59" s="115"/>
      <c r="BO59" s="115"/>
      <c r="BP59" s="115"/>
      <c r="BQ59" s="116"/>
      <c r="BR59" s="115"/>
      <c r="BS59" s="115"/>
      <c r="BT59" s="115"/>
      <c r="BU59" s="115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  <c r="DO59" s="121"/>
      <c r="DP59" s="121"/>
      <c r="DQ59" s="121"/>
      <c r="DR59" s="121"/>
      <c r="DS59" s="121"/>
    </row>
    <row r="60" spans="1:123" s="125" customFormat="1" ht="18" customHeight="1" x14ac:dyDescent="0.25">
      <c r="A60" s="135"/>
      <c r="B60" s="136"/>
      <c r="C60" s="143"/>
      <c r="D60" s="68"/>
      <c r="E60" s="68"/>
      <c r="F60" s="68"/>
      <c r="G60" s="112"/>
      <c r="H60" s="112"/>
      <c r="I60" s="114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68"/>
      <c r="AA60" s="112"/>
      <c r="AB60" s="112"/>
      <c r="AC60" s="118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3"/>
      <c r="AQ60" s="114"/>
      <c r="AR60" s="112"/>
      <c r="AS60" s="112"/>
      <c r="AT60" s="112"/>
      <c r="AU60" s="112"/>
      <c r="AV60" s="112"/>
      <c r="AW60" s="44"/>
      <c r="AX60" s="44"/>
      <c r="AY60" s="44"/>
      <c r="AZ60" s="44"/>
      <c r="BA60" s="44"/>
      <c r="BB60" s="112"/>
      <c r="BC60" s="112"/>
      <c r="BD60" s="112"/>
      <c r="BE60" s="112"/>
      <c r="BF60" s="112"/>
      <c r="BG60" s="112"/>
      <c r="BH60" s="115"/>
      <c r="BI60" s="115"/>
      <c r="BJ60" s="115"/>
      <c r="BK60" s="115"/>
      <c r="BL60" s="115"/>
      <c r="BM60" s="115"/>
      <c r="BN60" s="115"/>
      <c r="BO60" s="115"/>
      <c r="BP60" s="115"/>
      <c r="BQ60" s="116"/>
      <c r="BR60" s="115"/>
      <c r="BS60" s="115"/>
      <c r="BT60" s="115"/>
      <c r="BU60" s="115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  <c r="DO60" s="121"/>
      <c r="DP60" s="121"/>
      <c r="DQ60" s="121"/>
      <c r="DR60" s="121"/>
      <c r="DS60" s="121"/>
    </row>
    <row r="61" spans="1:123" s="125" customFormat="1" ht="12" customHeight="1" x14ac:dyDescent="0.25">
      <c r="A61" s="135"/>
      <c r="B61" s="151"/>
      <c r="C61" s="154" t="s">
        <v>139</v>
      </c>
      <c r="D61" s="46"/>
      <c r="E61" s="68"/>
      <c r="F61" s="68"/>
      <c r="G61" s="112"/>
      <c r="H61" s="112"/>
      <c r="I61" s="114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68"/>
      <c r="AA61" s="112"/>
      <c r="AB61" s="112"/>
      <c r="AC61" s="118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3"/>
      <c r="AQ61" s="114"/>
      <c r="AR61" s="112"/>
      <c r="AS61" s="112"/>
      <c r="AT61" s="112"/>
      <c r="AU61" s="112"/>
      <c r="AV61" s="112"/>
      <c r="AW61" s="44"/>
      <c r="AX61" s="44"/>
      <c r="AY61" s="44"/>
      <c r="AZ61" s="44"/>
      <c r="BA61" s="44"/>
      <c r="BB61" s="112"/>
      <c r="BC61" s="112"/>
      <c r="BD61" s="112"/>
      <c r="BE61" s="112"/>
      <c r="BF61" s="112"/>
      <c r="BG61" s="112"/>
      <c r="BH61" s="115"/>
      <c r="BI61" s="115"/>
      <c r="BJ61" s="115"/>
      <c r="BK61" s="115"/>
      <c r="BL61" s="115"/>
      <c r="BM61" s="115"/>
      <c r="BN61" s="115"/>
      <c r="BO61" s="115"/>
      <c r="BP61" s="115"/>
      <c r="BQ61" s="116"/>
      <c r="BR61" s="115"/>
      <c r="BS61" s="115"/>
      <c r="BT61" s="115"/>
      <c r="BU61" s="115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</row>
    <row r="62" spans="1:123" s="125" customFormat="1" ht="12" customHeight="1" x14ac:dyDescent="0.25">
      <c r="A62" s="135"/>
      <c r="B62" s="150"/>
      <c r="C62" s="154"/>
      <c r="D62" s="146"/>
      <c r="E62" s="68"/>
      <c r="F62" s="68"/>
      <c r="G62" s="112"/>
      <c r="H62" s="112"/>
      <c r="I62" s="114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68"/>
      <c r="AA62" s="112"/>
      <c r="AB62" s="112"/>
      <c r="AC62" s="118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3"/>
      <c r="AQ62" s="114"/>
      <c r="AR62" s="112"/>
      <c r="AS62" s="112"/>
      <c r="AT62" s="112"/>
      <c r="AU62" s="112"/>
      <c r="AV62" s="112"/>
      <c r="AW62" s="44"/>
      <c r="AX62" s="44"/>
      <c r="AY62" s="44"/>
      <c r="AZ62" s="44"/>
      <c r="BA62" s="44"/>
      <c r="BB62" s="112"/>
      <c r="BC62" s="112"/>
      <c r="BD62" s="112"/>
      <c r="BE62" s="112"/>
      <c r="BF62" s="112"/>
      <c r="BG62" s="112"/>
      <c r="BH62" s="115"/>
      <c r="BI62" s="115"/>
      <c r="BJ62" s="115"/>
      <c r="BK62" s="115"/>
      <c r="BL62" s="115"/>
      <c r="BM62" s="115"/>
      <c r="BN62" s="115"/>
      <c r="BO62" s="115"/>
      <c r="BP62" s="115"/>
      <c r="BQ62" s="116"/>
      <c r="BR62" s="115"/>
      <c r="BS62" s="115"/>
      <c r="BT62" s="115"/>
      <c r="BU62" s="115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</row>
    <row r="63" spans="1:123" s="125" customFormat="1" ht="12" customHeight="1" x14ac:dyDescent="0.25">
      <c r="A63" s="135"/>
      <c r="C63" s="143"/>
      <c r="D63" s="68"/>
      <c r="E63" s="68"/>
      <c r="F63" s="68"/>
      <c r="G63" s="112"/>
      <c r="H63" s="112"/>
      <c r="I63" s="114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68"/>
      <c r="AA63" s="112"/>
      <c r="AB63" s="112"/>
      <c r="AC63" s="118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3"/>
      <c r="AQ63" s="114"/>
      <c r="AR63" s="112"/>
      <c r="AS63" s="112"/>
      <c r="AT63" s="112"/>
      <c r="AU63" s="112"/>
      <c r="AV63" s="112"/>
      <c r="AW63" s="44"/>
      <c r="AX63" s="44"/>
      <c r="AY63" s="44"/>
      <c r="AZ63" s="44"/>
      <c r="BA63" s="44"/>
      <c r="BB63" s="112"/>
      <c r="BC63" s="112"/>
      <c r="BD63" s="112"/>
      <c r="BE63" s="112"/>
      <c r="BF63" s="112"/>
      <c r="BG63" s="112"/>
      <c r="BH63" s="115"/>
      <c r="BI63" s="115"/>
      <c r="BJ63" s="115"/>
      <c r="BK63" s="115"/>
      <c r="BL63" s="115"/>
      <c r="BM63" s="115"/>
      <c r="BN63" s="115"/>
      <c r="BO63" s="115"/>
      <c r="BP63" s="115"/>
      <c r="BQ63" s="116"/>
      <c r="BR63" s="115"/>
      <c r="BS63" s="115"/>
      <c r="BT63" s="115"/>
      <c r="BU63" s="115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  <c r="DO63" s="121"/>
      <c r="DP63" s="121"/>
      <c r="DQ63" s="121"/>
      <c r="DR63" s="121"/>
      <c r="DS63" s="121"/>
    </row>
    <row r="64" spans="1:123" s="125" customFormat="1" ht="15" customHeight="1" x14ac:dyDescent="0.25">
      <c r="A64" s="135"/>
      <c r="B64" s="136"/>
      <c r="C64" s="143"/>
      <c r="D64" s="68"/>
      <c r="E64" s="68"/>
      <c r="F64" s="155"/>
      <c r="G64" s="112"/>
      <c r="H64" s="112"/>
      <c r="I64" s="114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68"/>
      <c r="AA64" s="112"/>
      <c r="AB64" s="112"/>
      <c r="AC64" s="118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3"/>
      <c r="AQ64" s="114"/>
      <c r="AR64" s="112"/>
      <c r="AS64" s="112"/>
      <c r="AT64" s="112"/>
      <c r="AU64" s="112"/>
      <c r="AV64" s="112"/>
      <c r="AW64" s="112"/>
      <c r="AX64" s="44"/>
      <c r="AY64" s="44"/>
      <c r="AZ64" s="44"/>
      <c r="BA64" s="44"/>
      <c r="BB64" s="112"/>
      <c r="BC64" s="112"/>
      <c r="BD64" s="112"/>
      <c r="BE64" s="112"/>
      <c r="BF64" s="112"/>
      <c r="BG64" s="112"/>
      <c r="BH64" s="115"/>
      <c r="BI64" s="115"/>
      <c r="BJ64" s="115"/>
      <c r="BK64" s="115"/>
      <c r="BL64" s="115"/>
      <c r="BM64" s="115"/>
      <c r="BN64" s="115"/>
      <c r="BO64" s="115"/>
      <c r="BP64" s="115"/>
      <c r="BQ64" s="116"/>
      <c r="BR64" s="115"/>
      <c r="BS64" s="115"/>
      <c r="BT64" s="115"/>
      <c r="BU64" s="115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</row>
    <row r="65" spans="1:123" s="125" customFormat="1" ht="15.95" customHeight="1" x14ac:dyDescent="0.25">
      <c r="A65" s="135"/>
      <c r="B65" s="136"/>
      <c r="C65" s="154"/>
      <c r="D65" s="156"/>
      <c r="E65" s="68"/>
      <c r="F65" s="117"/>
      <c r="G65" s="112"/>
      <c r="H65" s="112"/>
      <c r="I65" s="114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68"/>
      <c r="AA65" s="112"/>
      <c r="AB65" s="112"/>
      <c r="AC65" s="121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3"/>
      <c r="AQ65" s="114"/>
      <c r="AR65" s="112"/>
      <c r="AS65" s="112"/>
      <c r="AT65" s="112"/>
      <c r="AU65" s="112"/>
      <c r="AV65" s="112"/>
      <c r="AW65" s="44"/>
      <c r="AX65" s="112"/>
      <c r="AY65" s="44"/>
      <c r="AZ65" s="44"/>
      <c r="BA65" s="44"/>
      <c r="BB65" s="112"/>
      <c r="BC65" s="112"/>
      <c r="BD65" s="112"/>
      <c r="BE65" s="112"/>
      <c r="BF65" s="112"/>
      <c r="BG65" s="112"/>
      <c r="BH65" s="115"/>
      <c r="BI65" s="115"/>
      <c r="BJ65" s="115"/>
      <c r="BK65" s="115"/>
      <c r="BL65" s="115"/>
      <c r="BM65" s="115"/>
      <c r="BN65" s="115"/>
      <c r="BO65" s="115"/>
      <c r="BP65" s="115"/>
      <c r="BQ65" s="116"/>
      <c r="BR65" s="115"/>
      <c r="BS65" s="115"/>
      <c r="BT65" s="115"/>
      <c r="BU65" s="115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</row>
    <row r="66" spans="1:123" x14ac:dyDescent="0.2">
      <c r="B66" s="157"/>
      <c r="C66" s="150"/>
      <c r="D66" s="143"/>
    </row>
    <row r="67" spans="1:123" x14ac:dyDescent="0.2">
      <c r="B67" s="159"/>
      <c r="C67" s="125"/>
      <c r="D67" s="160"/>
    </row>
    <row r="68" spans="1:123" ht="15.75" x14ac:dyDescent="0.25">
      <c r="B68" s="161"/>
      <c r="C68" s="143"/>
      <c r="D68" s="162"/>
    </row>
    <row r="69" spans="1:123" x14ac:dyDescent="0.2">
      <c r="B69" s="157"/>
      <c r="C69" s="163"/>
      <c r="D69" s="146"/>
      <c r="K69" s="164"/>
    </row>
    <row r="70" spans="1:123" x14ac:dyDescent="0.2">
      <c r="B70" s="159"/>
      <c r="C70" s="136"/>
      <c r="D70" s="160"/>
    </row>
    <row r="71" spans="1:123" ht="15.75" x14ac:dyDescent="0.25">
      <c r="B71" s="161"/>
      <c r="C71" s="165"/>
      <c r="D71" s="162"/>
    </row>
    <row r="72" spans="1:123" x14ac:dyDescent="0.2">
      <c r="C72" s="166"/>
    </row>
    <row r="73" spans="1:123" x14ac:dyDescent="0.2">
      <c r="C73" s="168"/>
    </row>
    <row r="74" spans="1:123" x14ac:dyDescent="0.2">
      <c r="C74" s="165"/>
    </row>
    <row r="75" spans="1:123" x14ac:dyDescent="0.2">
      <c r="C75" s="166"/>
    </row>
    <row r="78" spans="1:123" x14ac:dyDescent="0.2">
      <c r="B78">
        <f>361747388.55-331736801.95</f>
        <v>30010586.600000024</v>
      </c>
    </row>
    <row r="188" spans="4:4" x14ac:dyDescent="0.2">
      <c r="D188" s="167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ABRIL 2023</vt:lpstr>
      <vt:lpstr>'AUXILIAR ABRIL 2023'!Área_de_impresión</vt:lpstr>
      <vt:lpstr>'AUXILIAR ABRIL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2024-02-12T23:00:07Z</dcterms:created>
  <dcterms:modified xsi:type="dcterms:W3CDTF">2024-02-12T23:01:19Z</dcterms:modified>
</cp:coreProperties>
</file>