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0" documentId="8_{855F49EC-016B-4649-9984-4B37BE55500B}" xr6:coauthVersionLast="47" xr6:coauthVersionMax="47" xr10:uidLastSave="{00000000-0000-0000-0000-000000000000}"/>
  <bookViews>
    <workbookView xWindow="2730" yWindow="1980" windowWidth="15840" windowHeight="14220" xr2:uid="{6F6E816E-B4A5-4FFD-AEA2-2392B1D1DC1C}"/>
  </bookViews>
  <sheets>
    <sheet name="AUXILIAR JUNIO 2023" sheetId="1" r:id="rId1"/>
  </sheets>
  <definedNames>
    <definedName name="_xlnm.Print_Area" localSheetId="0">'AUXILIAR JUNIO 2023'!$A$1:$BU$75</definedName>
    <definedName name="_xlnm.Print_Titles" localSheetId="0">'AUXILIAR JUNIO 2023'!$A:$D,'AUXILIAR JUNIO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G71" i="1"/>
  <c r="G74" i="1" s="1"/>
  <c r="G75" i="1" s="1"/>
  <c r="D60" i="1"/>
  <c r="G53" i="1"/>
  <c r="D53" i="1"/>
  <c r="D50" i="1"/>
  <c r="F73" i="1" s="1"/>
  <c r="D46" i="1"/>
  <c r="G45" i="1"/>
  <c r="D43" i="1"/>
  <c r="D38" i="1"/>
  <c r="G34" i="1"/>
  <c r="D33" i="1"/>
  <c r="F69" i="1" s="1"/>
  <c r="D26" i="1"/>
  <c r="D23" i="1"/>
  <c r="F70" i="1" s="1"/>
  <c r="D20" i="1"/>
  <c r="S19" i="1"/>
  <c r="K12" i="1"/>
  <c r="D5" i="1"/>
  <c r="D3" i="1"/>
  <c r="D2" i="1"/>
  <c r="D1" i="1"/>
  <c r="F75" i="1" l="1"/>
  <c r="F80" i="1" s="1"/>
</calcChain>
</file>

<file path=xl/sharedStrings.xml><?xml version="1.0" encoding="utf-8"?>
<sst xmlns="http://schemas.openxmlformats.org/spreadsheetml/2006/main" count="206" uniqueCount="158">
  <si>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</si>
  <si>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</si>
  <si>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</si>
  <si>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</si>
  <si>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</si>
  <si>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30 DE JUNIO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</si>
  <si>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</si>
  <si>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</si>
  <si>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</si>
  <si>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</si>
  <si>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</si>
  <si>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</si>
  <si>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</si>
  <si>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</si>
  <si>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</si>
  <si>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</si>
  <si>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</si>
  <si>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</si>
  <si>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</si>
  <si>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</si>
  <si>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</si>
  <si>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</si>
  <si>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</si>
  <si>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</si>
  <si>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</si>
  <si>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</si>
  <si>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</si>
  <si>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</si>
  <si>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</si>
  <si>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</si>
  <si>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</si>
  <si>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</si>
  <si>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</si>
  <si>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</si>
  <si>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</si>
  <si>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</si>
  <si>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</si>
  <si>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</si>
  <si>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</si>
  <si>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</si>
  <si>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</si>
  <si>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</si>
  <si>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</si>
  <si>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</si>
  <si>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</si>
  <si>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</si>
  <si>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</si>
  <si>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</si>
  <si>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</si>
  <si>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</si>
  <si>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</si>
  <si>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</si>
  <si>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</si>
  <si>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</si>
  <si>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</si>
  <si>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</si>
  <si>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</si>
  <si>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</si>
  <si>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</si>
  <si>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</si>
  <si>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</si>
  <si>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</si>
  <si>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</si>
  <si>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</si>
  <si>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</si>
  <si>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</si>
  <si>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</si>
  <si>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</si>
  <si>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</si>
  <si>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</si>
  <si>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</si>
  <si>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</si>
  <si>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</si>
  <si>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</si>
  <si>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</si>
  <si>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</si>
  <si>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</si>
  <si>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</si>
  <si>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</si>
  <si>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</si>
  <si>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</si>
  <si>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</si>
  <si>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</si>
  <si>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</si>
  <si>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</si>
  <si>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</si>
  <si>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</si>
  <si>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</si>
  <si>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</si>
  <si>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</si>
  <si>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</si>
  <si>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</si>
  <si>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</si>
  <si>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14-06-2023</t>
  </si>
  <si>
    <t>Caja Costarricense del Seguro Social-Mayo 2023</t>
  </si>
  <si>
    <t>0</t>
  </si>
  <si>
    <t>29-6-2023</t>
  </si>
  <si>
    <t>Contribuciones Estatales   - Mayo</t>
  </si>
  <si>
    <t>6.01.03</t>
  </si>
  <si>
    <t>Contribuciones Estatales - Mayo</t>
  </si>
  <si>
    <t xml:space="preserve">Contribuciones Estatales   - 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</si>
  <si>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</si>
  <si>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</si>
  <si>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</si>
  <si>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</si>
  <si>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</si>
  <si>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</si>
  <si>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</si>
  <si>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</si>
  <si>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01-06-2023</t>
  </si>
  <si>
    <t>SPMA-032</t>
  </si>
  <si>
    <t>080-2023</t>
  </si>
  <si>
    <t>KRIONICS COMPUTER S.A. - Marzo</t>
  </si>
  <si>
    <t>08-6-2023</t>
  </si>
  <si>
    <t>SPMA-033</t>
  </si>
  <si>
    <t>081-2023</t>
  </si>
  <si>
    <t>Instituto Costarricense de Electricidad - Abril</t>
  </si>
  <si>
    <t>13-06-2023</t>
  </si>
  <si>
    <t>SPMA-034</t>
  </si>
  <si>
    <t>082-2023</t>
  </si>
  <si>
    <t>Funcionarios De la Oficina Técnica de la CONAGEBIO I QUINCENA JUNIO 2023</t>
  </si>
  <si>
    <t>15-06-2023</t>
  </si>
  <si>
    <t>SPMA-035</t>
  </si>
  <si>
    <t>083-2023</t>
  </si>
  <si>
    <t>Adelanto viáticos Sylvia Rodríguez - 15 al 16 de junio</t>
  </si>
  <si>
    <t>Adelanto viáticos Hersson Ramírez Molina - 15 al 16 de junio</t>
  </si>
  <si>
    <t>SPMA-037</t>
  </si>
  <si>
    <t>085-2023</t>
  </si>
  <si>
    <t>Compañía Nacional de Fuerza y Luz -Mayo</t>
  </si>
  <si>
    <t>22-06-2023</t>
  </si>
  <si>
    <t>SPMA-038</t>
  </si>
  <si>
    <t>086-2023</t>
  </si>
  <si>
    <t>Adelanto viáticos Sylvia Rodríguez - 21 al 23 de junio</t>
  </si>
  <si>
    <t>Adelanto viáticos Hersson Ramírez Molina - 21 al 23 de junio</t>
  </si>
  <si>
    <t>AJ TFI FORM 02-2023</t>
  </si>
  <si>
    <t>087-2023</t>
  </si>
  <si>
    <t>Pago diferencia a Global Biodiversity Information Facility(GIBF)</t>
  </si>
  <si>
    <t>6.07.01</t>
  </si>
  <si>
    <t>26-06-2023</t>
  </si>
  <si>
    <t>SPMA-039</t>
  </si>
  <si>
    <t>088-2023</t>
  </si>
  <si>
    <t>Funcionarios de la Oficina Técnica de la CONAGEBIO 2 QUINCENA JUNIO 2023</t>
  </si>
  <si>
    <t>089-2023</t>
  </si>
  <si>
    <t>ASOMINAE - Funcionarios Junio</t>
  </si>
  <si>
    <t>090-2023</t>
  </si>
  <si>
    <t>COOPECAJA RL -Junio</t>
  </si>
  <si>
    <t>091-2023</t>
  </si>
  <si>
    <t>BANCO POPULAR - Junio</t>
  </si>
  <si>
    <t>093-2023</t>
  </si>
  <si>
    <t>ASOMINAE - PATRONAL Junio</t>
  </si>
  <si>
    <t>SPMA-040</t>
  </si>
  <si>
    <t>094-2023</t>
  </si>
  <si>
    <t>Liquidación de viáticos Angela González Grau-16 junio</t>
  </si>
  <si>
    <t>095-2023</t>
  </si>
  <si>
    <t>Liquidación de viáticos Shirley Ramírez-23 al 24 marzo y 16 junio</t>
  </si>
  <si>
    <t>Liquidación de viáticos Steven Álvarez 16 de junio</t>
  </si>
  <si>
    <t>GASTO JUNIO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</si>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</sst>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1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ourier"/>
      <family val="3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ourier"/>
      <family val="3"/>
    </font>
    <font>
      <b/>
      <sz val="11"/>
      <name val="Arial Black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0" fontId="3" fillId="2" borderId="0" xfId="0" applyFont="1" applyFill="1" applyAlignment="1">
      <alignment horizontal="right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2" borderId="13" xfId="1" applyNumberFormat="1" applyFont="1" applyFill="1" applyBorder="1"/>
    <xf numFmtId="4" fontId="9" fillId="3" borderId="13" xfId="1" applyNumberFormat="1" applyFont="1" applyFill="1" applyBorder="1" applyAlignment="1">
      <alignment horizontal="right"/>
    </xf>
    <xf numFmtId="4" fontId="13" fillId="2" borderId="13" xfId="1" applyNumberFormat="1" applyFont="1" applyFill="1" applyBorder="1" applyAlignment="1">
      <alignment horizontal="right"/>
    </xf>
    <xf numFmtId="49" fontId="12" fillId="2" borderId="13" xfId="1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" fontId="12" fillId="2" borderId="13" xfId="1" applyNumberFormat="1" applyFont="1" applyFill="1" applyBorder="1" applyAlignment="1">
      <alignment horizontal="right"/>
    </xf>
    <xf numFmtId="49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9" fillId="3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/>
    <xf numFmtId="49" fontId="8" fillId="3" borderId="9" xfId="0" applyNumberFormat="1" applyFont="1" applyFill="1" applyBorder="1" applyAlignment="1">
      <alignment horizontal="center" wrapText="1"/>
    </xf>
    <xf numFmtId="49" fontId="8" fillId="3" borderId="3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/>
    </xf>
    <xf numFmtId="49" fontId="12" fillId="2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9" fontId="12" fillId="0" borderId="13" xfId="1" applyNumberFormat="1" applyFont="1" applyBorder="1" applyAlignment="1">
      <alignment horizontal="center"/>
    </xf>
    <xf numFmtId="49" fontId="12" fillId="0" borderId="0" xfId="1" applyNumberFormat="1" applyFont="1"/>
    <xf numFmtId="4" fontId="9" fillId="2" borderId="13" xfId="1" applyNumberFormat="1" applyFont="1" applyFill="1" applyBorder="1" applyAlignment="1">
      <alignment horizontal="right"/>
    </xf>
    <xf numFmtId="4" fontId="12" fillId="2" borderId="0" xfId="1" applyNumberFormat="1" applyFont="1" applyFill="1" applyAlignment="1">
      <alignment horizontal="center"/>
    </xf>
    <xf numFmtId="4" fontId="9" fillId="2" borderId="16" xfId="1" applyNumberFormat="1" applyFont="1" applyFill="1" applyBorder="1" applyAlignment="1">
      <alignment horizontal="right"/>
    </xf>
    <xf numFmtId="49" fontId="9" fillId="0" borderId="13" xfId="1" applyNumberFormat="1" applyFont="1" applyBorder="1" applyAlignment="1">
      <alignment horizontal="center"/>
    </xf>
    <xf numFmtId="49" fontId="10" fillId="0" borderId="13" xfId="1" applyNumberFormat="1" applyFont="1" applyBorder="1" applyAlignment="1">
      <alignment horizontal="center"/>
    </xf>
    <xf numFmtId="49" fontId="9" fillId="0" borderId="0" xfId="1" applyNumberFormat="1" applyFont="1" applyAlignment="1">
      <alignment wrapText="1"/>
    </xf>
    <xf numFmtId="4" fontId="8" fillId="3" borderId="13" xfId="1" applyNumberFormat="1" applyFont="1" applyFill="1" applyBorder="1" applyAlignment="1">
      <alignment horizontal="right"/>
    </xf>
    <xf numFmtId="4" fontId="9" fillId="2" borderId="0" xfId="1" applyNumberFormat="1" applyFont="1" applyFill="1" applyAlignment="1">
      <alignment horizontal="center"/>
    </xf>
    <xf numFmtId="49" fontId="9" fillId="2" borderId="13" xfId="1" applyNumberFormat="1" applyFont="1" applyFill="1" applyBorder="1" applyAlignment="1">
      <alignment horizontal="center"/>
    </xf>
    <xf numFmtId="49" fontId="9" fillId="2" borderId="0" xfId="1" applyNumberFormat="1" applyFont="1" applyFill="1" applyAlignment="1">
      <alignment wrapText="1"/>
    </xf>
    <xf numFmtId="4" fontId="9" fillId="2" borderId="13" xfId="1" applyNumberFormat="1" applyFont="1" applyFill="1" applyBorder="1" applyAlignment="1">
      <alignment horizontal="center"/>
    </xf>
    <xf numFmtId="4" fontId="9" fillId="2" borderId="16" xfId="1" applyNumberFormat="1" applyFont="1" applyFill="1" applyBorder="1" applyAlignment="1">
      <alignment horizontal="center"/>
    </xf>
    <xf numFmtId="4" fontId="9" fillId="0" borderId="13" xfId="0" applyNumberFormat="1" applyFont="1" applyBorder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4" fillId="2" borderId="0" xfId="0" applyFont="1" applyFill="1"/>
    <xf numFmtId="4" fontId="9" fillId="0" borderId="0" xfId="0" applyNumberFormat="1" applyFont="1" applyAlignment="1">
      <alignment horizontal="center"/>
    </xf>
    <xf numFmtId="49" fontId="15" fillId="0" borderId="15" xfId="1" applyNumberFormat="1" applyFont="1" applyBorder="1" applyAlignment="1">
      <alignment horizontal="center"/>
    </xf>
    <xf numFmtId="4" fontId="9" fillId="0" borderId="0" xfId="0" applyNumberFormat="1" applyFont="1" applyAlignment="1">
      <alignment horizontal="right"/>
    </xf>
    <xf numFmtId="0" fontId="14" fillId="0" borderId="0" xfId="0" applyFont="1"/>
    <xf numFmtId="4" fontId="14" fillId="0" borderId="0" xfId="0" applyNumberFormat="1" applyFont="1"/>
    <xf numFmtId="0" fontId="5" fillId="0" borderId="0" xfId="0" applyFont="1" applyAlignment="1">
      <alignment horizontal="center"/>
    </xf>
    <xf numFmtId="4" fontId="12" fillId="0" borderId="13" xfId="0" applyNumberFormat="1" applyFont="1" applyBorder="1" applyAlignment="1">
      <alignment horizontal="right"/>
    </xf>
    <xf numFmtId="49" fontId="16" fillId="0" borderId="15" xfId="1" applyNumberFormat="1" applyFont="1" applyBorder="1" applyAlignment="1">
      <alignment horizontal="center"/>
    </xf>
    <xf numFmtId="0" fontId="14" fillId="4" borderId="0" xfId="0" applyFont="1" applyFill="1"/>
    <xf numFmtId="49" fontId="17" fillId="0" borderId="15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49" fontId="9" fillId="0" borderId="13" xfId="0" applyNumberFormat="1" applyFont="1" applyBorder="1" applyAlignment="1">
      <alignment horizontal="center"/>
    </xf>
    <xf numFmtId="49" fontId="8" fillId="0" borderId="0" xfId="1" applyNumberFormat="1" applyFont="1" applyAlignment="1">
      <alignment wrapText="1"/>
    </xf>
    <xf numFmtId="165" fontId="7" fillId="0" borderId="13" xfId="0" applyNumberFormat="1" applyFont="1" applyBorder="1" applyAlignment="1">
      <alignment horizontal="center"/>
    </xf>
    <xf numFmtId="49" fontId="15" fillId="5" borderId="15" xfId="0" applyNumberFormat="1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center"/>
    </xf>
    <xf numFmtId="49" fontId="12" fillId="5" borderId="0" xfId="1" applyNumberFormat="1" applyFont="1" applyFill="1"/>
    <xf numFmtId="4" fontId="9" fillId="5" borderId="13" xfId="1" applyNumberFormat="1" applyFont="1" applyFill="1" applyBorder="1" applyAlignment="1">
      <alignment horizontal="right"/>
    </xf>
    <xf numFmtId="49" fontId="8" fillId="5" borderId="16" xfId="0" applyNumberFormat="1" applyFont="1" applyFill="1" applyBorder="1" applyAlignment="1">
      <alignment horizontal="center" wrapText="1"/>
    </xf>
    <xf numFmtId="4" fontId="9" fillId="5" borderId="13" xfId="0" applyNumberFormat="1" applyFont="1" applyFill="1" applyBorder="1" applyAlignment="1">
      <alignment horizontal="right"/>
    </xf>
    <xf numFmtId="4" fontId="9" fillId="5" borderId="16" xfId="0" applyNumberFormat="1" applyFont="1" applyFill="1" applyBorder="1" applyAlignment="1">
      <alignment horizontal="center"/>
    </xf>
    <xf numFmtId="4" fontId="9" fillId="5" borderId="13" xfId="0" applyNumberFormat="1" applyFont="1" applyFill="1" applyBorder="1" applyAlignment="1">
      <alignment horizontal="center"/>
    </xf>
    <xf numFmtId="4" fontId="9" fillId="5" borderId="0" xfId="0" applyNumberFormat="1" applyFont="1" applyFill="1" applyAlignment="1">
      <alignment horizontal="center"/>
    </xf>
    <xf numFmtId="4" fontId="9" fillId="5" borderId="18" xfId="0" applyNumberFormat="1" applyFont="1" applyFill="1" applyBorder="1" applyAlignment="1">
      <alignment horizontal="center"/>
    </xf>
    <xf numFmtId="4" fontId="8" fillId="5" borderId="13" xfId="0" applyNumberFormat="1" applyFont="1" applyFill="1" applyBorder="1" applyAlignment="1">
      <alignment horizontal="center"/>
    </xf>
    <xf numFmtId="4" fontId="9" fillId="5" borderId="13" xfId="0" applyNumberFormat="1" applyFont="1" applyFill="1" applyBorder="1"/>
    <xf numFmtId="4" fontId="9" fillId="5" borderId="0" xfId="0" applyNumberFormat="1" applyFont="1" applyFill="1"/>
    <xf numFmtId="0" fontId="14" fillId="5" borderId="0" xfId="0" applyFont="1" applyFill="1"/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18" fillId="2" borderId="0" xfId="0" applyFont="1" applyFill="1"/>
    <xf numFmtId="49" fontId="10" fillId="0" borderId="13" xfId="0" applyNumberFormat="1" applyFont="1" applyBorder="1" applyAlignment="1">
      <alignment horizontal="center"/>
    </xf>
    <xf numFmtId="49" fontId="9" fillId="0" borderId="0" xfId="0" applyNumberFormat="1" applyFont="1" applyAlignment="1">
      <alignment wrapText="1"/>
    </xf>
    <xf numFmtId="0" fontId="14" fillId="3" borderId="0" xfId="0" applyFont="1" applyFill="1"/>
    <xf numFmtId="0" fontId="19" fillId="3" borderId="9" xfId="0" applyFont="1" applyFill="1" applyBorder="1"/>
    <xf numFmtId="4" fontId="9" fillId="0" borderId="13" xfId="0" applyNumberFormat="1" applyFont="1" applyBorder="1" applyAlignment="1">
      <alignment horizontal="center" wrapText="1"/>
    </xf>
    <xf numFmtId="49" fontId="20" fillId="0" borderId="15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0" fillId="0" borderId="0" xfId="0" applyNumberFormat="1"/>
    <xf numFmtId="165" fontId="7" fillId="0" borderId="13" xfId="0" applyNumberFormat="1" applyFont="1" applyBorder="1" applyAlignment="1">
      <alignment horizontal="right"/>
    </xf>
    <xf numFmtId="165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EC972C0F-570A-43F8-A811-907C7D31FC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8810-0B3E-439B-BD63-8C77BA9831B3}">
  <dimension ref="A1:DS198"/>
  <sheetViews>
    <sheetView tabSelected="1" zoomScale="77" zoomScaleNormal="77" workbookViewId="0">
      <pane ySplit="8" topLeftCell="A60" activePane="bottomLeft" state="frozen"/>
      <selection pane="bottomLeft" activeCell="G46" sqref="G46"/>
    </sheetView>
  </sheetViews>
  <sheetFormatPr baseColWidth="10" defaultColWidth="8.88671875" defaultRowHeight="15" x14ac:dyDescent="0.2"/>
  <cols>
    <col min="1" max="1" width="10.77734375" customWidth="1"/>
    <col min="2" max="2" width="17.21875" customWidth="1"/>
    <col min="3" max="3" width="49.44140625" customWidth="1"/>
    <col min="4" max="4" width="18.5546875" style="168" customWidth="1"/>
    <col min="5" max="5" width="22" customWidth="1"/>
    <col min="6" max="6" width="17" customWidth="1"/>
    <col min="7" max="7" width="14.441406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65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65" customWidth="1"/>
    <col min="40" max="40" width="5.77734375" style="165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" t="s">
        <v>0</v>
      </c>
      <c r="B1" s="1"/>
      <c r="C1" s="1"/>
      <c r="D1" s="2" t="e">
        <f>#REF!+#REF!</f>
        <v>#REF!</v>
      </c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2"/>
      <c r="D2" s="2" t="e">
        <f>D26+#REF!+#REF!</f>
        <v>#REF!</v>
      </c>
      <c r="E2" s="13"/>
      <c r="F2" s="14"/>
      <c r="G2" s="15"/>
      <c r="H2" s="16"/>
      <c r="I2" s="1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2"/>
      <c r="D3" s="2" t="e">
        <f>#REF!+D34</f>
        <v>#REF!</v>
      </c>
      <c r="E3" s="17"/>
      <c r="F3" s="18"/>
      <c r="G3" s="19"/>
      <c r="H3" s="20"/>
      <c r="I3" s="20"/>
      <c r="J3" s="8"/>
      <c r="K3" s="8"/>
      <c r="L3" s="8"/>
      <c r="M3" s="8"/>
      <c r="N3" s="8"/>
      <c r="O3" s="8"/>
      <c r="P3" s="8"/>
      <c r="Q3" s="8"/>
      <c r="R3" s="8"/>
      <c r="S3" s="21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" t="s">
        <v>4</v>
      </c>
      <c r="B4" s="1"/>
      <c r="C4" s="1"/>
      <c r="D4" s="22"/>
      <c r="E4" s="13"/>
      <c r="F4" s="18"/>
      <c r="G4" s="19"/>
      <c r="H4" s="20"/>
      <c r="I4" s="20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2</v>
      </c>
      <c r="W4" s="23"/>
      <c r="X4" s="23"/>
      <c r="Y4" s="13"/>
      <c r="Z4" s="1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5.75" x14ac:dyDescent="0.25">
      <c r="A5" s="25" t="s">
        <v>5</v>
      </c>
      <c r="B5" s="11"/>
      <c r="C5" s="11"/>
      <c r="D5" s="2">
        <f>D54+D38</f>
        <v>6234771.2800000003</v>
      </c>
      <c r="E5" s="3"/>
      <c r="F5" s="18"/>
      <c r="G5" s="19"/>
      <c r="H5" s="26"/>
      <c r="I5" s="2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8" t="s">
        <v>2</v>
      </c>
      <c r="B6" s="29"/>
      <c r="C6" s="29"/>
      <c r="D6" s="2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6</v>
      </c>
      <c r="B7" s="32" t="s">
        <v>7</v>
      </c>
      <c r="C7" s="31" t="s">
        <v>8</v>
      </c>
      <c r="D7" s="33" t="s">
        <v>9</v>
      </c>
      <c r="E7" s="34" t="s">
        <v>10</v>
      </c>
      <c r="F7" s="34"/>
      <c r="G7" s="35" t="s">
        <v>11</v>
      </c>
      <c r="H7" s="36" t="s">
        <v>12</v>
      </c>
      <c r="I7" s="36" t="s">
        <v>13</v>
      </c>
      <c r="J7" s="36" t="s">
        <v>14</v>
      </c>
      <c r="K7" s="36"/>
      <c r="L7" s="36" t="s">
        <v>14</v>
      </c>
      <c r="M7" s="36"/>
      <c r="N7" s="36" t="s">
        <v>15</v>
      </c>
      <c r="O7" s="36"/>
      <c r="P7" s="36" t="s">
        <v>16</v>
      </c>
      <c r="Q7" s="36" t="s">
        <v>17</v>
      </c>
      <c r="R7" s="36" t="s">
        <v>17</v>
      </c>
      <c r="S7" s="37" t="s">
        <v>18</v>
      </c>
      <c r="T7" s="36" t="s">
        <v>19</v>
      </c>
      <c r="U7" s="36" t="s">
        <v>20</v>
      </c>
      <c r="V7" s="36" t="s">
        <v>21</v>
      </c>
      <c r="W7" s="36" t="s">
        <v>22</v>
      </c>
      <c r="X7" s="36" t="s">
        <v>23</v>
      </c>
      <c r="Y7" s="36" t="s">
        <v>24</v>
      </c>
      <c r="Z7" s="36" t="s">
        <v>25</v>
      </c>
      <c r="AA7" s="36" t="s">
        <v>26</v>
      </c>
      <c r="AB7" s="36" t="s">
        <v>27</v>
      </c>
      <c r="AC7" s="36" t="s">
        <v>28</v>
      </c>
      <c r="AD7" s="36" t="s">
        <v>29</v>
      </c>
      <c r="AE7" s="36" t="s">
        <v>30</v>
      </c>
      <c r="AF7" s="36" t="s">
        <v>31</v>
      </c>
      <c r="AG7" s="36" t="s">
        <v>32</v>
      </c>
      <c r="AH7" s="36" t="s">
        <v>33</v>
      </c>
      <c r="AI7" s="36" t="s">
        <v>34</v>
      </c>
      <c r="AJ7" s="36" t="s">
        <v>35</v>
      </c>
      <c r="AK7" s="36" t="s">
        <v>36</v>
      </c>
      <c r="AL7" s="36" t="s">
        <v>37</v>
      </c>
      <c r="AM7" s="36" t="s">
        <v>38</v>
      </c>
      <c r="AN7" s="38" t="s">
        <v>39</v>
      </c>
      <c r="AO7" s="36" t="s">
        <v>40</v>
      </c>
      <c r="AP7" s="38" t="s">
        <v>41</v>
      </c>
      <c r="AQ7" s="36" t="s">
        <v>42</v>
      </c>
      <c r="AR7" s="36" t="s">
        <v>40</v>
      </c>
      <c r="AS7" s="36" t="s">
        <v>41</v>
      </c>
      <c r="AT7" s="36" t="s">
        <v>43</v>
      </c>
      <c r="AU7" s="36" t="s">
        <v>44</v>
      </c>
      <c r="AV7" s="36" t="s">
        <v>45</v>
      </c>
      <c r="AW7" s="36" t="s">
        <v>46</v>
      </c>
      <c r="AX7" s="36" t="s">
        <v>47</v>
      </c>
      <c r="AY7" s="36" t="s">
        <v>48</v>
      </c>
      <c r="AZ7" s="36" t="s">
        <v>49</v>
      </c>
      <c r="BA7" s="36" t="s">
        <v>50</v>
      </c>
      <c r="BB7" s="36" t="s">
        <v>51</v>
      </c>
      <c r="BC7" s="36" t="s">
        <v>52</v>
      </c>
      <c r="BD7" s="36" t="s">
        <v>53</v>
      </c>
      <c r="BE7" s="36" t="s">
        <v>54</v>
      </c>
      <c r="BF7" s="36" t="s">
        <v>55</v>
      </c>
      <c r="BG7" s="36" t="s">
        <v>56</v>
      </c>
      <c r="BH7" s="36" t="s">
        <v>57</v>
      </c>
      <c r="BI7" s="36" t="s">
        <v>58</v>
      </c>
      <c r="BJ7" s="36" t="s">
        <v>59</v>
      </c>
      <c r="BK7" s="36" t="s">
        <v>60</v>
      </c>
      <c r="BL7" s="36" t="s">
        <v>61</v>
      </c>
      <c r="BM7" s="36" t="s">
        <v>62</v>
      </c>
      <c r="BN7" s="36" t="s">
        <v>63</v>
      </c>
      <c r="BO7" s="36" t="s">
        <v>64</v>
      </c>
      <c r="BP7" s="36" t="s">
        <v>65</v>
      </c>
      <c r="BQ7" s="39" t="s">
        <v>66</v>
      </c>
      <c r="BR7" s="36" t="s">
        <v>67</v>
      </c>
      <c r="BS7" s="36" t="s">
        <v>68</v>
      </c>
      <c r="BT7" s="36" t="s">
        <v>69</v>
      </c>
      <c r="BU7" s="36" t="s">
        <v>70</v>
      </c>
    </row>
    <row r="8" spans="1:73" ht="52.5" customHeight="1" thickBot="1" x14ac:dyDescent="0.3">
      <c r="A8" s="31"/>
      <c r="B8" s="40"/>
      <c r="C8" s="31" t="s">
        <v>71</v>
      </c>
      <c r="D8" s="41" t="s">
        <v>2</v>
      </c>
      <c r="E8" s="42" t="s">
        <v>72</v>
      </c>
      <c r="F8" s="34"/>
      <c r="G8" s="43" t="s">
        <v>73</v>
      </c>
      <c r="H8" s="43" t="s">
        <v>74</v>
      </c>
      <c r="I8" s="44" t="s">
        <v>75</v>
      </c>
      <c r="J8" s="44" t="s">
        <v>76</v>
      </c>
      <c r="K8" s="44"/>
      <c r="L8" s="44" t="s">
        <v>77</v>
      </c>
      <c r="M8" s="44"/>
      <c r="N8" s="45" t="s">
        <v>78</v>
      </c>
      <c r="O8" s="45"/>
      <c r="P8" s="45" t="s">
        <v>79</v>
      </c>
      <c r="Q8" s="45" t="s">
        <v>80</v>
      </c>
      <c r="R8" s="45" t="s">
        <v>81</v>
      </c>
      <c r="S8" s="44" t="s">
        <v>82</v>
      </c>
      <c r="T8" s="44"/>
      <c r="U8" s="44"/>
      <c r="V8" s="44"/>
      <c r="W8" s="44"/>
      <c r="X8" s="44"/>
      <c r="Y8" s="44" t="s">
        <v>2</v>
      </c>
      <c r="Z8" s="46"/>
      <c r="AA8" s="44"/>
      <c r="AB8" s="44" t="s">
        <v>2</v>
      </c>
      <c r="AC8" s="44"/>
      <c r="AD8" s="44"/>
      <c r="AE8" s="44"/>
      <c r="AF8" s="44"/>
      <c r="AG8" s="44"/>
      <c r="AH8" s="44"/>
      <c r="AI8" s="44" t="s">
        <v>2</v>
      </c>
      <c r="AJ8" s="44" t="s">
        <v>2</v>
      </c>
      <c r="AK8" s="44"/>
      <c r="AL8" s="36" t="s">
        <v>83</v>
      </c>
      <c r="AM8" s="44" t="s">
        <v>84</v>
      </c>
      <c r="AN8" s="47" t="s">
        <v>85</v>
      </c>
      <c r="AO8" s="48" t="s">
        <v>86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2</v>
      </c>
      <c r="BP8" s="50"/>
      <c r="BQ8" s="51" t="s">
        <v>87</v>
      </c>
      <c r="BR8" s="51" t="s">
        <v>88</v>
      </c>
      <c r="BS8" s="51" t="s">
        <v>89</v>
      </c>
      <c r="BT8" s="51" t="s">
        <v>90</v>
      </c>
      <c r="BU8" s="44" t="s">
        <v>91</v>
      </c>
    </row>
    <row r="9" spans="1:73" ht="43.5" customHeight="1" thickBot="1" x14ac:dyDescent="0.3">
      <c r="A9" s="37"/>
      <c r="B9" s="52" t="s">
        <v>92</v>
      </c>
      <c r="C9" s="37"/>
      <c r="D9" s="53"/>
      <c r="E9" s="54" t="s">
        <v>2</v>
      </c>
      <c r="F9" s="54" t="s">
        <v>2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66"/>
      <c r="E11" s="74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x14ac:dyDescent="0.25">
      <c r="A12" s="63"/>
      <c r="B12" s="75" t="s">
        <v>93</v>
      </c>
      <c r="C12" s="76" t="s">
        <v>94</v>
      </c>
      <c r="D12" s="77">
        <v>4785726</v>
      </c>
      <c r="E12" s="67" t="s">
        <v>95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thickBot="1" x14ac:dyDescent="0.3">
      <c r="A13" s="63"/>
      <c r="B13" s="75"/>
      <c r="C13" s="76"/>
      <c r="D13" s="78"/>
      <c r="E13" s="67" t="s">
        <v>95</v>
      </c>
      <c r="F13" s="68"/>
      <c r="G13" s="68"/>
      <c r="H13" s="68"/>
      <c r="I13" s="69"/>
      <c r="J13" s="44"/>
      <c r="K13" s="44"/>
      <c r="L13" s="44"/>
      <c r="M13" s="44"/>
      <c r="N13" s="45"/>
      <c r="O13" s="45"/>
      <c r="P13" s="45"/>
      <c r="Q13" s="45"/>
      <c r="R13" s="45"/>
      <c r="S13" s="44"/>
      <c r="T13" s="44"/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thickBot="1" x14ac:dyDescent="0.3">
      <c r="A14" s="63"/>
      <c r="B14" s="79" t="s">
        <v>96</v>
      </c>
      <c r="C14" s="76" t="s">
        <v>97</v>
      </c>
      <c r="D14" s="77">
        <v>222513.1</v>
      </c>
      <c r="E14" s="80" t="s">
        <v>98</v>
      </c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thickBot="1" x14ac:dyDescent="0.3">
      <c r="A15" s="63"/>
      <c r="B15" s="79" t="s">
        <v>96</v>
      </c>
      <c r="C15" s="76" t="s">
        <v>99</v>
      </c>
      <c r="D15" s="77">
        <v>39452.68</v>
      </c>
      <c r="E15" s="80" t="s">
        <v>98</v>
      </c>
      <c r="F15" s="81"/>
      <c r="G15" s="81"/>
      <c r="H15" s="81"/>
      <c r="I15" s="81"/>
      <c r="J15" s="82"/>
      <c r="K15" s="82"/>
      <c r="L15" s="83"/>
      <c r="M15" s="83"/>
      <c r="N15" s="83"/>
      <c r="O15" s="83"/>
      <c r="P15" s="81"/>
      <c r="Q15" s="82"/>
      <c r="R15" s="83"/>
      <c r="S15" s="38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x14ac:dyDescent="0.25">
      <c r="A16" s="63"/>
      <c r="B16" s="79"/>
      <c r="C16" s="76" t="s">
        <v>100</v>
      </c>
      <c r="D16" s="84"/>
      <c r="E16" s="85"/>
      <c r="F16" s="86"/>
      <c r="G16" s="86"/>
      <c r="H16" s="86"/>
      <c r="I16" s="86"/>
      <c r="J16" s="87"/>
      <c r="K16" s="87"/>
      <c r="L16" s="85"/>
      <c r="M16" s="85"/>
      <c r="N16" s="85"/>
      <c r="O16" s="85"/>
      <c r="P16" s="86"/>
      <c r="Q16" s="87"/>
      <c r="R16" s="85"/>
      <c r="S16" s="71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79"/>
      <c r="C17" s="76" t="s">
        <v>101</v>
      </c>
      <c r="D17" s="84"/>
      <c r="E17" s="85" t="s">
        <v>95</v>
      </c>
      <c r="F17" s="86"/>
      <c r="G17" s="86"/>
      <c r="H17" s="86"/>
      <c r="I17" s="86"/>
      <c r="J17" s="87"/>
      <c r="K17" s="87"/>
      <c r="L17" s="85"/>
      <c r="M17" s="85"/>
      <c r="N17" s="85"/>
      <c r="O17" s="85"/>
      <c r="P17" s="86"/>
      <c r="Q17" s="87"/>
      <c r="R17" s="85"/>
      <c r="S17" s="71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88"/>
      <c r="B18" s="89"/>
      <c r="C18" s="89"/>
      <c r="D18" s="90"/>
      <c r="E18" s="91" t="s">
        <v>24</v>
      </c>
      <c r="F18" s="92" t="s">
        <v>102</v>
      </c>
      <c r="G18" s="92" t="s">
        <v>25</v>
      </c>
      <c r="H18" s="92" t="s">
        <v>26</v>
      </c>
      <c r="I18" s="92" t="s">
        <v>28</v>
      </c>
      <c r="J18" s="92" t="s">
        <v>103</v>
      </c>
      <c r="K18" s="92" t="s">
        <v>104</v>
      </c>
      <c r="L18" s="92" t="s">
        <v>35</v>
      </c>
      <c r="M18" s="92" t="s">
        <v>36</v>
      </c>
      <c r="N18" s="92" t="s">
        <v>105</v>
      </c>
      <c r="O18" s="92" t="s">
        <v>106</v>
      </c>
      <c r="P18" s="93" t="s">
        <v>47</v>
      </c>
      <c r="Q18" s="92" t="s">
        <v>49</v>
      </c>
      <c r="R18" s="92" t="s">
        <v>64</v>
      </c>
      <c r="S18" s="94" t="s">
        <v>65</v>
      </c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63"/>
      <c r="B19" s="79"/>
      <c r="C19" s="95" t="s">
        <v>107</v>
      </c>
      <c r="D19" s="84"/>
      <c r="E19" s="96"/>
      <c r="F19" s="97"/>
      <c r="G19" s="98"/>
      <c r="H19" s="97"/>
      <c r="I19" s="98"/>
      <c r="J19" s="97"/>
      <c r="K19" s="97"/>
      <c r="L19" s="98"/>
      <c r="M19" s="97"/>
      <c r="N19" s="97"/>
      <c r="O19" s="97"/>
      <c r="P19" s="98"/>
      <c r="Q19" s="85"/>
      <c r="R19" s="85"/>
      <c r="S19" s="98">
        <f>28017+324442+68499</f>
        <v>420958</v>
      </c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thickBot="1" x14ac:dyDescent="0.3">
      <c r="A20" s="63"/>
      <c r="B20" s="79"/>
      <c r="C20" s="95" t="s">
        <v>108</v>
      </c>
      <c r="D20" s="84">
        <f>SUM(E20:S20)</f>
        <v>0</v>
      </c>
      <c r="E20" s="96"/>
      <c r="F20" s="97"/>
      <c r="G20" s="98"/>
      <c r="H20" s="97"/>
      <c r="I20" s="98"/>
      <c r="J20" s="97"/>
      <c r="K20" s="97"/>
      <c r="L20" s="98"/>
      <c r="M20" s="97"/>
      <c r="N20" s="97"/>
      <c r="O20" s="97"/>
      <c r="P20" s="98"/>
      <c r="Q20" s="99"/>
      <c r="R20" s="99"/>
      <c r="S20" s="99"/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100"/>
      <c r="C21" s="101"/>
      <c r="D21" s="102"/>
      <c r="E21" s="96"/>
      <c r="F21" s="97"/>
      <c r="G21" s="98"/>
      <c r="H21" s="97"/>
      <c r="I21" s="98"/>
      <c r="J21" s="97"/>
      <c r="K21" s="97"/>
      <c r="L21" s="98"/>
      <c r="M21" s="97"/>
      <c r="N21" s="97"/>
      <c r="O21" s="97"/>
      <c r="P21" s="98"/>
      <c r="Q21" s="103"/>
      <c r="R21" s="103"/>
      <c r="S21" s="103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63"/>
      <c r="B22" s="100"/>
      <c r="C22" s="101"/>
      <c r="D22" s="102"/>
      <c r="E22" s="104"/>
      <c r="F22" s="97"/>
      <c r="G22" s="98"/>
      <c r="H22" s="97"/>
      <c r="I22" s="98"/>
      <c r="J22" s="97"/>
      <c r="K22" s="97"/>
      <c r="L22" s="98"/>
      <c r="M22" s="97"/>
      <c r="N22" s="97"/>
      <c r="O22" s="97"/>
      <c r="P22" s="98"/>
      <c r="Q22" s="103"/>
      <c r="R22" s="103"/>
      <c r="S22" s="103"/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15" customHeight="1" thickBot="1" x14ac:dyDescent="0.3">
      <c r="A23" s="105" t="s">
        <v>109</v>
      </c>
      <c r="B23" s="106" t="s">
        <v>110</v>
      </c>
      <c r="C23" s="107"/>
      <c r="D23" s="108">
        <f>SUM(D24)</f>
        <v>163850</v>
      </c>
      <c r="E23" s="104"/>
      <c r="F23" s="97"/>
      <c r="G23" s="98"/>
      <c r="H23" s="97"/>
      <c r="I23" s="98"/>
      <c r="J23" s="97"/>
      <c r="K23" s="97"/>
      <c r="L23" s="98"/>
      <c r="M23" s="97"/>
      <c r="N23" s="97"/>
      <c r="O23" s="97"/>
      <c r="P23" s="98"/>
      <c r="Q23" s="103"/>
      <c r="R23" s="103"/>
      <c r="S23" s="103"/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15" customHeight="1" thickBot="1" x14ac:dyDescent="0.3">
      <c r="A24" s="63"/>
      <c r="B24" s="100" t="s">
        <v>111</v>
      </c>
      <c r="C24" s="101" t="s">
        <v>112</v>
      </c>
      <c r="D24" s="102">
        <v>163850</v>
      </c>
      <c r="E24" s="67" t="s">
        <v>47</v>
      </c>
      <c r="F24" s="97"/>
      <c r="G24" s="98"/>
      <c r="H24" s="97"/>
      <c r="I24" s="98"/>
      <c r="J24" s="97"/>
      <c r="K24" s="97"/>
      <c r="L24" s="98"/>
      <c r="M24" s="97"/>
      <c r="N24" s="97"/>
      <c r="O24" s="97"/>
      <c r="P24" s="98"/>
      <c r="Q24" s="103"/>
      <c r="R24" s="103"/>
      <c r="S24" s="103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15" customHeight="1" thickBot="1" x14ac:dyDescent="0.3">
      <c r="A25" s="63"/>
      <c r="B25" s="100"/>
      <c r="C25" s="101"/>
      <c r="D25" s="102"/>
      <c r="E25" s="104"/>
      <c r="F25" s="97"/>
      <c r="G25" s="98"/>
      <c r="H25" s="97"/>
      <c r="I25" s="98"/>
      <c r="J25" s="97"/>
      <c r="K25" s="97"/>
      <c r="L25" s="98"/>
      <c r="M25" s="97"/>
      <c r="N25" s="97"/>
      <c r="O25" s="97"/>
      <c r="P25" s="98"/>
      <c r="Q25" s="103"/>
      <c r="R25" s="103"/>
      <c r="S25" s="103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15" customHeight="1" thickBot="1" x14ac:dyDescent="0.3">
      <c r="A26" s="105" t="s">
        <v>113</v>
      </c>
      <c r="B26" s="106" t="s">
        <v>114</v>
      </c>
      <c r="C26" s="107"/>
      <c r="D26" s="108">
        <f>SUM(D27:D31)</f>
        <v>309726.09000000003</v>
      </c>
      <c r="E26" s="67"/>
      <c r="F26" s="97"/>
      <c r="G26" s="98"/>
      <c r="H26" s="97"/>
      <c r="I26" s="98"/>
      <c r="J26" s="97"/>
      <c r="K26" s="97"/>
      <c r="L26" s="98"/>
      <c r="M26" s="97"/>
      <c r="N26" s="97"/>
      <c r="O26" s="97"/>
      <c r="P26" s="98"/>
      <c r="Q26" s="109"/>
      <c r="R26" s="45"/>
      <c r="S26" s="44"/>
      <c r="T26" s="44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18" customHeight="1" x14ac:dyDescent="0.25">
      <c r="A27" s="63"/>
      <c r="B27" s="110"/>
      <c r="C27" s="111"/>
      <c r="D27" s="102"/>
      <c r="E27" s="67"/>
      <c r="F27" s="109"/>
      <c r="G27" s="112"/>
      <c r="H27" s="109"/>
      <c r="I27" s="113"/>
      <c r="J27" s="109"/>
      <c r="K27" s="109"/>
      <c r="L27" s="112"/>
      <c r="M27" s="109"/>
      <c r="N27" s="109"/>
      <c r="O27" s="109"/>
      <c r="P27" s="112"/>
      <c r="Q27" s="109"/>
      <c r="R27" s="45"/>
      <c r="S27" s="44"/>
      <c r="T27" s="44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ht="15" customHeight="1" x14ac:dyDescent="0.25">
      <c r="A28" s="63"/>
      <c r="B28" s="110" t="s">
        <v>115</v>
      </c>
      <c r="C28" s="101" t="s">
        <v>116</v>
      </c>
      <c r="D28" s="102">
        <v>309726.09000000003</v>
      </c>
      <c r="E28" s="67" t="s">
        <v>28</v>
      </c>
      <c r="F28" s="109"/>
      <c r="G28" s="112"/>
      <c r="H28" s="109"/>
      <c r="I28" s="113"/>
      <c r="J28" s="109"/>
      <c r="K28" s="109"/>
      <c r="L28" s="112"/>
      <c r="M28" s="109"/>
      <c r="N28" s="109"/>
      <c r="O28" s="109"/>
      <c r="P28" s="112"/>
      <c r="Q28" s="109"/>
      <c r="R28" s="45"/>
      <c r="S28" s="44"/>
      <c r="T28" s="44"/>
      <c r="U28" s="44"/>
      <c r="V28" s="44"/>
      <c r="W28" s="44"/>
      <c r="X28" s="44"/>
      <c r="Y28" s="44"/>
      <c r="Z28" s="46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70"/>
      <c r="AO28" s="48"/>
      <c r="AP28" s="71"/>
      <c r="AQ28" s="69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50"/>
      <c r="BI28" s="50"/>
      <c r="BJ28" s="50"/>
      <c r="BK28" s="50"/>
      <c r="BL28" s="50"/>
      <c r="BM28" s="50"/>
      <c r="BN28" s="50"/>
      <c r="BO28" s="50"/>
      <c r="BP28" s="50"/>
      <c r="BQ28" s="72"/>
      <c r="BR28" s="51"/>
      <c r="BS28" s="51"/>
      <c r="BT28" s="51"/>
      <c r="BU28" s="44"/>
    </row>
    <row r="29" spans="1:73" ht="15" customHeight="1" x14ac:dyDescent="0.25">
      <c r="A29" s="63"/>
      <c r="B29" s="100"/>
      <c r="C29" s="101"/>
      <c r="D29" s="102"/>
      <c r="E29" s="67"/>
      <c r="F29" s="109"/>
      <c r="G29" s="112"/>
      <c r="H29" s="109"/>
      <c r="I29" s="113"/>
      <c r="J29" s="109"/>
      <c r="K29" s="109"/>
      <c r="L29" s="112"/>
      <c r="M29" s="109"/>
      <c r="N29" s="109"/>
      <c r="O29" s="109"/>
      <c r="P29" s="112"/>
      <c r="Q29" s="109"/>
      <c r="R29" s="45"/>
      <c r="S29" s="44"/>
      <c r="T29" s="44"/>
      <c r="U29" s="44"/>
      <c r="V29" s="44"/>
      <c r="W29" s="44"/>
      <c r="X29" s="44"/>
      <c r="Y29" s="44"/>
      <c r="Z29" s="46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70"/>
      <c r="AO29" s="48"/>
      <c r="AP29" s="71"/>
      <c r="AQ29" s="69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50"/>
      <c r="BI29" s="50"/>
      <c r="BJ29" s="50"/>
      <c r="BK29" s="50"/>
      <c r="BL29" s="50"/>
      <c r="BM29" s="50"/>
      <c r="BN29" s="50"/>
      <c r="BO29" s="50"/>
      <c r="BP29" s="50"/>
      <c r="BQ29" s="72"/>
      <c r="BR29" s="51"/>
      <c r="BS29" s="51"/>
      <c r="BT29" s="51"/>
      <c r="BU29" s="44"/>
    </row>
    <row r="30" spans="1:73" ht="15" customHeight="1" x14ac:dyDescent="0.25">
      <c r="A30" s="63"/>
      <c r="B30" s="100"/>
      <c r="C30" s="101"/>
      <c r="D30" s="102"/>
      <c r="E30" s="67"/>
      <c r="F30" s="109"/>
      <c r="G30" s="112"/>
      <c r="H30" s="109"/>
      <c r="I30" s="113"/>
      <c r="J30" s="109"/>
      <c r="K30" s="109"/>
      <c r="L30" s="112"/>
      <c r="M30" s="109"/>
      <c r="N30" s="109"/>
      <c r="O30" s="109"/>
      <c r="P30" s="112"/>
      <c r="Q30" s="109"/>
      <c r="R30" s="45"/>
      <c r="S30" s="44"/>
      <c r="T30" s="44"/>
      <c r="U30" s="44"/>
      <c r="V30" s="44"/>
      <c r="W30" s="44"/>
      <c r="X30" s="44"/>
      <c r="Y30" s="44"/>
      <c r="Z30" s="46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70"/>
      <c r="AO30" s="48"/>
      <c r="AP30" s="71"/>
      <c r="AQ30" s="69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50"/>
      <c r="BI30" s="50"/>
      <c r="BJ30" s="50"/>
      <c r="BK30" s="50"/>
      <c r="BL30" s="50"/>
      <c r="BM30" s="50"/>
      <c r="BN30" s="50"/>
      <c r="BO30" s="50"/>
      <c r="BP30" s="50"/>
      <c r="BQ30" s="72"/>
      <c r="BR30" s="51"/>
      <c r="BS30" s="51"/>
      <c r="BT30" s="51"/>
      <c r="BU30" s="44"/>
    </row>
    <row r="31" spans="1:73" ht="15" customHeight="1" x14ac:dyDescent="0.25">
      <c r="A31" s="63"/>
      <c r="B31" s="100"/>
      <c r="C31" s="101"/>
      <c r="D31" s="102"/>
      <c r="E31" s="67"/>
      <c r="F31" s="109"/>
      <c r="G31" s="112"/>
      <c r="H31" s="109"/>
      <c r="I31" s="113"/>
      <c r="J31" s="109"/>
      <c r="K31" s="109"/>
      <c r="L31" s="112"/>
      <c r="M31" s="109"/>
      <c r="N31" s="109"/>
      <c r="O31" s="109"/>
      <c r="P31" s="112"/>
      <c r="Q31" s="109"/>
      <c r="R31" s="45"/>
      <c r="S31" s="44"/>
      <c r="T31" s="44"/>
      <c r="U31" s="44"/>
      <c r="V31" s="44"/>
      <c r="W31" s="44"/>
      <c r="X31" s="44"/>
      <c r="Y31" s="44"/>
      <c r="Z31" s="46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70"/>
      <c r="AO31" s="48"/>
      <c r="AP31" s="71"/>
      <c r="AQ31" s="69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50"/>
      <c r="BI31" s="50"/>
      <c r="BJ31" s="50"/>
      <c r="BK31" s="50"/>
      <c r="BL31" s="50"/>
      <c r="BM31" s="50"/>
      <c r="BN31" s="50"/>
      <c r="BO31" s="50"/>
      <c r="BP31" s="50"/>
      <c r="BQ31" s="72"/>
      <c r="BR31" s="51"/>
      <c r="BS31" s="51"/>
      <c r="BT31" s="51"/>
      <c r="BU31" s="44"/>
    </row>
    <row r="32" spans="1:73" ht="15" customHeight="1" x14ac:dyDescent="0.25">
      <c r="A32" s="63"/>
      <c r="B32" s="100"/>
      <c r="C32" s="101"/>
      <c r="D32" s="102"/>
      <c r="E32" s="102"/>
      <c r="F32" s="109"/>
      <c r="G32" s="112"/>
      <c r="H32" s="109"/>
      <c r="I32" s="113"/>
      <c r="J32" s="109"/>
      <c r="K32" s="109"/>
      <c r="L32" s="112"/>
      <c r="M32" s="109"/>
      <c r="N32" s="109"/>
      <c r="O32" s="109"/>
      <c r="P32" s="112"/>
      <c r="Q32" s="109"/>
      <c r="R32" s="45"/>
      <c r="S32" s="44"/>
      <c r="T32" s="44"/>
      <c r="U32" s="44"/>
      <c r="V32" s="44"/>
      <c r="W32" s="44"/>
      <c r="X32" s="44"/>
      <c r="Y32" s="44"/>
      <c r="Z32" s="46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70"/>
      <c r="AO32" s="48"/>
      <c r="AP32" s="71"/>
      <c r="AQ32" s="69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50"/>
      <c r="BI32" s="50"/>
      <c r="BJ32" s="50"/>
      <c r="BK32" s="50"/>
      <c r="BL32" s="50"/>
      <c r="BM32" s="50"/>
      <c r="BN32" s="50"/>
      <c r="BO32" s="50"/>
      <c r="BP32" s="50"/>
      <c r="BQ32" s="72"/>
      <c r="BR32" s="51"/>
      <c r="BS32" s="51"/>
      <c r="BT32" s="51"/>
      <c r="BU32" s="44"/>
    </row>
    <row r="33" spans="1:73" ht="14.25" customHeight="1" x14ac:dyDescent="0.25">
      <c r="A33" s="105" t="s">
        <v>117</v>
      </c>
      <c r="B33" s="106" t="s">
        <v>118</v>
      </c>
      <c r="C33" s="107"/>
      <c r="D33" s="108">
        <f>SUM(D34:D36)</f>
        <v>6718965.7599999998</v>
      </c>
      <c r="E33" s="102"/>
      <c r="F33" s="109"/>
      <c r="G33" s="112"/>
      <c r="H33" s="109"/>
      <c r="I33" s="113"/>
      <c r="J33" s="109"/>
      <c r="K33" s="109"/>
      <c r="L33" s="112"/>
      <c r="M33" s="109"/>
      <c r="N33" s="109"/>
      <c r="O33" s="109"/>
      <c r="P33" s="112"/>
      <c r="Q33" s="109"/>
      <c r="R33" s="45"/>
      <c r="S33" s="44"/>
      <c r="T33" s="44"/>
      <c r="U33" s="44"/>
      <c r="V33" s="44"/>
      <c r="W33" s="44"/>
      <c r="X33" s="44"/>
      <c r="Y33" s="44"/>
      <c r="Z33" s="46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70"/>
      <c r="AO33" s="48"/>
      <c r="AP33" s="71"/>
      <c r="AQ33" s="69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50"/>
      <c r="BI33" s="50"/>
      <c r="BJ33" s="50"/>
      <c r="BK33" s="50"/>
      <c r="BL33" s="50"/>
      <c r="BM33" s="50"/>
      <c r="BN33" s="50"/>
      <c r="BO33" s="50"/>
      <c r="BP33" s="50"/>
      <c r="BQ33" s="72"/>
      <c r="BR33" s="51"/>
      <c r="BS33" s="51"/>
      <c r="BT33" s="51"/>
      <c r="BU33" s="44"/>
    </row>
    <row r="34" spans="1:73" ht="30.75" customHeight="1" x14ac:dyDescent="0.25">
      <c r="A34" s="63"/>
      <c r="B34" s="100" t="s">
        <v>119</v>
      </c>
      <c r="C34" s="111" t="s">
        <v>120</v>
      </c>
      <c r="D34" s="102">
        <v>6718965.7599999998</v>
      </c>
      <c r="E34" s="67" t="s">
        <v>95</v>
      </c>
      <c r="F34" s="109">
        <v>10278</v>
      </c>
      <c r="G34" s="112">
        <f>D34+F34</f>
        <v>6729243.7599999998</v>
      </c>
      <c r="H34" s="109"/>
      <c r="I34" s="113"/>
      <c r="J34" s="109"/>
      <c r="K34" s="109"/>
      <c r="L34" s="112"/>
      <c r="M34" s="109"/>
      <c r="N34" s="109"/>
      <c r="O34" s="109"/>
      <c r="P34" s="112"/>
      <c r="Q34" s="109"/>
      <c r="R34" s="45"/>
      <c r="S34" s="44"/>
      <c r="T34" s="44"/>
      <c r="U34" s="44"/>
      <c r="V34" s="44"/>
      <c r="W34" s="44"/>
      <c r="X34" s="44"/>
      <c r="Y34" s="44"/>
      <c r="Z34" s="46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70"/>
      <c r="AO34" s="48"/>
      <c r="AP34" s="71"/>
      <c r="AQ34" s="69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50"/>
      <c r="BI34" s="50"/>
      <c r="BJ34" s="50"/>
      <c r="BK34" s="50"/>
      <c r="BL34" s="50"/>
      <c r="BM34" s="50"/>
      <c r="BN34" s="50"/>
      <c r="BO34" s="50"/>
      <c r="BP34" s="50"/>
      <c r="BQ34" s="72"/>
      <c r="BR34" s="51"/>
      <c r="BS34" s="51"/>
      <c r="BT34" s="51"/>
      <c r="BU34" s="44"/>
    </row>
    <row r="35" spans="1:73" ht="15" customHeight="1" x14ac:dyDescent="0.25">
      <c r="A35" s="63"/>
      <c r="B35" s="100"/>
      <c r="C35" s="101"/>
      <c r="D35" s="102"/>
      <c r="E35" s="67"/>
      <c r="F35" s="109"/>
      <c r="G35" s="112"/>
      <c r="H35" s="109"/>
      <c r="I35" s="113"/>
      <c r="J35" s="109"/>
      <c r="K35" s="109"/>
      <c r="L35" s="112"/>
      <c r="M35" s="109"/>
      <c r="N35" s="109"/>
      <c r="O35" s="109"/>
      <c r="P35" s="112"/>
      <c r="Q35" s="109"/>
      <c r="R35" s="45"/>
      <c r="S35" s="44"/>
      <c r="T35" s="44"/>
      <c r="U35" s="44"/>
      <c r="V35" s="44"/>
      <c r="W35" s="44"/>
      <c r="X35" s="44"/>
      <c r="Y35" s="44"/>
      <c r="Z35" s="46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70"/>
      <c r="AO35" s="48"/>
      <c r="AP35" s="71"/>
      <c r="AQ35" s="69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50"/>
      <c r="BI35" s="50"/>
      <c r="BJ35" s="50"/>
      <c r="BK35" s="50"/>
      <c r="BL35" s="50"/>
      <c r="BM35" s="50"/>
      <c r="BN35" s="50"/>
      <c r="BO35" s="50"/>
      <c r="BP35" s="50"/>
      <c r="BQ35" s="72"/>
      <c r="BR35" s="51"/>
      <c r="BS35" s="51"/>
      <c r="BT35" s="51"/>
      <c r="BU35" s="44"/>
    </row>
    <row r="36" spans="1:73" ht="15" customHeight="1" x14ac:dyDescent="0.25">
      <c r="A36" s="63"/>
      <c r="B36" s="105"/>
      <c r="C36" s="101"/>
      <c r="D36" s="102"/>
      <c r="E36" s="67"/>
      <c r="F36" s="68"/>
      <c r="G36" s="68"/>
      <c r="H36" s="68"/>
      <c r="I36" s="69"/>
      <c r="J36" s="44"/>
      <c r="K36" s="44"/>
      <c r="L36" s="44"/>
      <c r="M36" s="44"/>
      <c r="N36" s="45"/>
      <c r="O36" s="45"/>
      <c r="P36" s="45"/>
      <c r="Q36" s="45"/>
      <c r="R36" s="45"/>
      <c r="S36" s="44"/>
      <c r="T36" s="44"/>
      <c r="U36" s="44"/>
      <c r="V36" s="44"/>
      <c r="W36" s="44"/>
      <c r="X36" s="44"/>
      <c r="Y36" s="44"/>
      <c r="Z36" s="46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70"/>
      <c r="AO36" s="48"/>
      <c r="AP36" s="71"/>
      <c r="AQ36" s="69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50"/>
      <c r="BI36" s="50"/>
      <c r="BJ36" s="50"/>
      <c r="BK36" s="50"/>
      <c r="BL36" s="50"/>
      <c r="BM36" s="50"/>
      <c r="BN36" s="50"/>
      <c r="BO36" s="50"/>
      <c r="BP36" s="50"/>
      <c r="BQ36" s="72"/>
      <c r="BR36" s="51"/>
      <c r="BS36" s="51"/>
      <c r="BT36" s="51"/>
      <c r="BU36" s="44"/>
    </row>
    <row r="37" spans="1:73" ht="15" customHeight="1" x14ac:dyDescent="0.25">
      <c r="A37" s="63"/>
      <c r="B37" s="105"/>
      <c r="C37" s="101"/>
      <c r="D37" s="102"/>
      <c r="E37" s="67"/>
      <c r="F37" s="68"/>
      <c r="G37" s="68"/>
      <c r="H37" s="68"/>
      <c r="I37" s="69"/>
      <c r="J37" s="44"/>
      <c r="K37" s="44"/>
      <c r="L37" s="44"/>
      <c r="M37" s="44"/>
      <c r="N37" s="45"/>
      <c r="O37" s="45"/>
      <c r="P37" s="45"/>
      <c r="Q37" s="45"/>
      <c r="R37" s="45"/>
      <c r="S37" s="44"/>
      <c r="T37" s="44"/>
      <c r="U37" s="44"/>
      <c r="V37" s="44"/>
      <c r="W37" s="44"/>
      <c r="X37" s="44"/>
      <c r="Y37" s="44"/>
      <c r="Z37" s="46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70"/>
      <c r="AO37" s="48"/>
      <c r="AP37" s="71"/>
      <c r="AQ37" s="69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50"/>
      <c r="BI37" s="50"/>
      <c r="BJ37" s="50"/>
      <c r="BK37" s="50"/>
      <c r="BL37" s="50"/>
      <c r="BM37" s="50"/>
      <c r="BN37" s="50"/>
      <c r="BO37" s="50"/>
      <c r="BP37" s="50"/>
      <c r="BQ37" s="72"/>
      <c r="BR37" s="51"/>
      <c r="BS37" s="51"/>
      <c r="BT37" s="51"/>
      <c r="BU37" s="44"/>
    </row>
    <row r="38" spans="1:73" s="119" customFormat="1" ht="30" customHeight="1" x14ac:dyDescent="0.25">
      <c r="A38" s="105" t="s">
        <v>121</v>
      </c>
      <c r="B38" s="106" t="s">
        <v>122</v>
      </c>
      <c r="C38" s="101"/>
      <c r="D38" s="108">
        <f>SUM(D39:D41)</f>
        <v>76600</v>
      </c>
      <c r="E38" s="67"/>
      <c r="F38" s="68"/>
      <c r="G38" s="68"/>
      <c r="H38" s="68"/>
      <c r="I38" s="69"/>
      <c r="J38" s="44"/>
      <c r="K38" s="44"/>
      <c r="L38" s="44"/>
      <c r="M38" s="44"/>
      <c r="N38" s="45"/>
      <c r="O38" s="45"/>
      <c r="P38" s="45"/>
      <c r="Q38" s="45"/>
      <c r="R38" s="45"/>
      <c r="S38" s="44"/>
      <c r="T38" s="44"/>
      <c r="U38" s="44"/>
      <c r="V38" s="44"/>
      <c r="W38" s="44"/>
      <c r="X38" s="44"/>
      <c r="Y38" s="44"/>
      <c r="Z38" s="68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5"/>
      <c r="AQ38" s="116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7"/>
      <c r="BI38" s="117"/>
      <c r="BJ38" s="117"/>
      <c r="BK38" s="117"/>
      <c r="BL38" s="117"/>
      <c r="BM38" s="117"/>
      <c r="BN38" s="117"/>
      <c r="BO38" s="117"/>
      <c r="BP38" s="117"/>
      <c r="BQ38" s="118"/>
      <c r="BR38" s="117"/>
      <c r="BS38" s="117"/>
      <c r="BT38" s="117"/>
      <c r="BU38" s="117"/>
    </row>
    <row r="39" spans="1:73" s="119" customFormat="1" ht="30" customHeight="1" x14ac:dyDescent="0.25">
      <c r="A39" s="63"/>
      <c r="B39" s="110" t="s">
        <v>123</v>
      </c>
      <c r="C39" s="101" t="s">
        <v>124</v>
      </c>
      <c r="D39" s="102">
        <v>38300</v>
      </c>
      <c r="E39" s="67" t="s">
        <v>38</v>
      </c>
      <c r="F39" s="68"/>
      <c r="G39" s="68"/>
      <c r="H39" s="68"/>
      <c r="I39" s="69"/>
      <c r="J39" s="44"/>
      <c r="K39" s="44"/>
      <c r="L39" s="44"/>
      <c r="M39" s="44"/>
      <c r="N39" s="45"/>
      <c r="O39" s="45"/>
      <c r="P39" s="45"/>
      <c r="Q39" s="45"/>
      <c r="R39" s="45"/>
      <c r="S39" s="44"/>
      <c r="T39" s="44"/>
      <c r="U39" s="44"/>
      <c r="V39" s="44"/>
      <c r="W39" s="44"/>
      <c r="X39" s="44"/>
      <c r="Y39" s="44"/>
      <c r="Z39" s="68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6"/>
      <c r="AO39" s="114"/>
      <c r="AP39" s="120"/>
      <c r="AQ39" s="116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7"/>
      <c r="BI39" s="117"/>
      <c r="BJ39" s="117"/>
      <c r="BK39" s="117"/>
      <c r="BL39" s="117"/>
      <c r="BM39" s="117"/>
      <c r="BN39" s="117"/>
      <c r="BO39" s="117"/>
      <c r="BP39" s="117"/>
      <c r="BQ39" s="118"/>
      <c r="BR39" s="117"/>
      <c r="BS39" s="117"/>
      <c r="BT39" s="117"/>
      <c r="BU39" s="117"/>
    </row>
    <row r="40" spans="1:73" s="119" customFormat="1" ht="30" customHeight="1" x14ac:dyDescent="0.25">
      <c r="A40" s="63"/>
      <c r="B40" s="110" t="s">
        <v>123</v>
      </c>
      <c r="C40" s="101" t="s">
        <v>125</v>
      </c>
      <c r="D40" s="102">
        <v>38300</v>
      </c>
      <c r="E40" s="67" t="s">
        <v>38</v>
      </c>
      <c r="F40" s="68"/>
      <c r="G40" s="68"/>
      <c r="H40" s="68"/>
      <c r="I40" s="69"/>
      <c r="J40" s="44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68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6"/>
      <c r="AO40" s="114"/>
      <c r="AP40" s="120"/>
      <c r="AQ40" s="116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7"/>
      <c r="BI40" s="117"/>
      <c r="BJ40" s="117"/>
      <c r="BK40" s="117"/>
      <c r="BL40" s="117"/>
      <c r="BM40" s="117"/>
      <c r="BN40" s="117"/>
      <c r="BO40" s="117"/>
      <c r="BP40" s="117"/>
      <c r="BQ40" s="118"/>
      <c r="BR40" s="117"/>
      <c r="BS40" s="117"/>
      <c r="BT40" s="117"/>
      <c r="BU40" s="117"/>
    </row>
    <row r="41" spans="1:73" s="119" customFormat="1" ht="30" customHeight="1" x14ac:dyDescent="0.25">
      <c r="A41" s="63"/>
      <c r="B41" s="110"/>
      <c r="C41" s="101"/>
      <c r="D41" s="102"/>
      <c r="E41" s="67"/>
      <c r="F41" s="68"/>
      <c r="G41" s="68"/>
      <c r="H41" s="68"/>
      <c r="I41" s="69"/>
      <c r="J41" s="44"/>
      <c r="K41" s="44"/>
      <c r="L41" s="44"/>
      <c r="M41" s="44"/>
      <c r="N41" s="45"/>
      <c r="O41" s="45"/>
      <c r="P41" s="45"/>
      <c r="Q41" s="45"/>
      <c r="R41" s="45"/>
      <c r="S41" s="44"/>
      <c r="T41" s="44"/>
      <c r="U41" s="44"/>
      <c r="V41" s="44"/>
      <c r="W41" s="44"/>
      <c r="X41" s="44"/>
      <c r="Y41" s="44"/>
      <c r="Z41" s="68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6"/>
      <c r="AO41" s="114"/>
      <c r="AP41" s="120"/>
      <c r="AQ41" s="116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7"/>
      <c r="BI41" s="117"/>
      <c r="BJ41" s="117"/>
      <c r="BK41" s="117"/>
      <c r="BL41" s="117"/>
      <c r="BM41" s="117"/>
      <c r="BN41" s="117"/>
      <c r="BO41" s="117"/>
      <c r="BP41" s="117"/>
      <c r="BQ41" s="118"/>
      <c r="BR41" s="117"/>
      <c r="BS41" s="117"/>
      <c r="BT41" s="117"/>
      <c r="BU41" s="117"/>
    </row>
    <row r="42" spans="1:73" s="119" customFormat="1" ht="30" customHeight="1" x14ac:dyDescent="0.25">
      <c r="A42" s="63"/>
      <c r="B42" s="110"/>
      <c r="C42" s="101"/>
      <c r="D42" s="102"/>
      <c r="E42" s="67"/>
      <c r="F42" s="68"/>
      <c r="G42" s="68"/>
      <c r="H42" s="68"/>
      <c r="I42" s="69"/>
      <c r="J42" s="44"/>
      <c r="K42" s="44"/>
      <c r="L42" s="44"/>
      <c r="M42" s="44"/>
      <c r="N42" s="45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4"/>
      <c r="Z42" s="68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6"/>
      <c r="AO42" s="114"/>
      <c r="AP42" s="120"/>
      <c r="AQ42" s="116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7"/>
      <c r="BI42" s="117"/>
      <c r="BJ42" s="117"/>
      <c r="BK42" s="117"/>
      <c r="BL42" s="117"/>
      <c r="BM42" s="117"/>
      <c r="BN42" s="117"/>
      <c r="BO42" s="117"/>
      <c r="BP42" s="117"/>
      <c r="BQ42" s="118"/>
      <c r="BR42" s="117"/>
      <c r="BS42" s="117"/>
      <c r="BT42" s="117"/>
      <c r="BU42" s="117"/>
    </row>
    <row r="43" spans="1:73" s="119" customFormat="1" ht="30" customHeight="1" x14ac:dyDescent="0.25">
      <c r="A43" s="105" t="s">
        <v>121</v>
      </c>
      <c r="B43" s="106" t="s">
        <v>126</v>
      </c>
      <c r="D43" s="108">
        <f>SUM(D44)</f>
        <v>83116.649999999994</v>
      </c>
      <c r="E43" s="67"/>
      <c r="F43" s="68"/>
      <c r="G43" s="68"/>
      <c r="H43" s="68"/>
      <c r="I43" s="69"/>
      <c r="J43" s="44"/>
      <c r="K43" s="44"/>
      <c r="L43" s="44"/>
      <c r="M43" s="44"/>
      <c r="N43" s="45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4"/>
      <c r="Z43" s="68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6"/>
      <c r="AO43" s="114"/>
      <c r="AP43" s="120"/>
      <c r="AQ43" s="116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7"/>
      <c r="BI43" s="117"/>
      <c r="BJ43" s="117"/>
      <c r="BK43" s="117"/>
      <c r="BL43" s="117"/>
      <c r="BM43" s="117"/>
      <c r="BN43" s="117"/>
      <c r="BO43" s="117"/>
      <c r="BP43" s="117"/>
      <c r="BQ43" s="118"/>
      <c r="BR43" s="117"/>
      <c r="BS43" s="117"/>
      <c r="BT43" s="117"/>
      <c r="BU43" s="117"/>
    </row>
    <row r="44" spans="1:73" s="119" customFormat="1" ht="30" customHeight="1" x14ac:dyDescent="0.25">
      <c r="A44" s="121"/>
      <c r="B44" s="110" t="s">
        <v>127</v>
      </c>
      <c r="C44" s="101" t="s">
        <v>128</v>
      </c>
      <c r="D44" s="102">
        <v>83116.649999999994</v>
      </c>
      <c r="E44" s="67" t="s">
        <v>26</v>
      </c>
      <c r="F44" s="68"/>
      <c r="G44" s="68"/>
      <c r="H44" s="68"/>
      <c r="I44" s="69"/>
      <c r="J44" s="44"/>
      <c r="K44" s="44"/>
      <c r="L44" s="44"/>
      <c r="M44" s="44"/>
      <c r="N44" s="45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4"/>
      <c r="Z44" s="68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6"/>
      <c r="AO44" s="114"/>
      <c r="AP44" s="120"/>
      <c r="AQ44" s="116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7"/>
      <c r="BI44" s="117"/>
      <c r="BJ44" s="117"/>
      <c r="BK44" s="117"/>
      <c r="BL44" s="117"/>
      <c r="BM44" s="117"/>
      <c r="BN44" s="117"/>
      <c r="BO44" s="117"/>
      <c r="BP44" s="117"/>
      <c r="BQ44" s="118"/>
      <c r="BR44" s="117"/>
      <c r="BS44" s="117"/>
      <c r="BT44" s="117"/>
      <c r="BU44" s="117"/>
    </row>
    <row r="45" spans="1:73" s="119" customFormat="1" ht="30" customHeight="1" x14ac:dyDescent="0.25">
      <c r="A45" s="121"/>
      <c r="B45" s="110"/>
      <c r="C45" s="101"/>
      <c r="D45" s="102"/>
      <c r="E45" s="67"/>
      <c r="F45" s="68"/>
      <c r="G45" s="68">
        <f>D38+D46+D60</f>
        <v>299100</v>
      </c>
      <c r="H45" s="68"/>
      <c r="I45" s="69"/>
      <c r="J45" s="44"/>
      <c r="K45" s="44"/>
      <c r="L45" s="44"/>
      <c r="M45" s="44"/>
      <c r="N45" s="45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4"/>
      <c r="Z45" s="68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6"/>
      <c r="AO45" s="114"/>
      <c r="AP45" s="120"/>
      <c r="AQ45" s="116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7"/>
      <c r="BI45" s="117"/>
      <c r="BJ45" s="117"/>
      <c r="BK45" s="117"/>
      <c r="BL45" s="117"/>
      <c r="BM45" s="117"/>
      <c r="BN45" s="117"/>
      <c r="BO45" s="117"/>
      <c r="BP45" s="117"/>
      <c r="BQ45" s="118"/>
      <c r="BR45" s="117"/>
      <c r="BS45" s="117"/>
      <c r="BT45" s="117"/>
      <c r="BU45" s="117"/>
    </row>
    <row r="46" spans="1:73" s="119" customFormat="1" ht="30" customHeight="1" x14ac:dyDescent="0.25">
      <c r="A46" s="105" t="s">
        <v>129</v>
      </c>
      <c r="B46" s="106" t="s">
        <v>130</v>
      </c>
      <c r="C46" s="101"/>
      <c r="D46" s="108">
        <f>SUM(D47:D48)</f>
        <v>161600</v>
      </c>
      <c r="E46" s="67"/>
      <c r="F46" s="68"/>
      <c r="G46" s="68"/>
      <c r="H46" s="68"/>
      <c r="I46" s="69"/>
      <c r="J46" s="44"/>
      <c r="K46" s="44"/>
      <c r="L46" s="44"/>
      <c r="M46" s="44"/>
      <c r="N46" s="45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4"/>
      <c r="Z46" s="68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6"/>
      <c r="AO46" s="114"/>
      <c r="AP46" s="120"/>
      <c r="AQ46" s="116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7"/>
      <c r="BI46" s="117"/>
      <c r="BJ46" s="117"/>
      <c r="BK46" s="117"/>
      <c r="BL46" s="117"/>
      <c r="BM46" s="117"/>
      <c r="BN46" s="117"/>
      <c r="BO46" s="117"/>
      <c r="BP46" s="117"/>
      <c r="BQ46" s="118"/>
      <c r="BR46" s="117"/>
      <c r="BS46" s="117"/>
      <c r="BT46" s="117"/>
      <c r="BU46" s="117"/>
    </row>
    <row r="47" spans="1:73" s="119" customFormat="1" ht="30" customHeight="1" x14ac:dyDescent="0.25">
      <c r="A47" s="63"/>
      <c r="B47" s="110" t="s">
        <v>131</v>
      </c>
      <c r="C47" s="101" t="s">
        <v>132</v>
      </c>
      <c r="D47" s="102">
        <v>80800</v>
      </c>
      <c r="E47" s="67" t="s">
        <v>38</v>
      </c>
      <c r="F47" s="122"/>
      <c r="G47" s="122"/>
      <c r="H47" s="122"/>
      <c r="I47" s="69"/>
      <c r="J47" s="44"/>
      <c r="K47" s="44"/>
      <c r="L47" s="44"/>
      <c r="M47" s="44"/>
      <c r="N47" s="45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4"/>
      <c r="Z47" s="68"/>
      <c r="AA47" s="114"/>
      <c r="AB47" s="114"/>
      <c r="AC47" s="120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6"/>
      <c r="AO47" s="114"/>
      <c r="AP47" s="120"/>
      <c r="AQ47" s="116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7"/>
      <c r="BI47" s="117"/>
      <c r="BJ47" s="117"/>
      <c r="BK47" s="117"/>
      <c r="BL47" s="117"/>
      <c r="BM47" s="117"/>
      <c r="BN47" s="117"/>
      <c r="BO47" s="117"/>
      <c r="BP47" s="118"/>
      <c r="BQ47" s="118"/>
      <c r="BR47" s="117"/>
      <c r="BS47" s="117"/>
      <c r="BT47" s="117"/>
      <c r="BU47" s="117"/>
    </row>
    <row r="48" spans="1:73" s="119" customFormat="1" ht="30" customHeight="1" x14ac:dyDescent="0.25">
      <c r="A48" s="63"/>
      <c r="B48" s="110" t="s">
        <v>131</v>
      </c>
      <c r="C48" s="101" t="s">
        <v>133</v>
      </c>
      <c r="D48" s="102">
        <v>80800</v>
      </c>
      <c r="E48" s="67" t="s">
        <v>38</v>
      </c>
      <c r="F48" s="122"/>
      <c r="G48" s="122"/>
      <c r="H48" s="122"/>
      <c r="I48" s="69"/>
      <c r="J48" s="44"/>
      <c r="K48" s="44"/>
      <c r="L48" s="44"/>
      <c r="M48" s="44"/>
      <c r="N48" s="45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4"/>
      <c r="Z48" s="68"/>
      <c r="AA48" s="114"/>
      <c r="AB48" s="114"/>
      <c r="AC48" s="120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6"/>
      <c r="AO48" s="114"/>
      <c r="AP48" s="120"/>
      <c r="AQ48" s="116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7"/>
      <c r="BI48" s="117"/>
      <c r="BJ48" s="117"/>
      <c r="BK48" s="117"/>
      <c r="BL48" s="117"/>
      <c r="BM48" s="117"/>
      <c r="BN48" s="117"/>
      <c r="BO48" s="117"/>
      <c r="BP48" s="118"/>
      <c r="BQ48" s="118"/>
      <c r="BR48" s="117"/>
      <c r="BS48" s="117"/>
      <c r="BT48" s="117"/>
      <c r="BU48" s="117"/>
    </row>
    <row r="49" spans="1:123" s="119" customFormat="1" ht="30" customHeight="1" x14ac:dyDescent="0.25">
      <c r="A49" s="63"/>
      <c r="B49" s="110"/>
      <c r="C49" s="101"/>
      <c r="D49" s="102"/>
      <c r="E49" s="85"/>
      <c r="F49" s="122"/>
      <c r="G49" s="122"/>
      <c r="H49" s="122"/>
      <c r="I49" s="69"/>
      <c r="J49" s="44"/>
      <c r="K49" s="44"/>
      <c r="L49" s="44"/>
      <c r="M49" s="44"/>
      <c r="N49" s="45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4"/>
      <c r="Z49" s="68"/>
      <c r="AA49" s="114"/>
      <c r="AB49" s="114"/>
      <c r="AC49" s="120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6"/>
      <c r="AO49" s="114"/>
      <c r="AP49" s="120"/>
      <c r="AQ49" s="116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7"/>
      <c r="BI49" s="117"/>
      <c r="BJ49" s="117"/>
      <c r="BK49" s="117"/>
      <c r="BL49" s="117"/>
      <c r="BM49" s="117"/>
      <c r="BN49" s="117"/>
      <c r="BO49" s="117"/>
      <c r="BP49" s="118"/>
      <c r="BQ49" s="118"/>
      <c r="BR49" s="117"/>
      <c r="BS49" s="117"/>
      <c r="BT49" s="117"/>
      <c r="BU49" s="117"/>
    </row>
    <row r="50" spans="1:123" s="119" customFormat="1" ht="30" customHeight="1" x14ac:dyDescent="0.25">
      <c r="A50" s="105" t="s">
        <v>129</v>
      </c>
      <c r="B50" s="106" t="s">
        <v>134</v>
      </c>
      <c r="C50" s="101"/>
      <c r="D50" s="108">
        <f>SUM(D51:D52)</f>
        <v>215720.11</v>
      </c>
      <c r="E50" s="85"/>
      <c r="F50" s="122"/>
      <c r="G50" s="122"/>
      <c r="H50" s="122"/>
      <c r="I50" s="69"/>
      <c r="J50" s="44"/>
      <c r="K50" s="44"/>
      <c r="L50" s="44"/>
      <c r="M50" s="44"/>
      <c r="N50" s="45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4"/>
      <c r="Z50" s="68"/>
      <c r="AA50" s="114"/>
      <c r="AB50" s="114"/>
      <c r="AC50" s="120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6"/>
      <c r="AO50" s="114"/>
      <c r="AP50" s="120"/>
      <c r="AQ50" s="116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7"/>
      <c r="BI50" s="117"/>
      <c r="BJ50" s="117"/>
      <c r="BK50" s="117"/>
      <c r="BL50" s="117"/>
      <c r="BM50" s="117"/>
      <c r="BN50" s="117"/>
      <c r="BO50" s="117"/>
      <c r="BP50" s="118"/>
      <c r="BQ50" s="118"/>
      <c r="BR50" s="117"/>
      <c r="BS50" s="117"/>
      <c r="BT50" s="117"/>
      <c r="BU50" s="117"/>
    </row>
    <row r="51" spans="1:123" s="119" customFormat="1" ht="30" customHeight="1" x14ac:dyDescent="0.25">
      <c r="A51" s="63"/>
      <c r="B51" s="110" t="s">
        <v>135</v>
      </c>
      <c r="C51" s="101" t="s">
        <v>136</v>
      </c>
      <c r="D51" s="102">
        <v>215720.11</v>
      </c>
      <c r="E51" s="85" t="s">
        <v>137</v>
      </c>
      <c r="F51" s="122"/>
      <c r="G51" s="122"/>
      <c r="H51" s="122"/>
      <c r="I51" s="69"/>
      <c r="J51" s="44"/>
      <c r="K51" s="44"/>
      <c r="L51" s="44"/>
      <c r="M51" s="44"/>
      <c r="N51" s="45"/>
      <c r="O51" s="45"/>
      <c r="P51" s="45"/>
      <c r="Q51" s="45"/>
      <c r="R51" s="45"/>
      <c r="S51" s="44"/>
      <c r="T51" s="44"/>
      <c r="U51" s="44"/>
      <c r="V51" s="44"/>
      <c r="W51" s="44"/>
      <c r="X51" s="44"/>
      <c r="Y51" s="44"/>
      <c r="Z51" s="68"/>
      <c r="AA51" s="114"/>
      <c r="AB51" s="114"/>
      <c r="AC51" s="120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6"/>
      <c r="AO51" s="114"/>
      <c r="AP51" s="120"/>
      <c r="AQ51" s="116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7"/>
      <c r="BI51" s="117"/>
      <c r="BJ51" s="117"/>
      <c r="BK51" s="117"/>
      <c r="BL51" s="117"/>
      <c r="BM51" s="117"/>
      <c r="BN51" s="117"/>
      <c r="BO51" s="117"/>
      <c r="BP51" s="118"/>
      <c r="BQ51" s="118"/>
      <c r="BR51" s="117"/>
      <c r="BS51" s="117"/>
      <c r="BT51" s="117"/>
      <c r="BU51" s="117"/>
    </row>
    <row r="52" spans="1:123" s="119" customFormat="1" ht="30" customHeight="1" x14ac:dyDescent="0.25">
      <c r="A52" s="63"/>
      <c r="B52" s="110"/>
      <c r="C52" s="101"/>
      <c r="D52" s="102"/>
      <c r="E52" s="85"/>
      <c r="F52" s="122"/>
      <c r="G52" s="122"/>
      <c r="H52" s="122"/>
      <c r="I52" s="69"/>
      <c r="J52" s="44"/>
      <c r="K52" s="44"/>
      <c r="L52" s="44"/>
      <c r="M52" s="44"/>
      <c r="N52" s="45"/>
      <c r="O52" s="45"/>
      <c r="P52" s="45"/>
      <c r="Q52" s="45"/>
      <c r="R52" s="45"/>
      <c r="S52" s="44"/>
      <c r="T52" s="44"/>
      <c r="U52" s="44"/>
      <c r="V52" s="44"/>
      <c r="W52" s="44"/>
      <c r="X52" s="44"/>
      <c r="Y52" s="44"/>
      <c r="Z52" s="68"/>
      <c r="AA52" s="114"/>
      <c r="AB52" s="114"/>
      <c r="AC52" s="120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6"/>
      <c r="AO52" s="114"/>
      <c r="AP52" s="120"/>
      <c r="AQ52" s="116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7"/>
      <c r="BI52" s="117"/>
      <c r="BJ52" s="117"/>
      <c r="BK52" s="117"/>
      <c r="BL52" s="117"/>
      <c r="BM52" s="117"/>
      <c r="BN52" s="117"/>
      <c r="BO52" s="117"/>
      <c r="BP52" s="118"/>
      <c r="BQ52" s="118"/>
      <c r="BR52" s="117"/>
      <c r="BS52" s="117"/>
      <c r="BT52" s="117"/>
      <c r="BU52" s="117"/>
    </row>
    <row r="53" spans="1:123" s="123" customFormat="1" ht="21" customHeight="1" x14ac:dyDescent="0.25">
      <c r="A53" s="105" t="s">
        <v>138</v>
      </c>
      <c r="B53" s="106" t="s">
        <v>139</v>
      </c>
      <c r="C53" s="119"/>
      <c r="D53" s="108">
        <f>SUM(D54:D58)</f>
        <v>7178319.370000001</v>
      </c>
      <c r="G53" s="124">
        <f>D53-7178319.37</f>
        <v>0</v>
      </c>
      <c r="H53" s="125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68"/>
      <c r="AA53" s="114"/>
      <c r="AB53" s="114"/>
      <c r="AC53" s="120"/>
      <c r="AD53" s="114"/>
      <c r="AE53" s="114"/>
      <c r="AF53" s="114"/>
      <c r="AG53" s="114"/>
      <c r="AH53" s="114"/>
      <c r="AI53" s="114"/>
      <c r="AJ53" s="114"/>
      <c r="AK53" s="114"/>
      <c r="AL53" s="114"/>
      <c r="AM53" s="126"/>
      <c r="AN53" s="114"/>
      <c r="AO53" s="114"/>
      <c r="AP53" s="115"/>
      <c r="AQ53" s="116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7"/>
      <c r="BI53" s="117"/>
      <c r="BJ53" s="117"/>
      <c r="BK53" s="117"/>
      <c r="BL53" s="117"/>
      <c r="BM53" s="117"/>
      <c r="BN53" s="117"/>
      <c r="BO53" s="117"/>
      <c r="BP53" s="118"/>
      <c r="BQ53" s="118"/>
      <c r="BR53" s="117"/>
      <c r="BS53" s="117"/>
      <c r="BT53" s="117"/>
      <c r="BU53" s="117"/>
    </row>
    <row r="54" spans="1:123" s="123" customFormat="1" ht="35.25" customHeight="1" x14ac:dyDescent="0.25">
      <c r="A54" s="127"/>
      <c r="B54" s="105" t="s">
        <v>140</v>
      </c>
      <c r="C54" s="107" t="s">
        <v>141</v>
      </c>
      <c r="D54" s="102">
        <v>6158171.2800000003</v>
      </c>
      <c r="E54" s="67" t="s">
        <v>95</v>
      </c>
      <c r="F54" s="68"/>
      <c r="G54" s="68"/>
      <c r="H54" s="68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68"/>
      <c r="AA54" s="114"/>
      <c r="AB54" s="114"/>
      <c r="AC54" s="120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5"/>
      <c r="AQ54" s="116"/>
      <c r="AR54" s="114"/>
      <c r="AS54" s="114"/>
      <c r="AT54" s="114"/>
      <c r="AU54" s="114"/>
      <c r="AV54" s="114"/>
      <c r="AW54" s="44"/>
      <c r="AX54" s="44"/>
      <c r="AY54" s="44"/>
      <c r="AZ54" s="44"/>
      <c r="BA54" s="44"/>
      <c r="BB54" s="114"/>
      <c r="BC54" s="114"/>
      <c r="BD54" s="114"/>
      <c r="BE54" s="114"/>
      <c r="BF54" s="114"/>
      <c r="BG54" s="114"/>
      <c r="BH54" s="117"/>
      <c r="BI54" s="117"/>
      <c r="BJ54" s="117"/>
      <c r="BK54" s="117"/>
      <c r="BL54" s="117"/>
      <c r="BM54" s="117"/>
      <c r="BN54" s="117"/>
      <c r="BO54" s="117"/>
      <c r="BP54" s="117"/>
      <c r="BQ54" s="118"/>
      <c r="BR54" s="117"/>
      <c r="BS54" s="117"/>
      <c r="BT54" s="117"/>
      <c r="BU54" s="117"/>
    </row>
    <row r="55" spans="1:123" s="128" customFormat="1" ht="28.5" customHeight="1" x14ac:dyDescent="0.25">
      <c r="A55" s="121"/>
      <c r="B55" s="105" t="s">
        <v>142</v>
      </c>
      <c r="C55" s="107" t="s">
        <v>143</v>
      </c>
      <c r="D55" s="102">
        <v>430489.57</v>
      </c>
      <c r="E55" s="67"/>
      <c r="F55" s="68"/>
      <c r="G55" s="68"/>
      <c r="H55" s="68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68"/>
      <c r="AA55" s="114"/>
      <c r="AB55" s="114"/>
      <c r="AC55" s="120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5"/>
      <c r="AQ55" s="116"/>
      <c r="AR55" s="114"/>
      <c r="AS55" s="114"/>
      <c r="AT55" s="114"/>
      <c r="AU55" s="114"/>
      <c r="AV55" s="114"/>
      <c r="AW55" s="44"/>
      <c r="AX55" s="44"/>
      <c r="AY55" s="44"/>
      <c r="AZ55" s="44"/>
      <c r="BA55" s="44"/>
      <c r="BB55" s="114"/>
      <c r="BC55" s="114"/>
      <c r="BD55" s="114"/>
      <c r="BE55" s="114"/>
      <c r="BF55" s="114"/>
      <c r="BG55" s="114"/>
      <c r="BH55" s="117"/>
      <c r="BI55" s="117"/>
      <c r="BJ55" s="117"/>
      <c r="BK55" s="117"/>
      <c r="BL55" s="117"/>
      <c r="BM55" s="117"/>
      <c r="BN55" s="117"/>
      <c r="BO55" s="117"/>
      <c r="BP55" s="117"/>
      <c r="BQ55" s="118"/>
      <c r="BR55" s="117"/>
      <c r="BS55" s="117"/>
      <c r="BT55" s="117"/>
      <c r="BU55" s="117"/>
      <c r="BV55" s="123"/>
      <c r="BW55" s="123"/>
      <c r="BX55" s="123"/>
      <c r="BY55" s="123"/>
      <c r="BZ55" s="123"/>
      <c r="CA55" s="123"/>
      <c r="CB55" s="123"/>
      <c r="CC55" s="123"/>
      <c r="CD55" s="123"/>
      <c r="CE55" s="123"/>
      <c r="CF55" s="123"/>
      <c r="CG55" s="123"/>
      <c r="CH55" s="123"/>
      <c r="CI55" s="123"/>
      <c r="CJ55" s="123"/>
      <c r="CK55" s="123"/>
      <c r="CL55" s="123"/>
      <c r="CM55" s="123"/>
      <c r="CN55" s="123"/>
      <c r="CO55" s="123"/>
      <c r="CP55" s="123"/>
      <c r="CQ55" s="123"/>
      <c r="CR55" s="123"/>
      <c r="CS55" s="123"/>
      <c r="CT55" s="123"/>
      <c r="CU55" s="123"/>
      <c r="CV55" s="123"/>
      <c r="CW55" s="123"/>
      <c r="CX55" s="123"/>
      <c r="CY55" s="123"/>
      <c r="CZ55" s="123"/>
      <c r="DA55" s="123"/>
      <c r="DB55" s="123"/>
      <c r="DC55" s="123"/>
      <c r="DD55" s="123"/>
      <c r="DE55" s="123"/>
      <c r="DF55" s="123"/>
      <c r="DG55" s="123"/>
      <c r="DH55" s="123"/>
      <c r="DI55" s="123"/>
      <c r="DJ55" s="123"/>
      <c r="DK55" s="123"/>
      <c r="DL55" s="123"/>
      <c r="DM55" s="123"/>
      <c r="DN55" s="123"/>
      <c r="DO55" s="123"/>
      <c r="DP55" s="123"/>
      <c r="DQ55" s="123"/>
      <c r="DR55" s="123"/>
      <c r="DS55" s="123"/>
    </row>
    <row r="56" spans="1:123" s="128" customFormat="1" ht="28.5" customHeight="1" x14ac:dyDescent="0.25">
      <c r="A56" s="129"/>
      <c r="B56" s="105" t="s">
        <v>144</v>
      </c>
      <c r="C56" s="107" t="s">
        <v>145</v>
      </c>
      <c r="D56" s="102">
        <v>194979</v>
      </c>
      <c r="E56" s="67"/>
      <c r="F56" s="68"/>
      <c r="G56" s="68"/>
      <c r="H56" s="68"/>
      <c r="I56" s="114"/>
      <c r="J56" s="114"/>
      <c r="K56" s="114"/>
      <c r="L56" s="114"/>
      <c r="M56" s="114"/>
      <c r="N56" s="114"/>
      <c r="O56" s="114"/>
      <c r="P56" s="114"/>
      <c r="Q56" s="114"/>
      <c r="R56" s="130"/>
      <c r="S56" s="114"/>
      <c r="T56" s="114"/>
      <c r="U56" s="114"/>
      <c r="V56" s="114"/>
      <c r="W56" s="114"/>
      <c r="X56" s="114"/>
      <c r="Y56" s="114"/>
      <c r="Z56" s="68"/>
      <c r="AA56" s="114"/>
      <c r="AB56" s="114"/>
      <c r="AC56" s="120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5"/>
      <c r="AQ56" s="116"/>
      <c r="AR56" s="114"/>
      <c r="AS56" s="114"/>
      <c r="AT56" s="114"/>
      <c r="AU56" s="114"/>
      <c r="AV56" s="114"/>
      <c r="AW56" s="44"/>
      <c r="AX56" s="44"/>
      <c r="AY56" s="44"/>
      <c r="AZ56" s="44"/>
      <c r="BA56" s="44"/>
      <c r="BB56" s="114"/>
      <c r="BC56" s="114"/>
      <c r="BD56" s="114"/>
      <c r="BE56" s="114"/>
      <c r="BF56" s="114"/>
      <c r="BG56" s="114"/>
      <c r="BH56" s="117"/>
      <c r="BI56" s="117"/>
      <c r="BJ56" s="117"/>
      <c r="BK56" s="117"/>
      <c r="BL56" s="117"/>
      <c r="BM56" s="117"/>
      <c r="BN56" s="117"/>
      <c r="BO56" s="117"/>
      <c r="BP56" s="117"/>
      <c r="BQ56" s="118"/>
      <c r="BR56" s="117"/>
      <c r="BS56" s="117"/>
      <c r="BT56" s="117"/>
      <c r="BU56" s="117"/>
      <c r="BV56" s="123"/>
      <c r="BW56" s="123"/>
      <c r="BX56" s="123"/>
      <c r="BY56" s="123"/>
      <c r="BZ56" s="123"/>
      <c r="CA56" s="123"/>
      <c r="CB56" s="123"/>
      <c r="CC56" s="123"/>
      <c r="CD56" s="123"/>
      <c r="CE56" s="123"/>
      <c r="CF56" s="123"/>
      <c r="CG56" s="123"/>
      <c r="CH56" s="123"/>
      <c r="CI56" s="123"/>
      <c r="CJ56" s="123"/>
      <c r="CK56" s="123"/>
      <c r="CL56" s="123"/>
      <c r="CM56" s="123"/>
      <c r="CN56" s="123"/>
      <c r="CO56" s="123"/>
      <c r="CP56" s="123"/>
      <c r="CQ56" s="123"/>
      <c r="CR56" s="123"/>
      <c r="CS56" s="123"/>
      <c r="CT56" s="123"/>
      <c r="CU56" s="123"/>
      <c r="CV56" s="123"/>
      <c r="CW56" s="123"/>
      <c r="CX56" s="123"/>
      <c r="CY56" s="123"/>
      <c r="CZ56" s="123"/>
      <c r="DA56" s="123"/>
      <c r="DB56" s="123"/>
      <c r="DC56" s="123"/>
      <c r="DD56" s="123"/>
      <c r="DE56" s="123"/>
      <c r="DF56" s="123"/>
      <c r="DG56" s="123"/>
      <c r="DH56" s="123"/>
      <c r="DI56" s="123"/>
      <c r="DJ56" s="123"/>
      <c r="DK56" s="123"/>
      <c r="DL56" s="123"/>
      <c r="DM56" s="123"/>
      <c r="DN56" s="123"/>
      <c r="DO56" s="123"/>
      <c r="DP56" s="123"/>
      <c r="DQ56" s="123"/>
      <c r="DR56" s="123"/>
      <c r="DS56" s="123"/>
    </row>
    <row r="57" spans="1:123" s="128" customFormat="1" ht="28.5" customHeight="1" x14ac:dyDescent="0.25">
      <c r="A57" s="129"/>
      <c r="B57" s="105" t="s">
        <v>146</v>
      </c>
      <c r="C57" s="107" t="s">
        <v>147</v>
      </c>
      <c r="D57" s="102">
        <v>10000</v>
      </c>
      <c r="E57" s="67"/>
      <c r="F57" s="68"/>
      <c r="G57" s="68"/>
      <c r="H57" s="68"/>
      <c r="I57" s="114"/>
      <c r="J57" s="114"/>
      <c r="K57" s="114"/>
      <c r="L57" s="114"/>
      <c r="M57" s="114"/>
      <c r="N57" s="114"/>
      <c r="O57" s="114"/>
      <c r="P57" s="114"/>
      <c r="Q57" s="114"/>
      <c r="R57" s="130"/>
      <c r="S57" s="114"/>
      <c r="T57" s="114"/>
      <c r="U57" s="114"/>
      <c r="V57" s="114"/>
      <c r="W57" s="114"/>
      <c r="X57" s="114"/>
      <c r="Y57" s="114"/>
      <c r="Z57" s="68"/>
      <c r="AA57" s="114"/>
      <c r="AB57" s="114"/>
      <c r="AC57" s="120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5"/>
      <c r="AQ57" s="116"/>
      <c r="AR57" s="114"/>
      <c r="AS57" s="114"/>
      <c r="AT57" s="114"/>
      <c r="AU57" s="114"/>
      <c r="AV57" s="114"/>
      <c r="AW57" s="44"/>
      <c r="AX57" s="44"/>
      <c r="AY57" s="44"/>
      <c r="AZ57" s="44"/>
      <c r="BA57" s="44"/>
      <c r="BB57" s="114"/>
      <c r="BC57" s="114"/>
      <c r="BD57" s="114"/>
      <c r="BE57" s="114"/>
      <c r="BF57" s="114"/>
      <c r="BG57" s="114"/>
      <c r="BH57" s="117"/>
      <c r="BI57" s="117"/>
      <c r="BJ57" s="117"/>
      <c r="BK57" s="117"/>
      <c r="BL57" s="117"/>
      <c r="BM57" s="117"/>
      <c r="BN57" s="117"/>
      <c r="BO57" s="117"/>
      <c r="BP57" s="117"/>
      <c r="BQ57" s="118"/>
      <c r="BR57" s="117"/>
      <c r="BS57" s="117"/>
      <c r="BT57" s="117"/>
      <c r="BU57" s="117"/>
      <c r="BV57" s="123"/>
      <c r="BW57" s="123"/>
      <c r="BX57" s="123"/>
      <c r="BY57" s="123"/>
      <c r="BZ57" s="123"/>
      <c r="CA57" s="123"/>
      <c r="CB57" s="123"/>
      <c r="CC57" s="123"/>
      <c r="CD57" s="123"/>
      <c r="CE57" s="123"/>
      <c r="CF57" s="123"/>
      <c r="CG57" s="123"/>
      <c r="CH57" s="123"/>
      <c r="CI57" s="123"/>
      <c r="CJ57" s="123"/>
      <c r="CK57" s="123"/>
      <c r="CL57" s="123"/>
      <c r="CM57" s="123"/>
      <c r="CN57" s="123"/>
      <c r="CO57" s="123"/>
      <c r="CP57" s="123"/>
      <c r="CQ57" s="123"/>
      <c r="CR57" s="123"/>
      <c r="CS57" s="123"/>
      <c r="CT57" s="123"/>
      <c r="CU57" s="123"/>
      <c r="CV57" s="123"/>
      <c r="CW57" s="123"/>
      <c r="CX57" s="123"/>
      <c r="CY57" s="123"/>
      <c r="CZ57" s="123"/>
      <c r="DA57" s="123"/>
      <c r="DB57" s="123"/>
      <c r="DC57" s="123"/>
      <c r="DD57" s="123"/>
      <c r="DE57" s="123"/>
      <c r="DF57" s="123"/>
      <c r="DG57" s="123"/>
      <c r="DH57" s="123"/>
      <c r="DI57" s="123"/>
      <c r="DJ57" s="123"/>
      <c r="DK57" s="123"/>
      <c r="DL57" s="123"/>
      <c r="DM57" s="123"/>
      <c r="DN57" s="123"/>
      <c r="DO57" s="123"/>
      <c r="DP57" s="123"/>
      <c r="DQ57" s="123"/>
      <c r="DR57" s="123"/>
      <c r="DS57" s="123"/>
    </row>
    <row r="58" spans="1:123" s="128" customFormat="1" ht="28.5" customHeight="1" x14ac:dyDescent="0.25">
      <c r="A58" s="129"/>
      <c r="B58" s="105" t="s">
        <v>148</v>
      </c>
      <c r="C58" s="107" t="s">
        <v>149</v>
      </c>
      <c r="D58" s="102">
        <v>384679.52</v>
      </c>
      <c r="E58" s="67"/>
      <c r="F58" s="68"/>
      <c r="G58" s="68"/>
      <c r="H58" s="68"/>
      <c r="I58" s="114"/>
      <c r="J58" s="114"/>
      <c r="K58" s="114"/>
      <c r="L58" s="114"/>
      <c r="M58" s="114"/>
      <c r="N58" s="114"/>
      <c r="O58" s="114"/>
      <c r="P58" s="114"/>
      <c r="Q58" s="114"/>
      <c r="R58" s="130"/>
      <c r="S58" s="114"/>
      <c r="T58" s="114"/>
      <c r="U58" s="114"/>
      <c r="V58" s="114"/>
      <c r="W58" s="114"/>
      <c r="X58" s="114"/>
      <c r="Y58" s="114"/>
      <c r="Z58" s="68"/>
      <c r="AA58" s="114"/>
      <c r="AB58" s="114"/>
      <c r="AC58" s="120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5"/>
      <c r="AQ58" s="116"/>
      <c r="AR58" s="114"/>
      <c r="AS58" s="114"/>
      <c r="AT58" s="114"/>
      <c r="AU58" s="114"/>
      <c r="AV58" s="114"/>
      <c r="AW58" s="44"/>
      <c r="AX58" s="44"/>
      <c r="AY58" s="44"/>
      <c r="AZ58" s="44"/>
      <c r="BA58" s="44"/>
      <c r="BB58" s="114"/>
      <c r="BC58" s="114"/>
      <c r="BD58" s="114"/>
      <c r="BE58" s="114"/>
      <c r="BF58" s="114"/>
      <c r="BG58" s="114"/>
      <c r="BH58" s="117"/>
      <c r="BI58" s="117"/>
      <c r="BJ58" s="117"/>
      <c r="BK58" s="117"/>
      <c r="BL58" s="117"/>
      <c r="BM58" s="117"/>
      <c r="BN58" s="117"/>
      <c r="BO58" s="117"/>
      <c r="BP58" s="117"/>
      <c r="BQ58" s="118"/>
      <c r="BR58" s="117"/>
      <c r="BS58" s="117"/>
      <c r="BT58" s="117"/>
      <c r="BU58" s="117"/>
      <c r="BV58" s="123"/>
      <c r="BW58" s="123"/>
      <c r="BX58" s="123"/>
      <c r="BY58" s="123"/>
      <c r="BZ58" s="123"/>
      <c r="CA58" s="123"/>
      <c r="CB58" s="123"/>
      <c r="CC58" s="123"/>
      <c r="CD58" s="123"/>
      <c r="CE58" s="123"/>
      <c r="CF58" s="123"/>
      <c r="CG58" s="123"/>
      <c r="CH58" s="123"/>
      <c r="CI58" s="123"/>
      <c r="CJ58" s="123"/>
      <c r="CK58" s="123"/>
      <c r="CL58" s="123"/>
      <c r="CM58" s="123"/>
      <c r="CN58" s="123"/>
      <c r="CO58" s="123"/>
      <c r="CP58" s="123"/>
      <c r="CQ58" s="123"/>
      <c r="CR58" s="123"/>
      <c r="CS58" s="123"/>
      <c r="CT58" s="123"/>
      <c r="CU58" s="123"/>
      <c r="CV58" s="123"/>
      <c r="CW58" s="123"/>
      <c r="CX58" s="123"/>
      <c r="CY58" s="123"/>
      <c r="CZ58" s="123"/>
      <c r="DA58" s="123"/>
      <c r="DB58" s="123"/>
      <c r="DC58" s="123"/>
      <c r="DD58" s="123"/>
      <c r="DE58" s="123"/>
      <c r="DF58" s="123"/>
      <c r="DG58" s="123"/>
      <c r="DH58" s="123"/>
      <c r="DI58" s="123"/>
      <c r="DJ58" s="123"/>
      <c r="DK58" s="123"/>
      <c r="DL58" s="123"/>
      <c r="DM58" s="123"/>
      <c r="DN58" s="123"/>
      <c r="DO58" s="123"/>
      <c r="DP58" s="123"/>
      <c r="DQ58" s="123"/>
      <c r="DR58" s="123"/>
      <c r="DS58" s="123"/>
    </row>
    <row r="59" spans="1:123" s="128" customFormat="1" ht="28.5" customHeight="1" x14ac:dyDescent="0.25">
      <c r="A59" s="129"/>
      <c r="B59" s="105"/>
      <c r="C59" s="107"/>
      <c r="D59" s="102"/>
      <c r="E59" s="67"/>
      <c r="F59" s="68"/>
      <c r="G59" s="68"/>
      <c r="H59" s="68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68"/>
      <c r="AA59" s="114"/>
      <c r="AB59" s="114"/>
      <c r="AC59" s="120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5"/>
      <c r="AQ59" s="116"/>
      <c r="AR59" s="114"/>
      <c r="AS59" s="114"/>
      <c r="AT59" s="114"/>
      <c r="AU59" s="114"/>
      <c r="AV59" s="114"/>
      <c r="AW59" s="44"/>
      <c r="AX59" s="44"/>
      <c r="AY59" s="44"/>
      <c r="AZ59" s="44"/>
      <c r="BA59" s="44"/>
      <c r="BB59" s="114"/>
      <c r="BC59" s="114"/>
      <c r="BD59" s="114"/>
      <c r="BE59" s="114"/>
      <c r="BF59" s="114"/>
      <c r="BG59" s="114"/>
      <c r="BH59" s="117"/>
      <c r="BI59" s="117"/>
      <c r="BJ59" s="117"/>
      <c r="BK59" s="117"/>
      <c r="BL59" s="117"/>
      <c r="BM59" s="117"/>
      <c r="BN59" s="117"/>
      <c r="BO59" s="117"/>
      <c r="BP59" s="117"/>
      <c r="BQ59" s="118"/>
      <c r="BR59" s="117"/>
      <c r="BS59" s="117"/>
      <c r="BT59" s="117"/>
      <c r="BU59" s="117"/>
      <c r="BV59" s="123"/>
      <c r="BW59" s="123"/>
      <c r="BX59" s="123"/>
      <c r="BY59" s="123"/>
      <c r="BZ59" s="123"/>
      <c r="CA59" s="123"/>
      <c r="CB59" s="123"/>
      <c r="CC59" s="123"/>
      <c r="CD59" s="123"/>
      <c r="CE59" s="123"/>
      <c r="CF59" s="123"/>
      <c r="CG59" s="123"/>
      <c r="CH59" s="123"/>
      <c r="CI59" s="123"/>
      <c r="CJ59" s="123"/>
      <c r="CK59" s="123"/>
      <c r="CL59" s="123"/>
      <c r="CM59" s="123"/>
      <c r="CN59" s="123"/>
      <c r="CO59" s="123"/>
      <c r="CP59" s="123"/>
      <c r="CQ59" s="123"/>
      <c r="CR59" s="123"/>
      <c r="CS59" s="123"/>
      <c r="CT59" s="123"/>
      <c r="CU59" s="123"/>
      <c r="CV59" s="123"/>
      <c r="CW59" s="123"/>
      <c r="CX59" s="123"/>
      <c r="CY59" s="123"/>
      <c r="CZ59" s="123"/>
      <c r="DA59" s="123"/>
      <c r="DB59" s="123"/>
      <c r="DC59" s="123"/>
      <c r="DD59" s="123"/>
      <c r="DE59" s="123"/>
      <c r="DF59" s="123"/>
      <c r="DG59" s="123"/>
      <c r="DH59" s="123"/>
      <c r="DI59" s="123"/>
      <c r="DJ59" s="123"/>
      <c r="DK59" s="123"/>
      <c r="DL59" s="123"/>
      <c r="DM59" s="123"/>
      <c r="DN59" s="123"/>
      <c r="DO59" s="123"/>
      <c r="DP59" s="123"/>
      <c r="DQ59" s="123"/>
      <c r="DR59" s="123"/>
      <c r="DS59" s="123"/>
    </row>
    <row r="60" spans="1:123" s="128" customFormat="1" ht="28.5" customHeight="1" x14ac:dyDescent="0.25">
      <c r="A60" s="105" t="s">
        <v>138</v>
      </c>
      <c r="B60" s="106" t="s">
        <v>150</v>
      </c>
      <c r="C60" s="119"/>
      <c r="D60" s="108">
        <f>SUM(D61:D63)</f>
        <v>60900</v>
      </c>
      <c r="E60" s="67"/>
      <c r="F60" s="68"/>
      <c r="G60" s="68"/>
      <c r="H60" s="68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68"/>
      <c r="AA60" s="114"/>
      <c r="AB60" s="114"/>
      <c r="AC60" s="120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5"/>
      <c r="AQ60" s="116"/>
      <c r="AR60" s="114"/>
      <c r="AS60" s="114"/>
      <c r="AT60" s="114"/>
      <c r="AU60" s="114"/>
      <c r="AV60" s="114"/>
      <c r="AW60" s="44"/>
      <c r="AX60" s="44"/>
      <c r="AY60" s="44"/>
      <c r="AZ60" s="44"/>
      <c r="BA60" s="44"/>
      <c r="BB60" s="114"/>
      <c r="BC60" s="114"/>
      <c r="BD60" s="114"/>
      <c r="BE60" s="114"/>
      <c r="BF60" s="114"/>
      <c r="BG60" s="114"/>
      <c r="BH60" s="117"/>
      <c r="BI60" s="117"/>
      <c r="BJ60" s="117"/>
      <c r="BK60" s="117"/>
      <c r="BL60" s="117"/>
      <c r="BM60" s="117"/>
      <c r="BN60" s="117"/>
      <c r="BO60" s="117"/>
      <c r="BP60" s="117"/>
      <c r="BQ60" s="118"/>
      <c r="BR60" s="117"/>
      <c r="BS60" s="117"/>
      <c r="BT60" s="117"/>
      <c r="BU60" s="117"/>
      <c r="BV60" s="123"/>
      <c r="BW60" s="123"/>
      <c r="BX60" s="123"/>
      <c r="BY60" s="123"/>
      <c r="BZ60" s="123"/>
      <c r="CA60" s="123"/>
      <c r="CB60" s="123"/>
      <c r="CC60" s="123"/>
      <c r="CD60" s="123"/>
      <c r="CE60" s="123"/>
      <c r="CF60" s="123"/>
      <c r="CG60" s="123"/>
      <c r="CH60" s="123"/>
      <c r="CI60" s="123"/>
      <c r="CJ60" s="123"/>
      <c r="CK60" s="123"/>
      <c r="CL60" s="123"/>
      <c r="CM60" s="123"/>
      <c r="CN60" s="123"/>
      <c r="CO60" s="123"/>
      <c r="CP60" s="123"/>
      <c r="CQ60" s="123"/>
      <c r="CR60" s="123"/>
      <c r="CS60" s="123"/>
      <c r="CT60" s="123"/>
      <c r="CU60" s="123"/>
      <c r="CV60" s="123"/>
      <c r="CW60" s="123"/>
      <c r="CX60" s="123"/>
      <c r="CY60" s="123"/>
      <c r="CZ60" s="123"/>
      <c r="DA60" s="123"/>
      <c r="DB60" s="123"/>
      <c r="DC60" s="123"/>
      <c r="DD60" s="123"/>
      <c r="DE60" s="123"/>
      <c r="DF60" s="123"/>
      <c r="DG60" s="123"/>
      <c r="DH60" s="123"/>
      <c r="DI60" s="123"/>
      <c r="DJ60" s="123"/>
      <c r="DK60" s="123"/>
      <c r="DL60" s="123"/>
      <c r="DM60" s="123"/>
      <c r="DN60" s="123"/>
      <c r="DO60" s="123"/>
      <c r="DP60" s="123"/>
      <c r="DQ60" s="123"/>
      <c r="DR60" s="123"/>
      <c r="DS60" s="123"/>
    </row>
    <row r="61" spans="1:123" s="128" customFormat="1" ht="28.5" customHeight="1" x14ac:dyDescent="0.25">
      <c r="A61" s="131"/>
      <c r="B61" s="105" t="s">
        <v>151</v>
      </c>
      <c r="C61" s="101" t="s">
        <v>152</v>
      </c>
      <c r="D61" s="102">
        <v>8800</v>
      </c>
      <c r="E61" s="67" t="s">
        <v>38</v>
      </c>
      <c r="F61" s="68"/>
      <c r="G61" s="68"/>
      <c r="H61" s="68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68"/>
      <c r="AA61" s="114"/>
      <c r="AB61" s="114"/>
      <c r="AC61" s="120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5"/>
      <c r="AQ61" s="116"/>
      <c r="AR61" s="114"/>
      <c r="AS61" s="114"/>
      <c r="AT61" s="114"/>
      <c r="AU61" s="114"/>
      <c r="AV61" s="114"/>
      <c r="AW61" s="44"/>
      <c r="AX61" s="44"/>
      <c r="AY61" s="44"/>
      <c r="AZ61" s="44"/>
      <c r="BA61" s="44"/>
      <c r="BB61" s="114"/>
      <c r="BC61" s="114"/>
      <c r="BD61" s="114"/>
      <c r="BE61" s="114"/>
      <c r="BF61" s="114"/>
      <c r="BG61" s="114"/>
      <c r="BH61" s="117"/>
      <c r="BI61" s="117"/>
      <c r="BJ61" s="117"/>
      <c r="BK61" s="117"/>
      <c r="BL61" s="117"/>
      <c r="BM61" s="117"/>
      <c r="BN61" s="117"/>
      <c r="BO61" s="117"/>
      <c r="BP61" s="117"/>
      <c r="BQ61" s="118"/>
      <c r="BR61" s="117"/>
      <c r="BS61" s="117"/>
      <c r="BT61" s="117"/>
      <c r="BU61" s="117"/>
      <c r="BV61" s="123"/>
      <c r="BW61" s="123"/>
      <c r="BX61" s="123"/>
      <c r="BY61" s="123"/>
      <c r="BZ61" s="123"/>
      <c r="CA61" s="123"/>
      <c r="CB61" s="123"/>
      <c r="CC61" s="123"/>
      <c r="CD61" s="123"/>
      <c r="CE61" s="123"/>
      <c r="CF61" s="123"/>
      <c r="CG61" s="123"/>
      <c r="CH61" s="123"/>
      <c r="CI61" s="123"/>
      <c r="CJ61" s="123"/>
      <c r="CK61" s="123"/>
      <c r="CL61" s="123"/>
      <c r="CM61" s="123"/>
      <c r="CN61" s="123"/>
      <c r="CO61" s="123"/>
      <c r="CP61" s="123"/>
      <c r="CQ61" s="123"/>
      <c r="CR61" s="123"/>
      <c r="CS61" s="123"/>
      <c r="CT61" s="123"/>
      <c r="CU61" s="123"/>
      <c r="CV61" s="123"/>
      <c r="CW61" s="123"/>
      <c r="CX61" s="123"/>
      <c r="CY61" s="123"/>
      <c r="CZ61" s="123"/>
      <c r="DA61" s="123"/>
      <c r="DB61" s="123"/>
      <c r="DC61" s="123"/>
      <c r="DD61" s="123"/>
      <c r="DE61" s="123"/>
      <c r="DF61" s="123"/>
      <c r="DG61" s="123"/>
      <c r="DH61" s="123"/>
      <c r="DI61" s="123"/>
      <c r="DJ61" s="123"/>
      <c r="DK61" s="123"/>
      <c r="DL61" s="123"/>
      <c r="DM61" s="123"/>
      <c r="DN61" s="123"/>
      <c r="DO61" s="123"/>
      <c r="DP61" s="123"/>
      <c r="DQ61" s="123"/>
      <c r="DR61" s="123"/>
      <c r="DS61" s="123"/>
    </row>
    <row r="62" spans="1:123" s="128" customFormat="1" ht="28.5" customHeight="1" x14ac:dyDescent="0.25">
      <c r="A62" s="131"/>
      <c r="B62" s="132" t="s">
        <v>153</v>
      </c>
      <c r="C62" s="101" t="s">
        <v>154</v>
      </c>
      <c r="D62" s="102">
        <v>43300</v>
      </c>
      <c r="E62" s="67" t="s">
        <v>38</v>
      </c>
      <c r="F62" s="68"/>
      <c r="G62" s="68"/>
      <c r="H62" s="68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68"/>
      <c r="AA62" s="114"/>
      <c r="AB62" s="114"/>
      <c r="AC62" s="120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5"/>
      <c r="AQ62" s="116"/>
      <c r="AR62" s="114"/>
      <c r="AS62" s="114"/>
      <c r="AT62" s="114"/>
      <c r="AU62" s="114"/>
      <c r="AV62" s="114"/>
      <c r="AW62" s="44"/>
      <c r="AX62" s="44"/>
      <c r="AY62" s="44"/>
      <c r="AZ62" s="44"/>
      <c r="BA62" s="44"/>
      <c r="BB62" s="114"/>
      <c r="BC62" s="114"/>
      <c r="BD62" s="114"/>
      <c r="BE62" s="114"/>
      <c r="BF62" s="114"/>
      <c r="BG62" s="114"/>
      <c r="BH62" s="117"/>
      <c r="BI62" s="117"/>
      <c r="BJ62" s="117"/>
      <c r="BK62" s="117"/>
      <c r="BL62" s="117"/>
      <c r="BM62" s="117"/>
      <c r="BN62" s="117"/>
      <c r="BO62" s="117"/>
      <c r="BP62" s="117"/>
      <c r="BQ62" s="118"/>
      <c r="BR62" s="117"/>
      <c r="BS62" s="117"/>
      <c r="BT62" s="117"/>
      <c r="BU62" s="117"/>
      <c r="BV62" s="123"/>
      <c r="BW62" s="123"/>
      <c r="BX62" s="123"/>
      <c r="BY62" s="123"/>
      <c r="BZ62" s="123"/>
      <c r="CA62" s="123"/>
      <c r="CB62" s="123"/>
      <c r="CC62" s="123"/>
      <c r="CD62" s="123"/>
      <c r="CE62" s="123"/>
      <c r="CF62" s="123"/>
      <c r="CG62" s="123"/>
      <c r="CH62" s="123"/>
      <c r="CI62" s="123"/>
      <c r="CJ62" s="123"/>
      <c r="CK62" s="123"/>
      <c r="CL62" s="123"/>
      <c r="CM62" s="123"/>
      <c r="CN62" s="123"/>
      <c r="CO62" s="123"/>
      <c r="CP62" s="123"/>
      <c r="CQ62" s="123"/>
      <c r="CR62" s="123"/>
      <c r="CS62" s="123"/>
      <c r="CT62" s="123"/>
      <c r="CU62" s="123"/>
      <c r="CV62" s="123"/>
      <c r="CW62" s="123"/>
      <c r="CX62" s="123"/>
      <c r="CY62" s="123"/>
      <c r="CZ62" s="123"/>
      <c r="DA62" s="123"/>
      <c r="DB62" s="123"/>
      <c r="DC62" s="123"/>
      <c r="DD62" s="123"/>
      <c r="DE62" s="123"/>
      <c r="DF62" s="123"/>
      <c r="DG62" s="123"/>
      <c r="DH62" s="123"/>
      <c r="DI62" s="123"/>
      <c r="DJ62" s="123"/>
      <c r="DK62" s="123"/>
      <c r="DL62" s="123"/>
      <c r="DM62" s="123"/>
      <c r="DN62" s="123"/>
      <c r="DO62" s="123"/>
      <c r="DP62" s="123"/>
      <c r="DQ62" s="123"/>
      <c r="DR62" s="123"/>
      <c r="DS62" s="123"/>
    </row>
    <row r="63" spans="1:123" s="128" customFormat="1" ht="28.5" customHeight="1" x14ac:dyDescent="0.25">
      <c r="A63" s="129"/>
      <c r="B63" s="132" t="s">
        <v>153</v>
      </c>
      <c r="C63" s="101" t="s">
        <v>155</v>
      </c>
      <c r="D63" s="102">
        <v>8800</v>
      </c>
      <c r="E63" s="67" t="s">
        <v>38</v>
      </c>
      <c r="F63" s="68"/>
      <c r="G63" s="68"/>
      <c r="H63" s="68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68"/>
      <c r="AA63" s="114"/>
      <c r="AB63" s="114"/>
      <c r="AC63" s="120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5"/>
      <c r="AQ63" s="116"/>
      <c r="AR63" s="114"/>
      <c r="AS63" s="114"/>
      <c r="AT63" s="114"/>
      <c r="AU63" s="114"/>
      <c r="AV63" s="114"/>
      <c r="AW63" s="44"/>
      <c r="AX63" s="44"/>
      <c r="AY63" s="44"/>
      <c r="AZ63" s="44"/>
      <c r="BA63" s="44"/>
      <c r="BB63" s="114"/>
      <c r="BC63" s="114"/>
      <c r="BD63" s="114"/>
      <c r="BE63" s="114"/>
      <c r="BF63" s="114"/>
      <c r="BG63" s="114"/>
      <c r="BH63" s="117"/>
      <c r="BI63" s="117"/>
      <c r="BJ63" s="117"/>
      <c r="BK63" s="117"/>
      <c r="BL63" s="117"/>
      <c r="BM63" s="117"/>
      <c r="BN63" s="117"/>
      <c r="BO63" s="117"/>
      <c r="BP63" s="117"/>
      <c r="BQ63" s="118"/>
      <c r="BR63" s="117"/>
      <c r="BS63" s="117"/>
      <c r="BT63" s="117"/>
      <c r="BU63" s="117"/>
      <c r="BV63" s="123"/>
      <c r="BW63" s="123"/>
      <c r="BX63" s="123"/>
      <c r="BY63" s="123"/>
      <c r="BZ63" s="123"/>
      <c r="CA63" s="123"/>
      <c r="CB63" s="123"/>
      <c r="CC63" s="123"/>
      <c r="CD63" s="123"/>
      <c r="CE63" s="123"/>
      <c r="CF63" s="123"/>
      <c r="CG63" s="123"/>
      <c r="CH63" s="123"/>
      <c r="CI63" s="123"/>
      <c r="CJ63" s="123"/>
      <c r="CK63" s="123"/>
      <c r="CL63" s="123"/>
      <c r="CM63" s="123"/>
      <c r="CN63" s="123"/>
      <c r="CO63" s="123"/>
      <c r="CP63" s="123"/>
      <c r="CQ63" s="123"/>
      <c r="CR63" s="123"/>
      <c r="CS63" s="123"/>
      <c r="CT63" s="123"/>
      <c r="CU63" s="123"/>
      <c r="CV63" s="123"/>
      <c r="CW63" s="123"/>
      <c r="CX63" s="123"/>
      <c r="CY63" s="123"/>
      <c r="CZ63" s="123"/>
      <c r="DA63" s="123"/>
      <c r="DB63" s="123"/>
      <c r="DC63" s="123"/>
      <c r="DD63" s="123"/>
      <c r="DE63" s="123"/>
      <c r="DF63" s="123"/>
      <c r="DG63" s="123"/>
      <c r="DH63" s="123"/>
      <c r="DI63" s="123"/>
      <c r="DJ63" s="123"/>
      <c r="DK63" s="123"/>
      <c r="DL63" s="123"/>
      <c r="DM63" s="123"/>
      <c r="DN63" s="123"/>
      <c r="DO63" s="123"/>
      <c r="DP63" s="123"/>
      <c r="DQ63" s="123"/>
      <c r="DR63" s="123"/>
      <c r="DS63" s="123"/>
    </row>
    <row r="64" spans="1:123" s="128" customFormat="1" ht="28.5" customHeight="1" x14ac:dyDescent="0.25">
      <c r="A64" s="129"/>
      <c r="B64" s="132"/>
      <c r="C64" s="133"/>
      <c r="D64" s="102"/>
      <c r="E64" s="67"/>
      <c r="F64" s="68"/>
      <c r="G64" s="68"/>
      <c r="H64" s="68"/>
      <c r="I64" s="13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68"/>
      <c r="AA64" s="114"/>
      <c r="AB64" s="114"/>
      <c r="AC64" s="120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5"/>
      <c r="AQ64" s="116"/>
      <c r="AR64" s="114"/>
      <c r="AS64" s="114"/>
      <c r="AT64" s="114"/>
      <c r="AU64" s="114"/>
      <c r="AV64" s="114"/>
      <c r="AW64" s="44"/>
      <c r="AX64" s="44"/>
      <c r="AY64" s="44"/>
      <c r="AZ64" s="44"/>
      <c r="BA64" s="44"/>
      <c r="BB64" s="114"/>
      <c r="BC64" s="114"/>
      <c r="BD64" s="114"/>
      <c r="BE64" s="114"/>
      <c r="BF64" s="114"/>
      <c r="BG64" s="114"/>
      <c r="BH64" s="117"/>
      <c r="BI64" s="117"/>
      <c r="BJ64" s="117"/>
      <c r="BK64" s="117"/>
      <c r="BL64" s="117"/>
      <c r="BM64" s="117"/>
      <c r="BN64" s="117"/>
      <c r="BO64" s="117"/>
      <c r="BP64" s="117"/>
      <c r="BQ64" s="118"/>
      <c r="BR64" s="117"/>
      <c r="BS64" s="117"/>
      <c r="BT64" s="117"/>
      <c r="BU64" s="117"/>
      <c r="BV64" s="123"/>
      <c r="BW64" s="123"/>
      <c r="BX64" s="123"/>
      <c r="BY64" s="123"/>
      <c r="BZ64" s="123"/>
      <c r="CA64" s="123"/>
      <c r="CB64" s="123"/>
      <c r="CC64" s="123"/>
      <c r="CD64" s="123"/>
      <c r="CE64" s="123"/>
      <c r="CF64" s="123"/>
      <c r="CG64" s="123"/>
      <c r="CH64" s="123"/>
      <c r="CI64" s="123"/>
      <c r="CJ64" s="123"/>
      <c r="CK64" s="123"/>
      <c r="CL64" s="123"/>
      <c r="CM64" s="123"/>
      <c r="CN64" s="123"/>
      <c r="CO64" s="123"/>
      <c r="CP64" s="123"/>
      <c r="CQ64" s="123"/>
      <c r="CR64" s="123"/>
      <c r="CS64" s="123"/>
      <c r="CT64" s="123"/>
      <c r="CU64" s="123"/>
      <c r="CV64" s="123"/>
      <c r="CW64" s="123"/>
      <c r="CX64" s="123"/>
      <c r="CY64" s="123"/>
      <c r="CZ64" s="123"/>
      <c r="DA64" s="123"/>
      <c r="DB64" s="123"/>
      <c r="DC64" s="123"/>
      <c r="DD64" s="123"/>
      <c r="DE64" s="123"/>
      <c r="DF64" s="123"/>
      <c r="DG64" s="123"/>
      <c r="DH64" s="123"/>
      <c r="DI64" s="123"/>
      <c r="DJ64" s="123"/>
      <c r="DK64" s="123"/>
      <c r="DL64" s="123"/>
      <c r="DM64" s="123"/>
      <c r="DN64" s="123"/>
      <c r="DO64" s="123"/>
      <c r="DP64" s="123"/>
      <c r="DQ64" s="123"/>
      <c r="DR64" s="123"/>
      <c r="DS64" s="123"/>
    </row>
    <row r="65" spans="1:123" s="148" customFormat="1" ht="28.5" customHeight="1" x14ac:dyDescent="0.25">
      <c r="A65" s="135"/>
      <c r="B65" s="136"/>
      <c r="C65" s="137"/>
      <c r="D65" s="138"/>
      <c r="E65" s="139"/>
      <c r="F65" s="140"/>
      <c r="G65" s="140"/>
      <c r="H65" s="140"/>
      <c r="I65" s="141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0"/>
      <c r="AA65" s="142"/>
      <c r="AB65" s="142"/>
      <c r="AC65" s="143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4"/>
      <c r="AQ65" s="141"/>
      <c r="AR65" s="142"/>
      <c r="AS65" s="142"/>
      <c r="AT65" s="142"/>
      <c r="AU65" s="142"/>
      <c r="AV65" s="142"/>
      <c r="AW65" s="145"/>
      <c r="AX65" s="145"/>
      <c r="AY65" s="145"/>
      <c r="AZ65" s="145"/>
      <c r="BA65" s="145"/>
      <c r="BB65" s="142"/>
      <c r="BC65" s="142"/>
      <c r="BD65" s="142"/>
      <c r="BE65" s="142"/>
      <c r="BF65" s="142"/>
      <c r="BG65" s="142"/>
      <c r="BH65" s="146"/>
      <c r="BI65" s="146"/>
      <c r="BJ65" s="146"/>
      <c r="BK65" s="146"/>
      <c r="BL65" s="146"/>
      <c r="BM65" s="146"/>
      <c r="BN65" s="146"/>
      <c r="BO65" s="146"/>
      <c r="BP65" s="146"/>
      <c r="BQ65" s="147"/>
      <c r="BR65" s="146"/>
      <c r="BS65" s="146"/>
      <c r="BT65" s="146"/>
      <c r="BU65" s="146"/>
    </row>
    <row r="66" spans="1:123" s="154" customFormat="1" ht="30" customHeight="1" x14ac:dyDescent="0.25">
      <c r="A66" s="129"/>
      <c r="B66" s="132"/>
      <c r="C66" s="101"/>
      <c r="D66" s="68"/>
      <c r="E66" s="67"/>
      <c r="F66" s="68"/>
      <c r="G66" s="68"/>
      <c r="H66" s="68"/>
      <c r="I66" s="149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5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51"/>
      <c r="AQ66" s="149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52"/>
      <c r="BI66" s="152"/>
      <c r="BJ66" s="152"/>
      <c r="BK66" s="152"/>
      <c r="BL66" s="152"/>
      <c r="BM66" s="152"/>
      <c r="BN66" s="152"/>
      <c r="BO66" s="152"/>
      <c r="BP66" s="152"/>
      <c r="BQ66" s="153"/>
      <c r="BR66" s="152"/>
      <c r="BS66" s="152"/>
      <c r="BT66" s="152"/>
      <c r="BU66" s="152"/>
    </row>
    <row r="67" spans="1:123" s="128" customFormat="1" ht="17.25" customHeight="1" thickBot="1" x14ac:dyDescent="0.3">
      <c r="A67" s="129"/>
      <c r="B67" s="155"/>
      <c r="C67" s="101"/>
      <c r="D67" s="46"/>
      <c r="E67" s="68"/>
      <c r="F67" s="68"/>
      <c r="G67" s="68"/>
      <c r="H67" s="114"/>
      <c r="I67" s="116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68"/>
      <c r="AA67" s="114"/>
      <c r="AB67" s="114"/>
      <c r="AC67" s="120"/>
      <c r="AD67" s="114"/>
      <c r="AE67" s="114"/>
      <c r="AF67" s="114"/>
      <c r="AG67" s="114"/>
      <c r="AH67" s="114"/>
      <c r="AI67" s="114"/>
      <c r="AJ67" s="114"/>
      <c r="AK67" s="114"/>
      <c r="AL67" s="114"/>
      <c r="AM67" s="126"/>
      <c r="AN67" s="114"/>
      <c r="AO67" s="114"/>
      <c r="AP67" s="115"/>
      <c r="AQ67" s="116"/>
      <c r="AR67" s="114"/>
      <c r="AS67" s="114"/>
      <c r="AT67" s="114"/>
      <c r="AU67" s="114"/>
      <c r="AV67" s="114"/>
      <c r="AW67" s="44"/>
      <c r="AX67" s="44"/>
      <c r="AY67" s="44"/>
      <c r="AZ67" s="44"/>
      <c r="BA67" s="44"/>
      <c r="BB67" s="114"/>
      <c r="BC67" s="114"/>
      <c r="BD67" s="114"/>
      <c r="BE67" s="114"/>
      <c r="BF67" s="114"/>
      <c r="BG67" s="114"/>
      <c r="BH67" s="117"/>
      <c r="BI67" s="117"/>
      <c r="BJ67" s="117"/>
      <c r="BK67" s="117"/>
      <c r="BL67" s="117"/>
      <c r="BM67" s="117"/>
      <c r="BN67" s="117"/>
      <c r="BO67" s="117"/>
      <c r="BP67" s="117"/>
      <c r="BQ67" s="118"/>
      <c r="BR67" s="117"/>
      <c r="BS67" s="117"/>
      <c r="BT67" s="117"/>
      <c r="BU67" s="117"/>
      <c r="BV67" s="123"/>
      <c r="BW67" s="123"/>
      <c r="BX67" s="123"/>
      <c r="BY67" s="123"/>
      <c r="BZ67" s="123"/>
      <c r="CA67" s="123"/>
      <c r="CB67" s="123"/>
      <c r="CC67" s="123"/>
      <c r="CD67" s="123"/>
      <c r="CE67" s="123"/>
      <c r="CF67" s="123"/>
      <c r="CG67" s="123"/>
      <c r="CH67" s="123"/>
      <c r="CI67" s="123"/>
      <c r="CJ67" s="123"/>
      <c r="CK67" s="123"/>
      <c r="CL67" s="123"/>
      <c r="CM67" s="123"/>
      <c r="CN67" s="123"/>
      <c r="CO67" s="123"/>
      <c r="CP67" s="123"/>
      <c r="CQ67" s="123"/>
      <c r="CR67" s="123"/>
      <c r="CS67" s="123"/>
      <c r="CT67" s="123"/>
      <c r="CU67" s="123"/>
      <c r="CV67" s="123"/>
      <c r="CW67" s="123"/>
      <c r="CX67" s="123"/>
      <c r="CY67" s="123"/>
      <c r="CZ67" s="123"/>
      <c r="DA67" s="123"/>
      <c r="DB67" s="123"/>
      <c r="DC67" s="123"/>
      <c r="DD67" s="123"/>
      <c r="DE67" s="123"/>
      <c r="DF67" s="123"/>
      <c r="DG67" s="123"/>
      <c r="DH67" s="123"/>
      <c r="DI67" s="123"/>
      <c r="DJ67" s="123"/>
      <c r="DK67" s="123"/>
      <c r="DL67" s="123"/>
      <c r="DM67" s="123"/>
      <c r="DN67" s="123"/>
      <c r="DO67" s="123"/>
      <c r="DP67" s="123"/>
      <c r="DQ67" s="123"/>
      <c r="DR67" s="123"/>
      <c r="DS67" s="123"/>
    </row>
    <row r="68" spans="1:123" s="128" customFormat="1" ht="28.5" customHeight="1" thickBot="1" x14ac:dyDescent="0.45">
      <c r="A68" s="129"/>
      <c r="B68" s="132"/>
      <c r="C68" s="156"/>
      <c r="D68" s="46"/>
      <c r="E68" s="157"/>
      <c r="F68" s="158" t="s">
        <v>156</v>
      </c>
      <c r="G68" s="125"/>
      <c r="H68" s="114"/>
      <c r="I68" s="114"/>
      <c r="J68" s="114"/>
      <c r="K68" s="114"/>
      <c r="L68" s="114"/>
      <c r="M68" s="159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68"/>
      <c r="AA68" s="114"/>
      <c r="AB68" s="114"/>
      <c r="AC68" s="120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5"/>
      <c r="AQ68" s="116"/>
      <c r="AR68" s="114"/>
      <c r="AS68" s="114"/>
      <c r="AT68" s="114"/>
      <c r="AU68" s="114"/>
      <c r="AV68" s="114"/>
      <c r="AW68" s="44"/>
      <c r="AX68" s="44"/>
      <c r="AY68" s="44"/>
      <c r="AZ68" s="44"/>
      <c r="BA68" s="44"/>
      <c r="BB68" s="114"/>
      <c r="BC68" s="114"/>
      <c r="BD68" s="114"/>
      <c r="BE68" s="114"/>
      <c r="BF68" s="114"/>
      <c r="BG68" s="114"/>
      <c r="BH68" s="117"/>
      <c r="BI68" s="117"/>
      <c r="BJ68" s="117"/>
      <c r="BK68" s="117"/>
      <c r="BL68" s="117"/>
      <c r="BM68" s="117"/>
      <c r="BN68" s="117"/>
      <c r="BO68" s="117"/>
      <c r="BP68" s="117"/>
      <c r="BQ68" s="118"/>
      <c r="BR68" s="117"/>
      <c r="BS68" s="117"/>
      <c r="BT68" s="117"/>
      <c r="BU68" s="117"/>
      <c r="BV68" s="123"/>
      <c r="BW68" s="123"/>
      <c r="BX68" s="123"/>
      <c r="BY68" s="123"/>
      <c r="BZ68" s="123"/>
      <c r="CA68" s="123"/>
      <c r="CB68" s="123"/>
      <c r="CC68" s="123"/>
      <c r="CD68" s="123"/>
      <c r="CE68" s="123"/>
      <c r="CF68" s="123"/>
      <c r="CG68" s="123"/>
      <c r="CH68" s="123"/>
      <c r="CI68" s="123"/>
      <c r="CJ68" s="123"/>
      <c r="CK68" s="123"/>
      <c r="CL68" s="123"/>
      <c r="CM68" s="123"/>
      <c r="CN68" s="123"/>
      <c r="CO68" s="123"/>
      <c r="CP68" s="123"/>
      <c r="CQ68" s="123"/>
      <c r="CR68" s="123"/>
      <c r="CS68" s="123"/>
      <c r="CT68" s="123"/>
      <c r="CU68" s="123"/>
      <c r="CV68" s="123"/>
      <c r="CW68" s="123"/>
      <c r="CX68" s="123"/>
      <c r="CY68" s="123"/>
      <c r="CZ68" s="123"/>
      <c r="DA68" s="123"/>
      <c r="DB68" s="123"/>
      <c r="DC68" s="123"/>
      <c r="DD68" s="123"/>
      <c r="DE68" s="123"/>
      <c r="DF68" s="123"/>
      <c r="DG68" s="123"/>
      <c r="DH68" s="123"/>
      <c r="DI68" s="123"/>
      <c r="DJ68" s="123"/>
      <c r="DK68" s="123"/>
      <c r="DL68" s="123"/>
      <c r="DM68" s="123"/>
      <c r="DN68" s="123"/>
      <c r="DO68" s="123"/>
      <c r="DP68" s="123"/>
      <c r="DQ68" s="123"/>
      <c r="DR68" s="123"/>
      <c r="DS68" s="123"/>
    </row>
    <row r="69" spans="1:123" s="128" customFormat="1" ht="17.25" customHeight="1" x14ac:dyDescent="0.25">
      <c r="A69" s="160"/>
      <c r="B69" s="132"/>
      <c r="C69" s="156"/>
      <c r="D69" s="68"/>
      <c r="E69" s="125">
        <v>0</v>
      </c>
      <c r="F69" s="161">
        <f>D12+D33+D53</f>
        <v>18683011.130000003</v>
      </c>
      <c r="G69" s="162"/>
      <c r="H69" s="114"/>
      <c r="I69" s="116"/>
      <c r="J69" s="114"/>
      <c r="K69" s="114"/>
      <c r="L69" s="4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68"/>
      <c r="AA69" s="114"/>
      <c r="AB69" s="114"/>
      <c r="AC69" s="120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5"/>
      <c r="AQ69" s="116"/>
      <c r="AR69" s="114"/>
      <c r="AS69" s="114"/>
      <c r="AT69" s="114"/>
      <c r="AU69" s="114"/>
      <c r="AV69" s="114"/>
      <c r="AW69" s="44"/>
      <c r="AX69" s="44"/>
      <c r="AY69" s="44"/>
      <c r="AZ69" s="44"/>
      <c r="BA69" s="44"/>
      <c r="BB69" s="114"/>
      <c r="BC69" s="114"/>
      <c r="BD69" s="114"/>
      <c r="BE69" s="114"/>
      <c r="BF69" s="114"/>
      <c r="BG69" s="114"/>
      <c r="BH69" s="117"/>
      <c r="BI69" s="117"/>
      <c r="BJ69" s="117"/>
      <c r="BK69" s="117"/>
      <c r="BL69" s="117"/>
      <c r="BM69" s="117"/>
      <c r="BN69" s="117"/>
      <c r="BO69" s="117"/>
      <c r="BP69" s="117"/>
      <c r="BQ69" s="118"/>
      <c r="BR69" s="117"/>
      <c r="BS69" s="117"/>
      <c r="BT69" s="117"/>
      <c r="BU69" s="117"/>
      <c r="BV69" s="123"/>
      <c r="BW69" s="123"/>
      <c r="BX69" s="123"/>
      <c r="BY69" s="123"/>
      <c r="BZ69" s="123"/>
      <c r="CA69" s="123"/>
      <c r="CB69" s="123"/>
      <c r="CC69" s="123"/>
      <c r="CD69" s="123"/>
      <c r="CE69" s="123"/>
      <c r="CF69" s="123"/>
      <c r="CG69" s="123"/>
      <c r="CH69" s="123"/>
      <c r="CI69" s="123"/>
      <c r="CJ69" s="123"/>
      <c r="CK69" s="123"/>
      <c r="CL69" s="123"/>
      <c r="CM69" s="123"/>
      <c r="CN69" s="123"/>
      <c r="CO69" s="123"/>
      <c r="CP69" s="123"/>
      <c r="CQ69" s="123"/>
      <c r="CR69" s="123"/>
      <c r="CS69" s="123"/>
      <c r="CT69" s="123"/>
      <c r="CU69" s="123"/>
      <c r="CV69" s="123"/>
      <c r="CW69" s="123"/>
      <c r="CX69" s="123"/>
      <c r="CY69" s="123"/>
      <c r="CZ69" s="123"/>
      <c r="DA69" s="123"/>
      <c r="DB69" s="123"/>
      <c r="DC69" s="123"/>
      <c r="DD69" s="123"/>
      <c r="DE69" s="123"/>
      <c r="DF69" s="123"/>
      <c r="DG69" s="123"/>
      <c r="DH69" s="123"/>
      <c r="DI69" s="123"/>
      <c r="DJ69" s="123"/>
      <c r="DK69" s="123"/>
      <c r="DL69" s="123"/>
      <c r="DM69" s="123"/>
      <c r="DN69" s="123"/>
      <c r="DO69" s="123"/>
      <c r="DP69" s="123"/>
      <c r="DQ69" s="123"/>
      <c r="DR69" s="123"/>
      <c r="DS69" s="123"/>
    </row>
    <row r="70" spans="1:123" s="128" customFormat="1" ht="18" customHeight="1" x14ac:dyDescent="0.25">
      <c r="A70" s="131"/>
      <c r="B70" s="132"/>
      <c r="C70" s="156"/>
      <c r="D70" s="68"/>
      <c r="E70" s="125">
        <v>1</v>
      </c>
      <c r="F70" s="161">
        <f>D23+D26+D38+D43+D46+D60</f>
        <v>855792.74000000011</v>
      </c>
      <c r="G70" s="162"/>
      <c r="H70" s="114"/>
      <c r="I70" s="116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68"/>
      <c r="AA70" s="114"/>
      <c r="AB70" s="114"/>
      <c r="AC70" s="120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5"/>
      <c r="AQ70" s="116"/>
      <c r="AR70" s="114"/>
      <c r="AS70" s="114"/>
      <c r="AT70" s="114"/>
      <c r="AU70" s="114"/>
      <c r="AV70" s="114"/>
      <c r="AW70" s="44"/>
      <c r="AX70" s="44"/>
      <c r="AY70" s="44"/>
      <c r="AZ70" s="44"/>
      <c r="BA70" s="44"/>
      <c r="BB70" s="114"/>
      <c r="BC70" s="114"/>
      <c r="BD70" s="114"/>
      <c r="BE70" s="114"/>
      <c r="BF70" s="114"/>
      <c r="BG70" s="114"/>
      <c r="BH70" s="117"/>
      <c r="BI70" s="117"/>
      <c r="BJ70" s="117"/>
      <c r="BK70" s="117"/>
      <c r="BL70" s="117"/>
      <c r="BM70" s="117"/>
      <c r="BN70" s="117"/>
      <c r="BO70" s="117"/>
      <c r="BP70" s="117"/>
      <c r="BQ70" s="118"/>
      <c r="BR70" s="117"/>
      <c r="BS70" s="117"/>
      <c r="BT70" s="117"/>
      <c r="BU70" s="117"/>
      <c r="BV70" s="123"/>
      <c r="BW70" s="123"/>
      <c r="BX70" s="123"/>
      <c r="BY70" s="123"/>
      <c r="BZ70" s="123"/>
      <c r="CA70" s="123"/>
      <c r="CB70" s="123"/>
      <c r="CC70" s="123"/>
      <c r="CD70" s="123"/>
      <c r="CE70" s="123"/>
      <c r="CF70" s="123"/>
      <c r="CG70" s="123"/>
      <c r="CH70" s="123"/>
      <c r="CI70" s="123"/>
      <c r="CJ70" s="123"/>
      <c r="CK70" s="123"/>
      <c r="CL70" s="123"/>
      <c r="CM70" s="123"/>
      <c r="CN70" s="123"/>
      <c r="CO70" s="123"/>
      <c r="CP70" s="123"/>
      <c r="CQ70" s="123"/>
      <c r="CR70" s="123"/>
      <c r="CS70" s="123"/>
      <c r="CT70" s="123"/>
      <c r="CU70" s="123"/>
      <c r="CV70" s="123"/>
      <c r="CW70" s="123"/>
      <c r="CX70" s="123"/>
      <c r="CY70" s="123"/>
      <c r="CZ70" s="123"/>
      <c r="DA70" s="123"/>
      <c r="DB70" s="123"/>
      <c r="DC70" s="123"/>
      <c r="DD70" s="123"/>
      <c r="DE70" s="123"/>
      <c r="DF70" s="123"/>
      <c r="DG70" s="123"/>
      <c r="DH70" s="123"/>
      <c r="DI70" s="123"/>
      <c r="DJ70" s="123"/>
      <c r="DK70" s="123"/>
      <c r="DL70" s="123"/>
      <c r="DM70" s="123"/>
      <c r="DN70" s="123"/>
      <c r="DO70" s="123"/>
      <c r="DP70" s="123"/>
      <c r="DQ70" s="123"/>
      <c r="DR70" s="123"/>
      <c r="DS70" s="123"/>
    </row>
    <row r="71" spans="1:123" s="128" customFormat="1" ht="21.75" customHeight="1" x14ac:dyDescent="0.25">
      <c r="A71" s="129"/>
      <c r="B71" s="132"/>
      <c r="C71" s="156"/>
      <c r="D71" s="46"/>
      <c r="E71" s="125">
        <v>2</v>
      </c>
      <c r="F71" s="161">
        <v>0</v>
      </c>
      <c r="G71" s="162" t="e">
        <f>#REF!</f>
        <v>#REF!</v>
      </c>
      <c r="H71" s="114"/>
      <c r="I71" s="116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68"/>
      <c r="AA71" s="114"/>
      <c r="AB71" s="114"/>
      <c r="AC71" s="120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5"/>
      <c r="AQ71" s="116"/>
      <c r="AR71" s="114"/>
      <c r="AS71" s="114"/>
      <c r="AT71" s="114"/>
      <c r="AU71" s="114"/>
      <c r="AV71" s="114"/>
      <c r="AW71" s="44"/>
      <c r="AX71" s="44"/>
      <c r="AY71" s="44"/>
      <c r="AZ71" s="44"/>
      <c r="BA71" s="44"/>
      <c r="BB71" s="114"/>
      <c r="BC71" s="114"/>
      <c r="BD71" s="114"/>
      <c r="BE71" s="114"/>
      <c r="BF71" s="114"/>
      <c r="BG71" s="114"/>
      <c r="BH71" s="117"/>
      <c r="BI71" s="117"/>
      <c r="BJ71" s="117"/>
      <c r="BK71" s="117"/>
      <c r="BL71" s="117"/>
      <c r="BM71" s="117"/>
      <c r="BN71" s="117"/>
      <c r="BO71" s="117"/>
      <c r="BP71" s="117"/>
      <c r="BQ71" s="118"/>
      <c r="BR71" s="117"/>
      <c r="BS71" s="117"/>
      <c r="BT71" s="117"/>
      <c r="BU71" s="117"/>
      <c r="BV71" s="123"/>
      <c r="BW71" s="123"/>
      <c r="BX71" s="123"/>
      <c r="BY71" s="123"/>
      <c r="BZ71" s="123"/>
      <c r="CA71" s="123"/>
      <c r="CB71" s="123"/>
      <c r="CC71" s="123"/>
      <c r="CD71" s="123"/>
      <c r="CE71" s="123"/>
      <c r="CF71" s="123"/>
      <c r="CG71" s="123"/>
      <c r="CH71" s="123"/>
      <c r="CI71" s="123"/>
      <c r="CJ71" s="123"/>
      <c r="CK71" s="123"/>
      <c r="CL71" s="123"/>
      <c r="CM71" s="123"/>
      <c r="CN71" s="123"/>
      <c r="CO71" s="123"/>
      <c r="CP71" s="123"/>
      <c r="CQ71" s="123"/>
      <c r="CR71" s="123"/>
      <c r="CS71" s="123"/>
      <c r="CT71" s="123"/>
      <c r="CU71" s="123"/>
      <c r="CV71" s="123"/>
      <c r="CW71" s="123"/>
      <c r="CX71" s="123"/>
      <c r="CY71" s="123"/>
      <c r="CZ71" s="123"/>
      <c r="DA71" s="123"/>
      <c r="DB71" s="123"/>
      <c r="DC71" s="123"/>
      <c r="DD71" s="123"/>
      <c r="DE71" s="123"/>
      <c r="DF71" s="123"/>
      <c r="DG71" s="123"/>
      <c r="DH71" s="123"/>
      <c r="DI71" s="123"/>
      <c r="DJ71" s="123"/>
      <c r="DK71" s="123"/>
      <c r="DL71" s="123"/>
      <c r="DM71" s="123"/>
      <c r="DN71" s="123"/>
      <c r="DO71" s="123"/>
      <c r="DP71" s="123"/>
      <c r="DQ71" s="123"/>
      <c r="DR71" s="123"/>
      <c r="DS71" s="123"/>
    </row>
    <row r="72" spans="1:123" s="128" customFormat="1" ht="19.5" customHeight="1" x14ac:dyDescent="0.25">
      <c r="A72" s="129"/>
      <c r="B72" s="132"/>
      <c r="C72" s="156"/>
      <c r="D72" s="46"/>
      <c r="E72" s="125">
        <v>5</v>
      </c>
      <c r="F72" s="161"/>
      <c r="G72" s="162"/>
      <c r="H72" s="114"/>
      <c r="I72" s="116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68"/>
      <c r="AA72" s="114"/>
      <c r="AB72" s="114"/>
      <c r="AC72" s="120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5"/>
      <c r="AQ72" s="116"/>
      <c r="AR72" s="114"/>
      <c r="AS72" s="114"/>
      <c r="AT72" s="114"/>
      <c r="AU72" s="114"/>
      <c r="AV72" s="114"/>
      <c r="AW72" s="44"/>
      <c r="AX72" s="44"/>
      <c r="AY72" s="44"/>
      <c r="AZ72" s="44"/>
      <c r="BA72" s="44"/>
      <c r="BB72" s="114"/>
      <c r="BC72" s="114"/>
      <c r="BD72" s="114"/>
      <c r="BE72" s="114"/>
      <c r="BF72" s="114"/>
      <c r="BG72" s="114"/>
      <c r="BH72" s="117"/>
      <c r="BI72" s="117"/>
      <c r="BJ72" s="117"/>
      <c r="BK72" s="117"/>
      <c r="BL72" s="117"/>
      <c r="BM72" s="117"/>
      <c r="BN72" s="117"/>
      <c r="BO72" s="117"/>
      <c r="BP72" s="117"/>
      <c r="BQ72" s="118"/>
      <c r="BR72" s="117"/>
      <c r="BS72" s="117"/>
      <c r="BT72" s="117"/>
      <c r="BU72" s="117"/>
      <c r="BV72" s="123"/>
      <c r="BW72" s="123"/>
      <c r="BX72" s="123"/>
      <c r="BY72" s="123"/>
      <c r="BZ72" s="123"/>
      <c r="CA72" s="123"/>
      <c r="CB72" s="123"/>
      <c r="CC72" s="123"/>
      <c r="CD72" s="123"/>
      <c r="CE72" s="123"/>
      <c r="CF72" s="123"/>
      <c r="CG72" s="123"/>
      <c r="CH72" s="123"/>
      <c r="CI72" s="123"/>
      <c r="CJ72" s="123"/>
      <c r="CK72" s="123"/>
      <c r="CL72" s="123"/>
      <c r="CM72" s="123"/>
      <c r="CN72" s="123"/>
      <c r="CO72" s="123"/>
      <c r="CP72" s="123"/>
      <c r="CQ72" s="123"/>
      <c r="CR72" s="123"/>
      <c r="CS72" s="123"/>
      <c r="CT72" s="123"/>
      <c r="CU72" s="123"/>
      <c r="CV72" s="123"/>
      <c r="CW72" s="123"/>
      <c r="CX72" s="123"/>
      <c r="CY72" s="123"/>
      <c r="CZ72" s="123"/>
      <c r="DA72" s="123"/>
      <c r="DB72" s="123"/>
      <c r="DC72" s="123"/>
      <c r="DD72" s="123"/>
      <c r="DE72" s="123"/>
      <c r="DF72" s="123"/>
      <c r="DG72" s="123"/>
      <c r="DH72" s="123"/>
      <c r="DI72" s="123"/>
      <c r="DJ72" s="123"/>
      <c r="DK72" s="123"/>
      <c r="DL72" s="123"/>
      <c r="DM72" s="123"/>
      <c r="DN72" s="123"/>
      <c r="DO72" s="123"/>
      <c r="DP72" s="123"/>
      <c r="DQ72" s="123"/>
      <c r="DR72" s="123"/>
      <c r="DS72" s="123"/>
    </row>
    <row r="73" spans="1:123" s="128" customFormat="1" ht="18" customHeight="1" x14ac:dyDescent="0.25">
      <c r="A73" s="129"/>
      <c r="B73" s="132"/>
      <c r="C73" s="156"/>
      <c r="D73" s="46"/>
      <c r="E73" s="125">
        <v>6</v>
      </c>
      <c r="F73" s="161">
        <f>D14+D15+D50</f>
        <v>477685.89</v>
      </c>
      <c r="G73" s="163"/>
      <c r="H73" s="114"/>
      <c r="I73" s="116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68"/>
      <c r="AA73" s="114"/>
      <c r="AB73" s="114"/>
      <c r="AC73" s="120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5"/>
      <c r="AQ73" s="116"/>
      <c r="AR73" s="114"/>
      <c r="AS73" s="114"/>
      <c r="AT73" s="114"/>
      <c r="AU73" s="114"/>
      <c r="AV73" s="114"/>
      <c r="AW73" s="44"/>
      <c r="AX73" s="44"/>
      <c r="AY73" s="44"/>
      <c r="AZ73" s="44"/>
      <c r="BA73" s="44"/>
      <c r="BB73" s="114"/>
      <c r="BC73" s="114"/>
      <c r="BD73" s="114"/>
      <c r="BE73" s="114"/>
      <c r="BF73" s="114"/>
      <c r="BG73" s="114"/>
      <c r="BH73" s="117"/>
      <c r="BI73" s="117"/>
      <c r="BJ73" s="117"/>
      <c r="BK73" s="117"/>
      <c r="BL73" s="117"/>
      <c r="BM73" s="117"/>
      <c r="BN73" s="117"/>
      <c r="BO73" s="117"/>
      <c r="BP73" s="117"/>
      <c r="BQ73" s="118"/>
      <c r="BR73" s="117"/>
      <c r="BS73" s="117"/>
      <c r="BT73" s="117"/>
      <c r="BU73" s="117"/>
      <c r="BV73" s="123"/>
      <c r="BW73" s="123"/>
      <c r="BX73" s="123"/>
      <c r="BY73" s="123"/>
      <c r="BZ73" s="123"/>
      <c r="CA73" s="123"/>
      <c r="CB73" s="123"/>
      <c r="CC73" s="123"/>
      <c r="CD73" s="123"/>
      <c r="CE73" s="123"/>
      <c r="CF73" s="123"/>
      <c r="CG73" s="123"/>
      <c r="CH73" s="123"/>
      <c r="CI73" s="123"/>
      <c r="CJ73" s="123"/>
      <c r="CK73" s="123"/>
      <c r="CL73" s="123"/>
      <c r="CM73" s="123"/>
      <c r="CN73" s="123"/>
      <c r="CO73" s="123"/>
      <c r="CP73" s="123"/>
      <c r="CQ73" s="123"/>
      <c r="CR73" s="123"/>
      <c r="CS73" s="123"/>
      <c r="CT73" s="123"/>
      <c r="CU73" s="123"/>
      <c r="CV73" s="123"/>
      <c r="CW73" s="123"/>
      <c r="CX73" s="123"/>
      <c r="CY73" s="123"/>
      <c r="CZ73" s="123"/>
      <c r="DA73" s="123"/>
      <c r="DB73" s="123"/>
      <c r="DC73" s="123"/>
      <c r="DD73" s="123"/>
      <c r="DE73" s="123"/>
      <c r="DF73" s="123"/>
      <c r="DG73" s="123"/>
      <c r="DH73" s="123"/>
      <c r="DI73" s="123"/>
      <c r="DJ73" s="123"/>
      <c r="DK73" s="123"/>
      <c r="DL73" s="123"/>
      <c r="DM73" s="123"/>
      <c r="DN73" s="123"/>
      <c r="DO73" s="123"/>
      <c r="DP73" s="123"/>
      <c r="DQ73" s="123"/>
      <c r="DR73" s="123"/>
      <c r="DS73" s="123"/>
    </row>
    <row r="74" spans="1:123" s="128" customFormat="1" ht="15" customHeight="1" x14ac:dyDescent="0.25">
      <c r="A74" s="129"/>
      <c r="B74" s="132"/>
      <c r="C74" s="156"/>
      <c r="D74" s="46"/>
      <c r="E74" s="114"/>
      <c r="F74" s="163"/>
      <c r="G74" s="163" t="e">
        <f>G69+#REF!+G71</f>
        <v>#REF!</v>
      </c>
      <c r="H74" s="114"/>
      <c r="I74" s="116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68"/>
      <c r="AA74" s="114"/>
      <c r="AB74" s="114"/>
      <c r="AC74" s="120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5"/>
      <c r="AQ74" s="116"/>
      <c r="AR74" s="114"/>
      <c r="AS74" s="114"/>
      <c r="AT74" s="114"/>
      <c r="AU74" s="114"/>
      <c r="AV74" s="114"/>
      <c r="AW74" s="114"/>
      <c r="AX74" s="44"/>
      <c r="AY74" s="44"/>
      <c r="AZ74" s="44"/>
      <c r="BA74" s="44"/>
      <c r="BB74" s="114"/>
      <c r="BC74" s="114"/>
      <c r="BD74" s="114"/>
      <c r="BE74" s="114"/>
      <c r="BF74" s="114"/>
      <c r="BG74" s="114"/>
      <c r="BH74" s="117"/>
      <c r="BI74" s="117"/>
      <c r="BJ74" s="117"/>
      <c r="BK74" s="117"/>
      <c r="BL74" s="117"/>
      <c r="BM74" s="117"/>
      <c r="BN74" s="117"/>
      <c r="BO74" s="117"/>
      <c r="BP74" s="117"/>
      <c r="BQ74" s="118"/>
      <c r="BR74" s="117"/>
      <c r="BS74" s="117"/>
      <c r="BT74" s="117"/>
      <c r="BU74" s="117"/>
      <c r="BV74" s="123"/>
      <c r="BW74" s="123"/>
      <c r="BX74" s="123"/>
      <c r="BY74" s="123"/>
      <c r="BZ74" s="123"/>
      <c r="CA74" s="123"/>
      <c r="CB74" s="123"/>
      <c r="CC74" s="123"/>
      <c r="CD74" s="123"/>
      <c r="CE74" s="123"/>
      <c r="CF74" s="123"/>
      <c r="CG74" s="123"/>
      <c r="CH74" s="123"/>
      <c r="CI74" s="123"/>
      <c r="CJ74" s="123"/>
      <c r="CK74" s="123"/>
      <c r="CL74" s="123"/>
      <c r="CM74" s="123"/>
      <c r="CN74" s="123"/>
      <c r="CO74" s="123"/>
      <c r="CP74" s="123"/>
      <c r="CQ74" s="123"/>
      <c r="CR74" s="123"/>
      <c r="CS74" s="123"/>
      <c r="CT74" s="123"/>
      <c r="CU74" s="123"/>
      <c r="CV74" s="123"/>
      <c r="CW74" s="123"/>
      <c r="CX74" s="123"/>
      <c r="CY74" s="123"/>
      <c r="CZ74" s="123"/>
      <c r="DA74" s="123"/>
      <c r="DB74" s="123"/>
      <c r="DC74" s="123"/>
      <c r="DD74" s="123"/>
      <c r="DE74" s="123"/>
      <c r="DF74" s="123"/>
      <c r="DG74" s="123"/>
      <c r="DH74" s="123"/>
      <c r="DI74" s="123"/>
      <c r="DJ74" s="123"/>
      <c r="DK74" s="123"/>
      <c r="DL74" s="123"/>
      <c r="DM74" s="123"/>
      <c r="DN74" s="123"/>
      <c r="DO74" s="123"/>
      <c r="DP74" s="123"/>
      <c r="DQ74" s="123"/>
      <c r="DR74" s="123"/>
      <c r="DS74" s="123"/>
    </row>
    <row r="75" spans="1:123" s="128" customFormat="1" ht="15.95" customHeight="1" x14ac:dyDescent="0.25">
      <c r="A75" s="129"/>
      <c r="B75" s="132"/>
      <c r="C75" s="156"/>
      <c r="D75" s="46"/>
      <c r="E75" s="44" t="s">
        <v>157</v>
      </c>
      <c r="F75" s="164">
        <f>SUM(F69:F73)</f>
        <v>20016489.760000002</v>
      </c>
      <c r="G75" s="163" t="e">
        <f>F76-G74</f>
        <v>#REF!</v>
      </c>
      <c r="H75" s="114"/>
      <c r="I75" s="116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68"/>
      <c r="AA75" s="114"/>
      <c r="AB75" s="114"/>
      <c r="AC75" s="123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5"/>
      <c r="AQ75" s="116"/>
      <c r="AR75" s="114"/>
      <c r="AS75" s="114"/>
      <c r="AT75" s="114"/>
      <c r="AU75" s="114"/>
      <c r="AV75" s="114"/>
      <c r="AW75" s="44"/>
      <c r="AX75" s="114"/>
      <c r="AY75" s="44"/>
      <c r="AZ75" s="44"/>
      <c r="BA75" s="44"/>
      <c r="BB75" s="114"/>
      <c r="BC75" s="114"/>
      <c r="BD75" s="114"/>
      <c r="BE75" s="114"/>
      <c r="BF75" s="114"/>
      <c r="BG75" s="114"/>
      <c r="BH75" s="117"/>
      <c r="BI75" s="117"/>
      <c r="BJ75" s="117"/>
      <c r="BK75" s="117"/>
      <c r="BL75" s="117"/>
      <c r="BM75" s="117"/>
      <c r="BN75" s="117"/>
      <c r="BO75" s="117"/>
      <c r="BP75" s="117"/>
      <c r="BQ75" s="118"/>
      <c r="BR75" s="117"/>
      <c r="BS75" s="117"/>
      <c r="BT75" s="117"/>
      <c r="BU75" s="117"/>
      <c r="BV75" s="123"/>
      <c r="BW75" s="123"/>
      <c r="BX75" s="123"/>
      <c r="BY75" s="123"/>
      <c r="BZ75" s="123"/>
      <c r="CA75" s="123"/>
      <c r="CB75" s="123"/>
      <c r="CC75" s="123"/>
      <c r="CD75" s="123"/>
      <c r="CE75" s="123"/>
      <c r="CF75" s="123"/>
      <c r="CG75" s="123"/>
      <c r="CH75" s="123"/>
      <c r="CI75" s="123"/>
      <c r="CJ75" s="123"/>
      <c r="CK75" s="123"/>
      <c r="CL75" s="123"/>
      <c r="CM75" s="123"/>
      <c r="CN75" s="123"/>
      <c r="CO75" s="123"/>
      <c r="CP75" s="123"/>
      <c r="CQ75" s="123"/>
      <c r="CR75" s="123"/>
      <c r="CS75" s="123"/>
      <c r="CT75" s="123"/>
      <c r="CU75" s="123"/>
      <c r="CV75" s="123"/>
      <c r="CW75" s="123"/>
      <c r="CX75" s="123"/>
      <c r="CY75" s="123"/>
      <c r="CZ75" s="123"/>
      <c r="DA75" s="123"/>
      <c r="DB75" s="123"/>
      <c r="DC75" s="123"/>
      <c r="DD75" s="123"/>
      <c r="DE75" s="123"/>
      <c r="DF75" s="123"/>
      <c r="DG75" s="123"/>
      <c r="DH75" s="123"/>
      <c r="DI75" s="123"/>
      <c r="DJ75" s="123"/>
      <c r="DK75" s="123"/>
      <c r="DL75" s="123"/>
      <c r="DM75" s="123"/>
      <c r="DN75" s="123"/>
      <c r="DO75" s="123"/>
      <c r="DP75" s="123"/>
      <c r="DQ75" s="123"/>
      <c r="DR75" s="123"/>
      <c r="DS75" s="123"/>
    </row>
    <row r="76" spans="1:123" ht="15.75" x14ac:dyDescent="0.25">
      <c r="A76" s="129"/>
      <c r="B76" s="132"/>
      <c r="C76" s="156"/>
      <c r="D76" s="46"/>
      <c r="E76" s="68"/>
      <c r="F76" s="163"/>
      <c r="G76" s="163"/>
    </row>
    <row r="77" spans="1:123" ht="15.75" x14ac:dyDescent="0.25">
      <c r="A77" s="129"/>
      <c r="B77" s="132"/>
      <c r="C77" s="156"/>
      <c r="D77" s="46"/>
      <c r="E77" s="46"/>
      <c r="F77" s="166"/>
      <c r="G77" s="163"/>
    </row>
    <row r="78" spans="1:123" ht="15.75" x14ac:dyDescent="0.25">
      <c r="A78" s="129"/>
      <c r="B78" s="132"/>
      <c r="C78" s="156"/>
      <c r="D78" s="46"/>
    </row>
    <row r="79" spans="1:123" ht="15.75" x14ac:dyDescent="0.25">
      <c r="A79" s="129"/>
      <c r="B79" s="132"/>
      <c r="C79" s="156"/>
      <c r="D79" s="46"/>
      <c r="K79" s="167"/>
    </row>
    <row r="80" spans="1:123" ht="15.75" x14ac:dyDescent="0.25">
      <c r="A80" s="129"/>
      <c r="B80" s="132"/>
      <c r="C80" s="156"/>
      <c r="D80" s="46"/>
      <c r="F80" s="165">
        <f>F75-20016489.76</f>
        <v>0</v>
      </c>
    </row>
    <row r="81" spans="1:4" ht="15.75" x14ac:dyDescent="0.25">
      <c r="A81" s="129"/>
      <c r="B81" s="132"/>
      <c r="C81" s="156"/>
      <c r="D81" s="46"/>
    </row>
    <row r="82" spans="1:4" ht="15.75" x14ac:dyDescent="0.25">
      <c r="A82" s="129"/>
      <c r="B82" s="132"/>
      <c r="C82" s="156"/>
      <c r="D82" s="46"/>
    </row>
    <row r="83" spans="1:4" ht="15.75" x14ac:dyDescent="0.25">
      <c r="A83" s="129"/>
      <c r="B83" s="132"/>
      <c r="C83" s="156"/>
      <c r="D83" s="46"/>
    </row>
    <row r="84" spans="1:4" ht="15.75" x14ac:dyDescent="0.25">
      <c r="A84" s="129"/>
      <c r="B84" s="132"/>
      <c r="C84" s="156"/>
      <c r="D84" s="46"/>
    </row>
    <row r="85" spans="1:4" ht="15.75" x14ac:dyDescent="0.25">
      <c r="A85" s="129"/>
      <c r="B85" s="132"/>
      <c r="C85" s="156"/>
      <c r="D85" s="46"/>
    </row>
    <row r="86" spans="1:4" ht="15.75" x14ac:dyDescent="0.25">
      <c r="A86" s="129"/>
      <c r="B86" s="132"/>
      <c r="C86" s="156"/>
      <c r="D86" s="46"/>
    </row>
    <row r="88" spans="1:4" x14ac:dyDescent="0.2">
      <c r="B88">
        <f>361747388.55-331736801.95</f>
        <v>30010586.600000024</v>
      </c>
    </row>
    <row r="198" spans="4:4" x14ac:dyDescent="0.2">
      <c r="D198" s="168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JUNIO 2023</vt:lpstr>
      <vt:lpstr>'AUXILIAR JUNIO 2023'!Área_de_impresión</vt:lpstr>
      <vt:lpstr>'AUXILIAR JUNIO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2024-02-13T01:30:37Z</dcterms:created>
  <dcterms:modified xsi:type="dcterms:W3CDTF">2024-02-13T01:33:47Z</dcterms:modified>
</cp:coreProperties>
</file>