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3" documentId="8_{35EADE82-AEB4-47DF-A6E8-79B0757EAF1C}" xr6:coauthVersionLast="47" xr6:coauthVersionMax="47" xr10:uidLastSave="{3F88A492-82BA-4D7B-99B6-C9CB5EB469D1}"/>
  <bookViews>
    <workbookView xWindow="2730" yWindow="1980" windowWidth="15840" windowHeight="14220" xr2:uid="{5CED3916-9521-43AA-A795-C4DAA5BA6EEE}"/>
  </bookViews>
  <sheets>
    <sheet name="AUXILIAR MAYO 2023" sheetId="1" r:id="rId1"/>
  </sheets>
  <definedNames>
    <definedName name="_xlnm.Print_Area" localSheetId="0">'AUXILIAR MAYO 2023'!$A$1:$BU$69</definedName>
    <definedName name="_xlnm.Print_Titles" localSheetId="0">'AUXILIAR MAYO 2023'!$A:$D,'AUXILIAR MAYO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F67" i="1"/>
  <c r="G65" i="1"/>
  <c r="G68" i="1" s="1"/>
  <c r="G69" i="1" s="1"/>
  <c r="F65" i="1"/>
  <c r="F57" i="1"/>
  <c r="H57" i="1" s="1"/>
  <c r="F56" i="1"/>
  <c r="H56" i="1" s="1"/>
  <c r="D54" i="1"/>
  <c r="D47" i="1"/>
  <c r="D39" i="1"/>
  <c r="D34" i="1"/>
  <c r="D5" i="1" s="1"/>
  <c r="G30" i="1"/>
  <c r="D29" i="1"/>
  <c r="F63" i="1" s="1"/>
  <c r="F69" i="1" s="1"/>
  <c r="D22" i="1"/>
  <c r="F64" i="1" s="1"/>
  <c r="D20" i="1"/>
  <c r="S19" i="1"/>
  <c r="K12" i="1"/>
  <c r="D3" i="1"/>
  <c r="D2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XPC</author>
  </authors>
  <commentList>
    <comment ref="D21" authorId="0" shapeId="0" xr:uid="{C4D0A5D3-FB5D-4BEF-90BD-41F43C1536BD}">
      <text>
        <r>
          <rPr>
            <b/>
            <sz val="9"/>
            <color indexed="81"/>
            <rFont val="Tahoma"/>
            <family val="2"/>
          </rPr>
          <t>Faltó de pago una renta del ICE por 11.649</t>
        </r>
      </text>
    </comment>
  </commentList>
</comments>
</file>

<file path=xl/sharedStrings.xml><?xml version="1.0" encoding="utf-8"?>
<sst xmlns="http://schemas.openxmlformats.org/spreadsheetml/2006/main" count="211" uniqueCount="158">
  <si>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</si>
  <si>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</si>
  <si>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</si>
  <si>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</si>
  <si>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</si>
  <si>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31 DE MAYO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</si>
  <si>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</si>
  <si>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</si>
  <si>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</si>
  <si>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</si>
  <si>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</si>
  <si>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</si>
  <si>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</si>
  <si>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</si>
  <si>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</si>
  <si>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</si>
  <si>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</si>
  <si>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</si>
  <si>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</si>
  <si>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</si>
  <si>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</si>
  <si>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</si>
  <si>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</si>
  <si>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</si>
  <si>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</si>
  <si>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</si>
  <si>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</si>
  <si>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</si>
  <si>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</si>
  <si>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</si>
  <si>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</si>
  <si>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</si>
  <si>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</si>
  <si>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</si>
  <si>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</si>
  <si>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</si>
  <si>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</si>
  <si>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</si>
  <si>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</si>
  <si>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</si>
  <si>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</si>
  <si>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</si>
  <si>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</si>
  <si>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</si>
  <si>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</si>
  <si>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</si>
  <si>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</si>
  <si>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</si>
  <si>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</si>
  <si>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</si>
  <si>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</si>
  <si>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</si>
  <si>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</si>
  <si>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</si>
  <si>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</si>
  <si>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</si>
  <si>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</si>
  <si>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</si>
  <si>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</si>
  <si>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</si>
  <si>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</si>
  <si>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</si>
  <si>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</si>
  <si>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</si>
  <si>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</si>
  <si>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</si>
  <si>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</si>
  <si>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</si>
  <si>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</si>
  <si>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</si>
  <si>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</si>
  <si>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</si>
  <si>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</si>
  <si>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</si>
  <si>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</si>
  <si>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</si>
  <si>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</si>
  <si>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</si>
  <si>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</si>
  <si>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</si>
  <si>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</si>
  <si>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</si>
  <si>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</si>
  <si>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</si>
  <si>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</si>
  <si>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</si>
  <si>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</si>
  <si>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</si>
  <si>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</si>
  <si>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</si>
  <si>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</si>
  <si>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</si>
  <si>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</si>
  <si>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Caja Costarricense del Seguro Social-Abril 2023</t>
  </si>
  <si>
    <t>0</t>
  </si>
  <si>
    <t>Contribuciones Estatales   - Abril</t>
  </si>
  <si>
    <t>6.01.03</t>
  </si>
  <si>
    <t>Contribuciones Estatales - Abril</t>
  </si>
  <si>
    <t xml:space="preserve">Contribuciones Estatales   - 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</si>
  <si>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</si>
  <si>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</si>
  <si>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</si>
  <si>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</si>
  <si>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</si>
  <si>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</si>
  <si>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</si>
  <si>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</si>
  <si>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08-5-2023</t>
  </si>
  <si>
    <t>SPMA-025</t>
  </si>
  <si>
    <t>061-2023</t>
  </si>
  <si>
    <t>Liquidación viáticos Angela González Grau- 26 Abril</t>
  </si>
  <si>
    <t>062-2023</t>
  </si>
  <si>
    <t>Liquidación viáticos Sylvia Rodríguez - 20 al 21 de Abril</t>
  </si>
  <si>
    <t>Liquidación viáticos Hersson Ramírez Molina - 20 al 21 de Abril</t>
  </si>
  <si>
    <t>Liquidación viáticos Jordy Martínez Jiménez - 20 al 21 de Abril</t>
  </si>
  <si>
    <t>11-05-2023</t>
  </si>
  <si>
    <t>SPMA-026</t>
  </si>
  <si>
    <t>063-2023</t>
  </si>
  <si>
    <t>Funcionarios De la Oficina Técnica de la CONAGEBIO I QUINCENA MAYO 2023</t>
  </si>
  <si>
    <t>SPMA-027</t>
  </si>
  <si>
    <t>064-2023</t>
  </si>
  <si>
    <t>Instituto Nacional de Seguros - Marchamos</t>
  </si>
  <si>
    <t>065-2023</t>
  </si>
  <si>
    <t>Instituto Costarricense de Electricidad - Febrero</t>
  </si>
  <si>
    <t>066-2023</t>
  </si>
  <si>
    <t>Instituto Costarricense de Electricidad - Marzo</t>
  </si>
  <si>
    <t>18-5-2023</t>
  </si>
  <si>
    <t>SPMA-029</t>
  </si>
  <si>
    <t>067-2023</t>
  </si>
  <si>
    <t>Adelanto viáticos Sylvia Rodríguez - 17 al 19 de Mayo</t>
  </si>
  <si>
    <t>Adelanto viáticos Hersson Ramírez Molina - 17 al 19 Mayo</t>
  </si>
  <si>
    <t>068-2023</t>
  </si>
  <si>
    <t>Compañía Nacional de Fuerza y Luz - Abril</t>
  </si>
  <si>
    <t>069-2023</t>
  </si>
  <si>
    <t>AYA - Abril</t>
  </si>
  <si>
    <t>070-2023</t>
  </si>
  <si>
    <t>Banco de Costa Rica - Abril</t>
  </si>
  <si>
    <t>25-05-2023</t>
  </si>
  <si>
    <t>SPMA-030</t>
  </si>
  <si>
    <t>073-2023</t>
  </si>
  <si>
    <t>Funcionarios de la Oficina Técnica de la CONAGEBIO 2 QUINCENA MAYO 2023</t>
  </si>
  <si>
    <t>074-2023</t>
  </si>
  <si>
    <t>ASOMINAE - Funcionarios Mayo</t>
  </si>
  <si>
    <t>075-2023</t>
  </si>
  <si>
    <t>COOPECAJA RL -Mayo</t>
  </si>
  <si>
    <t>076-2023</t>
  </si>
  <si>
    <t>BANCO POPULAR - Mayo</t>
  </si>
  <si>
    <t>078-2023</t>
  </si>
  <si>
    <t>ASOMINAE - PATRONAL Mayo</t>
  </si>
  <si>
    <t>SPMA-031</t>
  </si>
  <si>
    <t>072-2023</t>
  </si>
  <si>
    <t>Instituto Nacional de Seguros - vehículo 353-4 del 22-5 al 22-11</t>
  </si>
  <si>
    <t xml:space="preserve"> 1.06.01</t>
  </si>
  <si>
    <t>Michelle Monge Velásquez - período 7</t>
  </si>
  <si>
    <t>079-2023</t>
  </si>
  <si>
    <t>SERMULES S.A. -Abril</t>
  </si>
  <si>
    <t>GASTO MAYO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</si>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</sst>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3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ourier"/>
      <family val="3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ourier"/>
      <family val="3"/>
    </font>
    <font>
      <b/>
      <sz val="11"/>
      <name val="Arial Black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8"/>
      <name val="Courie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6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2" borderId="13" xfId="1" applyNumberFormat="1" applyFont="1" applyFill="1" applyBorder="1"/>
    <xf numFmtId="4" fontId="12" fillId="2" borderId="13" xfId="1" applyNumberFormat="1" applyFont="1" applyFill="1" applyBorder="1" applyAlignment="1">
      <alignment horizontal="right"/>
    </xf>
    <xf numFmtId="4" fontId="13" fillId="2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9" fillId="3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3" borderId="9" xfId="0" applyNumberFormat="1" applyFont="1" applyFill="1" applyBorder="1" applyAlignment="1">
      <alignment horizontal="center" wrapText="1"/>
    </xf>
    <xf numFmtId="49" fontId="8" fillId="3" borderId="3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9" fontId="12" fillId="0" borderId="13" xfId="1" applyNumberFormat="1" applyFont="1" applyBorder="1" applyAlignment="1">
      <alignment horizontal="center"/>
    </xf>
    <xf numFmtId="49" fontId="12" fillId="0" borderId="0" xfId="1" applyNumberFormat="1" applyFont="1"/>
    <xf numFmtId="4" fontId="9" fillId="4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center"/>
    </xf>
    <xf numFmtId="49" fontId="9" fillId="0" borderId="13" xfId="1" applyNumberFormat="1" applyFont="1" applyBorder="1" applyAlignment="1">
      <alignment horizontal="center"/>
    </xf>
    <xf numFmtId="49" fontId="10" fillId="0" borderId="13" xfId="1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" fontId="8" fillId="2" borderId="13" xfId="1" applyNumberFormat="1" applyFont="1" applyFill="1" applyBorder="1" applyAlignment="1">
      <alignment horizontal="right"/>
    </xf>
    <xf numFmtId="4" fontId="9" fillId="2" borderId="0" xfId="1" applyNumberFormat="1" applyFont="1" applyFill="1" applyAlignment="1">
      <alignment horizontal="center"/>
    </xf>
    <xf numFmtId="49" fontId="9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9" fillId="2" borderId="13" xfId="1" applyNumberFormat="1" applyFont="1" applyFill="1" applyBorder="1" applyAlignment="1">
      <alignment horizontal="right"/>
    </xf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4" fillId="2" borderId="0" xfId="0" applyFont="1" applyFill="1"/>
    <xf numFmtId="4" fontId="9" fillId="0" borderId="0" xfId="0" applyNumberFormat="1" applyFont="1" applyAlignment="1">
      <alignment horizontal="center"/>
    </xf>
    <xf numFmtId="49" fontId="15" fillId="0" borderId="15" xfId="1" applyNumberFormat="1" applyFont="1" applyBorder="1" applyAlignment="1">
      <alignment horizontal="center"/>
    </xf>
    <xf numFmtId="4" fontId="9" fillId="0" borderId="0" xfId="0" applyNumberFormat="1" applyFont="1" applyAlignment="1">
      <alignment horizontal="right"/>
    </xf>
    <xf numFmtId="0" fontId="14" fillId="0" borderId="0" xfId="0" applyFont="1"/>
    <xf numFmtId="0" fontId="5" fillId="0" borderId="0" xfId="0" applyFont="1" applyAlignment="1">
      <alignment horizontal="center"/>
    </xf>
    <xf numFmtId="4" fontId="12" fillId="0" borderId="13" xfId="0" applyNumberFormat="1" applyFont="1" applyBorder="1" applyAlignment="1">
      <alignment horizontal="right"/>
    </xf>
    <xf numFmtId="49" fontId="16" fillId="0" borderId="15" xfId="1" applyNumberFormat="1" applyFont="1" applyBorder="1" applyAlignment="1">
      <alignment horizontal="center"/>
    </xf>
    <xf numFmtId="0" fontId="14" fillId="4" borderId="0" xfId="0" applyFont="1" applyFill="1"/>
    <xf numFmtId="49" fontId="17" fillId="0" borderId="15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49" fontId="9" fillId="0" borderId="13" xfId="0" applyNumberFormat="1" applyFont="1" applyBorder="1" applyAlignment="1">
      <alignment horizontal="center"/>
    </xf>
    <xf numFmtId="49" fontId="8" fillId="0" borderId="0" xfId="1" applyNumberFormat="1" applyFont="1" applyAlignment="1">
      <alignment wrapText="1"/>
    </xf>
    <xf numFmtId="165" fontId="7" fillId="0" borderId="13" xfId="0" applyNumberFormat="1" applyFont="1" applyBorder="1" applyAlignment="1">
      <alignment horizontal="center"/>
    </xf>
    <xf numFmtId="49" fontId="15" fillId="5" borderId="15" xfId="0" applyNumberFormat="1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center"/>
    </xf>
    <xf numFmtId="49" fontId="12" fillId="5" borderId="0" xfId="1" applyNumberFormat="1" applyFont="1" applyFill="1"/>
    <xf numFmtId="4" fontId="9" fillId="5" borderId="13" xfId="1" applyNumberFormat="1" applyFont="1" applyFill="1" applyBorder="1" applyAlignment="1">
      <alignment horizontal="right"/>
    </xf>
    <xf numFmtId="49" fontId="8" fillId="5" borderId="16" xfId="0" applyNumberFormat="1" applyFont="1" applyFill="1" applyBorder="1" applyAlignment="1">
      <alignment horizontal="center" wrapText="1"/>
    </xf>
    <xf numFmtId="4" fontId="9" fillId="5" borderId="13" xfId="0" applyNumberFormat="1" applyFont="1" applyFill="1" applyBorder="1" applyAlignment="1">
      <alignment horizontal="right"/>
    </xf>
    <xf numFmtId="4" fontId="9" fillId="5" borderId="16" xfId="0" applyNumberFormat="1" applyFont="1" applyFill="1" applyBorder="1" applyAlignment="1">
      <alignment horizontal="center"/>
    </xf>
    <xf numFmtId="4" fontId="9" fillId="5" borderId="13" xfId="0" applyNumberFormat="1" applyFont="1" applyFill="1" applyBorder="1" applyAlignment="1">
      <alignment horizontal="center"/>
    </xf>
    <xf numFmtId="4" fontId="9" fillId="5" borderId="0" xfId="0" applyNumberFormat="1" applyFont="1" applyFill="1" applyAlignment="1">
      <alignment horizontal="center"/>
    </xf>
    <xf numFmtId="4" fontId="9" fillId="5" borderId="18" xfId="0" applyNumberFormat="1" applyFont="1" applyFill="1" applyBorder="1" applyAlignment="1">
      <alignment horizontal="center"/>
    </xf>
    <xf numFmtId="4" fontId="8" fillId="5" borderId="13" xfId="0" applyNumberFormat="1" applyFont="1" applyFill="1" applyBorder="1" applyAlignment="1">
      <alignment horizontal="center"/>
    </xf>
    <xf numFmtId="4" fontId="9" fillId="5" borderId="13" xfId="0" applyNumberFormat="1" applyFont="1" applyFill="1" applyBorder="1"/>
    <xf numFmtId="4" fontId="9" fillId="5" borderId="0" xfId="0" applyNumberFormat="1" applyFont="1" applyFill="1"/>
    <xf numFmtId="0" fontId="14" fillId="5" borderId="0" xfId="0" applyFont="1" applyFill="1"/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18" fillId="2" borderId="0" xfId="0" applyFont="1" applyFill="1"/>
    <xf numFmtId="49" fontId="10" fillId="0" borderId="13" xfId="0" applyNumberFormat="1" applyFont="1" applyBorder="1" applyAlignment="1">
      <alignment horizontal="center"/>
    </xf>
    <xf numFmtId="49" fontId="9" fillId="0" borderId="0" xfId="0" applyNumberFormat="1" applyFont="1" applyAlignment="1">
      <alignment wrapText="1"/>
    </xf>
    <xf numFmtId="0" fontId="19" fillId="4" borderId="9" xfId="0" applyFont="1" applyFill="1" applyBorder="1"/>
    <xf numFmtId="4" fontId="9" fillId="0" borderId="13" xfId="0" applyNumberFormat="1" applyFont="1" applyBorder="1" applyAlignment="1">
      <alignment horizontal="center" wrapText="1"/>
    </xf>
    <xf numFmtId="49" fontId="20" fillId="0" borderId="15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0" fillId="0" borderId="0" xfId="0" applyNumberFormat="1"/>
    <xf numFmtId="165" fontId="7" fillId="0" borderId="13" xfId="0" applyNumberFormat="1" applyFont="1" applyBorder="1" applyAlignment="1">
      <alignment horizontal="right"/>
    </xf>
    <xf numFmtId="165" fontId="0" fillId="0" borderId="0" xfId="0" applyNumberFormat="1"/>
    <xf numFmtId="0" fontId="0" fillId="2" borderId="0" xfId="0" applyFill="1"/>
    <xf numFmtId="0" fontId="2" fillId="0" borderId="0" xfId="0" applyFont="1" applyAlignment="1">
      <alignment horizontal="left"/>
    </xf>
  </cellXfs>
  <cellStyles count="2">
    <cellStyle name="Normal" xfId="0" builtinId="0"/>
    <cellStyle name="Normal 2" xfId="1" xr:uid="{8F789D25-BF20-40AB-B603-A59A656FA0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0657-D694-411A-9690-D67D9EB93DCB}">
  <dimension ref="A1:DS192"/>
  <sheetViews>
    <sheetView tabSelected="1" zoomScale="77" zoomScaleNormal="77" workbookViewId="0">
      <pane ySplit="8" topLeftCell="A9" activePane="bottomLeft" state="frozen"/>
      <selection pane="bottomLeft" activeCell="E51" sqref="E51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43.77734375" customWidth="1"/>
    <col min="4" max="4" width="18.5546875" style="164" customWidth="1"/>
    <col min="5" max="5" width="22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61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61" customWidth="1"/>
    <col min="40" max="40" width="5.77734375" style="161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65" t="s">
        <v>0</v>
      </c>
      <c r="B1" s="165"/>
      <c r="C1" s="165"/>
      <c r="D1" s="2" t="e">
        <f>#REF!+#REF!</f>
        <v>#REF!</v>
      </c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"/>
      <c r="D2" s="2" t="e">
        <f>D22+#REF!+#REF!</f>
        <v>#REF!</v>
      </c>
      <c r="E2" s="12"/>
      <c r="F2" s="13"/>
      <c r="G2" s="14"/>
      <c r="H2" s="15"/>
      <c r="I2" s="1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"/>
      <c r="D3" s="2" t="e">
        <f>#REF!+D30</f>
        <v>#REF!</v>
      </c>
      <c r="E3" s="16"/>
      <c r="F3" s="17"/>
      <c r="G3" s="18"/>
      <c r="H3" s="19"/>
      <c r="I3" s="19"/>
      <c r="J3" s="8"/>
      <c r="K3" s="8"/>
      <c r="L3" s="8"/>
      <c r="M3" s="8"/>
      <c r="N3" s="8"/>
      <c r="O3" s="8"/>
      <c r="P3" s="8"/>
      <c r="Q3" s="8"/>
      <c r="R3" s="8"/>
      <c r="S3" s="20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65" t="s">
        <v>4</v>
      </c>
      <c r="B4" s="165"/>
      <c r="C4" s="165"/>
      <c r="D4" s="21"/>
      <c r="E4" s="12"/>
      <c r="F4" s="17"/>
      <c r="G4" s="18"/>
      <c r="H4" s="19"/>
      <c r="I4" s="19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 t="s">
        <v>2</v>
      </c>
      <c r="W4" s="22"/>
      <c r="X4" s="22"/>
      <c r="Y4" s="12"/>
      <c r="Z4" s="1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3"/>
      <c r="AN4" s="23"/>
      <c r="AO4" s="23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10"/>
      <c r="BR4" s="22"/>
      <c r="BS4" s="22"/>
      <c r="BT4" s="22"/>
      <c r="BU4" s="22"/>
    </row>
    <row r="5" spans="1:73" ht="15.75" x14ac:dyDescent="0.25">
      <c r="A5" s="24" t="s">
        <v>5</v>
      </c>
      <c r="B5" s="11"/>
      <c r="C5" s="11"/>
      <c r="D5" s="2">
        <f>D48+D34</f>
        <v>6745932.7200000007</v>
      </c>
      <c r="E5" s="3"/>
      <c r="F5" s="17"/>
      <c r="G5" s="18"/>
      <c r="H5" s="25"/>
      <c r="I5" s="2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6"/>
      <c r="AN5" s="26"/>
      <c r="AO5" s="26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7" t="s">
        <v>2</v>
      </c>
      <c r="B6" s="28"/>
      <c r="C6" s="28"/>
      <c r="D6" s="21"/>
      <c r="E6" s="3"/>
      <c r="F6" s="3"/>
      <c r="G6" s="2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6"/>
      <c r="AN6" s="26"/>
      <c r="AO6" s="26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0" t="s">
        <v>6</v>
      </c>
      <c r="B7" s="31" t="s">
        <v>7</v>
      </c>
      <c r="C7" s="30" t="s">
        <v>8</v>
      </c>
      <c r="D7" s="32" t="s">
        <v>9</v>
      </c>
      <c r="E7" s="33" t="s">
        <v>10</v>
      </c>
      <c r="F7" s="33"/>
      <c r="G7" s="34" t="s">
        <v>11</v>
      </c>
      <c r="H7" s="35" t="s">
        <v>12</v>
      </c>
      <c r="I7" s="35" t="s">
        <v>13</v>
      </c>
      <c r="J7" s="35" t="s">
        <v>14</v>
      </c>
      <c r="K7" s="35"/>
      <c r="L7" s="35" t="s">
        <v>14</v>
      </c>
      <c r="M7" s="35"/>
      <c r="N7" s="35" t="s">
        <v>15</v>
      </c>
      <c r="O7" s="35"/>
      <c r="P7" s="35" t="s">
        <v>16</v>
      </c>
      <c r="Q7" s="35" t="s">
        <v>17</v>
      </c>
      <c r="R7" s="35" t="s">
        <v>17</v>
      </c>
      <c r="S7" s="36" t="s">
        <v>18</v>
      </c>
      <c r="T7" s="35" t="s">
        <v>19</v>
      </c>
      <c r="U7" s="35" t="s">
        <v>20</v>
      </c>
      <c r="V7" s="35" t="s">
        <v>21</v>
      </c>
      <c r="W7" s="35" t="s">
        <v>22</v>
      </c>
      <c r="X7" s="35" t="s">
        <v>23</v>
      </c>
      <c r="Y7" s="35" t="s">
        <v>24</v>
      </c>
      <c r="Z7" s="35" t="s">
        <v>25</v>
      </c>
      <c r="AA7" s="35" t="s">
        <v>26</v>
      </c>
      <c r="AB7" s="35" t="s">
        <v>27</v>
      </c>
      <c r="AC7" s="35" t="s">
        <v>28</v>
      </c>
      <c r="AD7" s="35" t="s">
        <v>29</v>
      </c>
      <c r="AE7" s="35" t="s">
        <v>30</v>
      </c>
      <c r="AF7" s="35" t="s">
        <v>31</v>
      </c>
      <c r="AG7" s="35" t="s">
        <v>32</v>
      </c>
      <c r="AH7" s="35" t="s">
        <v>33</v>
      </c>
      <c r="AI7" s="35" t="s">
        <v>34</v>
      </c>
      <c r="AJ7" s="35" t="s">
        <v>35</v>
      </c>
      <c r="AK7" s="35" t="s">
        <v>36</v>
      </c>
      <c r="AL7" s="35" t="s">
        <v>37</v>
      </c>
      <c r="AM7" s="35" t="s">
        <v>38</v>
      </c>
      <c r="AN7" s="37" t="s">
        <v>39</v>
      </c>
      <c r="AO7" s="35" t="s">
        <v>40</v>
      </c>
      <c r="AP7" s="37" t="s">
        <v>41</v>
      </c>
      <c r="AQ7" s="35" t="s">
        <v>42</v>
      </c>
      <c r="AR7" s="35" t="s">
        <v>40</v>
      </c>
      <c r="AS7" s="35" t="s">
        <v>41</v>
      </c>
      <c r="AT7" s="35" t="s">
        <v>43</v>
      </c>
      <c r="AU7" s="35" t="s">
        <v>44</v>
      </c>
      <c r="AV7" s="35" t="s">
        <v>45</v>
      </c>
      <c r="AW7" s="35" t="s">
        <v>46</v>
      </c>
      <c r="AX7" s="35" t="s">
        <v>47</v>
      </c>
      <c r="AY7" s="35" t="s">
        <v>48</v>
      </c>
      <c r="AZ7" s="35" t="s">
        <v>49</v>
      </c>
      <c r="BA7" s="35" t="s">
        <v>50</v>
      </c>
      <c r="BB7" s="35" t="s">
        <v>51</v>
      </c>
      <c r="BC7" s="35" t="s">
        <v>52</v>
      </c>
      <c r="BD7" s="35" t="s">
        <v>53</v>
      </c>
      <c r="BE7" s="35" t="s">
        <v>54</v>
      </c>
      <c r="BF7" s="35" t="s">
        <v>55</v>
      </c>
      <c r="BG7" s="35" t="s">
        <v>56</v>
      </c>
      <c r="BH7" s="35" t="s">
        <v>57</v>
      </c>
      <c r="BI7" s="35" t="s">
        <v>58</v>
      </c>
      <c r="BJ7" s="35" t="s">
        <v>59</v>
      </c>
      <c r="BK7" s="35" t="s">
        <v>60</v>
      </c>
      <c r="BL7" s="35" t="s">
        <v>61</v>
      </c>
      <c r="BM7" s="35" t="s">
        <v>62</v>
      </c>
      <c r="BN7" s="35" t="s">
        <v>63</v>
      </c>
      <c r="BO7" s="35" t="s">
        <v>64</v>
      </c>
      <c r="BP7" s="35" t="s">
        <v>65</v>
      </c>
      <c r="BQ7" s="38" t="s">
        <v>66</v>
      </c>
      <c r="BR7" s="35" t="s">
        <v>67</v>
      </c>
      <c r="BS7" s="35" t="s">
        <v>68</v>
      </c>
      <c r="BT7" s="35" t="s">
        <v>69</v>
      </c>
      <c r="BU7" s="35" t="s">
        <v>70</v>
      </c>
    </row>
    <row r="8" spans="1:73" ht="52.5" customHeight="1" thickBot="1" x14ac:dyDescent="0.3">
      <c r="A8" s="30"/>
      <c r="B8" s="39"/>
      <c r="C8" s="30" t="s">
        <v>71</v>
      </c>
      <c r="D8" s="40" t="s">
        <v>2</v>
      </c>
      <c r="E8" s="41" t="s">
        <v>72</v>
      </c>
      <c r="F8" s="33"/>
      <c r="G8" s="42" t="s">
        <v>73</v>
      </c>
      <c r="H8" s="42" t="s">
        <v>74</v>
      </c>
      <c r="I8" s="43" t="s">
        <v>75</v>
      </c>
      <c r="J8" s="43" t="s">
        <v>76</v>
      </c>
      <c r="K8" s="43"/>
      <c r="L8" s="43" t="s">
        <v>77</v>
      </c>
      <c r="M8" s="43"/>
      <c r="N8" s="44" t="s">
        <v>78</v>
      </c>
      <c r="O8" s="44"/>
      <c r="P8" s="44" t="s">
        <v>79</v>
      </c>
      <c r="Q8" s="44" t="s">
        <v>80</v>
      </c>
      <c r="R8" s="44" t="s">
        <v>81</v>
      </c>
      <c r="S8" s="43" t="s">
        <v>82</v>
      </c>
      <c r="T8" s="43"/>
      <c r="U8" s="43"/>
      <c r="V8" s="43"/>
      <c r="W8" s="43"/>
      <c r="X8" s="43"/>
      <c r="Y8" s="43" t="s">
        <v>2</v>
      </c>
      <c r="Z8" s="45"/>
      <c r="AA8" s="43"/>
      <c r="AB8" s="43" t="s">
        <v>2</v>
      </c>
      <c r="AC8" s="43"/>
      <c r="AD8" s="43"/>
      <c r="AE8" s="43"/>
      <c r="AF8" s="43"/>
      <c r="AG8" s="43"/>
      <c r="AH8" s="43"/>
      <c r="AI8" s="43" t="s">
        <v>2</v>
      </c>
      <c r="AJ8" s="43" t="s">
        <v>2</v>
      </c>
      <c r="AK8" s="43"/>
      <c r="AL8" s="35" t="s">
        <v>83</v>
      </c>
      <c r="AM8" s="43" t="s">
        <v>84</v>
      </c>
      <c r="AN8" s="46" t="s">
        <v>85</v>
      </c>
      <c r="AO8" s="47" t="s">
        <v>86</v>
      </c>
      <c r="AP8" s="48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9"/>
      <c r="BI8" s="49"/>
      <c r="BJ8" s="49"/>
      <c r="BK8" s="49"/>
      <c r="BL8" s="49"/>
      <c r="BM8" s="49"/>
      <c r="BN8" s="49"/>
      <c r="BO8" s="49" t="s">
        <v>2</v>
      </c>
      <c r="BP8" s="49"/>
      <c r="BQ8" s="50" t="s">
        <v>87</v>
      </c>
      <c r="BR8" s="50" t="s">
        <v>88</v>
      </c>
      <c r="BS8" s="50" t="s">
        <v>89</v>
      </c>
      <c r="BT8" s="50" t="s">
        <v>90</v>
      </c>
      <c r="BU8" s="43" t="s">
        <v>91</v>
      </c>
    </row>
    <row r="9" spans="1:73" ht="43.5" customHeight="1" thickBot="1" x14ac:dyDescent="0.3">
      <c r="A9" s="36"/>
      <c r="B9" s="51" t="s">
        <v>92</v>
      </c>
      <c r="C9" s="36"/>
      <c r="D9" s="52"/>
      <c r="E9" s="53" t="s">
        <v>2</v>
      </c>
      <c r="F9" s="53" t="s">
        <v>2</v>
      </c>
      <c r="G9" s="54"/>
      <c r="H9" s="54"/>
      <c r="I9" s="35"/>
      <c r="J9" s="35"/>
      <c r="K9" s="35"/>
      <c r="L9" s="35"/>
      <c r="M9" s="35"/>
      <c r="N9" s="55"/>
      <c r="O9" s="55"/>
      <c r="P9" s="55"/>
      <c r="Q9" s="55"/>
      <c r="R9" s="55"/>
      <c r="S9" s="35"/>
      <c r="T9" s="35"/>
      <c r="U9" s="35"/>
      <c r="V9" s="35"/>
      <c r="W9" s="35"/>
      <c r="X9" s="35"/>
      <c r="Y9" s="35"/>
      <c r="Z9" s="5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57"/>
      <c r="AO9" s="58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60"/>
      <c r="BI9" s="60"/>
      <c r="BJ9" s="60"/>
      <c r="BK9" s="60"/>
      <c r="BL9" s="60"/>
      <c r="BM9" s="60"/>
      <c r="BN9" s="60"/>
      <c r="BO9" s="60"/>
      <c r="BP9" s="60"/>
      <c r="BQ9" s="61"/>
      <c r="BR9" s="61"/>
      <c r="BS9" s="61"/>
      <c r="BT9" s="61"/>
      <c r="BU9" s="59"/>
    </row>
    <row r="10" spans="1:73" ht="17.25" customHeight="1" x14ac:dyDescent="0.25">
      <c r="A10" s="62"/>
      <c r="B10" s="63"/>
      <c r="C10" s="64"/>
      <c r="D10" s="65"/>
      <c r="E10" s="66"/>
      <c r="F10" s="67"/>
      <c r="G10" s="67"/>
      <c r="H10" s="67"/>
      <c r="I10" s="68"/>
      <c r="J10" s="43"/>
      <c r="K10" s="43"/>
      <c r="L10" s="43"/>
      <c r="M10" s="43"/>
      <c r="N10" s="44"/>
      <c r="O10" s="44"/>
      <c r="P10" s="44"/>
      <c r="Q10" s="44"/>
      <c r="R10" s="44"/>
      <c r="S10" s="43"/>
      <c r="T10" s="43"/>
      <c r="U10" s="43"/>
      <c r="V10" s="43"/>
      <c r="W10" s="43"/>
      <c r="X10" s="43"/>
      <c r="Y10" s="43"/>
      <c r="Z10" s="45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69"/>
      <c r="AO10" s="47"/>
      <c r="AP10" s="70"/>
      <c r="AQ10" s="68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9"/>
      <c r="BI10" s="49"/>
      <c r="BJ10" s="49"/>
      <c r="BK10" s="49"/>
      <c r="BL10" s="49"/>
      <c r="BM10" s="49"/>
      <c r="BN10" s="49"/>
      <c r="BO10" s="49"/>
      <c r="BP10" s="49"/>
      <c r="BQ10" s="71"/>
      <c r="BR10" s="50"/>
      <c r="BS10" s="50"/>
      <c r="BT10" s="50"/>
      <c r="BU10" s="43"/>
    </row>
    <row r="11" spans="1:73" ht="35.25" customHeight="1" x14ac:dyDescent="0.25">
      <c r="A11" s="62"/>
      <c r="B11" s="63"/>
      <c r="C11" s="72"/>
      <c r="D11" s="65"/>
      <c r="E11" s="73"/>
      <c r="F11" s="67"/>
      <c r="G11" s="67"/>
      <c r="H11" s="67"/>
      <c r="I11" s="68"/>
      <c r="J11" s="43"/>
      <c r="K11" s="43"/>
      <c r="L11" s="43"/>
      <c r="M11" s="43"/>
      <c r="N11" s="44"/>
      <c r="O11" s="44"/>
      <c r="P11" s="44"/>
      <c r="Q11" s="44"/>
      <c r="R11" s="44"/>
      <c r="S11" s="43"/>
      <c r="T11" s="43"/>
      <c r="U11" s="43"/>
      <c r="V11" s="43"/>
      <c r="W11" s="43"/>
      <c r="X11" s="43"/>
      <c r="Y11" s="43"/>
      <c r="Z11" s="45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69"/>
      <c r="AO11" s="47"/>
      <c r="AP11" s="70"/>
      <c r="AQ11" s="68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9"/>
      <c r="BI11" s="49"/>
      <c r="BJ11" s="49"/>
      <c r="BK11" s="49"/>
      <c r="BL11" s="49"/>
      <c r="BM11" s="49"/>
      <c r="BN11" s="49"/>
      <c r="BO11" s="49"/>
      <c r="BP11" s="49"/>
      <c r="BQ11" s="71"/>
      <c r="BR11" s="50"/>
      <c r="BS11" s="50"/>
      <c r="BT11" s="50"/>
      <c r="BU11" s="43"/>
    </row>
    <row r="12" spans="1:73" ht="15" customHeight="1" x14ac:dyDescent="0.25">
      <c r="A12" s="62"/>
      <c r="B12" s="74"/>
      <c r="C12" s="75" t="s">
        <v>93</v>
      </c>
      <c r="D12" s="76">
        <v>4562516</v>
      </c>
      <c r="E12" s="66" t="s">
        <v>94</v>
      </c>
      <c r="F12" s="67"/>
      <c r="G12" s="67"/>
      <c r="H12" s="67"/>
      <c r="I12" s="68"/>
      <c r="J12" s="43"/>
      <c r="K12" s="43">
        <f>9118+9118</f>
        <v>18236</v>
      </c>
      <c r="L12" s="43"/>
      <c r="M12" s="43"/>
      <c r="N12" s="44"/>
      <c r="O12" s="44"/>
      <c r="P12" s="44"/>
      <c r="Q12" s="44"/>
      <c r="R12" s="44"/>
      <c r="S12" s="43"/>
      <c r="T12" s="43"/>
      <c r="U12" s="43"/>
      <c r="V12" s="43"/>
      <c r="W12" s="43"/>
      <c r="X12" s="43"/>
      <c r="Y12" s="43"/>
      <c r="Z12" s="45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69"/>
      <c r="AO12" s="47"/>
      <c r="AP12" s="70"/>
      <c r="AQ12" s="68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9"/>
      <c r="BI12" s="49"/>
      <c r="BJ12" s="49"/>
      <c r="BK12" s="49"/>
      <c r="BL12" s="49"/>
      <c r="BM12" s="49"/>
      <c r="BN12" s="49"/>
      <c r="BO12" s="49"/>
      <c r="BP12" s="49"/>
      <c r="BQ12" s="71"/>
      <c r="BR12" s="50"/>
      <c r="BS12" s="50"/>
      <c r="BT12" s="50"/>
      <c r="BU12" s="43"/>
    </row>
    <row r="13" spans="1:73" ht="15" customHeight="1" thickBot="1" x14ac:dyDescent="0.3">
      <c r="A13" s="62"/>
      <c r="B13" s="74"/>
      <c r="C13" s="75"/>
      <c r="D13" s="77"/>
      <c r="E13" s="66" t="s">
        <v>94</v>
      </c>
      <c r="F13" s="67"/>
      <c r="G13" s="67"/>
      <c r="H13" s="67"/>
      <c r="I13" s="68"/>
      <c r="J13" s="43"/>
      <c r="K13" s="43"/>
      <c r="L13" s="43"/>
      <c r="M13" s="43"/>
      <c r="N13" s="44"/>
      <c r="O13" s="44"/>
      <c r="P13" s="44"/>
      <c r="Q13" s="44"/>
      <c r="R13" s="44"/>
      <c r="S13" s="43"/>
      <c r="T13" s="43"/>
      <c r="U13" s="43"/>
      <c r="V13" s="43"/>
      <c r="W13" s="43"/>
      <c r="X13" s="43"/>
      <c r="Y13" s="43"/>
      <c r="Z13" s="45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69"/>
      <c r="AO13" s="47"/>
      <c r="AP13" s="70"/>
      <c r="AQ13" s="68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9"/>
      <c r="BI13" s="49"/>
      <c r="BJ13" s="49"/>
      <c r="BK13" s="49"/>
      <c r="BL13" s="49"/>
      <c r="BM13" s="49"/>
      <c r="BN13" s="49"/>
      <c r="BO13" s="49"/>
      <c r="BP13" s="49"/>
      <c r="BQ13" s="71"/>
      <c r="BR13" s="50"/>
      <c r="BS13" s="50"/>
      <c r="BT13" s="50"/>
      <c r="BU13" s="43"/>
    </row>
    <row r="14" spans="1:73" ht="15" customHeight="1" thickBot="1" x14ac:dyDescent="0.3">
      <c r="A14" s="62"/>
      <c r="B14" s="78"/>
      <c r="C14" s="75" t="s">
        <v>95</v>
      </c>
      <c r="D14" s="76">
        <v>212139.1</v>
      </c>
      <c r="E14" s="79" t="s">
        <v>96</v>
      </c>
      <c r="U14" s="43"/>
      <c r="V14" s="43"/>
      <c r="W14" s="43"/>
      <c r="X14" s="43"/>
      <c r="Y14" s="43"/>
      <c r="Z14" s="45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69"/>
      <c r="AO14" s="47"/>
      <c r="AP14" s="70"/>
      <c r="AQ14" s="68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9"/>
      <c r="BI14" s="49"/>
      <c r="BJ14" s="49"/>
      <c r="BK14" s="49"/>
      <c r="BL14" s="49"/>
      <c r="BM14" s="49"/>
      <c r="BN14" s="49"/>
      <c r="BO14" s="49"/>
      <c r="BP14" s="49"/>
      <c r="BQ14" s="71"/>
      <c r="BR14" s="50"/>
      <c r="BS14" s="50"/>
      <c r="BT14" s="50"/>
      <c r="BU14" s="43"/>
    </row>
    <row r="15" spans="1:73" ht="15" customHeight="1" thickBot="1" x14ac:dyDescent="0.3">
      <c r="A15" s="62"/>
      <c r="B15" s="78"/>
      <c r="C15" s="75" t="s">
        <v>97</v>
      </c>
      <c r="D15" s="76">
        <v>37613.32</v>
      </c>
      <c r="E15" s="79" t="s">
        <v>96</v>
      </c>
      <c r="F15" s="80"/>
      <c r="G15" s="80"/>
      <c r="H15" s="80"/>
      <c r="I15" s="80"/>
      <c r="J15" s="81"/>
      <c r="K15" s="81"/>
      <c r="L15" s="82"/>
      <c r="M15" s="82"/>
      <c r="N15" s="82"/>
      <c r="O15" s="82"/>
      <c r="P15" s="80"/>
      <c r="Q15" s="81"/>
      <c r="R15" s="82"/>
      <c r="S15" s="37"/>
      <c r="U15" s="43"/>
      <c r="V15" s="43"/>
      <c r="W15" s="43"/>
      <c r="X15" s="43"/>
      <c r="Y15" s="43"/>
      <c r="Z15" s="45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69"/>
      <c r="AO15" s="47"/>
      <c r="AP15" s="70"/>
      <c r="AQ15" s="68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9"/>
      <c r="BI15" s="49"/>
      <c r="BJ15" s="49"/>
      <c r="BK15" s="49"/>
      <c r="BL15" s="49"/>
      <c r="BM15" s="49"/>
      <c r="BN15" s="49"/>
      <c r="BO15" s="49"/>
      <c r="BP15" s="49"/>
      <c r="BQ15" s="71"/>
      <c r="BR15" s="50"/>
      <c r="BS15" s="50"/>
      <c r="BT15" s="50"/>
      <c r="BU15" s="43"/>
    </row>
    <row r="16" spans="1:73" ht="15" customHeight="1" x14ac:dyDescent="0.25">
      <c r="A16" s="62"/>
      <c r="B16" s="78"/>
      <c r="C16" s="75" t="s">
        <v>98</v>
      </c>
      <c r="D16" s="76"/>
      <c r="E16" s="83"/>
      <c r="F16" s="84"/>
      <c r="G16" s="84"/>
      <c r="H16" s="84"/>
      <c r="I16" s="84"/>
      <c r="J16" s="85"/>
      <c r="K16" s="85"/>
      <c r="L16" s="83"/>
      <c r="M16" s="83"/>
      <c r="N16" s="83"/>
      <c r="O16" s="83"/>
      <c r="P16" s="84"/>
      <c r="Q16" s="85"/>
      <c r="R16" s="83"/>
      <c r="S16" s="70"/>
      <c r="U16" s="43"/>
      <c r="V16" s="43"/>
      <c r="W16" s="43"/>
      <c r="X16" s="43"/>
      <c r="Y16" s="43"/>
      <c r="Z16" s="45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69"/>
      <c r="AO16" s="47"/>
      <c r="AP16" s="70"/>
      <c r="AQ16" s="68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9"/>
      <c r="BI16" s="49"/>
      <c r="BJ16" s="49"/>
      <c r="BK16" s="49"/>
      <c r="BL16" s="49"/>
      <c r="BM16" s="49"/>
      <c r="BN16" s="49"/>
      <c r="BO16" s="49"/>
      <c r="BP16" s="49"/>
      <c r="BQ16" s="71"/>
      <c r="BR16" s="50"/>
      <c r="BS16" s="50"/>
      <c r="BT16" s="50"/>
      <c r="BU16" s="43"/>
    </row>
    <row r="17" spans="1:73" ht="15" customHeight="1" thickBot="1" x14ac:dyDescent="0.3">
      <c r="A17" s="62"/>
      <c r="B17" s="78"/>
      <c r="C17" s="75" t="s">
        <v>99</v>
      </c>
      <c r="D17" s="76"/>
      <c r="E17" s="83" t="s">
        <v>94</v>
      </c>
      <c r="F17" s="84"/>
      <c r="G17" s="84"/>
      <c r="H17" s="84"/>
      <c r="I17" s="84"/>
      <c r="J17" s="85"/>
      <c r="K17" s="85"/>
      <c r="L17" s="83"/>
      <c r="M17" s="83"/>
      <c r="N17" s="83"/>
      <c r="O17" s="83"/>
      <c r="P17" s="84"/>
      <c r="Q17" s="85"/>
      <c r="R17" s="83"/>
      <c r="S17" s="70"/>
      <c r="U17" s="43"/>
      <c r="V17" s="43"/>
      <c r="W17" s="43"/>
      <c r="X17" s="43"/>
      <c r="Y17" s="43"/>
      <c r="Z17" s="45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69"/>
      <c r="AO17" s="47"/>
      <c r="AP17" s="70"/>
      <c r="AQ17" s="68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9"/>
      <c r="BI17" s="49"/>
      <c r="BJ17" s="49"/>
      <c r="BK17" s="49"/>
      <c r="BL17" s="49"/>
      <c r="BM17" s="49"/>
      <c r="BN17" s="49"/>
      <c r="BO17" s="49"/>
      <c r="BP17" s="49"/>
      <c r="BQ17" s="71"/>
      <c r="BR17" s="50"/>
      <c r="BS17" s="50"/>
      <c r="BT17" s="50"/>
      <c r="BU17" s="43"/>
    </row>
    <row r="18" spans="1:73" ht="15" customHeight="1" thickBot="1" x14ac:dyDescent="0.3">
      <c r="A18" s="86"/>
      <c r="B18" s="87"/>
      <c r="C18" s="87"/>
      <c r="D18" s="88"/>
      <c r="E18" s="89" t="s">
        <v>24</v>
      </c>
      <c r="F18" s="90" t="s">
        <v>100</v>
      </c>
      <c r="G18" s="90" t="s">
        <v>25</v>
      </c>
      <c r="H18" s="90" t="s">
        <v>26</v>
      </c>
      <c r="I18" s="90" t="s">
        <v>28</v>
      </c>
      <c r="J18" s="90" t="s">
        <v>101</v>
      </c>
      <c r="K18" s="90" t="s">
        <v>102</v>
      </c>
      <c r="L18" s="90" t="s">
        <v>35</v>
      </c>
      <c r="M18" s="90" t="s">
        <v>36</v>
      </c>
      <c r="N18" s="90" t="s">
        <v>103</v>
      </c>
      <c r="O18" s="90" t="s">
        <v>104</v>
      </c>
      <c r="P18" s="91" t="s">
        <v>47</v>
      </c>
      <c r="Q18" s="90" t="s">
        <v>49</v>
      </c>
      <c r="R18" s="90" t="s">
        <v>64</v>
      </c>
      <c r="S18" s="92" t="s">
        <v>65</v>
      </c>
      <c r="U18" s="43"/>
      <c r="V18" s="43"/>
      <c r="W18" s="43"/>
      <c r="X18" s="43"/>
      <c r="Y18" s="43"/>
      <c r="Z18" s="45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69"/>
      <c r="AO18" s="47"/>
      <c r="AP18" s="70"/>
      <c r="AQ18" s="68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9"/>
      <c r="BI18" s="49"/>
      <c r="BJ18" s="49"/>
      <c r="BK18" s="49"/>
      <c r="BL18" s="49"/>
      <c r="BM18" s="49"/>
      <c r="BN18" s="49"/>
      <c r="BO18" s="49"/>
      <c r="BP18" s="49"/>
      <c r="BQ18" s="71"/>
      <c r="BR18" s="50"/>
      <c r="BS18" s="50"/>
      <c r="BT18" s="50"/>
      <c r="BU18" s="43"/>
    </row>
    <row r="19" spans="1:73" ht="15" customHeight="1" thickBot="1" x14ac:dyDescent="0.3">
      <c r="A19" s="62"/>
      <c r="B19" s="78"/>
      <c r="C19" s="93" t="s">
        <v>105</v>
      </c>
      <c r="D19" s="76"/>
      <c r="E19" s="94"/>
      <c r="F19" s="95"/>
      <c r="G19" s="96"/>
      <c r="H19" s="95"/>
      <c r="I19" s="96"/>
      <c r="J19" s="95"/>
      <c r="K19" s="95"/>
      <c r="L19" s="96"/>
      <c r="M19" s="95"/>
      <c r="N19" s="95"/>
      <c r="O19" s="95"/>
      <c r="P19" s="96"/>
      <c r="Q19" s="83"/>
      <c r="R19" s="83"/>
      <c r="S19" s="96">
        <f>28017+324442+68499</f>
        <v>420958</v>
      </c>
      <c r="U19" s="43"/>
      <c r="V19" s="43"/>
      <c r="W19" s="43"/>
      <c r="X19" s="43"/>
      <c r="Y19" s="43"/>
      <c r="Z19" s="45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69"/>
      <c r="AO19" s="47"/>
      <c r="AP19" s="70"/>
      <c r="AQ19" s="68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9"/>
      <c r="BI19" s="49"/>
      <c r="BJ19" s="49"/>
      <c r="BK19" s="49"/>
      <c r="BL19" s="49"/>
      <c r="BM19" s="49"/>
      <c r="BN19" s="49"/>
      <c r="BO19" s="49"/>
      <c r="BP19" s="49"/>
      <c r="BQ19" s="71"/>
      <c r="BR19" s="50"/>
      <c r="BS19" s="50"/>
      <c r="BT19" s="50"/>
      <c r="BU19" s="43"/>
    </row>
    <row r="20" spans="1:73" ht="15" customHeight="1" thickBot="1" x14ac:dyDescent="0.3">
      <c r="A20" s="62"/>
      <c r="B20" s="78"/>
      <c r="C20" s="93" t="s">
        <v>106</v>
      </c>
      <c r="D20" s="76">
        <f>SUM(E20:S20)</f>
        <v>0</v>
      </c>
      <c r="E20" s="94"/>
      <c r="F20" s="95"/>
      <c r="G20" s="96"/>
      <c r="H20" s="95"/>
      <c r="I20" s="96"/>
      <c r="J20" s="95"/>
      <c r="K20" s="95"/>
      <c r="L20" s="96"/>
      <c r="M20" s="95"/>
      <c r="N20" s="95"/>
      <c r="O20" s="95"/>
      <c r="P20" s="96"/>
      <c r="Q20" s="97"/>
      <c r="R20" s="97"/>
      <c r="S20" s="97"/>
      <c r="U20" s="43"/>
      <c r="V20" s="43"/>
      <c r="W20" s="43"/>
      <c r="X20" s="43"/>
      <c r="Y20" s="43"/>
      <c r="Z20" s="45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69"/>
      <c r="AO20" s="47"/>
      <c r="AP20" s="70"/>
      <c r="AQ20" s="68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9"/>
      <c r="BI20" s="49"/>
      <c r="BJ20" s="49"/>
      <c r="BK20" s="49"/>
      <c r="BL20" s="49"/>
      <c r="BM20" s="49"/>
      <c r="BN20" s="49"/>
      <c r="BO20" s="49"/>
      <c r="BP20" s="49"/>
      <c r="BQ20" s="71"/>
      <c r="BR20" s="50"/>
      <c r="BS20" s="50"/>
      <c r="BT20" s="50"/>
      <c r="BU20" s="43"/>
    </row>
    <row r="21" spans="1:73" ht="15" customHeight="1" thickBot="1" x14ac:dyDescent="0.3">
      <c r="A21" s="62"/>
      <c r="B21" s="98"/>
      <c r="C21" s="99"/>
      <c r="D21" s="100"/>
      <c r="E21" s="94"/>
      <c r="F21" s="95"/>
      <c r="G21" s="96"/>
      <c r="H21" s="95"/>
      <c r="I21" s="96"/>
      <c r="J21" s="95"/>
      <c r="K21" s="95"/>
      <c r="L21" s="96"/>
      <c r="M21" s="95"/>
      <c r="N21" s="95"/>
      <c r="O21" s="95"/>
      <c r="P21" s="96"/>
      <c r="Q21" s="101"/>
      <c r="R21" s="101"/>
      <c r="S21" s="101"/>
      <c r="U21" s="43"/>
      <c r="V21" s="43"/>
      <c r="W21" s="43"/>
      <c r="X21" s="43"/>
      <c r="Y21" s="43"/>
      <c r="Z21" s="45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69"/>
      <c r="AO21" s="47"/>
      <c r="AP21" s="70"/>
      <c r="AQ21" s="68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9"/>
      <c r="BI21" s="49"/>
      <c r="BJ21" s="49"/>
      <c r="BK21" s="49"/>
      <c r="BL21" s="49"/>
      <c r="BM21" s="49"/>
      <c r="BN21" s="49"/>
      <c r="BO21" s="49"/>
      <c r="BP21" s="49"/>
      <c r="BQ21" s="71"/>
      <c r="BR21" s="50"/>
      <c r="BS21" s="50"/>
      <c r="BT21" s="50"/>
      <c r="BU21" s="43"/>
    </row>
    <row r="22" spans="1:73" ht="15" customHeight="1" thickBot="1" x14ac:dyDescent="0.3">
      <c r="A22" s="102" t="s">
        <v>107</v>
      </c>
      <c r="B22" s="103" t="s">
        <v>108</v>
      </c>
      <c r="C22" s="104"/>
      <c r="D22" s="105">
        <f>SUM(D23:D27)</f>
        <v>128700</v>
      </c>
      <c r="E22" s="66">
        <v>0</v>
      </c>
      <c r="F22" s="95"/>
      <c r="G22" s="96"/>
      <c r="H22" s="95"/>
      <c r="I22" s="96"/>
      <c r="J22" s="95"/>
      <c r="K22" s="95"/>
      <c r="L22" s="96"/>
      <c r="M22" s="95"/>
      <c r="N22" s="95"/>
      <c r="O22" s="95"/>
      <c r="P22" s="96"/>
      <c r="Q22" s="106"/>
      <c r="R22" s="44"/>
      <c r="S22" s="43"/>
      <c r="T22" s="43"/>
      <c r="U22" s="43"/>
      <c r="V22" s="43"/>
      <c r="W22" s="43"/>
      <c r="X22" s="43"/>
      <c r="Y22" s="43"/>
      <c r="Z22" s="45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69"/>
      <c r="AO22" s="47"/>
      <c r="AP22" s="70"/>
      <c r="AQ22" s="68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9"/>
      <c r="BI22" s="49"/>
      <c r="BJ22" s="49"/>
      <c r="BK22" s="49"/>
      <c r="BL22" s="49"/>
      <c r="BM22" s="49"/>
      <c r="BN22" s="49"/>
      <c r="BO22" s="49"/>
      <c r="BP22" s="49"/>
      <c r="BQ22" s="71"/>
      <c r="BR22" s="50"/>
      <c r="BS22" s="50"/>
      <c r="BT22" s="50"/>
      <c r="BU22" s="43"/>
    </row>
    <row r="23" spans="1:73" ht="18" customHeight="1" x14ac:dyDescent="0.25">
      <c r="A23" s="62"/>
      <c r="B23" s="107" t="s">
        <v>109</v>
      </c>
      <c r="C23" s="108" t="s">
        <v>110</v>
      </c>
      <c r="D23" s="109">
        <v>13800</v>
      </c>
      <c r="E23" s="66"/>
      <c r="F23" s="106"/>
      <c r="G23" s="110"/>
      <c r="H23" s="106"/>
      <c r="I23" s="111"/>
      <c r="J23" s="106"/>
      <c r="K23" s="106"/>
      <c r="L23" s="110"/>
      <c r="M23" s="106"/>
      <c r="N23" s="106"/>
      <c r="O23" s="106"/>
      <c r="P23" s="110"/>
      <c r="Q23" s="106"/>
      <c r="R23" s="44"/>
      <c r="S23" s="43"/>
      <c r="T23" s="43"/>
      <c r="U23" s="43"/>
      <c r="V23" s="43"/>
      <c r="W23" s="43"/>
      <c r="X23" s="43"/>
      <c r="Y23" s="43"/>
      <c r="Z23" s="45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69"/>
      <c r="AO23" s="47"/>
      <c r="AP23" s="70"/>
      <c r="AQ23" s="68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9"/>
      <c r="BI23" s="49"/>
      <c r="BJ23" s="49"/>
      <c r="BK23" s="49"/>
      <c r="BL23" s="49"/>
      <c r="BM23" s="49"/>
      <c r="BN23" s="49"/>
      <c r="BO23" s="49"/>
      <c r="BP23" s="49"/>
      <c r="BQ23" s="71"/>
      <c r="BR23" s="50"/>
      <c r="BS23" s="50"/>
      <c r="BT23" s="50"/>
      <c r="BU23" s="43"/>
    </row>
    <row r="24" spans="1:73" ht="15" customHeight="1" x14ac:dyDescent="0.25">
      <c r="A24" s="62" t="s">
        <v>72</v>
      </c>
      <c r="B24" s="98" t="s">
        <v>111</v>
      </c>
      <c r="C24" s="99" t="s">
        <v>112</v>
      </c>
      <c r="D24" s="109">
        <v>38300</v>
      </c>
      <c r="E24" s="66"/>
      <c r="F24" s="106"/>
      <c r="G24" s="110"/>
      <c r="H24" s="106"/>
      <c r="I24" s="111"/>
      <c r="J24" s="106"/>
      <c r="K24" s="106"/>
      <c r="L24" s="110"/>
      <c r="M24" s="106"/>
      <c r="N24" s="106"/>
      <c r="O24" s="106"/>
      <c r="P24" s="110"/>
      <c r="Q24" s="106"/>
      <c r="R24" s="44"/>
      <c r="S24" s="43"/>
      <c r="T24" s="43"/>
      <c r="U24" s="43"/>
      <c r="V24" s="43"/>
      <c r="W24" s="43"/>
      <c r="X24" s="43"/>
      <c r="Y24" s="43"/>
      <c r="Z24" s="45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69"/>
      <c r="AO24" s="47"/>
      <c r="AP24" s="70"/>
      <c r="AQ24" s="68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9"/>
      <c r="BI24" s="49"/>
      <c r="BJ24" s="49"/>
      <c r="BK24" s="49"/>
      <c r="BL24" s="49"/>
      <c r="BM24" s="49"/>
      <c r="BN24" s="49"/>
      <c r="BO24" s="49"/>
      <c r="BP24" s="49"/>
      <c r="BQ24" s="71"/>
      <c r="BR24" s="50"/>
      <c r="BS24" s="50"/>
      <c r="BT24" s="50"/>
      <c r="BU24" s="43"/>
    </row>
    <row r="25" spans="1:73" ht="15" customHeight="1" x14ac:dyDescent="0.25">
      <c r="A25" s="62"/>
      <c r="B25" s="98" t="s">
        <v>111</v>
      </c>
      <c r="C25" s="99" t="s">
        <v>113</v>
      </c>
      <c r="D25" s="109">
        <v>38300</v>
      </c>
      <c r="E25" s="66"/>
      <c r="F25" s="106"/>
      <c r="G25" s="110"/>
      <c r="H25" s="106"/>
      <c r="I25" s="111"/>
      <c r="J25" s="106"/>
      <c r="K25" s="106"/>
      <c r="L25" s="110"/>
      <c r="M25" s="106"/>
      <c r="N25" s="106"/>
      <c r="O25" s="106"/>
      <c r="P25" s="110"/>
      <c r="Q25" s="106"/>
      <c r="R25" s="44"/>
      <c r="S25" s="43"/>
      <c r="T25" s="43"/>
      <c r="U25" s="43"/>
      <c r="V25" s="43"/>
      <c r="W25" s="43"/>
      <c r="X25" s="43"/>
      <c r="Y25" s="43"/>
      <c r="Z25" s="45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69"/>
      <c r="AO25" s="47"/>
      <c r="AP25" s="70"/>
      <c r="AQ25" s="68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9"/>
      <c r="BI25" s="49"/>
      <c r="BJ25" s="49"/>
      <c r="BK25" s="49"/>
      <c r="BL25" s="49"/>
      <c r="BM25" s="49"/>
      <c r="BN25" s="49"/>
      <c r="BO25" s="49"/>
      <c r="BP25" s="49"/>
      <c r="BQ25" s="71"/>
      <c r="BR25" s="50"/>
      <c r="BS25" s="50"/>
      <c r="BT25" s="50"/>
      <c r="BU25" s="43"/>
    </row>
    <row r="26" spans="1:73" ht="15" customHeight="1" x14ac:dyDescent="0.25">
      <c r="A26" s="62"/>
      <c r="B26" s="98" t="s">
        <v>111</v>
      </c>
      <c r="C26" s="99" t="s">
        <v>114</v>
      </c>
      <c r="D26" s="109">
        <v>38300</v>
      </c>
      <c r="E26" s="66"/>
      <c r="F26" s="106"/>
      <c r="G26" s="110"/>
      <c r="H26" s="106"/>
      <c r="I26" s="111"/>
      <c r="J26" s="106"/>
      <c r="K26" s="106"/>
      <c r="L26" s="110"/>
      <c r="M26" s="106"/>
      <c r="N26" s="106"/>
      <c r="O26" s="106"/>
      <c r="P26" s="110"/>
      <c r="Q26" s="106"/>
      <c r="R26" s="44"/>
      <c r="S26" s="43"/>
      <c r="T26" s="43"/>
      <c r="U26" s="43"/>
      <c r="V26" s="43"/>
      <c r="W26" s="43"/>
      <c r="X26" s="43"/>
      <c r="Y26" s="43"/>
      <c r="Z26" s="45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69"/>
      <c r="AO26" s="47"/>
      <c r="AP26" s="70"/>
      <c r="AQ26" s="68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9"/>
      <c r="BI26" s="49"/>
      <c r="BJ26" s="49"/>
      <c r="BK26" s="49"/>
      <c r="BL26" s="49"/>
      <c r="BM26" s="49"/>
      <c r="BN26" s="49"/>
      <c r="BO26" s="49"/>
      <c r="BP26" s="49"/>
      <c r="BQ26" s="71"/>
      <c r="BR26" s="50"/>
      <c r="BS26" s="50"/>
      <c r="BT26" s="50"/>
      <c r="BU26" s="43"/>
    </row>
    <row r="27" spans="1:73" ht="15" customHeight="1" x14ac:dyDescent="0.25">
      <c r="A27" s="62"/>
      <c r="B27" s="98"/>
      <c r="C27" s="99"/>
      <c r="D27" s="109"/>
      <c r="E27" s="66"/>
      <c r="F27" s="106"/>
      <c r="G27" s="110"/>
      <c r="H27" s="106"/>
      <c r="I27" s="111"/>
      <c r="J27" s="106"/>
      <c r="K27" s="106"/>
      <c r="L27" s="110"/>
      <c r="M27" s="106"/>
      <c r="N27" s="106"/>
      <c r="O27" s="106"/>
      <c r="P27" s="110"/>
      <c r="Q27" s="106"/>
      <c r="R27" s="44"/>
      <c r="S27" s="43"/>
      <c r="T27" s="43"/>
      <c r="U27" s="43"/>
      <c r="V27" s="43"/>
      <c r="W27" s="43"/>
      <c r="X27" s="43"/>
      <c r="Y27" s="43"/>
      <c r="Z27" s="45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69"/>
      <c r="AO27" s="47"/>
      <c r="AP27" s="70"/>
      <c r="AQ27" s="68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9"/>
      <c r="BI27" s="49"/>
      <c r="BJ27" s="49"/>
      <c r="BK27" s="49"/>
      <c r="BL27" s="49"/>
      <c r="BM27" s="49"/>
      <c r="BN27" s="49"/>
      <c r="BO27" s="49"/>
      <c r="BP27" s="49"/>
      <c r="BQ27" s="71"/>
      <c r="BR27" s="50"/>
      <c r="BS27" s="50"/>
      <c r="BT27" s="50"/>
      <c r="BU27" s="43"/>
    </row>
    <row r="28" spans="1:73" ht="15" customHeight="1" x14ac:dyDescent="0.25">
      <c r="A28" s="62"/>
      <c r="B28" s="98"/>
      <c r="C28" s="99"/>
      <c r="D28" s="109"/>
      <c r="E28" s="109"/>
      <c r="F28" s="106"/>
      <c r="G28" s="110"/>
      <c r="H28" s="106"/>
      <c r="I28" s="111"/>
      <c r="J28" s="106"/>
      <c r="K28" s="106"/>
      <c r="L28" s="110"/>
      <c r="M28" s="106"/>
      <c r="N28" s="106"/>
      <c r="O28" s="106"/>
      <c r="P28" s="110"/>
      <c r="Q28" s="106"/>
      <c r="R28" s="44"/>
      <c r="S28" s="43"/>
      <c r="T28" s="43"/>
      <c r="U28" s="43"/>
      <c r="V28" s="43"/>
      <c r="W28" s="43"/>
      <c r="X28" s="43"/>
      <c r="Y28" s="43"/>
      <c r="Z28" s="45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69"/>
      <c r="AO28" s="47"/>
      <c r="AP28" s="70"/>
      <c r="AQ28" s="68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9"/>
      <c r="BI28" s="49"/>
      <c r="BJ28" s="49"/>
      <c r="BK28" s="49"/>
      <c r="BL28" s="49"/>
      <c r="BM28" s="49"/>
      <c r="BN28" s="49"/>
      <c r="BO28" s="49"/>
      <c r="BP28" s="49"/>
      <c r="BQ28" s="71"/>
      <c r="BR28" s="50"/>
      <c r="BS28" s="50"/>
      <c r="BT28" s="50"/>
      <c r="BU28" s="43"/>
    </row>
    <row r="29" spans="1:73" ht="14.25" customHeight="1" x14ac:dyDescent="0.25">
      <c r="A29" s="102" t="s">
        <v>115</v>
      </c>
      <c r="B29" s="103" t="s">
        <v>116</v>
      </c>
      <c r="C29" s="104"/>
      <c r="D29" s="105">
        <f>SUM(D30:D32)</f>
        <v>6958762.6900000004</v>
      </c>
      <c r="E29" s="109"/>
      <c r="F29" s="106"/>
      <c r="G29" s="110"/>
      <c r="H29" s="106"/>
      <c r="I29" s="111"/>
      <c r="J29" s="106"/>
      <c r="K29" s="106"/>
      <c r="L29" s="110"/>
      <c r="M29" s="106"/>
      <c r="N29" s="106"/>
      <c r="O29" s="106"/>
      <c r="P29" s="110"/>
      <c r="Q29" s="106"/>
      <c r="R29" s="44"/>
      <c r="S29" s="43"/>
      <c r="T29" s="43"/>
      <c r="U29" s="43"/>
      <c r="V29" s="43"/>
      <c r="W29" s="43"/>
      <c r="X29" s="43"/>
      <c r="Y29" s="43"/>
      <c r="Z29" s="45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69"/>
      <c r="AO29" s="47"/>
      <c r="AP29" s="70"/>
      <c r="AQ29" s="68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9"/>
      <c r="BI29" s="49"/>
      <c r="BJ29" s="49"/>
      <c r="BK29" s="49"/>
      <c r="BL29" s="49"/>
      <c r="BM29" s="49"/>
      <c r="BN29" s="49"/>
      <c r="BO29" s="49"/>
      <c r="BP29" s="49"/>
      <c r="BQ29" s="71"/>
      <c r="BR29" s="50"/>
      <c r="BS29" s="50"/>
      <c r="BT29" s="50"/>
      <c r="BU29" s="43"/>
    </row>
    <row r="30" spans="1:73" ht="30.75" customHeight="1" x14ac:dyDescent="0.25">
      <c r="A30" s="62"/>
      <c r="B30" s="98" t="s">
        <v>117</v>
      </c>
      <c r="C30" s="108" t="s">
        <v>118</v>
      </c>
      <c r="D30" s="109">
        <v>6958762.6900000004</v>
      </c>
      <c r="E30" s="66" t="s">
        <v>35</v>
      </c>
      <c r="F30" s="106">
        <v>10278</v>
      </c>
      <c r="G30" s="110">
        <f>D30+F30</f>
        <v>6969040.6900000004</v>
      </c>
      <c r="H30" s="106"/>
      <c r="I30" s="111"/>
      <c r="J30" s="106"/>
      <c r="K30" s="106"/>
      <c r="L30" s="110"/>
      <c r="M30" s="106"/>
      <c r="N30" s="106"/>
      <c r="O30" s="106"/>
      <c r="P30" s="110"/>
      <c r="Q30" s="106"/>
      <c r="R30" s="44"/>
      <c r="S30" s="43"/>
      <c r="T30" s="43"/>
      <c r="U30" s="43"/>
      <c r="V30" s="43"/>
      <c r="W30" s="43"/>
      <c r="X30" s="43"/>
      <c r="Y30" s="43"/>
      <c r="Z30" s="45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69"/>
      <c r="AO30" s="47"/>
      <c r="AP30" s="70"/>
      <c r="AQ30" s="68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9"/>
      <c r="BI30" s="49"/>
      <c r="BJ30" s="49"/>
      <c r="BK30" s="49"/>
      <c r="BL30" s="49"/>
      <c r="BM30" s="49"/>
      <c r="BN30" s="49"/>
      <c r="BO30" s="49"/>
      <c r="BP30" s="49"/>
      <c r="BQ30" s="71"/>
      <c r="BR30" s="50"/>
      <c r="BS30" s="50"/>
      <c r="BT30" s="50"/>
      <c r="BU30" s="43"/>
    </row>
    <row r="31" spans="1:73" ht="15" customHeight="1" x14ac:dyDescent="0.25">
      <c r="A31" s="62"/>
      <c r="B31" s="98"/>
      <c r="C31" s="99"/>
      <c r="D31" s="109"/>
      <c r="E31" s="66" t="s">
        <v>26</v>
      </c>
      <c r="F31" s="106"/>
      <c r="G31" s="110"/>
      <c r="H31" s="106"/>
      <c r="I31" s="111"/>
      <c r="J31" s="106"/>
      <c r="K31" s="106"/>
      <c r="L31" s="110"/>
      <c r="M31" s="106"/>
      <c r="N31" s="106"/>
      <c r="O31" s="106"/>
      <c r="P31" s="110"/>
      <c r="Q31" s="106"/>
      <c r="R31" s="44"/>
      <c r="S31" s="43"/>
      <c r="T31" s="43"/>
      <c r="U31" s="43"/>
      <c r="V31" s="43"/>
      <c r="W31" s="43"/>
      <c r="X31" s="43"/>
      <c r="Y31" s="43"/>
      <c r="Z31" s="45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69"/>
      <c r="AO31" s="47"/>
      <c r="AP31" s="70"/>
      <c r="AQ31" s="68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9"/>
      <c r="BI31" s="49"/>
      <c r="BJ31" s="49"/>
      <c r="BK31" s="49"/>
      <c r="BL31" s="49"/>
      <c r="BM31" s="49"/>
      <c r="BN31" s="49"/>
      <c r="BO31" s="49"/>
      <c r="BP31" s="49"/>
      <c r="BQ31" s="71"/>
      <c r="BR31" s="50"/>
      <c r="BS31" s="50"/>
      <c r="BT31" s="50"/>
      <c r="BU31" s="43"/>
    </row>
    <row r="32" spans="1:73" ht="15" customHeight="1" x14ac:dyDescent="0.25">
      <c r="A32" s="62"/>
      <c r="B32" s="102"/>
      <c r="C32" s="99"/>
      <c r="D32" s="109"/>
      <c r="E32" s="66" t="s">
        <v>50</v>
      </c>
      <c r="F32" s="67"/>
      <c r="G32" s="67"/>
      <c r="H32" s="67"/>
      <c r="I32" s="68"/>
      <c r="J32" s="43"/>
      <c r="K32" s="43"/>
      <c r="L32" s="43"/>
      <c r="M32" s="43"/>
      <c r="N32" s="44"/>
      <c r="O32" s="44"/>
      <c r="P32" s="44"/>
      <c r="Q32" s="44"/>
      <c r="R32" s="44"/>
      <c r="S32" s="43"/>
      <c r="T32" s="43"/>
      <c r="U32" s="43"/>
      <c r="V32" s="43"/>
      <c r="W32" s="43"/>
      <c r="X32" s="43"/>
      <c r="Y32" s="43"/>
      <c r="Z32" s="45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69"/>
      <c r="AO32" s="47"/>
      <c r="AP32" s="70"/>
      <c r="AQ32" s="68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9"/>
      <c r="BI32" s="49"/>
      <c r="BJ32" s="49"/>
      <c r="BK32" s="49"/>
      <c r="BL32" s="49"/>
      <c r="BM32" s="49"/>
      <c r="BN32" s="49"/>
      <c r="BO32" s="49"/>
      <c r="BP32" s="49"/>
      <c r="BQ32" s="71"/>
      <c r="BR32" s="50"/>
      <c r="BS32" s="50"/>
      <c r="BT32" s="50"/>
      <c r="BU32" s="43"/>
    </row>
    <row r="33" spans="1:73" ht="15" customHeight="1" x14ac:dyDescent="0.25">
      <c r="A33" s="62"/>
      <c r="B33" s="102"/>
      <c r="C33" s="99"/>
      <c r="D33" s="109"/>
      <c r="E33" s="66"/>
      <c r="F33" s="67"/>
      <c r="G33" s="67"/>
      <c r="H33" s="67"/>
      <c r="I33" s="68"/>
      <c r="J33" s="43"/>
      <c r="K33" s="43"/>
      <c r="L33" s="43"/>
      <c r="M33" s="43"/>
      <c r="N33" s="44"/>
      <c r="O33" s="44"/>
      <c r="P33" s="44"/>
      <c r="Q33" s="44"/>
      <c r="R33" s="44"/>
      <c r="S33" s="43"/>
      <c r="T33" s="43"/>
      <c r="U33" s="43"/>
      <c r="V33" s="43"/>
      <c r="W33" s="43"/>
      <c r="X33" s="43"/>
      <c r="Y33" s="43"/>
      <c r="Z33" s="45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69"/>
      <c r="AO33" s="47"/>
      <c r="AP33" s="70"/>
      <c r="AQ33" s="68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9"/>
      <c r="BI33" s="49"/>
      <c r="BJ33" s="49"/>
      <c r="BK33" s="49"/>
      <c r="BL33" s="49"/>
      <c r="BM33" s="49"/>
      <c r="BN33" s="49"/>
      <c r="BO33" s="49"/>
      <c r="BP33" s="49"/>
      <c r="BQ33" s="71"/>
      <c r="BR33" s="50"/>
      <c r="BS33" s="50"/>
      <c r="BT33" s="50"/>
      <c r="BU33" s="43"/>
    </row>
    <row r="34" spans="1:73" s="117" customFormat="1" ht="30" customHeight="1" x14ac:dyDescent="0.25">
      <c r="A34" s="102" t="s">
        <v>115</v>
      </c>
      <c r="B34" s="103" t="s">
        <v>119</v>
      </c>
      <c r="C34" s="99"/>
      <c r="D34" s="105">
        <f>SUM(D35:D37)</f>
        <v>864591.53</v>
      </c>
      <c r="E34" s="66"/>
      <c r="F34" s="67"/>
      <c r="G34" s="67"/>
      <c r="H34" s="67"/>
      <c r="I34" s="68"/>
      <c r="J34" s="43"/>
      <c r="K34" s="43"/>
      <c r="L34" s="43"/>
      <c r="M34" s="43"/>
      <c r="N34" s="44"/>
      <c r="O34" s="44"/>
      <c r="P34" s="44"/>
      <c r="Q34" s="44"/>
      <c r="R34" s="44"/>
      <c r="S34" s="43"/>
      <c r="T34" s="43"/>
      <c r="U34" s="43"/>
      <c r="V34" s="43"/>
      <c r="W34" s="43"/>
      <c r="X34" s="43"/>
      <c r="Y34" s="43"/>
      <c r="Z34" s="67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3"/>
      <c r="AQ34" s="114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5"/>
      <c r="BI34" s="115"/>
      <c r="BJ34" s="115"/>
      <c r="BK34" s="115"/>
      <c r="BL34" s="115"/>
      <c r="BM34" s="115"/>
      <c r="BN34" s="115"/>
      <c r="BO34" s="115"/>
      <c r="BP34" s="115"/>
      <c r="BQ34" s="116"/>
      <c r="BR34" s="115"/>
      <c r="BS34" s="115"/>
      <c r="BT34" s="115"/>
      <c r="BU34" s="115"/>
    </row>
    <row r="35" spans="1:73" s="117" customFormat="1" ht="30" customHeight="1" x14ac:dyDescent="0.25">
      <c r="A35" s="62"/>
      <c r="B35" s="107" t="s">
        <v>120</v>
      </c>
      <c r="C35" s="99" t="s">
        <v>121</v>
      </c>
      <c r="D35" s="109">
        <v>59006</v>
      </c>
      <c r="E35" s="66" t="s">
        <v>38</v>
      </c>
      <c r="F35" s="67"/>
      <c r="G35" s="67"/>
      <c r="H35" s="67"/>
      <c r="I35" s="68"/>
      <c r="J35" s="43"/>
      <c r="K35" s="43"/>
      <c r="L35" s="43"/>
      <c r="M35" s="43"/>
      <c r="N35" s="44"/>
      <c r="O35" s="44"/>
      <c r="P35" s="44"/>
      <c r="Q35" s="44"/>
      <c r="R35" s="44"/>
      <c r="S35" s="43"/>
      <c r="T35" s="43"/>
      <c r="U35" s="43"/>
      <c r="V35" s="43"/>
      <c r="W35" s="43"/>
      <c r="X35" s="43"/>
      <c r="Y35" s="43"/>
      <c r="Z35" s="67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4"/>
      <c r="AO35" s="112"/>
      <c r="AP35" s="118"/>
      <c r="AQ35" s="114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5"/>
      <c r="BI35" s="115"/>
      <c r="BJ35" s="115"/>
      <c r="BK35" s="115"/>
      <c r="BL35" s="115"/>
      <c r="BM35" s="115"/>
      <c r="BN35" s="115"/>
      <c r="BO35" s="115"/>
      <c r="BP35" s="115"/>
      <c r="BQ35" s="116"/>
      <c r="BR35" s="115"/>
      <c r="BS35" s="115"/>
      <c r="BT35" s="115"/>
      <c r="BU35" s="115"/>
    </row>
    <row r="36" spans="1:73" s="117" customFormat="1" ht="30" customHeight="1" x14ac:dyDescent="0.25">
      <c r="A36" s="62"/>
      <c r="B36" s="107" t="s">
        <v>122</v>
      </c>
      <c r="C36" s="99" t="s">
        <v>123</v>
      </c>
      <c r="D36" s="109">
        <v>435979.63</v>
      </c>
      <c r="E36" s="66" t="s">
        <v>38</v>
      </c>
      <c r="F36" s="67"/>
      <c r="G36" s="67"/>
      <c r="H36" s="67"/>
      <c r="I36" s="68"/>
      <c r="J36" s="43"/>
      <c r="K36" s="43"/>
      <c r="L36" s="43"/>
      <c r="M36" s="43"/>
      <c r="N36" s="44"/>
      <c r="O36" s="44"/>
      <c r="P36" s="44"/>
      <c r="Q36" s="44"/>
      <c r="R36" s="44"/>
      <c r="S36" s="43"/>
      <c r="T36" s="43"/>
      <c r="U36" s="43"/>
      <c r="V36" s="43"/>
      <c r="W36" s="43"/>
      <c r="X36" s="43"/>
      <c r="Y36" s="43"/>
      <c r="Z36" s="67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4"/>
      <c r="AO36" s="112"/>
      <c r="AP36" s="118"/>
      <c r="AQ36" s="114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5"/>
      <c r="BI36" s="115"/>
      <c r="BJ36" s="115"/>
      <c r="BK36" s="115"/>
      <c r="BL36" s="115"/>
      <c r="BM36" s="115"/>
      <c r="BN36" s="115"/>
      <c r="BO36" s="115"/>
      <c r="BP36" s="115"/>
      <c r="BQ36" s="116"/>
      <c r="BR36" s="115"/>
      <c r="BS36" s="115"/>
      <c r="BT36" s="115"/>
      <c r="BU36" s="115"/>
    </row>
    <row r="37" spans="1:73" s="117" customFormat="1" ht="30" customHeight="1" x14ac:dyDescent="0.25">
      <c r="A37" s="62"/>
      <c r="B37" s="107" t="s">
        <v>124</v>
      </c>
      <c r="C37" s="99" t="s">
        <v>125</v>
      </c>
      <c r="D37" s="109">
        <v>369605.9</v>
      </c>
      <c r="E37" s="66"/>
      <c r="F37" s="67"/>
      <c r="G37" s="67"/>
      <c r="H37" s="67"/>
      <c r="I37" s="68"/>
      <c r="J37" s="43"/>
      <c r="K37" s="43"/>
      <c r="L37" s="43"/>
      <c r="M37" s="43"/>
      <c r="N37" s="44"/>
      <c r="O37" s="44"/>
      <c r="P37" s="44"/>
      <c r="Q37" s="44"/>
      <c r="R37" s="44"/>
      <c r="S37" s="43"/>
      <c r="T37" s="43"/>
      <c r="U37" s="43"/>
      <c r="V37" s="43"/>
      <c r="W37" s="43"/>
      <c r="X37" s="43"/>
      <c r="Y37" s="43"/>
      <c r="Z37" s="67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4"/>
      <c r="AO37" s="112"/>
      <c r="AP37" s="118"/>
      <c r="AQ37" s="114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5"/>
      <c r="BI37" s="115"/>
      <c r="BJ37" s="115"/>
      <c r="BK37" s="115"/>
      <c r="BL37" s="115"/>
      <c r="BM37" s="115"/>
      <c r="BN37" s="115"/>
      <c r="BO37" s="115"/>
      <c r="BP37" s="115"/>
      <c r="BQ37" s="116"/>
      <c r="BR37" s="115"/>
      <c r="BS37" s="115"/>
      <c r="BT37" s="115"/>
      <c r="BU37" s="115"/>
    </row>
    <row r="38" spans="1:73" s="117" customFormat="1" ht="30" customHeight="1" x14ac:dyDescent="0.25">
      <c r="A38" s="62"/>
      <c r="B38" s="107"/>
      <c r="C38" s="99"/>
      <c r="D38" s="109"/>
      <c r="E38" s="66"/>
      <c r="F38" s="67"/>
      <c r="G38" s="67"/>
      <c r="H38" s="67"/>
      <c r="I38" s="68"/>
      <c r="J38" s="43"/>
      <c r="K38" s="43"/>
      <c r="L38" s="43"/>
      <c r="M38" s="43"/>
      <c r="N38" s="44"/>
      <c r="O38" s="44"/>
      <c r="P38" s="44"/>
      <c r="Q38" s="44"/>
      <c r="R38" s="44"/>
      <c r="S38" s="43"/>
      <c r="T38" s="43"/>
      <c r="U38" s="43"/>
      <c r="V38" s="43"/>
      <c r="W38" s="43"/>
      <c r="X38" s="43"/>
      <c r="Y38" s="43"/>
      <c r="Z38" s="67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4"/>
      <c r="AO38" s="112"/>
      <c r="AP38" s="118"/>
      <c r="AQ38" s="114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5"/>
      <c r="BI38" s="115"/>
      <c r="BJ38" s="115"/>
      <c r="BK38" s="115"/>
      <c r="BL38" s="115"/>
      <c r="BM38" s="115"/>
      <c r="BN38" s="115"/>
      <c r="BO38" s="115"/>
      <c r="BP38" s="115"/>
      <c r="BQ38" s="116"/>
      <c r="BR38" s="115"/>
      <c r="BS38" s="115"/>
      <c r="BT38" s="115"/>
      <c r="BU38" s="115"/>
    </row>
    <row r="39" spans="1:73" s="117" customFormat="1" ht="30" customHeight="1" x14ac:dyDescent="0.25">
      <c r="A39" s="102" t="s">
        <v>126</v>
      </c>
      <c r="B39" s="103" t="s">
        <v>127</v>
      </c>
      <c r="D39" s="105">
        <f>SUM(D40:D44)</f>
        <v>385586.5</v>
      </c>
      <c r="E39" s="66"/>
      <c r="F39" s="67"/>
      <c r="G39" s="67"/>
      <c r="H39" s="67"/>
      <c r="I39" s="68"/>
      <c r="J39" s="43"/>
      <c r="K39" s="43"/>
      <c r="L39" s="43"/>
      <c r="M39" s="43"/>
      <c r="N39" s="44"/>
      <c r="O39" s="44"/>
      <c r="P39" s="44"/>
      <c r="Q39" s="44"/>
      <c r="R39" s="44"/>
      <c r="S39" s="43"/>
      <c r="T39" s="43"/>
      <c r="U39" s="43"/>
      <c r="V39" s="43"/>
      <c r="W39" s="43"/>
      <c r="X39" s="43"/>
      <c r="Y39" s="43"/>
      <c r="Z39" s="67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4"/>
      <c r="AO39" s="112"/>
      <c r="AP39" s="118"/>
      <c r="AQ39" s="114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5"/>
      <c r="BI39" s="115"/>
      <c r="BJ39" s="115"/>
      <c r="BK39" s="115"/>
      <c r="BL39" s="115"/>
      <c r="BM39" s="115"/>
      <c r="BN39" s="115"/>
      <c r="BO39" s="115"/>
      <c r="BP39" s="115"/>
      <c r="BQ39" s="116"/>
      <c r="BR39" s="115"/>
      <c r="BS39" s="115"/>
      <c r="BT39" s="115"/>
      <c r="BU39" s="115"/>
    </row>
    <row r="40" spans="1:73" s="117" customFormat="1" ht="30" customHeight="1" x14ac:dyDescent="0.25">
      <c r="A40" s="62"/>
      <c r="B40" s="107" t="s">
        <v>128</v>
      </c>
      <c r="C40" s="99" t="s">
        <v>129</v>
      </c>
      <c r="D40" s="109">
        <v>64400</v>
      </c>
      <c r="E40" s="66" t="s">
        <v>94</v>
      </c>
      <c r="F40" s="67"/>
      <c r="G40" s="67"/>
      <c r="H40" s="67"/>
      <c r="I40" s="68"/>
      <c r="J40" s="43"/>
      <c r="K40" s="43"/>
      <c r="L40" s="43"/>
      <c r="M40" s="43"/>
      <c r="N40" s="44"/>
      <c r="O40" s="44"/>
      <c r="P40" s="44"/>
      <c r="Q40" s="44"/>
      <c r="R40" s="44"/>
      <c r="S40" s="43"/>
      <c r="T40" s="43"/>
      <c r="U40" s="43"/>
      <c r="V40" s="43"/>
      <c r="W40" s="43"/>
      <c r="X40" s="43"/>
      <c r="Y40" s="43"/>
      <c r="Z40" s="67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4"/>
      <c r="AO40" s="112"/>
      <c r="AP40" s="118"/>
      <c r="AQ40" s="114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5"/>
      <c r="BI40" s="115"/>
      <c r="BJ40" s="115"/>
      <c r="BK40" s="115"/>
      <c r="BL40" s="115"/>
      <c r="BM40" s="115"/>
      <c r="BN40" s="115"/>
      <c r="BO40" s="115"/>
      <c r="BP40" s="115"/>
      <c r="BQ40" s="116"/>
      <c r="BR40" s="115"/>
      <c r="BS40" s="115"/>
      <c r="BT40" s="115"/>
      <c r="BU40" s="115"/>
    </row>
    <row r="41" spans="1:73" s="117" customFormat="1" ht="30" customHeight="1" x14ac:dyDescent="0.25">
      <c r="A41" s="119"/>
      <c r="B41" s="107" t="s">
        <v>128</v>
      </c>
      <c r="C41" s="99" t="s">
        <v>130</v>
      </c>
      <c r="D41" s="109">
        <v>64400</v>
      </c>
      <c r="E41" s="66" t="s">
        <v>94</v>
      </c>
      <c r="F41" s="67"/>
      <c r="G41" s="67"/>
      <c r="H41" s="67"/>
      <c r="I41" s="68"/>
      <c r="J41" s="43"/>
      <c r="K41" s="43"/>
      <c r="L41" s="43"/>
      <c r="M41" s="43"/>
      <c r="N41" s="44"/>
      <c r="O41" s="44"/>
      <c r="P41" s="44"/>
      <c r="Q41" s="44"/>
      <c r="R41" s="44"/>
      <c r="S41" s="43"/>
      <c r="T41" s="43"/>
      <c r="U41" s="43"/>
      <c r="V41" s="43"/>
      <c r="W41" s="43"/>
      <c r="X41" s="43"/>
      <c r="Y41" s="43"/>
      <c r="Z41" s="67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4"/>
      <c r="AO41" s="112"/>
      <c r="AP41" s="118"/>
      <c r="AQ41" s="114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5"/>
      <c r="BI41" s="115"/>
      <c r="BJ41" s="115"/>
      <c r="BK41" s="115"/>
      <c r="BL41" s="115"/>
      <c r="BM41" s="115"/>
      <c r="BN41" s="115"/>
      <c r="BO41" s="115"/>
      <c r="BP41" s="115"/>
      <c r="BQ41" s="116"/>
      <c r="BR41" s="115"/>
      <c r="BS41" s="115"/>
      <c r="BT41" s="115"/>
      <c r="BU41" s="115"/>
    </row>
    <row r="42" spans="1:73" s="117" customFormat="1" ht="30" customHeight="1" x14ac:dyDescent="0.25">
      <c r="A42" s="119"/>
      <c r="B42" s="107" t="s">
        <v>131</v>
      </c>
      <c r="C42" s="99" t="s">
        <v>132</v>
      </c>
      <c r="D42" s="109">
        <v>88504.5</v>
      </c>
      <c r="E42" s="66" t="s">
        <v>94</v>
      </c>
      <c r="F42" s="67"/>
      <c r="G42" s="67"/>
      <c r="H42" s="67"/>
      <c r="I42" s="68"/>
      <c r="J42" s="43"/>
      <c r="K42" s="43"/>
      <c r="L42" s="43"/>
      <c r="M42" s="43"/>
      <c r="N42" s="44"/>
      <c r="O42" s="44"/>
      <c r="P42" s="44"/>
      <c r="Q42" s="44"/>
      <c r="R42" s="44"/>
      <c r="S42" s="43"/>
      <c r="T42" s="43"/>
      <c r="U42" s="43"/>
      <c r="V42" s="43"/>
      <c r="W42" s="43"/>
      <c r="X42" s="43"/>
      <c r="Y42" s="43"/>
      <c r="Z42" s="67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4"/>
      <c r="AO42" s="112"/>
      <c r="AP42" s="118"/>
      <c r="AQ42" s="114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5"/>
      <c r="BI42" s="115"/>
      <c r="BJ42" s="115"/>
      <c r="BK42" s="115"/>
      <c r="BL42" s="115"/>
      <c r="BM42" s="115"/>
      <c r="BN42" s="115"/>
      <c r="BO42" s="115"/>
      <c r="BP42" s="115"/>
      <c r="BQ42" s="116"/>
      <c r="BR42" s="115"/>
      <c r="BS42" s="115"/>
      <c r="BT42" s="115"/>
      <c r="BU42" s="115"/>
    </row>
    <row r="43" spans="1:73" s="117" customFormat="1" ht="30" customHeight="1" x14ac:dyDescent="0.25">
      <c r="A43" s="119"/>
      <c r="B43" s="107" t="s">
        <v>133</v>
      </c>
      <c r="C43" s="99" t="s">
        <v>134</v>
      </c>
      <c r="D43" s="109">
        <v>153282</v>
      </c>
      <c r="E43" s="66" t="s">
        <v>94</v>
      </c>
      <c r="F43" s="67"/>
      <c r="G43" s="67"/>
      <c r="H43" s="67"/>
      <c r="I43" s="68"/>
      <c r="J43" s="43"/>
      <c r="K43" s="43"/>
      <c r="L43" s="43"/>
      <c r="M43" s="43"/>
      <c r="N43" s="44"/>
      <c r="O43" s="44"/>
      <c r="P43" s="44"/>
      <c r="Q43" s="44"/>
      <c r="R43" s="44"/>
      <c r="S43" s="43"/>
      <c r="T43" s="43"/>
      <c r="U43" s="43"/>
      <c r="V43" s="43"/>
      <c r="W43" s="43"/>
      <c r="X43" s="43"/>
      <c r="Y43" s="43"/>
      <c r="Z43" s="67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4"/>
      <c r="AO43" s="112"/>
      <c r="AP43" s="118"/>
      <c r="AQ43" s="114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5"/>
      <c r="BI43" s="115"/>
      <c r="BJ43" s="115"/>
      <c r="BK43" s="115"/>
      <c r="BL43" s="115"/>
      <c r="BM43" s="115"/>
      <c r="BN43" s="115"/>
      <c r="BO43" s="115"/>
      <c r="BP43" s="115"/>
      <c r="BQ43" s="116"/>
      <c r="BR43" s="115"/>
      <c r="BS43" s="115"/>
      <c r="BT43" s="115"/>
      <c r="BU43" s="115"/>
    </row>
    <row r="44" spans="1:73" s="117" customFormat="1" ht="30" customHeight="1" x14ac:dyDescent="0.25">
      <c r="A44" s="119"/>
      <c r="B44" s="107" t="s">
        <v>135</v>
      </c>
      <c r="C44" s="99" t="s">
        <v>136</v>
      </c>
      <c r="D44" s="109">
        <v>15000</v>
      </c>
      <c r="E44" s="66" t="s">
        <v>94</v>
      </c>
      <c r="F44" s="67"/>
      <c r="G44" s="67"/>
      <c r="H44" s="67"/>
      <c r="I44" s="68"/>
      <c r="J44" s="43"/>
      <c r="K44" s="43"/>
      <c r="L44" s="43"/>
      <c r="M44" s="43"/>
      <c r="N44" s="44"/>
      <c r="O44" s="44"/>
      <c r="P44" s="44"/>
      <c r="Q44" s="44"/>
      <c r="R44" s="44"/>
      <c r="S44" s="43"/>
      <c r="T44" s="43"/>
      <c r="U44" s="43"/>
      <c r="V44" s="43"/>
      <c r="W44" s="43"/>
      <c r="X44" s="43"/>
      <c r="Y44" s="43"/>
      <c r="Z44" s="67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4"/>
      <c r="AO44" s="112"/>
      <c r="AP44" s="118"/>
      <c r="AQ44" s="114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5"/>
      <c r="BI44" s="115"/>
      <c r="BJ44" s="115"/>
      <c r="BK44" s="115"/>
      <c r="BL44" s="115"/>
      <c r="BM44" s="115"/>
      <c r="BN44" s="115"/>
      <c r="BO44" s="115"/>
      <c r="BP44" s="115"/>
      <c r="BQ44" s="116"/>
      <c r="BR44" s="115"/>
      <c r="BS44" s="115"/>
      <c r="BT44" s="115"/>
      <c r="BU44" s="115"/>
    </row>
    <row r="45" spans="1:73" s="117" customFormat="1" ht="30" customHeight="1" x14ac:dyDescent="0.25">
      <c r="A45" s="119"/>
      <c r="B45" s="102"/>
      <c r="C45" s="99"/>
      <c r="D45" s="109"/>
      <c r="E45" s="83"/>
      <c r="F45" s="120"/>
      <c r="G45" s="120"/>
      <c r="H45" s="120"/>
      <c r="I45" s="68"/>
      <c r="J45" s="43"/>
      <c r="K45" s="43"/>
      <c r="L45" s="43"/>
      <c r="M45" s="43"/>
      <c r="N45" s="44"/>
      <c r="O45" s="44"/>
      <c r="P45" s="44"/>
      <c r="Q45" s="44"/>
      <c r="R45" s="44"/>
      <c r="S45" s="43"/>
      <c r="T45" s="43"/>
      <c r="U45" s="43"/>
      <c r="V45" s="43"/>
      <c r="W45" s="43"/>
      <c r="X45" s="43"/>
      <c r="Y45" s="43"/>
      <c r="Z45" s="67"/>
      <c r="AA45" s="112"/>
      <c r="AB45" s="112"/>
      <c r="AC45" s="118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4"/>
      <c r="AO45" s="112"/>
      <c r="AP45" s="118"/>
      <c r="AQ45" s="114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5"/>
      <c r="BI45" s="115"/>
      <c r="BJ45" s="115"/>
      <c r="BK45" s="115"/>
      <c r="BL45" s="115"/>
      <c r="BM45" s="115"/>
      <c r="BN45" s="115"/>
      <c r="BO45" s="115"/>
      <c r="BP45" s="116"/>
      <c r="BQ45" s="116"/>
      <c r="BR45" s="115"/>
      <c r="BS45" s="115"/>
      <c r="BT45" s="115"/>
      <c r="BU45" s="115"/>
    </row>
    <row r="46" spans="1:73" s="117" customFormat="1" ht="30" customHeight="1" x14ac:dyDescent="0.25">
      <c r="A46" s="119"/>
      <c r="B46" s="102"/>
      <c r="C46" s="99"/>
      <c r="D46" s="109"/>
      <c r="E46" s="83"/>
      <c r="F46" s="120"/>
      <c r="G46" s="120"/>
      <c r="H46" s="120"/>
      <c r="I46" s="68"/>
      <c r="J46" s="43"/>
      <c r="K46" s="43"/>
      <c r="L46" s="43"/>
      <c r="M46" s="43"/>
      <c r="N46" s="44"/>
      <c r="O46" s="44"/>
      <c r="P46" s="44"/>
      <c r="Q46" s="44"/>
      <c r="R46" s="44"/>
      <c r="S46" s="43"/>
      <c r="T46" s="43"/>
      <c r="U46" s="43"/>
      <c r="V46" s="43"/>
      <c r="W46" s="43"/>
      <c r="X46" s="43"/>
      <c r="Y46" s="43"/>
      <c r="Z46" s="67"/>
      <c r="AA46" s="112"/>
      <c r="AB46" s="112"/>
      <c r="AC46" s="118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4"/>
      <c r="AO46" s="112"/>
      <c r="AP46" s="118"/>
      <c r="AQ46" s="114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5"/>
      <c r="BI46" s="115"/>
      <c r="BJ46" s="115"/>
      <c r="BK46" s="115"/>
      <c r="BL46" s="115"/>
      <c r="BM46" s="115"/>
      <c r="BN46" s="115"/>
      <c r="BO46" s="115"/>
      <c r="BP46" s="116"/>
      <c r="BQ46" s="116"/>
      <c r="BR46" s="115"/>
      <c r="BS46" s="115"/>
      <c r="BT46" s="115"/>
      <c r="BU46" s="115"/>
    </row>
    <row r="47" spans="1:73" s="121" customFormat="1" ht="21" customHeight="1" x14ac:dyDescent="0.25">
      <c r="A47" s="102" t="s">
        <v>137</v>
      </c>
      <c r="B47" s="103" t="s">
        <v>138</v>
      </c>
      <c r="C47" s="117"/>
      <c r="D47" s="105">
        <f>SUM(D48:D52)</f>
        <v>6876515.1600000001</v>
      </c>
      <c r="H47" s="12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67"/>
      <c r="AA47" s="112"/>
      <c r="AB47" s="112"/>
      <c r="AC47" s="118"/>
      <c r="AD47" s="112"/>
      <c r="AE47" s="112"/>
      <c r="AF47" s="112"/>
      <c r="AG47" s="112"/>
      <c r="AH47" s="112"/>
      <c r="AI47" s="112"/>
      <c r="AJ47" s="112"/>
      <c r="AK47" s="112"/>
      <c r="AL47" s="112"/>
      <c r="AM47" s="123"/>
      <c r="AN47" s="112"/>
      <c r="AO47" s="112"/>
      <c r="AP47" s="113"/>
      <c r="AQ47" s="114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5"/>
      <c r="BI47" s="115"/>
      <c r="BJ47" s="115"/>
      <c r="BK47" s="115"/>
      <c r="BL47" s="115"/>
      <c r="BM47" s="115"/>
      <c r="BN47" s="115"/>
      <c r="BO47" s="115"/>
      <c r="BP47" s="116"/>
      <c r="BQ47" s="116"/>
      <c r="BR47" s="115"/>
      <c r="BS47" s="115"/>
      <c r="BT47" s="115"/>
      <c r="BU47" s="115"/>
    </row>
    <row r="48" spans="1:73" s="121" customFormat="1" ht="35.25" customHeight="1" x14ac:dyDescent="0.25">
      <c r="A48" s="124"/>
      <c r="B48" s="102" t="s">
        <v>139</v>
      </c>
      <c r="C48" s="104" t="s">
        <v>140</v>
      </c>
      <c r="D48" s="109">
        <v>5881341.1900000004</v>
      </c>
      <c r="E48" s="66" t="s">
        <v>94</v>
      </c>
      <c r="F48" s="67"/>
      <c r="G48" s="67"/>
      <c r="H48" s="67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67"/>
      <c r="AA48" s="112"/>
      <c r="AB48" s="112"/>
      <c r="AC48" s="118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3"/>
      <c r="AQ48" s="114"/>
      <c r="AR48" s="112"/>
      <c r="AS48" s="112"/>
      <c r="AT48" s="112"/>
      <c r="AU48" s="112"/>
      <c r="AV48" s="112"/>
      <c r="AW48" s="43"/>
      <c r="AX48" s="43"/>
      <c r="AY48" s="43"/>
      <c r="AZ48" s="43"/>
      <c r="BA48" s="43"/>
      <c r="BB48" s="112"/>
      <c r="BC48" s="112"/>
      <c r="BD48" s="112"/>
      <c r="BE48" s="112"/>
      <c r="BF48" s="112"/>
      <c r="BG48" s="112"/>
      <c r="BH48" s="115"/>
      <c r="BI48" s="115"/>
      <c r="BJ48" s="115"/>
      <c r="BK48" s="115"/>
      <c r="BL48" s="115"/>
      <c r="BM48" s="115"/>
      <c r="BN48" s="115"/>
      <c r="BO48" s="115"/>
      <c r="BP48" s="115"/>
      <c r="BQ48" s="116"/>
      <c r="BR48" s="115"/>
      <c r="BS48" s="115"/>
      <c r="BT48" s="115"/>
      <c r="BU48" s="115"/>
    </row>
    <row r="49" spans="1:123" s="125" customFormat="1" ht="28.5" customHeight="1" x14ac:dyDescent="0.25">
      <c r="A49" s="119"/>
      <c r="B49" s="102" t="s">
        <v>141</v>
      </c>
      <c r="C49" s="104" t="s">
        <v>142</v>
      </c>
      <c r="D49" s="109">
        <v>418401.41</v>
      </c>
      <c r="E49" s="66" t="s">
        <v>94</v>
      </c>
      <c r="F49" s="67"/>
      <c r="G49" s="67"/>
      <c r="H49" s="67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67"/>
      <c r="AA49" s="112"/>
      <c r="AB49" s="112"/>
      <c r="AC49" s="118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3"/>
      <c r="AQ49" s="114"/>
      <c r="AR49" s="112"/>
      <c r="AS49" s="112"/>
      <c r="AT49" s="112"/>
      <c r="AU49" s="112"/>
      <c r="AV49" s="112"/>
      <c r="AW49" s="43"/>
      <c r="AX49" s="43"/>
      <c r="AY49" s="43"/>
      <c r="AZ49" s="43"/>
      <c r="BA49" s="43"/>
      <c r="BB49" s="112"/>
      <c r="BC49" s="112"/>
      <c r="BD49" s="112"/>
      <c r="BE49" s="112"/>
      <c r="BF49" s="112"/>
      <c r="BG49" s="112"/>
      <c r="BH49" s="115"/>
      <c r="BI49" s="115"/>
      <c r="BJ49" s="115"/>
      <c r="BK49" s="115"/>
      <c r="BL49" s="115"/>
      <c r="BM49" s="115"/>
      <c r="BN49" s="115"/>
      <c r="BO49" s="115"/>
      <c r="BP49" s="115"/>
      <c r="BQ49" s="116"/>
      <c r="BR49" s="115"/>
      <c r="BS49" s="115"/>
      <c r="BT49" s="115"/>
      <c r="BU49" s="115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</row>
    <row r="50" spans="1:123" s="125" customFormat="1" ht="28.5" customHeight="1" x14ac:dyDescent="0.25">
      <c r="A50" s="126"/>
      <c r="B50" s="102" t="s">
        <v>143</v>
      </c>
      <c r="C50" s="104" t="s">
        <v>144</v>
      </c>
      <c r="D50" s="109">
        <v>194979</v>
      </c>
      <c r="E50" s="66" t="s">
        <v>94</v>
      </c>
      <c r="F50" s="67"/>
      <c r="G50" s="67"/>
      <c r="H50" s="67"/>
      <c r="I50" s="112"/>
      <c r="J50" s="112"/>
      <c r="K50" s="112"/>
      <c r="L50" s="112"/>
      <c r="M50" s="112"/>
      <c r="N50" s="112"/>
      <c r="O50" s="112"/>
      <c r="P50" s="112"/>
      <c r="Q50" s="112"/>
      <c r="R50" s="127"/>
      <c r="S50" s="112"/>
      <c r="T50" s="112"/>
      <c r="U50" s="112"/>
      <c r="V50" s="112"/>
      <c r="W50" s="112"/>
      <c r="X50" s="112"/>
      <c r="Y50" s="112"/>
      <c r="Z50" s="67"/>
      <c r="AA50" s="112"/>
      <c r="AB50" s="112"/>
      <c r="AC50" s="118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3"/>
      <c r="AQ50" s="114"/>
      <c r="AR50" s="112"/>
      <c r="AS50" s="112"/>
      <c r="AT50" s="112"/>
      <c r="AU50" s="112"/>
      <c r="AV50" s="112"/>
      <c r="AW50" s="43"/>
      <c r="AX50" s="43"/>
      <c r="AY50" s="43"/>
      <c r="AZ50" s="43"/>
      <c r="BA50" s="43"/>
      <c r="BB50" s="112"/>
      <c r="BC50" s="112"/>
      <c r="BD50" s="112"/>
      <c r="BE50" s="112"/>
      <c r="BF50" s="112"/>
      <c r="BG50" s="112"/>
      <c r="BH50" s="115"/>
      <c r="BI50" s="115"/>
      <c r="BJ50" s="115"/>
      <c r="BK50" s="115"/>
      <c r="BL50" s="115"/>
      <c r="BM50" s="115"/>
      <c r="BN50" s="115"/>
      <c r="BO50" s="115"/>
      <c r="BP50" s="115"/>
      <c r="BQ50" s="116"/>
      <c r="BR50" s="115"/>
      <c r="BS50" s="115"/>
      <c r="BT50" s="115"/>
      <c r="BU50" s="115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</row>
    <row r="51" spans="1:123" s="125" customFormat="1" ht="28.5" customHeight="1" x14ac:dyDescent="0.25">
      <c r="A51" s="126"/>
      <c r="B51" s="102" t="s">
        <v>145</v>
      </c>
      <c r="C51" s="104" t="s">
        <v>146</v>
      </c>
      <c r="D51" s="109">
        <v>10000</v>
      </c>
      <c r="E51" s="66" t="s">
        <v>94</v>
      </c>
      <c r="F51" s="67"/>
      <c r="G51" s="67"/>
      <c r="H51" s="67"/>
      <c r="I51" s="112"/>
      <c r="J51" s="112"/>
      <c r="K51" s="112"/>
      <c r="L51" s="112"/>
      <c r="M51" s="112"/>
      <c r="N51" s="112"/>
      <c r="O51" s="112"/>
      <c r="P51" s="112"/>
      <c r="Q51" s="112"/>
      <c r="R51" s="127"/>
      <c r="S51" s="112"/>
      <c r="T51" s="112"/>
      <c r="U51" s="112"/>
      <c r="V51" s="112"/>
      <c r="W51" s="112"/>
      <c r="X51" s="112"/>
      <c r="Y51" s="112"/>
      <c r="Z51" s="67"/>
      <c r="AA51" s="112"/>
      <c r="AB51" s="112"/>
      <c r="AC51" s="118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3"/>
      <c r="AQ51" s="114"/>
      <c r="AR51" s="112"/>
      <c r="AS51" s="112"/>
      <c r="AT51" s="112"/>
      <c r="AU51" s="112"/>
      <c r="AV51" s="112"/>
      <c r="AW51" s="43"/>
      <c r="AX51" s="43"/>
      <c r="AY51" s="43"/>
      <c r="AZ51" s="43"/>
      <c r="BA51" s="43"/>
      <c r="BB51" s="112"/>
      <c r="BC51" s="112"/>
      <c r="BD51" s="112"/>
      <c r="BE51" s="112"/>
      <c r="BF51" s="112"/>
      <c r="BG51" s="112"/>
      <c r="BH51" s="115"/>
      <c r="BI51" s="115"/>
      <c r="BJ51" s="115"/>
      <c r="BK51" s="115"/>
      <c r="BL51" s="115"/>
      <c r="BM51" s="115"/>
      <c r="BN51" s="115"/>
      <c r="BO51" s="115"/>
      <c r="BP51" s="115"/>
      <c r="BQ51" s="116"/>
      <c r="BR51" s="115"/>
      <c r="BS51" s="115"/>
      <c r="BT51" s="115"/>
      <c r="BU51" s="115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</row>
    <row r="52" spans="1:123" s="125" customFormat="1" ht="28.5" customHeight="1" x14ac:dyDescent="0.25">
      <c r="A52" s="126"/>
      <c r="B52" s="102" t="s">
        <v>147</v>
      </c>
      <c r="C52" s="104" t="s">
        <v>148</v>
      </c>
      <c r="D52" s="109">
        <v>371793.56</v>
      </c>
      <c r="E52" s="66" t="s">
        <v>94</v>
      </c>
      <c r="F52" s="67"/>
      <c r="G52" s="67"/>
      <c r="H52" s="67"/>
      <c r="I52" s="112"/>
      <c r="J52" s="112"/>
      <c r="K52" s="112"/>
      <c r="L52" s="112"/>
      <c r="M52" s="112"/>
      <c r="N52" s="112"/>
      <c r="O52" s="112"/>
      <c r="P52" s="112"/>
      <c r="Q52" s="112"/>
      <c r="R52" s="127"/>
      <c r="S52" s="112"/>
      <c r="T52" s="112"/>
      <c r="U52" s="112"/>
      <c r="V52" s="112"/>
      <c r="W52" s="112"/>
      <c r="X52" s="112"/>
      <c r="Y52" s="112"/>
      <c r="Z52" s="67"/>
      <c r="AA52" s="112"/>
      <c r="AB52" s="112"/>
      <c r="AC52" s="118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3"/>
      <c r="AQ52" s="114"/>
      <c r="AR52" s="112"/>
      <c r="AS52" s="112"/>
      <c r="AT52" s="112"/>
      <c r="AU52" s="112"/>
      <c r="AV52" s="112"/>
      <c r="AW52" s="43"/>
      <c r="AX52" s="43"/>
      <c r="AY52" s="43"/>
      <c r="AZ52" s="43"/>
      <c r="BA52" s="43"/>
      <c r="BB52" s="112"/>
      <c r="BC52" s="112"/>
      <c r="BD52" s="112"/>
      <c r="BE52" s="112"/>
      <c r="BF52" s="112"/>
      <c r="BG52" s="112"/>
      <c r="BH52" s="115"/>
      <c r="BI52" s="115"/>
      <c r="BJ52" s="115"/>
      <c r="BK52" s="115"/>
      <c r="BL52" s="115"/>
      <c r="BM52" s="115"/>
      <c r="BN52" s="115"/>
      <c r="BO52" s="115"/>
      <c r="BP52" s="115"/>
      <c r="BQ52" s="116"/>
      <c r="BR52" s="115"/>
      <c r="BS52" s="115"/>
      <c r="BT52" s="115"/>
      <c r="BU52" s="115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</row>
    <row r="53" spans="1:123" s="125" customFormat="1" ht="28.5" customHeight="1" x14ac:dyDescent="0.25">
      <c r="A53" s="126"/>
      <c r="B53" s="102"/>
      <c r="C53" s="104"/>
      <c r="D53" s="109"/>
      <c r="E53" s="66"/>
      <c r="F53" s="67"/>
      <c r="G53" s="67"/>
      <c r="H53" s="67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67"/>
      <c r="AA53" s="112"/>
      <c r="AB53" s="112"/>
      <c r="AC53" s="118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3"/>
      <c r="AQ53" s="114"/>
      <c r="AR53" s="112"/>
      <c r="AS53" s="112"/>
      <c r="AT53" s="112"/>
      <c r="AU53" s="112"/>
      <c r="AV53" s="112"/>
      <c r="AW53" s="43"/>
      <c r="AX53" s="43"/>
      <c r="AY53" s="43"/>
      <c r="AZ53" s="43"/>
      <c r="BA53" s="43"/>
      <c r="BB53" s="112"/>
      <c r="BC53" s="112"/>
      <c r="BD53" s="112"/>
      <c r="BE53" s="112"/>
      <c r="BF53" s="112"/>
      <c r="BG53" s="112"/>
      <c r="BH53" s="115"/>
      <c r="BI53" s="115"/>
      <c r="BJ53" s="115"/>
      <c r="BK53" s="115"/>
      <c r="BL53" s="115"/>
      <c r="BM53" s="115"/>
      <c r="BN53" s="115"/>
      <c r="BO53" s="115"/>
      <c r="BP53" s="115"/>
      <c r="BQ53" s="116"/>
      <c r="BR53" s="115"/>
      <c r="BS53" s="115"/>
      <c r="BT53" s="115"/>
      <c r="BU53" s="115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21"/>
      <c r="DS53" s="121"/>
    </row>
    <row r="54" spans="1:123" s="125" customFormat="1" ht="28.5" customHeight="1" x14ac:dyDescent="0.25">
      <c r="A54" s="102" t="s">
        <v>137</v>
      </c>
      <c r="B54" s="103" t="s">
        <v>149</v>
      </c>
      <c r="C54" s="117"/>
      <c r="D54" s="105">
        <f>SUM(D55:D57)</f>
        <v>2434791.5100000002</v>
      </c>
      <c r="E54" s="66"/>
      <c r="F54" s="67"/>
      <c r="G54" s="67"/>
      <c r="H54" s="67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67"/>
      <c r="AA54" s="112"/>
      <c r="AB54" s="112"/>
      <c r="AC54" s="118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3"/>
      <c r="AQ54" s="114"/>
      <c r="AR54" s="112"/>
      <c r="AS54" s="112"/>
      <c r="AT54" s="112"/>
      <c r="AU54" s="112"/>
      <c r="AV54" s="112"/>
      <c r="AW54" s="43"/>
      <c r="AX54" s="43"/>
      <c r="AY54" s="43"/>
      <c r="AZ54" s="43"/>
      <c r="BA54" s="43"/>
      <c r="BB54" s="112"/>
      <c r="BC54" s="112"/>
      <c r="BD54" s="112"/>
      <c r="BE54" s="112"/>
      <c r="BF54" s="112"/>
      <c r="BG54" s="112"/>
      <c r="BH54" s="115"/>
      <c r="BI54" s="115"/>
      <c r="BJ54" s="115"/>
      <c r="BK54" s="115"/>
      <c r="BL54" s="115"/>
      <c r="BM54" s="115"/>
      <c r="BN54" s="115"/>
      <c r="BO54" s="115"/>
      <c r="BP54" s="115"/>
      <c r="BQ54" s="116"/>
      <c r="BR54" s="115"/>
      <c r="BS54" s="115"/>
      <c r="BT54" s="115"/>
      <c r="BU54" s="115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  <c r="DO54" s="121"/>
      <c r="DP54" s="121"/>
      <c r="DQ54" s="121"/>
      <c r="DR54" s="121"/>
      <c r="DS54" s="121"/>
    </row>
    <row r="55" spans="1:123" s="125" customFormat="1" ht="28.5" customHeight="1" x14ac:dyDescent="0.25">
      <c r="A55" s="128"/>
      <c r="B55" s="102" t="s">
        <v>150</v>
      </c>
      <c r="C55" s="99" t="s">
        <v>151</v>
      </c>
      <c r="D55" s="109">
        <v>379080</v>
      </c>
      <c r="E55" s="66" t="s">
        <v>152</v>
      </c>
      <c r="F55" s="67"/>
      <c r="G55" s="67"/>
      <c r="H55" s="67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67"/>
      <c r="AA55" s="112"/>
      <c r="AB55" s="112"/>
      <c r="AC55" s="118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3"/>
      <c r="AQ55" s="114"/>
      <c r="AR55" s="112"/>
      <c r="AS55" s="112"/>
      <c r="AT55" s="112"/>
      <c r="AU55" s="112"/>
      <c r="AV55" s="112"/>
      <c r="AW55" s="43"/>
      <c r="AX55" s="43"/>
      <c r="AY55" s="43"/>
      <c r="AZ55" s="43"/>
      <c r="BA55" s="43"/>
      <c r="BB55" s="112"/>
      <c r="BC55" s="112"/>
      <c r="BD55" s="112"/>
      <c r="BE55" s="112"/>
      <c r="BF55" s="112"/>
      <c r="BG55" s="112"/>
      <c r="BH55" s="115"/>
      <c r="BI55" s="115"/>
      <c r="BJ55" s="115"/>
      <c r="BK55" s="115"/>
      <c r="BL55" s="115"/>
      <c r="BM55" s="115"/>
      <c r="BN55" s="115"/>
      <c r="BO55" s="115"/>
      <c r="BP55" s="115"/>
      <c r="BQ55" s="116"/>
      <c r="BR55" s="115"/>
      <c r="BS55" s="115"/>
      <c r="BT55" s="115"/>
      <c r="BU55" s="115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</row>
    <row r="56" spans="1:123" s="125" customFormat="1" ht="28.5" customHeight="1" x14ac:dyDescent="0.25">
      <c r="A56" s="128"/>
      <c r="B56" s="129" t="s">
        <v>139</v>
      </c>
      <c r="C56" s="104" t="s">
        <v>153</v>
      </c>
      <c r="D56" s="109">
        <v>1485258.1</v>
      </c>
      <c r="E56" s="66" t="s">
        <v>36</v>
      </c>
      <c r="F56" s="67">
        <f>D56</f>
        <v>1485258.1</v>
      </c>
      <c r="G56" s="67">
        <v>26761</v>
      </c>
      <c r="H56" s="67">
        <f>F56+G56</f>
        <v>1512019.1</v>
      </c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67"/>
      <c r="AA56" s="112"/>
      <c r="AB56" s="112"/>
      <c r="AC56" s="118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3"/>
      <c r="AQ56" s="114"/>
      <c r="AR56" s="112"/>
      <c r="AS56" s="112"/>
      <c r="AT56" s="112"/>
      <c r="AU56" s="112"/>
      <c r="AV56" s="112"/>
      <c r="AW56" s="43"/>
      <c r="AX56" s="43"/>
      <c r="AY56" s="43"/>
      <c r="AZ56" s="43"/>
      <c r="BA56" s="43"/>
      <c r="BB56" s="112"/>
      <c r="BC56" s="112"/>
      <c r="BD56" s="112"/>
      <c r="BE56" s="112"/>
      <c r="BF56" s="112"/>
      <c r="BG56" s="112"/>
      <c r="BH56" s="115"/>
      <c r="BI56" s="115"/>
      <c r="BJ56" s="115"/>
      <c r="BK56" s="115"/>
      <c r="BL56" s="115"/>
      <c r="BM56" s="115"/>
      <c r="BN56" s="115"/>
      <c r="BO56" s="115"/>
      <c r="BP56" s="115"/>
      <c r="BQ56" s="116"/>
      <c r="BR56" s="115"/>
      <c r="BS56" s="115"/>
      <c r="BT56" s="115"/>
      <c r="BU56" s="115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  <c r="DS56" s="121"/>
    </row>
    <row r="57" spans="1:123" s="125" customFormat="1" ht="28.5" customHeight="1" x14ac:dyDescent="0.25">
      <c r="A57" s="126"/>
      <c r="B57" s="129" t="s">
        <v>154</v>
      </c>
      <c r="C57" s="99" t="s">
        <v>155</v>
      </c>
      <c r="D57" s="109">
        <v>570453.41</v>
      </c>
      <c r="E57" s="66" t="s">
        <v>35</v>
      </c>
      <c r="F57" s="67">
        <f>D57</f>
        <v>570453.41</v>
      </c>
      <c r="G57" s="67">
        <v>10278</v>
      </c>
      <c r="H57" s="67">
        <f>F57+G57</f>
        <v>580731.41</v>
      </c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67"/>
      <c r="AA57" s="112"/>
      <c r="AB57" s="112"/>
      <c r="AC57" s="118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3"/>
      <c r="AQ57" s="114"/>
      <c r="AR57" s="112"/>
      <c r="AS57" s="112"/>
      <c r="AT57" s="112"/>
      <c r="AU57" s="112"/>
      <c r="AV57" s="112"/>
      <c r="AW57" s="43"/>
      <c r="AX57" s="43"/>
      <c r="AY57" s="43"/>
      <c r="AZ57" s="43"/>
      <c r="BA57" s="43"/>
      <c r="BB57" s="112"/>
      <c r="BC57" s="112"/>
      <c r="BD57" s="112"/>
      <c r="BE57" s="112"/>
      <c r="BF57" s="112"/>
      <c r="BG57" s="112"/>
      <c r="BH57" s="115"/>
      <c r="BI57" s="115"/>
      <c r="BJ57" s="115"/>
      <c r="BK57" s="115"/>
      <c r="BL57" s="115"/>
      <c r="BM57" s="115"/>
      <c r="BN57" s="115"/>
      <c r="BO57" s="115"/>
      <c r="BP57" s="115"/>
      <c r="BQ57" s="116"/>
      <c r="BR57" s="115"/>
      <c r="BS57" s="115"/>
      <c r="BT57" s="115"/>
      <c r="BU57" s="115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</row>
    <row r="58" spans="1:123" s="125" customFormat="1" ht="28.5" customHeight="1" x14ac:dyDescent="0.25">
      <c r="A58" s="126"/>
      <c r="B58" s="129"/>
      <c r="C58" s="130"/>
      <c r="D58" s="109"/>
      <c r="E58" s="66"/>
      <c r="F58" s="67"/>
      <c r="G58" s="67"/>
      <c r="H58" s="67"/>
      <c r="I58" s="131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67"/>
      <c r="AA58" s="112"/>
      <c r="AB58" s="112"/>
      <c r="AC58" s="118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3"/>
      <c r="AQ58" s="114"/>
      <c r="AR58" s="112"/>
      <c r="AS58" s="112"/>
      <c r="AT58" s="112"/>
      <c r="AU58" s="112"/>
      <c r="AV58" s="112"/>
      <c r="AW58" s="43"/>
      <c r="AX58" s="43"/>
      <c r="AY58" s="43"/>
      <c r="AZ58" s="43"/>
      <c r="BA58" s="43"/>
      <c r="BB58" s="112"/>
      <c r="BC58" s="112"/>
      <c r="BD58" s="112"/>
      <c r="BE58" s="112"/>
      <c r="BF58" s="112"/>
      <c r="BG58" s="112"/>
      <c r="BH58" s="115"/>
      <c r="BI58" s="115"/>
      <c r="BJ58" s="115"/>
      <c r="BK58" s="115"/>
      <c r="BL58" s="115"/>
      <c r="BM58" s="115"/>
      <c r="BN58" s="115"/>
      <c r="BO58" s="115"/>
      <c r="BP58" s="115"/>
      <c r="BQ58" s="116"/>
      <c r="BR58" s="115"/>
      <c r="BS58" s="115"/>
      <c r="BT58" s="115"/>
      <c r="BU58" s="115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</row>
    <row r="59" spans="1:123" s="145" customFormat="1" ht="28.5" customHeight="1" x14ac:dyDescent="0.25">
      <c r="A59" s="132"/>
      <c r="B59" s="133"/>
      <c r="C59" s="134"/>
      <c r="D59" s="135"/>
      <c r="E59" s="136"/>
      <c r="F59" s="137"/>
      <c r="G59" s="137"/>
      <c r="H59" s="137"/>
      <c r="I59" s="138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7"/>
      <c r="AA59" s="139"/>
      <c r="AB59" s="139"/>
      <c r="AC59" s="140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41"/>
      <c r="AQ59" s="138"/>
      <c r="AR59" s="139"/>
      <c r="AS59" s="139"/>
      <c r="AT59" s="139"/>
      <c r="AU59" s="139"/>
      <c r="AV59" s="139"/>
      <c r="AW59" s="142"/>
      <c r="AX59" s="142"/>
      <c r="AY59" s="142"/>
      <c r="AZ59" s="142"/>
      <c r="BA59" s="142"/>
      <c r="BB59" s="139"/>
      <c r="BC59" s="139"/>
      <c r="BD59" s="139"/>
      <c r="BE59" s="139"/>
      <c r="BF59" s="139"/>
      <c r="BG59" s="139"/>
      <c r="BH59" s="143"/>
      <c r="BI59" s="143"/>
      <c r="BJ59" s="143"/>
      <c r="BK59" s="143"/>
      <c r="BL59" s="143"/>
      <c r="BM59" s="143"/>
      <c r="BN59" s="143"/>
      <c r="BO59" s="143"/>
      <c r="BP59" s="143"/>
      <c r="BQ59" s="144"/>
      <c r="BR59" s="143"/>
      <c r="BS59" s="143"/>
      <c r="BT59" s="143"/>
      <c r="BU59" s="143"/>
    </row>
    <row r="60" spans="1:123" s="151" customFormat="1" ht="30" customHeight="1" x14ac:dyDescent="0.25">
      <c r="A60" s="126"/>
      <c r="B60" s="129"/>
      <c r="C60" s="99"/>
      <c r="D60" s="67"/>
      <c r="E60" s="66"/>
      <c r="F60" s="67"/>
      <c r="G60" s="67"/>
      <c r="H60" s="67"/>
      <c r="I60" s="146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4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48"/>
      <c r="AQ60" s="146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49"/>
      <c r="BI60" s="149"/>
      <c r="BJ60" s="149"/>
      <c r="BK60" s="149"/>
      <c r="BL60" s="149"/>
      <c r="BM60" s="149"/>
      <c r="BN60" s="149"/>
      <c r="BO60" s="149"/>
      <c r="BP60" s="149"/>
      <c r="BQ60" s="150"/>
      <c r="BR60" s="149"/>
      <c r="BS60" s="149"/>
      <c r="BT60" s="149"/>
      <c r="BU60" s="149"/>
    </row>
    <row r="61" spans="1:123" s="125" customFormat="1" ht="17.25" customHeight="1" thickBot="1" x14ac:dyDescent="0.3">
      <c r="A61" s="126"/>
      <c r="B61" s="152"/>
      <c r="C61" s="99"/>
      <c r="D61" s="45"/>
      <c r="E61" s="67"/>
      <c r="F61" s="67"/>
      <c r="G61" s="67"/>
      <c r="H61" s="112"/>
      <c r="I61" s="114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67"/>
      <c r="AA61" s="112"/>
      <c r="AB61" s="112"/>
      <c r="AC61" s="118"/>
      <c r="AD61" s="112"/>
      <c r="AE61" s="112"/>
      <c r="AF61" s="112"/>
      <c r="AG61" s="112"/>
      <c r="AH61" s="112"/>
      <c r="AI61" s="112"/>
      <c r="AJ61" s="112"/>
      <c r="AK61" s="112"/>
      <c r="AL61" s="112"/>
      <c r="AM61" s="123"/>
      <c r="AN61" s="112"/>
      <c r="AO61" s="112"/>
      <c r="AP61" s="113"/>
      <c r="AQ61" s="114"/>
      <c r="AR61" s="112"/>
      <c r="AS61" s="112"/>
      <c r="AT61" s="112"/>
      <c r="AU61" s="112"/>
      <c r="AV61" s="112"/>
      <c r="AW61" s="43"/>
      <c r="AX61" s="43"/>
      <c r="AY61" s="43"/>
      <c r="AZ61" s="43"/>
      <c r="BA61" s="43"/>
      <c r="BB61" s="112"/>
      <c r="BC61" s="112"/>
      <c r="BD61" s="112"/>
      <c r="BE61" s="112"/>
      <c r="BF61" s="112"/>
      <c r="BG61" s="112"/>
      <c r="BH61" s="115"/>
      <c r="BI61" s="115"/>
      <c r="BJ61" s="115"/>
      <c r="BK61" s="115"/>
      <c r="BL61" s="115"/>
      <c r="BM61" s="115"/>
      <c r="BN61" s="115"/>
      <c r="BO61" s="115"/>
      <c r="BP61" s="115"/>
      <c r="BQ61" s="116"/>
      <c r="BR61" s="115"/>
      <c r="BS61" s="115"/>
      <c r="BT61" s="115"/>
      <c r="BU61" s="115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</row>
    <row r="62" spans="1:123" s="125" customFormat="1" ht="28.5" customHeight="1" thickBot="1" x14ac:dyDescent="0.45">
      <c r="A62" s="126"/>
      <c r="B62" s="129"/>
      <c r="C62" s="153"/>
      <c r="D62" s="45"/>
      <c r="F62" s="154" t="s">
        <v>156</v>
      </c>
      <c r="G62" s="122"/>
      <c r="H62" s="112"/>
      <c r="I62" s="112"/>
      <c r="J62" s="112"/>
      <c r="K62" s="112"/>
      <c r="L62" s="112"/>
      <c r="M62" s="155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67"/>
      <c r="AA62" s="112"/>
      <c r="AB62" s="112"/>
      <c r="AC62" s="118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3"/>
      <c r="AQ62" s="114"/>
      <c r="AR62" s="112"/>
      <c r="AS62" s="112"/>
      <c r="AT62" s="112"/>
      <c r="AU62" s="112"/>
      <c r="AV62" s="112"/>
      <c r="AW62" s="43"/>
      <c r="AX62" s="43"/>
      <c r="AY62" s="43"/>
      <c r="AZ62" s="43"/>
      <c r="BA62" s="43"/>
      <c r="BB62" s="112"/>
      <c r="BC62" s="112"/>
      <c r="BD62" s="112"/>
      <c r="BE62" s="112"/>
      <c r="BF62" s="112"/>
      <c r="BG62" s="112"/>
      <c r="BH62" s="115"/>
      <c r="BI62" s="115"/>
      <c r="BJ62" s="115"/>
      <c r="BK62" s="115"/>
      <c r="BL62" s="115"/>
      <c r="BM62" s="115"/>
      <c r="BN62" s="115"/>
      <c r="BO62" s="115"/>
      <c r="BP62" s="115"/>
      <c r="BQ62" s="116"/>
      <c r="BR62" s="115"/>
      <c r="BS62" s="115"/>
      <c r="BT62" s="115"/>
      <c r="BU62" s="115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  <c r="DO62" s="121"/>
      <c r="DP62" s="121"/>
      <c r="DQ62" s="121"/>
      <c r="DR62" s="121"/>
      <c r="DS62" s="121"/>
    </row>
    <row r="63" spans="1:123" s="125" customFormat="1" ht="17.25" customHeight="1" x14ac:dyDescent="0.25">
      <c r="A63" s="156"/>
      <c r="B63" s="129"/>
      <c r="C63" s="153"/>
      <c r="D63" s="67"/>
      <c r="E63" s="122">
        <v>0</v>
      </c>
      <c r="F63" s="157">
        <f>D12+D29+D47</f>
        <v>18397793.850000001</v>
      </c>
      <c r="G63" s="158"/>
      <c r="H63" s="112"/>
      <c r="I63" s="114"/>
      <c r="J63" s="112"/>
      <c r="K63" s="112"/>
      <c r="L63" s="43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67"/>
      <c r="AA63" s="112"/>
      <c r="AB63" s="112"/>
      <c r="AC63" s="118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3"/>
      <c r="AQ63" s="114"/>
      <c r="AR63" s="112"/>
      <c r="AS63" s="112"/>
      <c r="AT63" s="112"/>
      <c r="AU63" s="112"/>
      <c r="AV63" s="112"/>
      <c r="AW63" s="43"/>
      <c r="AX63" s="43"/>
      <c r="AY63" s="43"/>
      <c r="AZ63" s="43"/>
      <c r="BA63" s="43"/>
      <c r="BB63" s="112"/>
      <c r="BC63" s="112"/>
      <c r="BD63" s="112"/>
      <c r="BE63" s="112"/>
      <c r="BF63" s="112"/>
      <c r="BG63" s="112"/>
      <c r="BH63" s="115"/>
      <c r="BI63" s="115"/>
      <c r="BJ63" s="115"/>
      <c r="BK63" s="115"/>
      <c r="BL63" s="115"/>
      <c r="BM63" s="115"/>
      <c r="BN63" s="115"/>
      <c r="BO63" s="115"/>
      <c r="BP63" s="115"/>
      <c r="BQ63" s="116"/>
      <c r="BR63" s="115"/>
      <c r="BS63" s="115"/>
      <c r="BT63" s="115"/>
      <c r="BU63" s="115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  <c r="DO63" s="121"/>
      <c r="DP63" s="121"/>
      <c r="DQ63" s="121"/>
      <c r="DR63" s="121"/>
      <c r="DS63" s="121"/>
    </row>
    <row r="64" spans="1:123" s="125" customFormat="1" ht="18" customHeight="1" x14ac:dyDescent="0.25">
      <c r="A64" s="128"/>
      <c r="B64" s="129"/>
      <c r="C64" s="153"/>
      <c r="D64" s="67"/>
      <c r="E64" s="122">
        <v>1</v>
      </c>
      <c r="F64" s="157">
        <f>D22+D34+D39-D44+D54</f>
        <v>3798669.54</v>
      </c>
      <c r="G64" s="158"/>
      <c r="H64" s="112"/>
      <c r="I64" s="114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67"/>
      <c r="AA64" s="112"/>
      <c r="AB64" s="112"/>
      <c r="AC64" s="118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3"/>
      <c r="AQ64" s="114"/>
      <c r="AR64" s="112"/>
      <c r="AS64" s="112"/>
      <c r="AT64" s="112"/>
      <c r="AU64" s="112"/>
      <c r="AV64" s="112"/>
      <c r="AW64" s="43"/>
      <c r="AX64" s="43"/>
      <c r="AY64" s="43"/>
      <c r="AZ64" s="43"/>
      <c r="BA64" s="43"/>
      <c r="BB64" s="112"/>
      <c r="BC64" s="112"/>
      <c r="BD64" s="112"/>
      <c r="BE64" s="112"/>
      <c r="BF64" s="112"/>
      <c r="BG64" s="112"/>
      <c r="BH64" s="115"/>
      <c r="BI64" s="115"/>
      <c r="BJ64" s="115"/>
      <c r="BK64" s="115"/>
      <c r="BL64" s="115"/>
      <c r="BM64" s="115"/>
      <c r="BN64" s="115"/>
      <c r="BO64" s="115"/>
      <c r="BP64" s="115"/>
      <c r="BQ64" s="116"/>
      <c r="BR64" s="115"/>
      <c r="BS64" s="115"/>
      <c r="BT64" s="115"/>
      <c r="BU64" s="115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1"/>
    </row>
    <row r="65" spans="1:123" s="125" customFormat="1" ht="21.75" customHeight="1" x14ac:dyDescent="0.25">
      <c r="A65" s="126"/>
      <c r="B65" s="129"/>
      <c r="C65" s="153"/>
      <c r="D65" s="45"/>
      <c r="E65" s="122">
        <v>2</v>
      </c>
      <c r="F65" s="157">
        <f>D44</f>
        <v>15000</v>
      </c>
      <c r="G65" s="158" t="e">
        <f>#REF!</f>
        <v>#REF!</v>
      </c>
      <c r="H65" s="112"/>
      <c r="I65" s="114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67"/>
      <c r="AA65" s="112"/>
      <c r="AB65" s="112"/>
      <c r="AC65" s="118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3"/>
      <c r="AQ65" s="114"/>
      <c r="AR65" s="112"/>
      <c r="AS65" s="112"/>
      <c r="AT65" s="112"/>
      <c r="AU65" s="112"/>
      <c r="AV65" s="112"/>
      <c r="AW65" s="43"/>
      <c r="AX65" s="43"/>
      <c r="AY65" s="43"/>
      <c r="AZ65" s="43"/>
      <c r="BA65" s="43"/>
      <c r="BB65" s="112"/>
      <c r="BC65" s="112"/>
      <c r="BD65" s="112"/>
      <c r="BE65" s="112"/>
      <c r="BF65" s="112"/>
      <c r="BG65" s="112"/>
      <c r="BH65" s="115"/>
      <c r="BI65" s="115"/>
      <c r="BJ65" s="115"/>
      <c r="BK65" s="115"/>
      <c r="BL65" s="115"/>
      <c r="BM65" s="115"/>
      <c r="BN65" s="115"/>
      <c r="BO65" s="115"/>
      <c r="BP65" s="115"/>
      <c r="BQ65" s="116"/>
      <c r="BR65" s="115"/>
      <c r="BS65" s="115"/>
      <c r="BT65" s="115"/>
      <c r="BU65" s="115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</row>
    <row r="66" spans="1:123" s="125" customFormat="1" ht="19.5" customHeight="1" x14ac:dyDescent="0.25">
      <c r="A66" s="126"/>
      <c r="B66" s="129"/>
      <c r="C66" s="153"/>
      <c r="D66" s="45"/>
      <c r="E66" s="122">
        <v>5</v>
      </c>
      <c r="F66" s="157"/>
      <c r="G66" s="158"/>
      <c r="H66" s="112"/>
      <c r="I66" s="114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67"/>
      <c r="AA66" s="112"/>
      <c r="AB66" s="112"/>
      <c r="AC66" s="118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3"/>
      <c r="AQ66" s="114"/>
      <c r="AR66" s="112"/>
      <c r="AS66" s="112"/>
      <c r="AT66" s="112"/>
      <c r="AU66" s="112"/>
      <c r="AV66" s="112"/>
      <c r="AW66" s="43"/>
      <c r="AX66" s="43"/>
      <c r="AY66" s="43"/>
      <c r="AZ66" s="43"/>
      <c r="BA66" s="43"/>
      <c r="BB66" s="112"/>
      <c r="BC66" s="112"/>
      <c r="BD66" s="112"/>
      <c r="BE66" s="112"/>
      <c r="BF66" s="112"/>
      <c r="BG66" s="112"/>
      <c r="BH66" s="115"/>
      <c r="BI66" s="115"/>
      <c r="BJ66" s="115"/>
      <c r="BK66" s="115"/>
      <c r="BL66" s="115"/>
      <c r="BM66" s="115"/>
      <c r="BN66" s="115"/>
      <c r="BO66" s="115"/>
      <c r="BP66" s="115"/>
      <c r="BQ66" s="116"/>
      <c r="BR66" s="115"/>
      <c r="BS66" s="115"/>
      <c r="BT66" s="115"/>
      <c r="BU66" s="115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  <c r="DO66" s="121"/>
      <c r="DP66" s="121"/>
      <c r="DQ66" s="121"/>
      <c r="DR66" s="121"/>
      <c r="DS66" s="121"/>
    </row>
    <row r="67" spans="1:123" s="125" customFormat="1" ht="18" customHeight="1" x14ac:dyDescent="0.25">
      <c r="A67" s="126"/>
      <c r="B67" s="129"/>
      <c r="C67" s="153"/>
      <c r="D67" s="45"/>
      <c r="E67" s="122">
        <v>6</v>
      </c>
      <c r="F67" s="157">
        <f>D14+D15</f>
        <v>249752.42</v>
      </c>
      <c r="G67" s="159"/>
      <c r="H67" s="112"/>
      <c r="I67" s="114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67"/>
      <c r="AA67" s="112"/>
      <c r="AB67" s="112"/>
      <c r="AC67" s="118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3"/>
      <c r="AQ67" s="114"/>
      <c r="AR67" s="112"/>
      <c r="AS67" s="112"/>
      <c r="AT67" s="112"/>
      <c r="AU67" s="112"/>
      <c r="AV67" s="112"/>
      <c r="AW67" s="43"/>
      <c r="AX67" s="43"/>
      <c r="AY67" s="43"/>
      <c r="AZ67" s="43"/>
      <c r="BA67" s="43"/>
      <c r="BB67" s="112"/>
      <c r="BC67" s="112"/>
      <c r="BD67" s="112"/>
      <c r="BE67" s="112"/>
      <c r="BF67" s="112"/>
      <c r="BG67" s="112"/>
      <c r="BH67" s="115"/>
      <c r="BI67" s="115"/>
      <c r="BJ67" s="115"/>
      <c r="BK67" s="115"/>
      <c r="BL67" s="115"/>
      <c r="BM67" s="115"/>
      <c r="BN67" s="115"/>
      <c r="BO67" s="115"/>
      <c r="BP67" s="115"/>
      <c r="BQ67" s="116"/>
      <c r="BR67" s="115"/>
      <c r="BS67" s="115"/>
      <c r="BT67" s="115"/>
      <c r="BU67" s="115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  <c r="DO67" s="121"/>
      <c r="DP67" s="121"/>
      <c r="DQ67" s="121"/>
      <c r="DR67" s="121"/>
      <c r="DS67" s="121"/>
    </row>
    <row r="68" spans="1:123" s="125" customFormat="1" ht="15" customHeight="1" x14ac:dyDescent="0.25">
      <c r="A68" s="126"/>
      <c r="B68" s="129"/>
      <c r="C68" s="153"/>
      <c r="D68" s="45"/>
      <c r="E68" s="112"/>
      <c r="F68" s="159"/>
      <c r="G68" s="159" t="e">
        <f>G63+#REF!+G65</f>
        <v>#REF!</v>
      </c>
      <c r="H68" s="112"/>
      <c r="I68" s="114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67"/>
      <c r="AA68" s="112"/>
      <c r="AB68" s="112"/>
      <c r="AC68" s="118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3"/>
      <c r="AQ68" s="114"/>
      <c r="AR68" s="112"/>
      <c r="AS68" s="112"/>
      <c r="AT68" s="112"/>
      <c r="AU68" s="112"/>
      <c r="AV68" s="112"/>
      <c r="AW68" s="112"/>
      <c r="AX68" s="43"/>
      <c r="AY68" s="43"/>
      <c r="AZ68" s="43"/>
      <c r="BA68" s="43"/>
      <c r="BB68" s="112"/>
      <c r="BC68" s="112"/>
      <c r="BD68" s="112"/>
      <c r="BE68" s="112"/>
      <c r="BF68" s="112"/>
      <c r="BG68" s="112"/>
      <c r="BH68" s="115"/>
      <c r="BI68" s="115"/>
      <c r="BJ68" s="115"/>
      <c r="BK68" s="115"/>
      <c r="BL68" s="115"/>
      <c r="BM68" s="115"/>
      <c r="BN68" s="115"/>
      <c r="BO68" s="115"/>
      <c r="BP68" s="115"/>
      <c r="BQ68" s="116"/>
      <c r="BR68" s="115"/>
      <c r="BS68" s="115"/>
      <c r="BT68" s="115"/>
      <c r="BU68" s="115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  <c r="DO68" s="121"/>
      <c r="DP68" s="121"/>
      <c r="DQ68" s="121"/>
      <c r="DR68" s="121"/>
      <c r="DS68" s="121"/>
    </row>
    <row r="69" spans="1:123" s="125" customFormat="1" ht="15.95" customHeight="1" x14ac:dyDescent="0.25">
      <c r="A69" s="126"/>
      <c r="B69" s="129"/>
      <c r="C69" s="153"/>
      <c r="D69" s="45"/>
      <c r="E69" s="43" t="s">
        <v>157</v>
      </c>
      <c r="F69" s="160">
        <f>SUM(F63:F67)</f>
        <v>22461215.810000002</v>
      </c>
      <c r="G69" s="159" t="e">
        <f>F70-G68</f>
        <v>#REF!</v>
      </c>
      <c r="H69" s="112"/>
      <c r="I69" s="114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67"/>
      <c r="AA69" s="112"/>
      <c r="AB69" s="112"/>
      <c r="AC69" s="121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3"/>
      <c r="AQ69" s="114"/>
      <c r="AR69" s="112"/>
      <c r="AS69" s="112"/>
      <c r="AT69" s="112"/>
      <c r="AU69" s="112"/>
      <c r="AV69" s="112"/>
      <c r="AW69" s="43"/>
      <c r="AX69" s="112"/>
      <c r="AY69" s="43"/>
      <c r="AZ69" s="43"/>
      <c r="BA69" s="43"/>
      <c r="BB69" s="112"/>
      <c r="BC69" s="112"/>
      <c r="BD69" s="112"/>
      <c r="BE69" s="112"/>
      <c r="BF69" s="112"/>
      <c r="BG69" s="112"/>
      <c r="BH69" s="115"/>
      <c r="BI69" s="115"/>
      <c r="BJ69" s="115"/>
      <c r="BK69" s="115"/>
      <c r="BL69" s="115"/>
      <c r="BM69" s="115"/>
      <c r="BN69" s="115"/>
      <c r="BO69" s="115"/>
      <c r="BP69" s="115"/>
      <c r="BQ69" s="116"/>
      <c r="BR69" s="115"/>
      <c r="BS69" s="115"/>
      <c r="BT69" s="115"/>
      <c r="BU69" s="115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  <c r="DO69" s="121"/>
      <c r="DP69" s="121"/>
      <c r="DQ69" s="121"/>
      <c r="DR69" s="121"/>
      <c r="DS69" s="121"/>
    </row>
    <row r="70" spans="1:123" ht="15.75" x14ac:dyDescent="0.25">
      <c r="A70" s="126"/>
      <c r="B70" s="129"/>
      <c r="C70" s="153"/>
      <c r="D70" s="45"/>
      <c r="E70" s="67"/>
      <c r="F70" s="159"/>
      <c r="G70" s="159"/>
    </row>
    <row r="71" spans="1:123" ht="15.75" x14ac:dyDescent="0.25">
      <c r="A71" s="126"/>
      <c r="B71" s="129"/>
      <c r="C71" s="153"/>
      <c r="D71" s="45"/>
      <c r="E71" s="45"/>
      <c r="F71" s="162"/>
      <c r="G71" s="159"/>
    </row>
    <row r="72" spans="1:123" ht="15.75" x14ac:dyDescent="0.25">
      <c r="A72" s="126"/>
      <c r="B72" s="129"/>
      <c r="C72" s="153"/>
      <c r="D72" s="45"/>
    </row>
    <row r="73" spans="1:123" ht="15.75" x14ac:dyDescent="0.25">
      <c r="A73" s="126"/>
      <c r="B73" s="129"/>
      <c r="C73" s="153"/>
      <c r="D73" s="45"/>
      <c r="K73" s="163"/>
    </row>
    <row r="74" spans="1:123" ht="15.75" x14ac:dyDescent="0.25">
      <c r="A74" s="126"/>
      <c r="B74" s="129"/>
      <c r="C74" s="153"/>
      <c r="D74" s="45"/>
    </row>
    <row r="75" spans="1:123" ht="15.75" x14ac:dyDescent="0.25">
      <c r="A75" s="126"/>
      <c r="B75" s="129"/>
      <c r="C75" s="153"/>
      <c r="D75" s="45"/>
    </row>
    <row r="76" spans="1:123" ht="15.75" x14ac:dyDescent="0.25">
      <c r="A76" s="126"/>
      <c r="B76" s="129"/>
      <c r="C76" s="153"/>
      <c r="D76" s="45"/>
    </row>
    <row r="77" spans="1:123" ht="15.75" x14ac:dyDescent="0.25">
      <c r="A77" s="126"/>
      <c r="B77" s="129"/>
      <c r="C77" s="153"/>
      <c r="D77" s="45"/>
    </row>
    <row r="78" spans="1:123" ht="15.75" x14ac:dyDescent="0.25">
      <c r="A78" s="126"/>
      <c r="B78" s="129"/>
      <c r="C78" s="153"/>
      <c r="D78" s="45"/>
    </row>
    <row r="79" spans="1:123" ht="15.75" x14ac:dyDescent="0.25">
      <c r="A79" s="126"/>
      <c r="B79" s="129"/>
      <c r="C79" s="153"/>
      <c r="D79" s="45"/>
    </row>
    <row r="80" spans="1:123" ht="15.75" x14ac:dyDescent="0.25">
      <c r="A80" s="126"/>
      <c r="B80" s="129"/>
      <c r="C80" s="153"/>
      <c r="D80" s="45"/>
    </row>
    <row r="82" spans="2:2" x14ac:dyDescent="0.2">
      <c r="B82">
        <f>361747388.55-331736801.95</f>
        <v>30010586.600000024</v>
      </c>
    </row>
    <row r="192" spans="4:4" x14ac:dyDescent="0.2">
      <c r="D192" s="164">
        <v>17000</v>
      </c>
    </row>
  </sheetData>
  <mergeCells count="2">
    <mergeCell ref="A1:C1"/>
    <mergeCell ref="A4:C4"/>
  </mergeCells>
  <phoneticPr fontId="22" type="noConversion"/>
  <pageMargins left="0.15748031496062992" right="0.15748031496062992" top="0" bottom="0" header="0.31496062992125984" footer="0.31496062992125984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MAYO 2023</vt:lpstr>
      <vt:lpstr>'AUXILIAR MAYO 2023'!Área_de_impresión</vt:lpstr>
      <vt:lpstr>'AUXILIAR MAYO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2024-02-12T23:08:58Z</dcterms:created>
  <dcterms:modified xsi:type="dcterms:W3CDTF">2024-02-12T23:11:16Z</dcterms:modified>
</cp:coreProperties>
</file>