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dynamic_transmission_model_HIV_TB_KZN_SA/param_files/calculated_param_gen/raw_input_data/"/>
    </mc:Choice>
  </mc:AlternateContent>
  <xr:revisionPtr revIDLastSave="0" documentId="13_ncr:1_{1A45F728-FBCA-6F4F-91C5-59B1FCD48F1B}" xr6:coauthVersionLast="47" xr6:coauthVersionMax="47" xr10:uidLastSave="{00000000-0000-0000-0000-000000000000}"/>
  <bookViews>
    <workbookView xWindow="10660" yWindow="1660" windowWidth="31720" windowHeight="17440" xr2:uid="{8746729D-6850-0946-BAB2-E3B2F8B99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D4" i="1"/>
  <c r="C4" i="1"/>
  <c r="D3" i="1"/>
  <c r="D7" i="1" s="1"/>
  <c r="C3" i="1"/>
  <c r="B4" i="1"/>
  <c r="B3" i="1"/>
  <c r="D6" i="1" s="1"/>
  <c r="B7" i="1" l="1"/>
  <c r="C5" i="1"/>
  <c r="D5" i="1"/>
  <c r="C7" i="1"/>
  <c r="D8" i="1" s="1"/>
  <c r="B8" i="1" s="1"/>
  <c r="C8" i="1" s="1"/>
  <c r="C6" i="1"/>
</calcChain>
</file>

<file path=xl/sharedStrings.xml><?xml version="1.0" encoding="utf-8"?>
<sst xmlns="http://schemas.openxmlformats.org/spreadsheetml/2006/main" count="13" uniqueCount="12">
  <si>
    <t>recent</t>
  </si>
  <si>
    <t>remote</t>
  </si>
  <si>
    <t>theta_4 pi_{3,6}</t>
  </si>
  <si>
    <t>theta_4 pi_{4,6}</t>
  </si>
  <si>
    <t>pi_5,6 (32% decrease)</t>
  </si>
  <si>
    <t>min</t>
  </si>
  <si>
    <t>max</t>
  </si>
  <si>
    <t>mean</t>
  </si>
  <si>
    <t>assumes ~15% recent, 85% remote</t>
  </si>
  <si>
    <t>weighted sum - 19% recent 81% remote</t>
  </si>
  <si>
    <t>option 2: set max as min</t>
  </si>
  <si>
    <t>assuming 19% recent, 32%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</si>
</sst>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i/>
      <sz val="12"/>
      <color rgb="FF222222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5" fontId="2" fillId="0" borderId="0" xfId="0" applyNumberFormat="1" applyFont="1"/>
    <xf numFmtId="165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93C2-A413-F744-9281-577F65C9173C}">
  <dimension ref="A2:H8"/>
  <sheetViews>
    <sheetView tabSelected="1" zoomScale="226" workbookViewId="0">
      <selection activeCell="B6" sqref="B6"/>
    </sheetView>
  </sheetViews>
  <sheetFormatPr baseColWidth="10" defaultRowHeight="16" x14ac:dyDescent="0.2"/>
  <cols>
    <col min="1" max="1" width="22.83203125" bestFit="1" customWidth="1"/>
    <col min="2" max="2" width="12.6640625" bestFit="1" customWidth="1"/>
    <col min="3" max="4" width="11.1640625" bestFit="1" customWidth="1"/>
  </cols>
  <sheetData>
    <row r="2" spans="1:8" x14ac:dyDescent="0.2">
      <c r="B2" s="1" t="s">
        <v>7</v>
      </c>
      <c r="C2" t="s">
        <v>5</v>
      </c>
      <c r="D2" t="s">
        <v>6</v>
      </c>
    </row>
    <row r="3" spans="1:8" x14ac:dyDescent="0.2">
      <c r="B3" s="3">
        <f>0.025*3</f>
        <v>7.5000000000000011E-2</v>
      </c>
      <c r="C3" s="3">
        <f>(0.025*0.75)*(3*0.75)</f>
        <v>4.2187500000000003E-2</v>
      </c>
      <c r="D3" s="3">
        <f>(0.025*1.25)*(3*1.25)</f>
        <v>0.1171875</v>
      </c>
      <c r="E3" t="s">
        <v>0</v>
      </c>
      <c r="F3" t="s">
        <v>2</v>
      </c>
    </row>
    <row r="4" spans="1:8" x14ac:dyDescent="0.2">
      <c r="B4" s="3">
        <f>0.001*3</f>
        <v>3.0000000000000001E-3</v>
      </c>
      <c r="C4" s="3">
        <f>(0.001*0.75)*(3*0.75)</f>
        <v>1.6875E-3</v>
      </c>
      <c r="D4" s="3">
        <f>(0.001*1.25)*(3*1.25)</f>
        <v>4.6874999999999998E-3</v>
      </c>
      <c r="E4" t="s">
        <v>1</v>
      </c>
      <c r="F4" t="s">
        <v>3</v>
      </c>
    </row>
    <row r="5" spans="1:8" ht="34" customHeight="1" x14ac:dyDescent="0.2">
      <c r="A5" s="6" t="s">
        <v>9</v>
      </c>
      <c r="B5" s="7">
        <f>(B3*0.19)+(B4*(1-0.19))</f>
        <v>1.6680000000000004E-2</v>
      </c>
      <c r="C5" s="7">
        <f t="shared" ref="C5:D5" si="0">(C3*0.19)+(C4*(1-0.19))</f>
        <v>9.3825000000000002E-3</v>
      </c>
      <c r="D5" s="7">
        <f t="shared" si="0"/>
        <v>2.6062500000000002E-2</v>
      </c>
    </row>
    <row r="6" spans="1:8" ht="34" x14ac:dyDescent="0.2">
      <c r="A6" s="5" t="s">
        <v>11</v>
      </c>
      <c r="B6" s="9">
        <f>B5*(1-0.32)</f>
        <v>1.1342400000000001E-2</v>
      </c>
      <c r="C6" s="4">
        <f>B6*0.75</f>
        <v>8.5068000000000001E-3</v>
      </c>
      <c r="D6" s="4">
        <f>B6*1.25</f>
        <v>1.4178000000000001E-2</v>
      </c>
      <c r="F6" s="2" t="s">
        <v>4</v>
      </c>
      <c r="H6" t="s">
        <v>8</v>
      </c>
    </row>
    <row r="7" spans="1:8" ht="34" hidden="1" x14ac:dyDescent="0.2">
      <c r="A7" s="6" t="s">
        <v>9</v>
      </c>
      <c r="B7" s="7">
        <f>(B3*0.19)+(B4*(1-0.81))</f>
        <v>1.4820000000000002E-2</v>
      </c>
      <c r="C7" s="7">
        <f t="shared" ref="C7:D7" si="1">(C3*0.19)+(C4*(1-0.81))</f>
        <v>8.3362499999999999E-3</v>
      </c>
      <c r="D7" s="7">
        <f t="shared" si="1"/>
        <v>2.315625E-2</v>
      </c>
      <c r="F7" s="2"/>
    </row>
    <row r="8" spans="1:8" hidden="1" x14ac:dyDescent="0.2">
      <c r="A8" t="s">
        <v>10</v>
      </c>
      <c r="B8" s="8">
        <f>D8*0.75</f>
        <v>4.2514874999999997E-3</v>
      </c>
      <c r="C8" s="8">
        <f>B8*0.75</f>
        <v>3.1886156249999998E-3</v>
      </c>
      <c r="D8" s="8">
        <f>C7*(1-0.32)</f>
        <v>5.668649999999999E-3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2023-03-22T19:38:54Z</dcterms:created>
  <dcterms:modified xsi:type="dcterms:W3CDTF">2023-04-19T17:46:27Z</dcterms:modified>
</cp:coreProperties>
</file>