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_KZN_SA/results/econ_evaluation/"/>
    </mc:Choice>
  </mc:AlternateContent>
  <xr:revisionPtr revIDLastSave="0" documentId="13_ncr:1_{2945CB37-4791-0A4E-BD9E-1B3AF1103BD0}" xr6:coauthVersionLast="47" xr6:coauthVersionMax="47" xr10:uidLastSave="{00000000-0000-0000-0000-000000000000}"/>
  <bookViews>
    <workbookView xWindow="5460" yWindow="2300" windowWidth="27640" windowHeight="16940" xr2:uid="{A858AABE-A640-4641-9FD5-6F9AB38214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C41" i="1"/>
  <c r="D41" i="1"/>
  <c r="E41" i="1"/>
  <c r="F41" i="1"/>
  <c r="G41" i="1"/>
  <c r="H41" i="1"/>
  <c r="I41" i="1"/>
  <c r="J41" i="1"/>
  <c r="B43" i="1"/>
  <c r="B42" i="1"/>
  <c r="B45" i="1"/>
  <c r="G9" i="1"/>
  <c r="G8" i="1"/>
  <c r="G7" i="1"/>
  <c r="G3" i="1"/>
  <c r="G5" i="1"/>
  <c r="G4" i="1"/>
  <c r="F9" i="1"/>
  <c r="F8" i="1"/>
  <c r="F7" i="1"/>
  <c r="F5" i="1"/>
  <c r="F4" i="1"/>
  <c r="F3" i="1"/>
  <c r="D9" i="1"/>
  <c r="D8" i="1"/>
  <c r="D7" i="1"/>
  <c r="D5" i="1"/>
  <c r="D4" i="1"/>
  <c r="D3" i="1"/>
  <c r="E9" i="1"/>
  <c r="E7" i="1"/>
  <c r="E8" i="1"/>
  <c r="E5" i="1"/>
  <c r="E4" i="1"/>
  <c r="E3" i="1"/>
  <c r="A4" i="1"/>
  <c r="A5" i="1"/>
  <c r="A3" i="1"/>
</calcChain>
</file>

<file path=xl/sharedStrings.xml><?xml version="1.0" encoding="utf-8"?>
<sst xmlns="http://schemas.openxmlformats.org/spreadsheetml/2006/main" count="63" uniqueCount="63">
  <si>
    <t>Program</t>
  </si>
  <si>
    <t>TB deaths</t>
  </si>
  <si>
    <t>TB incident cases</t>
  </si>
  <si>
    <t>YLL</t>
  </si>
  <si>
    <t>YLD</t>
  </si>
  <si>
    <t>DALY</t>
  </si>
  <si>
    <t>Costs</t>
  </si>
  <si>
    <t>Discounted</t>
  </si>
  <si>
    <t>$DTBinc^{total}(p)$</t>
  </si>
  <si>
    <t>$DTBmort^{total}(p)$</t>
  </si>
  <si>
    <t>$DYLL^{total}(p)$</t>
  </si>
  <si>
    <t>$DYLD^{total}(p)$</t>
  </si>
  <si>
    <t>$DDALY^{total}(p)$</t>
  </si>
  <si>
    <t>$Dcosts^{total}(p)$</t>
  </si>
  <si>
    <t>Undiscounted</t>
  </si>
  <si>
    <t>$TBinc^{total}(p)$</t>
  </si>
  <si>
    <t>$TBmort^{total}(p)$</t>
  </si>
  <si>
    <t>$YLL^{total}(p)$</t>
  </si>
  <si>
    <t>$YLD^{total}(p)$</t>
  </si>
  <si>
    <t>$DALY^{total}(p)$</t>
  </si>
  <si>
    <t>$Costs^{total}(p)$</t>
  </si>
  <si>
    <t>Standard facility-based ART and IPT care delivery (p = 1)</t>
  </si>
  <si>
    <t>Community-based ART and IPT care delivery (p = 3)</t>
  </si>
  <si>
    <t>variable</t>
  </si>
  <si>
    <t>program_1_mean</t>
  </si>
  <si>
    <t>program_1_min</t>
  </si>
  <si>
    <t>program_1_max</t>
  </si>
  <si>
    <t>program_2_mean</t>
  </si>
  <si>
    <t>program_2_min</t>
  </si>
  <si>
    <t>program_2_max</t>
  </si>
  <si>
    <t>program_3_mean</t>
  </si>
  <si>
    <t>program_3_min</t>
  </si>
  <si>
    <t>program_3_max</t>
  </si>
  <si>
    <t>tot_yld</t>
  </si>
  <si>
    <t>tot_disc_yld</t>
  </si>
  <si>
    <t>tot_mo_ld</t>
  </si>
  <si>
    <t>tot_disc_mo_ld</t>
  </si>
  <si>
    <t>tot_cost</t>
  </si>
  <si>
    <t>tot_disc_cost</t>
  </si>
  <si>
    <t>tot_yll</t>
  </si>
  <si>
    <t>tot_disc_yll</t>
  </si>
  <si>
    <t>tot_death</t>
  </si>
  <si>
    <t>daly</t>
  </si>
  <si>
    <t>daly_disc</t>
  </si>
  <si>
    <t>Tb_inc_neg_female_tot</t>
  </si>
  <si>
    <t>Tb_inc_neg_male_tot</t>
  </si>
  <si>
    <t>Tb_inc_pos_female_tot</t>
  </si>
  <si>
    <t>Tb_inc_pos_male_tot</t>
  </si>
  <si>
    <t>Tb_mort_neg_female_tot</t>
  </si>
  <si>
    <t>Tb_mort_neg_male_tot</t>
  </si>
  <si>
    <t>Tb_mort_pos_female_tot</t>
  </si>
  <si>
    <t>Tb_mort_pos_male_tot</t>
  </si>
  <si>
    <t>O_mort_male_tot</t>
  </si>
  <si>
    <t>O_mort_female_tot</t>
  </si>
  <si>
    <t>tb_mort_male</t>
  </si>
  <si>
    <t>tb_mort_female</t>
  </si>
  <si>
    <t>tb_mort_tot</t>
  </si>
  <si>
    <t>inc_tot</t>
  </si>
  <si>
    <t>Community-based ART care delivery with standard facility-based IPT care  (p = 2)</t>
  </si>
  <si>
    <t>Chelsea summing rows 30-33, TB mort total</t>
  </si>
  <si>
    <t>sum male</t>
  </si>
  <si>
    <t>sum female</t>
  </si>
  <si>
    <t>Chelsea summing rows 26-29, Tb inc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</si>
</sst>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2" fontId="0" fillId="0" borderId="0" xfId="0" applyNumberFormat="1"/>
    <xf numFmtId="164" fontId="4" fillId="0" borderId="0" xfId="1" applyNumberFormat="1" applyFont="1"/>
    <xf numFmtId="164" fontId="3" fillId="0" borderId="0" xfId="1" applyNumberFormat="1" applyFont="1"/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5" fillId="3" borderId="0" xfId="0" applyFont="1" applyFill="1"/>
    <xf numFmtId="43" fontId="0" fillId="0" borderId="0" xfId="1" applyFont="1"/>
    <xf numFmtId="164" fontId="0" fillId="0" borderId="0" xfId="0" applyNumberFormat="1"/>
    <xf numFmtId="1" fontId="0" fillId="0" borderId="0" xfId="0" applyNumberFormat="1"/>
    <xf numFmtId="0" fontId="0" fillId="4" borderId="0" xfId="0" applyFill="1"/>
    <xf numFmtId="1" fontId="0" fillId="4" borderId="0" xfId="0" applyNumberFormat="1" applyFill="1"/>
    <xf numFmtId="0" fontId="3" fillId="4" borderId="0" xfId="0" applyFont="1" applyFill="1"/>
    <xf numFmtId="164" fontId="3" fillId="4" borderId="0" xfId="1" applyNumberFormat="1" applyFont="1" applyFill="1"/>
    <xf numFmtId="0" fontId="3" fillId="5" borderId="0" xfId="0" applyFont="1" applyFill="1"/>
    <xf numFmtId="164" fontId="3" fillId="5" borderId="0" xfId="1" applyNumberFormat="1" applyFont="1" applyFill="1"/>
    <xf numFmtId="0" fontId="0" fillId="5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02B4-C061-4848-AE63-DBECF72019D0}">
  <dimension ref="A1:J50"/>
  <sheetViews>
    <sheetView tabSelected="1" topLeftCell="A17" zoomScale="115" workbookViewId="0">
      <selection activeCell="B38" sqref="B38"/>
    </sheetView>
  </sheetViews>
  <sheetFormatPr baseColWidth="10" defaultRowHeight="16" x14ac:dyDescent="0.2"/>
  <cols>
    <col min="1" max="1" width="33.6640625" customWidth="1"/>
    <col min="2" max="2" width="18" bestFit="1" customWidth="1"/>
    <col min="3" max="3" width="19.6640625" bestFit="1" customWidth="1"/>
    <col min="4" max="4" width="17.83203125" bestFit="1" customWidth="1"/>
    <col min="5" max="6" width="20.83203125" bestFit="1" customWidth="1"/>
    <col min="7" max="7" width="31.1640625" bestFit="1" customWidth="1"/>
    <col min="8" max="9" width="15.6640625" bestFit="1" customWidth="1"/>
    <col min="10" max="10" width="14.6640625" bestFit="1" customWidth="1"/>
  </cols>
  <sheetData>
    <row r="1" spans="1:10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10" ht="17" x14ac:dyDescent="0.2">
      <c r="A2" s="7" t="s">
        <v>14</v>
      </c>
      <c r="B2" s="8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8" t="s">
        <v>20</v>
      </c>
    </row>
    <row r="3" spans="1:10" ht="34" x14ac:dyDescent="0.2">
      <c r="A3" s="2" t="str">
        <f>A7</f>
        <v>Standard facility-based ART and IPT care delivery (p = 1)</v>
      </c>
      <c r="B3" s="4"/>
      <c r="C3" s="4"/>
      <c r="D3" s="10" t="str">
        <f>CONCATENATE($B21, " [",$C21, ", ", $D21, "]")</f>
        <v>2923 [2049, 3594]</v>
      </c>
      <c r="E3" s="10" t="str">
        <f>CONCATENATE($B15, " [",$C15, ", ", $D15, "]")</f>
        <v>45510 [38040, 54716]</v>
      </c>
      <c r="F3" s="10" t="str">
        <f>CONCATENATE($B24, " [",$C24, ", ", $D24, "]")</f>
        <v>48433 [40718, 57471]</v>
      </c>
      <c r="G3" s="10" t="str">
        <f>CONCATENATE($B19, " [",$C19, ", ", $D19, "]")</f>
        <v>38272307 [34153398, 44179116]</v>
      </c>
    </row>
    <row r="4" spans="1:10" ht="51" x14ac:dyDescent="0.2">
      <c r="A4" s="2" t="str">
        <f>A8</f>
        <v>Community-based ART care delivery with standard facility-based IPT care  (p = 2)</v>
      </c>
      <c r="B4" s="4"/>
      <c r="C4" s="4"/>
      <c r="D4" s="10" t="str">
        <f>CONCATENATE($E21, " [",$F21, ", ", $G21, "]")</f>
        <v>1921 [1364, 2381]</v>
      </c>
      <c r="E4" s="10" t="str">
        <f>CONCATENATE($E15, " [",$F15, ", ", $G15, "]")</f>
        <v>35610 [30619, 41869]</v>
      </c>
      <c r="F4" s="10" t="str">
        <f>CONCATENATE($E24, " [",$F24, ", ", $G24, "]")</f>
        <v>37531 [32482, 43655]</v>
      </c>
      <c r="G4" s="10" t="str">
        <f>CONCATENATE($E19, " [",$F19, ", ", $G19, "]")</f>
        <v>99779331 [88676813, 114979272]</v>
      </c>
    </row>
    <row r="5" spans="1:10" ht="34" x14ac:dyDescent="0.2">
      <c r="A5" s="2" t="str">
        <f>A9</f>
        <v>Community-based ART and IPT care delivery (p = 3)</v>
      </c>
      <c r="B5" s="4"/>
      <c r="C5" s="4"/>
      <c r="D5" s="10" t="str">
        <f>CONCATENATE($H21, " [",$I21, ", ", $J21, "]")</f>
        <v>1905 [1354, 2365]</v>
      </c>
      <c r="E5" s="10" t="str">
        <f>CONCATENATE($H15, " [",$I15, ", ", $J15, "]")</f>
        <v>35375 [30446, 41612]</v>
      </c>
      <c r="F5" s="10" t="str">
        <f>CONCATENATE($H24, " [",$I24, ", ", $J24, "]")</f>
        <v>37281 [32263, 43379]</v>
      </c>
      <c r="G5" s="10" t="str">
        <f>CONCATENATE($H19, " [",$I19, ", ", $J19, "]")</f>
        <v>99946920 [88842986, 115186898]</v>
      </c>
    </row>
    <row r="6" spans="1:10" x14ac:dyDescent="0.2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spans="1:10" ht="34" x14ac:dyDescent="0.2">
      <c r="A7" s="2" t="s">
        <v>21</v>
      </c>
      <c r="D7" s="4" t="str">
        <f>CONCATENATE($B22, " [",$C22, ", ", $D22, "]")</f>
        <v>2688 [1884, 3305]</v>
      </c>
      <c r="E7" s="4" t="str">
        <f>CONCATENATE($B16, " [",$C16, ", ", $D16, "]")</f>
        <v>39874 [33340, 47951]</v>
      </c>
      <c r="F7" s="4" t="str">
        <f>CONCATENATE($B25, " [",$C25, ", ", $D25, "]")</f>
        <v>42562 [35803, 50484]</v>
      </c>
      <c r="G7" s="4" t="str">
        <f>CONCATENATE($B20, " [",$C20, ", ", $D20, "]")</f>
        <v>33598300 [29989216, 38789061]</v>
      </c>
    </row>
    <row r="8" spans="1:10" ht="51" x14ac:dyDescent="0.2">
      <c r="A8" s="2" t="s">
        <v>58</v>
      </c>
      <c r="D8" s="4" t="str">
        <f>CONCATENATE($E22, " [",$F22, ", ", $G22, "]")</f>
        <v>1784 [1267, 2210]</v>
      </c>
      <c r="E8" s="4" t="str">
        <f>CONCATENATE($E16, " [",$F16, ", ", $G16, "]")</f>
        <v>31400 [26971, 36943]</v>
      </c>
      <c r="F8" s="4" t="str">
        <f>CONCATENATE($E25, " [",$F25, ", ", $G25, "]")</f>
        <v>33184 [28727, 38602]</v>
      </c>
      <c r="G8" s="4" t="str">
        <f>CONCATENATE($E20, " [",$F20, ", ", $G20, "]")</f>
        <v>87524399 [77791446, 100880389]</v>
      </c>
    </row>
    <row r="9" spans="1:10" ht="34" x14ac:dyDescent="0.2">
      <c r="A9" s="2" t="s">
        <v>22</v>
      </c>
      <c r="D9" s="4" t="str">
        <f>CONCATENATE($H22, " [",$I22, ", ", $J22, "]")</f>
        <v>1770 [1258, 2196]</v>
      </c>
      <c r="E9" s="4" t="str">
        <f>CONCATENATE($H16, " [",$I16, ", ", $J16, "]")</f>
        <v>31200 [26824, 36724]</v>
      </c>
      <c r="F9" s="4" t="str">
        <f>CONCATENATE($H25, " [",$I25, ", ", $J25, "]")</f>
        <v>32970 [28540, 38366]</v>
      </c>
      <c r="G9" s="4" t="str">
        <f>CONCATENATE($H20, " [",$I20, ", ", $J20, "]")</f>
        <v>87682214 [77946368, 101075501]</v>
      </c>
    </row>
    <row r="14" spans="1:10" x14ac:dyDescent="0.2">
      <c r="A14" s="3" t="s">
        <v>23</v>
      </c>
      <c r="B14" s="3" t="s">
        <v>24</v>
      </c>
      <c r="C14" s="3" t="s">
        <v>25</v>
      </c>
      <c r="D14" s="3" t="s">
        <v>26</v>
      </c>
      <c r="E14" s="3" t="s">
        <v>27</v>
      </c>
      <c r="F14" s="3" t="s">
        <v>28</v>
      </c>
      <c r="G14" s="3" t="s">
        <v>29</v>
      </c>
      <c r="H14" s="3" t="s">
        <v>30</v>
      </c>
      <c r="I14" s="3" t="s">
        <v>31</v>
      </c>
      <c r="J14" s="3" t="s">
        <v>32</v>
      </c>
    </row>
    <row r="15" spans="1:10" x14ac:dyDescent="0.2">
      <c r="A15" s="3" t="s">
        <v>33</v>
      </c>
      <c r="B15" s="5">
        <v>45510</v>
      </c>
      <c r="C15" s="5">
        <v>38040</v>
      </c>
      <c r="D15" s="5">
        <v>54716</v>
      </c>
      <c r="E15" s="5">
        <v>35610</v>
      </c>
      <c r="F15" s="5">
        <v>30619</v>
      </c>
      <c r="G15" s="5">
        <v>41869</v>
      </c>
      <c r="H15" s="5">
        <v>35375</v>
      </c>
      <c r="I15" s="5">
        <v>30446</v>
      </c>
      <c r="J15" s="5">
        <v>41612</v>
      </c>
    </row>
    <row r="16" spans="1:10" x14ac:dyDescent="0.2">
      <c r="A16" s="3" t="s">
        <v>34</v>
      </c>
      <c r="B16" s="5">
        <v>39874</v>
      </c>
      <c r="C16" s="5">
        <v>33340</v>
      </c>
      <c r="D16" s="5">
        <v>47951</v>
      </c>
      <c r="E16" s="5">
        <v>31400</v>
      </c>
      <c r="F16" s="5">
        <v>26971</v>
      </c>
      <c r="G16" s="5">
        <v>36943</v>
      </c>
      <c r="H16" s="5">
        <v>31200</v>
      </c>
      <c r="I16" s="5">
        <v>26824</v>
      </c>
      <c r="J16" s="5">
        <v>36724</v>
      </c>
    </row>
    <row r="17" spans="1:10" x14ac:dyDescent="0.2">
      <c r="A17" s="3" t="s">
        <v>35</v>
      </c>
      <c r="B17" s="6">
        <v>546125</v>
      </c>
      <c r="C17" s="6">
        <v>456480</v>
      </c>
      <c r="D17" s="6">
        <v>656594</v>
      </c>
      <c r="E17" s="6">
        <v>427322</v>
      </c>
      <c r="F17" s="6">
        <v>367424</v>
      </c>
      <c r="G17" s="6">
        <v>502425</v>
      </c>
      <c r="H17" s="6">
        <v>424502</v>
      </c>
      <c r="I17" s="6">
        <v>365356</v>
      </c>
      <c r="J17" s="6">
        <v>499340</v>
      </c>
    </row>
    <row r="18" spans="1:10" x14ac:dyDescent="0.2">
      <c r="A18" s="3" t="s">
        <v>36</v>
      </c>
      <c r="B18" s="6">
        <v>478494</v>
      </c>
      <c r="C18" s="6">
        <v>400081</v>
      </c>
      <c r="D18" s="6">
        <v>575408</v>
      </c>
      <c r="E18" s="6">
        <v>376804</v>
      </c>
      <c r="F18" s="6">
        <v>323650</v>
      </c>
      <c r="G18" s="6">
        <v>443312</v>
      </c>
      <c r="H18" s="6">
        <v>374404</v>
      </c>
      <c r="I18" s="6">
        <v>321887</v>
      </c>
      <c r="J18" s="6">
        <v>440684</v>
      </c>
    </row>
    <row r="19" spans="1:10" x14ac:dyDescent="0.2">
      <c r="A19" s="3" t="s">
        <v>37</v>
      </c>
      <c r="B19" s="5">
        <v>38272307</v>
      </c>
      <c r="C19" s="5">
        <v>34153398</v>
      </c>
      <c r="D19" s="5">
        <v>44179116</v>
      </c>
      <c r="E19" s="5">
        <v>99779331</v>
      </c>
      <c r="F19" s="5">
        <v>88676813</v>
      </c>
      <c r="G19" s="5">
        <v>114979272</v>
      </c>
      <c r="H19" s="5">
        <v>99946920</v>
      </c>
      <c r="I19" s="5">
        <v>88842986</v>
      </c>
      <c r="J19" s="5">
        <v>115186898</v>
      </c>
    </row>
    <row r="20" spans="1:10" x14ac:dyDescent="0.2">
      <c r="A20" s="3" t="s">
        <v>38</v>
      </c>
      <c r="B20" s="5">
        <v>33598300</v>
      </c>
      <c r="C20" s="5">
        <v>29989216</v>
      </c>
      <c r="D20" s="5">
        <v>38789061</v>
      </c>
      <c r="E20" s="5">
        <v>87524399</v>
      </c>
      <c r="F20" s="5">
        <v>77791446</v>
      </c>
      <c r="G20" s="5">
        <v>100880389</v>
      </c>
      <c r="H20" s="5">
        <v>87682214</v>
      </c>
      <c r="I20" s="5">
        <v>77946368</v>
      </c>
      <c r="J20" s="5">
        <v>101075501</v>
      </c>
    </row>
    <row r="21" spans="1:10" x14ac:dyDescent="0.2">
      <c r="A21" s="3" t="s">
        <v>39</v>
      </c>
      <c r="B21" s="5">
        <v>2923</v>
      </c>
      <c r="C21" s="5">
        <v>2049</v>
      </c>
      <c r="D21" s="5">
        <v>3594</v>
      </c>
      <c r="E21" s="5">
        <v>1921</v>
      </c>
      <c r="F21" s="5">
        <v>1364</v>
      </c>
      <c r="G21" s="5">
        <v>2381</v>
      </c>
      <c r="H21" s="5">
        <v>1905</v>
      </c>
      <c r="I21" s="5">
        <v>1354</v>
      </c>
      <c r="J21" s="5">
        <v>2365</v>
      </c>
    </row>
    <row r="22" spans="1:10" x14ac:dyDescent="0.2">
      <c r="A22" s="3" t="s">
        <v>40</v>
      </c>
      <c r="B22" s="5">
        <v>2688</v>
      </c>
      <c r="C22" s="5">
        <v>1884</v>
      </c>
      <c r="D22" s="5">
        <v>3305</v>
      </c>
      <c r="E22" s="5">
        <v>1784</v>
      </c>
      <c r="F22" s="5">
        <v>1267</v>
      </c>
      <c r="G22" s="5">
        <v>2210</v>
      </c>
      <c r="H22" s="5">
        <v>1770</v>
      </c>
      <c r="I22" s="5">
        <v>1258</v>
      </c>
      <c r="J22" s="5">
        <v>2196</v>
      </c>
    </row>
    <row r="23" spans="1:10" x14ac:dyDescent="0.2">
      <c r="A23" s="3" t="s">
        <v>41</v>
      </c>
      <c r="B23" s="6">
        <v>7202</v>
      </c>
      <c r="C23" s="6">
        <v>5053</v>
      </c>
      <c r="D23" s="6">
        <v>8852</v>
      </c>
      <c r="E23" s="6">
        <v>4405</v>
      </c>
      <c r="F23" s="6">
        <v>3119</v>
      </c>
      <c r="G23" s="6">
        <v>5472</v>
      </c>
      <c r="H23" s="6">
        <v>4356</v>
      </c>
      <c r="I23" s="6">
        <v>3086</v>
      </c>
      <c r="J23" s="6">
        <v>5426</v>
      </c>
    </row>
    <row r="24" spans="1:10" x14ac:dyDescent="0.2">
      <c r="A24" s="3" t="s">
        <v>42</v>
      </c>
      <c r="B24" s="5">
        <v>48433</v>
      </c>
      <c r="C24" s="5">
        <v>40718</v>
      </c>
      <c r="D24" s="5">
        <v>57471</v>
      </c>
      <c r="E24" s="5">
        <v>37531</v>
      </c>
      <c r="F24" s="5">
        <v>32482</v>
      </c>
      <c r="G24" s="5">
        <v>43655</v>
      </c>
      <c r="H24" s="5">
        <v>37281</v>
      </c>
      <c r="I24" s="5">
        <v>32263</v>
      </c>
      <c r="J24" s="5">
        <v>43379</v>
      </c>
    </row>
    <row r="25" spans="1:10" x14ac:dyDescent="0.2">
      <c r="A25" s="3" t="s">
        <v>43</v>
      </c>
      <c r="B25" s="5">
        <v>42562</v>
      </c>
      <c r="C25" s="5">
        <v>35803</v>
      </c>
      <c r="D25" s="5">
        <v>50484</v>
      </c>
      <c r="E25" s="5">
        <v>33184</v>
      </c>
      <c r="F25" s="5">
        <v>28727</v>
      </c>
      <c r="G25" s="5">
        <v>38602</v>
      </c>
      <c r="H25" s="5">
        <v>32970</v>
      </c>
      <c r="I25" s="5">
        <v>28540</v>
      </c>
      <c r="J25" s="5">
        <v>38366</v>
      </c>
    </row>
    <row r="26" spans="1:10" x14ac:dyDescent="0.2">
      <c r="A26" s="3" t="s">
        <v>44</v>
      </c>
      <c r="B26" s="6">
        <v>1852</v>
      </c>
      <c r="C26" s="6">
        <v>1413</v>
      </c>
      <c r="D26" s="6">
        <v>2563</v>
      </c>
      <c r="E26" s="6">
        <v>1714</v>
      </c>
      <c r="F26" s="6">
        <v>1298</v>
      </c>
      <c r="G26" s="6">
        <v>2478</v>
      </c>
      <c r="H26" s="6">
        <v>1668</v>
      </c>
      <c r="I26" s="6">
        <v>1278</v>
      </c>
      <c r="J26" s="6">
        <v>2387</v>
      </c>
    </row>
    <row r="27" spans="1:10" x14ac:dyDescent="0.2">
      <c r="A27" s="3" t="s">
        <v>45</v>
      </c>
      <c r="B27" s="6">
        <v>1875</v>
      </c>
      <c r="C27" s="6">
        <v>1379</v>
      </c>
      <c r="D27" s="6">
        <v>2475</v>
      </c>
      <c r="E27" s="6">
        <v>1717</v>
      </c>
      <c r="F27" s="6">
        <v>1249</v>
      </c>
      <c r="G27" s="6">
        <v>2331</v>
      </c>
      <c r="H27" s="6">
        <v>1671</v>
      </c>
      <c r="I27" s="6">
        <v>1236</v>
      </c>
      <c r="J27" s="6">
        <v>2253</v>
      </c>
    </row>
    <row r="28" spans="1:10" x14ac:dyDescent="0.2">
      <c r="A28" s="3" t="s">
        <v>46</v>
      </c>
      <c r="B28" s="6">
        <v>5304</v>
      </c>
      <c r="C28" s="6">
        <v>3978</v>
      </c>
      <c r="D28" s="6">
        <v>6498</v>
      </c>
      <c r="E28" s="6">
        <v>3733</v>
      </c>
      <c r="F28" s="6">
        <v>2687</v>
      </c>
      <c r="G28" s="6">
        <v>5023</v>
      </c>
      <c r="H28" s="6">
        <v>3240</v>
      </c>
      <c r="I28" s="6">
        <v>2430</v>
      </c>
      <c r="J28" s="6">
        <v>4076</v>
      </c>
    </row>
    <row r="29" spans="1:10" x14ac:dyDescent="0.2">
      <c r="A29" s="3" t="s">
        <v>47</v>
      </c>
      <c r="B29" s="6">
        <v>3099</v>
      </c>
      <c r="C29" s="6">
        <v>2244</v>
      </c>
      <c r="D29" s="6">
        <v>3771</v>
      </c>
      <c r="E29" s="6">
        <v>1850</v>
      </c>
      <c r="F29" s="6">
        <v>1291</v>
      </c>
      <c r="G29" s="6">
        <v>2414</v>
      </c>
      <c r="H29" s="6">
        <v>1611</v>
      </c>
      <c r="I29" s="6">
        <v>1164</v>
      </c>
      <c r="J29" s="6">
        <v>2016</v>
      </c>
    </row>
    <row r="30" spans="1:10" x14ac:dyDescent="0.2">
      <c r="A30" s="3" t="s">
        <v>48</v>
      </c>
      <c r="B30" s="6">
        <v>124</v>
      </c>
      <c r="C30" s="6">
        <v>84</v>
      </c>
      <c r="D30" s="6">
        <v>169</v>
      </c>
      <c r="E30" s="6">
        <v>118</v>
      </c>
      <c r="F30" s="6">
        <v>77</v>
      </c>
      <c r="G30" s="6">
        <v>164</v>
      </c>
      <c r="H30" s="6">
        <v>116</v>
      </c>
      <c r="I30" s="6">
        <v>77</v>
      </c>
      <c r="J30" s="6">
        <v>161</v>
      </c>
    </row>
    <row r="31" spans="1:10" x14ac:dyDescent="0.2">
      <c r="A31" s="3" t="s">
        <v>49</v>
      </c>
      <c r="B31" s="6">
        <v>288</v>
      </c>
      <c r="C31" s="6">
        <v>217</v>
      </c>
      <c r="D31" s="6">
        <v>373</v>
      </c>
      <c r="E31" s="6">
        <v>270</v>
      </c>
      <c r="F31" s="6">
        <v>199</v>
      </c>
      <c r="G31" s="6">
        <v>360</v>
      </c>
      <c r="H31" s="6">
        <v>266</v>
      </c>
      <c r="I31" s="6">
        <v>197</v>
      </c>
      <c r="J31" s="6">
        <v>352</v>
      </c>
    </row>
    <row r="32" spans="1:10" x14ac:dyDescent="0.2">
      <c r="A32" s="3" t="s">
        <v>50</v>
      </c>
      <c r="B32" s="6">
        <v>578</v>
      </c>
      <c r="C32" s="6">
        <v>420</v>
      </c>
      <c r="D32" s="6">
        <v>830</v>
      </c>
      <c r="E32" s="6">
        <v>409</v>
      </c>
      <c r="F32" s="6">
        <v>281</v>
      </c>
      <c r="G32" s="6">
        <v>642</v>
      </c>
      <c r="H32" s="6">
        <v>386</v>
      </c>
      <c r="I32" s="6">
        <v>272</v>
      </c>
      <c r="J32" s="6">
        <v>588</v>
      </c>
    </row>
    <row r="33" spans="1:10" x14ac:dyDescent="0.2">
      <c r="A33" s="3" t="s">
        <v>51</v>
      </c>
      <c r="B33" s="6">
        <v>763</v>
      </c>
      <c r="C33" s="6">
        <v>541</v>
      </c>
      <c r="D33" s="6">
        <v>1059</v>
      </c>
      <c r="E33" s="6">
        <v>436</v>
      </c>
      <c r="F33" s="6">
        <v>284</v>
      </c>
      <c r="G33" s="6">
        <v>636</v>
      </c>
      <c r="H33" s="6">
        <v>409</v>
      </c>
      <c r="I33" s="6">
        <v>273</v>
      </c>
      <c r="J33" s="6">
        <v>578</v>
      </c>
    </row>
    <row r="34" spans="1:10" x14ac:dyDescent="0.2">
      <c r="A34" s="3" t="s">
        <v>52</v>
      </c>
      <c r="B34" s="6">
        <v>3552</v>
      </c>
      <c r="C34" s="6">
        <v>2188</v>
      </c>
      <c r="D34" s="6">
        <v>4421</v>
      </c>
      <c r="E34" s="6">
        <v>1806</v>
      </c>
      <c r="F34" s="6">
        <v>1095</v>
      </c>
      <c r="G34" s="6">
        <v>2303</v>
      </c>
      <c r="H34" s="6">
        <v>1810</v>
      </c>
      <c r="I34" s="6">
        <v>1097</v>
      </c>
      <c r="J34" s="6">
        <v>2308</v>
      </c>
    </row>
    <row r="35" spans="1:10" x14ac:dyDescent="0.2">
      <c r="A35" s="3" t="s">
        <v>53</v>
      </c>
      <c r="B35" s="6">
        <v>2075</v>
      </c>
      <c r="C35" s="6">
        <v>1329</v>
      </c>
      <c r="D35" s="6">
        <v>3023</v>
      </c>
      <c r="E35" s="6">
        <v>1366</v>
      </c>
      <c r="F35" s="6">
        <v>890</v>
      </c>
      <c r="G35" s="6">
        <v>1998</v>
      </c>
      <c r="H35" s="6">
        <v>1370</v>
      </c>
      <c r="I35" s="6">
        <v>892</v>
      </c>
      <c r="J35" s="6">
        <v>2002</v>
      </c>
    </row>
    <row r="36" spans="1:10" x14ac:dyDescent="0.2">
      <c r="A36" s="3" t="s">
        <v>54</v>
      </c>
      <c r="B36" s="6">
        <v>1051</v>
      </c>
      <c r="C36" s="6">
        <v>785</v>
      </c>
      <c r="D36" s="6">
        <v>1365</v>
      </c>
      <c r="E36" s="6">
        <v>706</v>
      </c>
      <c r="F36" s="6">
        <v>514</v>
      </c>
      <c r="G36" s="6">
        <v>965</v>
      </c>
      <c r="H36" s="6">
        <v>675</v>
      </c>
      <c r="I36" s="6">
        <v>495</v>
      </c>
      <c r="J36" s="6">
        <v>889</v>
      </c>
    </row>
    <row r="37" spans="1:10" x14ac:dyDescent="0.2">
      <c r="A37" s="3" t="s">
        <v>55</v>
      </c>
      <c r="B37" s="6">
        <v>703</v>
      </c>
      <c r="C37" s="6">
        <v>528</v>
      </c>
      <c r="D37" s="6">
        <v>973</v>
      </c>
      <c r="E37" s="6">
        <v>527</v>
      </c>
      <c r="F37" s="6">
        <v>366</v>
      </c>
      <c r="G37" s="6">
        <v>781</v>
      </c>
      <c r="H37" s="6">
        <v>502</v>
      </c>
      <c r="I37" s="6">
        <v>359</v>
      </c>
      <c r="J37" s="6">
        <v>724</v>
      </c>
    </row>
    <row r="38" spans="1:10" s="19" customFormat="1" x14ac:dyDescent="0.2">
      <c r="A38" s="17" t="s">
        <v>56</v>
      </c>
      <c r="B38" s="18">
        <v>2456</v>
      </c>
      <c r="C38" s="18">
        <v>1848</v>
      </c>
      <c r="D38" s="18">
        <v>3263</v>
      </c>
      <c r="E38" s="18">
        <v>1760</v>
      </c>
      <c r="F38" s="18">
        <v>1314</v>
      </c>
      <c r="G38" s="18">
        <v>2518</v>
      </c>
      <c r="H38" s="18">
        <v>1678</v>
      </c>
      <c r="I38" s="18">
        <v>1266</v>
      </c>
      <c r="J38" s="18">
        <v>2336</v>
      </c>
    </row>
    <row r="39" spans="1:10" s="13" customFormat="1" x14ac:dyDescent="0.2">
      <c r="A39" s="13" t="s">
        <v>57</v>
      </c>
      <c r="B39" s="14">
        <v>12129.748449999999</v>
      </c>
      <c r="C39" s="13">
        <v>9431.9534839999997</v>
      </c>
      <c r="D39" s="13">
        <v>14521.473690000001</v>
      </c>
      <c r="E39" s="13">
        <v>9013.6852510000008</v>
      </c>
      <c r="F39" s="13">
        <v>6723.6877869999998</v>
      </c>
      <c r="G39" s="13">
        <v>11797.63442</v>
      </c>
      <c r="H39" s="13">
        <v>8189.1615949999996</v>
      </c>
      <c r="I39" s="13">
        <v>6349.9794620000002</v>
      </c>
      <c r="J39" s="13">
        <v>10324.609769999999</v>
      </c>
    </row>
    <row r="40" spans="1:10" x14ac:dyDescent="0.2">
      <c r="B40" s="12"/>
    </row>
    <row r="41" spans="1:10" s="19" customFormat="1" x14ac:dyDescent="0.2">
      <c r="A41" s="17" t="s">
        <v>59</v>
      </c>
      <c r="B41" s="18">
        <f>SUM(B30:B33)</f>
        <v>1753</v>
      </c>
      <c r="C41" s="18">
        <f t="shared" ref="C41:J41" si="0">SUM(C30:C33)</f>
        <v>1262</v>
      </c>
      <c r="D41" s="18">
        <f t="shared" si="0"/>
        <v>2431</v>
      </c>
      <c r="E41" s="18">
        <f t="shared" si="0"/>
        <v>1233</v>
      </c>
      <c r="F41" s="18">
        <f t="shared" si="0"/>
        <v>841</v>
      </c>
      <c r="G41" s="18">
        <f t="shared" si="0"/>
        <v>1802</v>
      </c>
      <c r="H41" s="18">
        <f t="shared" si="0"/>
        <v>1177</v>
      </c>
      <c r="I41" s="18">
        <f t="shared" si="0"/>
        <v>819</v>
      </c>
      <c r="J41" s="18">
        <f t="shared" si="0"/>
        <v>1679</v>
      </c>
    </row>
    <row r="42" spans="1:10" x14ac:dyDescent="0.2">
      <c r="A42" s="3" t="s">
        <v>60</v>
      </c>
      <c r="B42" s="6">
        <f>B31+B33</f>
        <v>1051</v>
      </c>
      <c r="C42" s="6"/>
      <c r="D42" s="6"/>
      <c r="E42" s="6"/>
      <c r="F42" s="6"/>
      <c r="G42" s="6"/>
      <c r="H42" s="6"/>
      <c r="I42" s="6"/>
      <c r="J42" s="6"/>
    </row>
    <row r="43" spans="1:10" x14ac:dyDescent="0.2">
      <c r="A43" s="3" t="s">
        <v>61</v>
      </c>
      <c r="B43" s="6">
        <f>B30+B32</f>
        <v>702</v>
      </c>
      <c r="C43" s="6"/>
      <c r="D43" s="6"/>
      <c r="E43" s="6"/>
      <c r="F43" s="6"/>
      <c r="G43" s="6"/>
      <c r="H43" s="6"/>
      <c r="I43" s="6"/>
      <c r="J43" s="6"/>
    </row>
    <row r="44" spans="1:10" x14ac:dyDescent="0.2">
      <c r="A44" s="3"/>
      <c r="B44" s="6"/>
      <c r="C44" s="6"/>
      <c r="D44" s="6"/>
      <c r="E44" s="6"/>
      <c r="F44" s="6"/>
      <c r="G44" s="6"/>
      <c r="H44" s="6"/>
      <c r="I44" s="6"/>
      <c r="J44" s="6"/>
    </row>
    <row r="45" spans="1:10" s="13" customFormat="1" x14ac:dyDescent="0.2">
      <c r="A45" s="15" t="s">
        <v>62</v>
      </c>
      <c r="B45" s="16">
        <f>SUM(B26:B29)</f>
        <v>12130</v>
      </c>
      <c r="C45" s="16">
        <v>9432</v>
      </c>
      <c r="D45" s="16">
        <v>14521</v>
      </c>
      <c r="E45" s="16">
        <v>9014</v>
      </c>
      <c r="F45" s="16">
        <v>6724</v>
      </c>
      <c r="G45" s="16">
        <v>11798</v>
      </c>
      <c r="H45" s="16">
        <v>8189</v>
      </c>
      <c r="I45" s="16">
        <v>6350</v>
      </c>
      <c r="J45" s="16">
        <v>10325</v>
      </c>
    </row>
    <row r="46" spans="1:10" x14ac:dyDescent="0.2">
      <c r="C46" s="11"/>
    </row>
    <row r="50" spans="2:2" x14ac:dyDescent="0.2">
      <c r="B5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2022-12-08T18:51:07Z</dcterms:created>
  <dcterms:modified xsi:type="dcterms:W3CDTF">2022-12-08T21:35:06Z</dcterms:modified>
</cp:coreProperties>
</file>