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ws/GitHub/ws.epi_model_HIV_TB/epi_model_HIV_TB/param_files/"/>
    </mc:Choice>
  </mc:AlternateContent>
  <xr:revisionPtr revIDLastSave="0" documentId="13_ncr:1_{1BA8E606-75E0-E046-8A9E-2DFD2C625C5B}" xr6:coauthVersionLast="36" xr6:coauthVersionMax="45" xr10:uidLastSave="{00000000-0000-0000-0000-000000000000}"/>
  <bookViews>
    <workbookView xWindow="0" yWindow="460" windowWidth="28800" windowHeight="16480" activeTab="1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externalReferences>
    <externalReference r:id="rId5"/>
  </externalReferences>
  <definedNames>
    <definedName name="_xlnm._FilterDatabase" localSheetId="0" hidden="1">Model_Matched_Parameters!$A$1:$O$194</definedName>
    <definedName name="_xlnm._FilterDatabase" localSheetId="1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9" i="6" l="1"/>
  <c r="J129" i="6"/>
  <c r="I129" i="6"/>
  <c r="H129" i="6"/>
  <c r="L129" i="6" s="1"/>
  <c r="K128" i="6"/>
  <c r="J128" i="6"/>
  <c r="I128" i="6"/>
  <c r="H128" i="6"/>
  <c r="K127" i="6"/>
  <c r="J127" i="6"/>
  <c r="I127" i="6"/>
  <c r="H127" i="6"/>
  <c r="L127" i="6" s="1"/>
  <c r="K126" i="6"/>
  <c r="J126" i="6"/>
  <c r="I126" i="6"/>
  <c r="H126" i="6"/>
  <c r="L126" i="6" s="1"/>
  <c r="K125" i="6"/>
  <c r="J125" i="6"/>
  <c r="I125" i="6"/>
  <c r="H125" i="6"/>
  <c r="K124" i="6"/>
  <c r="J124" i="6"/>
  <c r="I124" i="6"/>
  <c r="H124" i="6"/>
  <c r="L124" i="6" s="1"/>
  <c r="K123" i="6"/>
  <c r="J123" i="6"/>
  <c r="I123" i="6"/>
  <c r="H123" i="6"/>
  <c r="L123" i="6" s="1"/>
  <c r="K122" i="6"/>
  <c r="J122" i="6"/>
  <c r="I122" i="6"/>
  <c r="H122" i="6"/>
  <c r="L122" i="6" s="1"/>
  <c r="K121" i="6"/>
  <c r="J121" i="6"/>
  <c r="I121" i="6"/>
  <c r="H121" i="6"/>
  <c r="K120" i="6"/>
  <c r="J120" i="6"/>
  <c r="I120" i="6"/>
  <c r="H120" i="6"/>
  <c r="K119" i="6"/>
  <c r="J119" i="6"/>
  <c r="I119" i="6"/>
  <c r="H119" i="6"/>
  <c r="L119" i="6" s="1"/>
  <c r="K118" i="6"/>
  <c r="J118" i="6"/>
  <c r="I118" i="6"/>
  <c r="H118" i="6"/>
  <c r="L118" i="6" s="1"/>
  <c r="K117" i="6"/>
  <c r="J117" i="6"/>
  <c r="I117" i="6"/>
  <c r="H117" i="6"/>
  <c r="K116" i="6"/>
  <c r="J116" i="6"/>
  <c r="I116" i="6"/>
  <c r="H116" i="6"/>
  <c r="L116" i="6" s="1"/>
  <c r="K115" i="6"/>
  <c r="J115" i="6"/>
  <c r="I115" i="6"/>
  <c r="H115" i="6"/>
  <c r="L115" i="6" s="1"/>
  <c r="K114" i="6"/>
  <c r="J114" i="6"/>
  <c r="I114" i="6"/>
  <c r="H114" i="6"/>
  <c r="L114" i="6" s="1"/>
  <c r="K113" i="6"/>
  <c r="J113" i="6"/>
  <c r="I113" i="6"/>
  <c r="H113" i="6"/>
  <c r="K112" i="6"/>
  <c r="J112" i="6"/>
  <c r="I112" i="6"/>
  <c r="H112" i="6"/>
  <c r="K111" i="6"/>
  <c r="J111" i="6"/>
  <c r="I111" i="6"/>
  <c r="H111" i="6"/>
  <c r="L111" i="6" s="1"/>
  <c r="K110" i="6"/>
  <c r="J110" i="6"/>
  <c r="I110" i="6"/>
  <c r="H110" i="6"/>
  <c r="L110" i="6" s="1"/>
  <c r="K109" i="6"/>
  <c r="J109" i="6"/>
  <c r="I109" i="6"/>
  <c r="H109" i="6"/>
  <c r="K108" i="6"/>
  <c r="J108" i="6"/>
  <c r="I108" i="6"/>
  <c r="H108" i="6"/>
  <c r="L108" i="6" s="1"/>
  <c r="K107" i="6"/>
  <c r="J107" i="6"/>
  <c r="I107" i="6"/>
  <c r="H107" i="6"/>
  <c r="L107" i="6" s="1"/>
  <c r="K106" i="6"/>
  <c r="J106" i="6"/>
  <c r="I106" i="6"/>
  <c r="H106" i="6"/>
  <c r="L106" i="6" s="1"/>
  <c r="K105" i="6"/>
  <c r="J105" i="6"/>
  <c r="I105" i="6"/>
  <c r="H105" i="6"/>
  <c r="K104" i="6"/>
  <c r="J104" i="6"/>
  <c r="I104" i="6"/>
  <c r="H104" i="6"/>
  <c r="K103" i="6"/>
  <c r="J103" i="6"/>
  <c r="I103" i="6"/>
  <c r="H103" i="6"/>
  <c r="L103" i="6" s="1"/>
  <c r="K102" i="6"/>
  <c r="J102" i="6"/>
  <c r="I102" i="6"/>
  <c r="H102" i="6"/>
  <c r="L102" i="6" s="1"/>
  <c r="K101" i="6"/>
  <c r="J101" i="6"/>
  <c r="I101" i="6"/>
  <c r="H101" i="6"/>
  <c r="K100" i="6"/>
  <c r="J100" i="6"/>
  <c r="I100" i="6"/>
  <c r="H100" i="6"/>
  <c r="L100" i="6" s="1"/>
  <c r="K99" i="6"/>
  <c r="J99" i="6"/>
  <c r="I99" i="6"/>
  <c r="H99" i="6"/>
  <c r="L99" i="6" s="1"/>
  <c r="K98" i="6"/>
  <c r="J98" i="6"/>
  <c r="I98" i="6"/>
  <c r="H98" i="6"/>
  <c r="L98" i="6" s="1"/>
  <c r="K97" i="6"/>
  <c r="J97" i="6"/>
  <c r="I97" i="6"/>
  <c r="H97" i="6"/>
  <c r="K96" i="6"/>
  <c r="J96" i="6"/>
  <c r="I96" i="6"/>
  <c r="H96" i="6"/>
  <c r="K95" i="6"/>
  <c r="J95" i="6"/>
  <c r="I95" i="6"/>
  <c r="H95" i="6"/>
  <c r="L95" i="6" s="1"/>
  <c r="K94" i="6"/>
  <c r="J94" i="6"/>
  <c r="I94" i="6"/>
  <c r="H94" i="6"/>
  <c r="L94" i="6" s="1"/>
  <c r="K93" i="6"/>
  <c r="J93" i="6"/>
  <c r="I93" i="6"/>
  <c r="H93" i="6"/>
  <c r="K92" i="6"/>
  <c r="J92" i="6"/>
  <c r="I92" i="6"/>
  <c r="H92" i="6"/>
  <c r="L92" i="6" s="1"/>
  <c r="K91" i="6"/>
  <c r="J91" i="6"/>
  <c r="I91" i="6"/>
  <c r="H91" i="6"/>
  <c r="L91" i="6" s="1"/>
  <c r="K90" i="6"/>
  <c r="J90" i="6"/>
  <c r="I90" i="6"/>
  <c r="H90" i="6"/>
  <c r="L90" i="6" s="1"/>
  <c r="K89" i="6"/>
  <c r="J89" i="6"/>
  <c r="I89" i="6"/>
  <c r="H89" i="6"/>
  <c r="K88" i="6"/>
  <c r="J88" i="6"/>
  <c r="I88" i="6"/>
  <c r="H88" i="6"/>
  <c r="K87" i="6"/>
  <c r="J87" i="6"/>
  <c r="I87" i="6"/>
  <c r="H87" i="6"/>
  <c r="L87" i="6" s="1"/>
  <c r="K86" i="6"/>
  <c r="J86" i="6"/>
  <c r="I86" i="6"/>
  <c r="H86" i="6"/>
  <c r="L86" i="6" s="1"/>
  <c r="K85" i="6"/>
  <c r="J85" i="6"/>
  <c r="I85" i="6"/>
  <c r="H85" i="6"/>
  <c r="K84" i="6"/>
  <c r="J84" i="6"/>
  <c r="I84" i="6"/>
  <c r="H84" i="6"/>
  <c r="L84" i="6" s="1"/>
  <c r="K83" i="6"/>
  <c r="J83" i="6"/>
  <c r="I83" i="6"/>
  <c r="H83" i="6"/>
  <c r="L83" i="6" s="1"/>
  <c r="K82" i="6"/>
  <c r="J82" i="6"/>
  <c r="I82" i="6"/>
  <c r="H82" i="6"/>
  <c r="L82" i="6" s="1"/>
  <c r="K81" i="6"/>
  <c r="J81" i="6"/>
  <c r="I81" i="6"/>
  <c r="H81" i="6"/>
  <c r="K80" i="6"/>
  <c r="J80" i="6"/>
  <c r="I80" i="6"/>
  <c r="H80" i="6"/>
  <c r="K79" i="6"/>
  <c r="J79" i="6"/>
  <c r="I79" i="6"/>
  <c r="H79" i="6"/>
  <c r="L79" i="6" s="1"/>
  <c r="K78" i="6"/>
  <c r="J78" i="6"/>
  <c r="I78" i="6"/>
  <c r="H78" i="6"/>
  <c r="L78" i="6" s="1"/>
  <c r="K77" i="6"/>
  <c r="J77" i="6"/>
  <c r="I77" i="6"/>
  <c r="H77" i="6"/>
  <c r="K76" i="6"/>
  <c r="J76" i="6"/>
  <c r="I76" i="6"/>
  <c r="H76" i="6"/>
  <c r="L76" i="6" s="1"/>
  <c r="K75" i="6"/>
  <c r="J75" i="6"/>
  <c r="I75" i="6"/>
  <c r="H75" i="6"/>
  <c r="L75" i="6" s="1"/>
  <c r="K74" i="6"/>
  <c r="J74" i="6"/>
  <c r="I74" i="6"/>
  <c r="H74" i="6"/>
  <c r="L74" i="6" s="1"/>
  <c r="K73" i="6"/>
  <c r="J73" i="6"/>
  <c r="I73" i="6"/>
  <c r="H73" i="6"/>
  <c r="K72" i="6"/>
  <c r="J72" i="6"/>
  <c r="I72" i="6"/>
  <c r="H72" i="6"/>
  <c r="K71" i="6"/>
  <c r="J71" i="6"/>
  <c r="I71" i="6"/>
  <c r="H71" i="6"/>
  <c r="L71" i="6" s="1"/>
  <c r="K70" i="6"/>
  <c r="J70" i="6"/>
  <c r="I70" i="6"/>
  <c r="H70" i="6"/>
  <c r="L70" i="6" s="1"/>
  <c r="K69" i="6"/>
  <c r="J69" i="6"/>
  <c r="I69" i="6"/>
  <c r="H69" i="6"/>
  <c r="K68" i="6"/>
  <c r="J68" i="6"/>
  <c r="I68" i="6"/>
  <c r="H68" i="6"/>
  <c r="L68" i="6" s="1"/>
  <c r="K67" i="6"/>
  <c r="J67" i="6"/>
  <c r="I67" i="6"/>
  <c r="H67" i="6"/>
  <c r="L67" i="6" s="1"/>
  <c r="K66" i="6"/>
  <c r="J66" i="6"/>
  <c r="I66" i="6"/>
  <c r="H66" i="6"/>
  <c r="L66" i="6" s="1"/>
  <c r="K65" i="6"/>
  <c r="J65" i="6"/>
  <c r="I65" i="6"/>
  <c r="H65" i="6"/>
  <c r="K64" i="6"/>
  <c r="J64" i="6"/>
  <c r="I64" i="6"/>
  <c r="H64" i="6"/>
  <c r="K63" i="6"/>
  <c r="J63" i="6"/>
  <c r="I63" i="6"/>
  <c r="H63" i="6"/>
  <c r="L63" i="6" s="1"/>
  <c r="K62" i="6"/>
  <c r="J62" i="6"/>
  <c r="I62" i="6"/>
  <c r="H62" i="6"/>
  <c r="L62" i="6" s="1"/>
  <c r="K61" i="6"/>
  <c r="J61" i="6"/>
  <c r="I61" i="6"/>
  <c r="H61" i="6"/>
  <c r="K60" i="6"/>
  <c r="J60" i="6"/>
  <c r="I60" i="6"/>
  <c r="H60" i="6"/>
  <c r="L60" i="6" s="1"/>
  <c r="K59" i="6"/>
  <c r="J59" i="6"/>
  <c r="I59" i="6"/>
  <c r="H59" i="6"/>
  <c r="L59" i="6" s="1"/>
  <c r="K58" i="6"/>
  <c r="J58" i="6"/>
  <c r="I58" i="6"/>
  <c r="H58" i="6"/>
  <c r="L58" i="6" s="1"/>
  <c r="K57" i="6"/>
  <c r="J57" i="6"/>
  <c r="I57" i="6"/>
  <c r="H57" i="6"/>
  <c r="K56" i="6"/>
  <c r="J56" i="6"/>
  <c r="I56" i="6"/>
  <c r="H56" i="6"/>
  <c r="K55" i="6"/>
  <c r="J55" i="6"/>
  <c r="I55" i="6"/>
  <c r="H55" i="6"/>
  <c r="L55" i="6" s="1"/>
  <c r="K54" i="6"/>
  <c r="J54" i="6"/>
  <c r="I54" i="6"/>
  <c r="H54" i="6"/>
  <c r="L54" i="6" s="1"/>
  <c r="K53" i="6"/>
  <c r="J53" i="6"/>
  <c r="I53" i="6"/>
  <c r="H53" i="6"/>
  <c r="K52" i="6"/>
  <c r="J52" i="6"/>
  <c r="I52" i="6"/>
  <c r="H52" i="6"/>
  <c r="L52" i="6" s="1"/>
  <c r="K51" i="6"/>
  <c r="J51" i="6"/>
  <c r="I51" i="6"/>
  <c r="H51" i="6"/>
  <c r="L51" i="6" s="1"/>
  <c r="K50" i="6"/>
  <c r="J50" i="6"/>
  <c r="I50" i="6"/>
  <c r="H50" i="6"/>
  <c r="L50" i="6" s="1"/>
  <c r="K49" i="6"/>
  <c r="J49" i="6"/>
  <c r="I49" i="6"/>
  <c r="H49" i="6"/>
  <c r="K48" i="6"/>
  <c r="J48" i="6"/>
  <c r="I48" i="6"/>
  <c r="H48" i="6"/>
  <c r="K47" i="6"/>
  <c r="J47" i="6"/>
  <c r="I47" i="6"/>
  <c r="H47" i="6"/>
  <c r="L47" i="6" s="1"/>
  <c r="K46" i="6"/>
  <c r="J46" i="6"/>
  <c r="I46" i="6"/>
  <c r="H46" i="6"/>
  <c r="L46" i="6" s="1"/>
  <c r="K45" i="6"/>
  <c r="J45" i="6"/>
  <c r="I45" i="6"/>
  <c r="H45" i="6"/>
  <c r="K44" i="6"/>
  <c r="J44" i="6"/>
  <c r="I44" i="6"/>
  <c r="H44" i="6"/>
  <c r="L44" i="6" s="1"/>
  <c r="K43" i="6"/>
  <c r="J43" i="6"/>
  <c r="I43" i="6"/>
  <c r="H43" i="6"/>
  <c r="L43" i="6" s="1"/>
  <c r="K42" i="6"/>
  <c r="J42" i="6"/>
  <c r="I42" i="6"/>
  <c r="H42" i="6"/>
  <c r="L42" i="6" s="1"/>
  <c r="K41" i="6"/>
  <c r="J41" i="6"/>
  <c r="I41" i="6"/>
  <c r="H41" i="6"/>
  <c r="K40" i="6"/>
  <c r="J40" i="6"/>
  <c r="I40" i="6"/>
  <c r="H40" i="6"/>
  <c r="K39" i="6"/>
  <c r="J39" i="6"/>
  <c r="I39" i="6"/>
  <c r="H39" i="6"/>
  <c r="L39" i="6" s="1"/>
  <c r="K38" i="6"/>
  <c r="J38" i="6"/>
  <c r="I38" i="6"/>
  <c r="H38" i="6"/>
  <c r="L38" i="6" s="1"/>
  <c r="K37" i="6"/>
  <c r="J37" i="6"/>
  <c r="I37" i="6"/>
  <c r="H37" i="6"/>
  <c r="K36" i="6"/>
  <c r="J36" i="6"/>
  <c r="I36" i="6"/>
  <c r="H36" i="6"/>
  <c r="L36" i="6" s="1"/>
  <c r="K35" i="6"/>
  <c r="J35" i="6"/>
  <c r="I35" i="6"/>
  <c r="H35" i="6"/>
  <c r="L35" i="6" s="1"/>
  <c r="K34" i="6"/>
  <c r="J34" i="6"/>
  <c r="I34" i="6"/>
  <c r="H34" i="6"/>
  <c r="L34" i="6" s="1"/>
  <c r="K33" i="6"/>
  <c r="J33" i="6"/>
  <c r="I33" i="6"/>
  <c r="H33" i="6"/>
  <c r="L33" i="6" s="1"/>
  <c r="K32" i="6"/>
  <c r="J32" i="6"/>
  <c r="I32" i="6"/>
  <c r="H32" i="6"/>
  <c r="K31" i="6"/>
  <c r="J31" i="6"/>
  <c r="I31" i="6"/>
  <c r="H31" i="6"/>
  <c r="L31" i="6" s="1"/>
  <c r="K30" i="6"/>
  <c r="J30" i="6"/>
  <c r="I30" i="6"/>
  <c r="H30" i="6"/>
  <c r="L30" i="6" s="1"/>
  <c r="K29" i="6"/>
  <c r="J29" i="6"/>
  <c r="I29" i="6"/>
  <c r="H29" i="6"/>
  <c r="K28" i="6"/>
  <c r="J28" i="6"/>
  <c r="I28" i="6"/>
  <c r="H28" i="6"/>
  <c r="L28" i="6" s="1"/>
  <c r="K27" i="6"/>
  <c r="J27" i="6"/>
  <c r="I27" i="6"/>
  <c r="H27" i="6"/>
  <c r="L27" i="6" s="1"/>
  <c r="K26" i="6"/>
  <c r="J26" i="6"/>
  <c r="I26" i="6"/>
  <c r="H26" i="6"/>
  <c r="L26" i="6" s="1"/>
  <c r="K25" i="6"/>
  <c r="J25" i="6"/>
  <c r="I25" i="6"/>
  <c r="H25" i="6"/>
  <c r="L25" i="6" s="1"/>
  <c r="K24" i="6"/>
  <c r="J24" i="6"/>
  <c r="I24" i="6"/>
  <c r="H24" i="6"/>
  <c r="K23" i="6"/>
  <c r="J23" i="6"/>
  <c r="I23" i="6"/>
  <c r="H23" i="6"/>
  <c r="L23" i="6" s="1"/>
  <c r="K22" i="6"/>
  <c r="J22" i="6"/>
  <c r="I22" i="6"/>
  <c r="H22" i="6"/>
  <c r="L22" i="6" s="1"/>
  <c r="K21" i="6"/>
  <c r="J21" i="6"/>
  <c r="I21" i="6"/>
  <c r="H21" i="6"/>
  <c r="K20" i="6"/>
  <c r="J20" i="6"/>
  <c r="I20" i="6"/>
  <c r="H20" i="6"/>
  <c r="L20" i="6" s="1"/>
  <c r="K19" i="6"/>
  <c r="J19" i="6"/>
  <c r="I19" i="6"/>
  <c r="H19" i="6"/>
  <c r="L19" i="6" s="1"/>
  <c r="K18" i="6"/>
  <c r="J18" i="6"/>
  <c r="I18" i="6"/>
  <c r="H18" i="6"/>
  <c r="L18" i="6" s="1"/>
  <c r="K17" i="6"/>
  <c r="J17" i="6"/>
  <c r="I17" i="6"/>
  <c r="H17" i="6"/>
  <c r="L17" i="6" s="1"/>
  <c r="K16" i="6"/>
  <c r="J16" i="6"/>
  <c r="I16" i="6"/>
  <c r="H16" i="6"/>
  <c r="L16" i="6" s="1"/>
  <c r="K15" i="6"/>
  <c r="J15" i="6"/>
  <c r="I15" i="6"/>
  <c r="H15" i="6"/>
  <c r="L15" i="6" s="1"/>
  <c r="K14" i="6"/>
  <c r="J14" i="6"/>
  <c r="I14" i="6"/>
  <c r="H14" i="6"/>
  <c r="L14" i="6" s="1"/>
  <c r="K13" i="6"/>
  <c r="J13" i="6"/>
  <c r="I13" i="6"/>
  <c r="H13" i="6"/>
  <c r="L13" i="6" s="1"/>
  <c r="K12" i="6"/>
  <c r="J12" i="6"/>
  <c r="I12" i="6"/>
  <c r="H12" i="6"/>
  <c r="K11" i="6"/>
  <c r="J11" i="6"/>
  <c r="I11" i="6"/>
  <c r="H11" i="6"/>
  <c r="L11" i="6" s="1"/>
  <c r="K10" i="6"/>
  <c r="J10" i="6"/>
  <c r="I10" i="6"/>
  <c r="H10" i="6"/>
  <c r="L10" i="6" s="1"/>
  <c r="K9" i="6"/>
  <c r="J9" i="6"/>
  <c r="I9" i="6"/>
  <c r="H9" i="6"/>
  <c r="K8" i="6"/>
  <c r="J8" i="6"/>
  <c r="I8" i="6"/>
  <c r="H8" i="6"/>
  <c r="L8" i="6" s="1"/>
  <c r="K7" i="6"/>
  <c r="J7" i="6"/>
  <c r="I7" i="6"/>
  <c r="H7" i="6"/>
  <c r="K6" i="6"/>
  <c r="J6" i="6"/>
  <c r="I6" i="6"/>
  <c r="H6" i="6"/>
  <c r="L6" i="6" s="1"/>
  <c r="K5" i="6"/>
  <c r="J5" i="6"/>
  <c r="I5" i="6"/>
  <c r="H5" i="6"/>
  <c r="L5" i="6" s="1"/>
  <c r="K4" i="6"/>
  <c r="J4" i="6"/>
  <c r="I4" i="6"/>
  <c r="H4" i="6"/>
  <c r="K3" i="6"/>
  <c r="J3" i="6"/>
  <c r="I3" i="6"/>
  <c r="H3" i="6"/>
  <c r="L3" i="6" s="1"/>
  <c r="K2" i="6"/>
  <c r="J2" i="6"/>
  <c r="I2" i="6"/>
  <c r="H2" i="6"/>
  <c r="L2" i="6" s="1"/>
  <c r="L9" i="6" l="1"/>
  <c r="L4" i="6"/>
  <c r="M11" i="6" s="1"/>
  <c r="N11" i="6" s="1"/>
  <c r="L7" i="6"/>
  <c r="L12" i="6"/>
  <c r="L41" i="6"/>
  <c r="L49" i="6"/>
  <c r="L57" i="6"/>
  <c r="L65" i="6"/>
  <c r="L73" i="6"/>
  <c r="L81" i="6"/>
  <c r="L89" i="6"/>
  <c r="L97" i="6"/>
  <c r="L105" i="6"/>
  <c r="L113" i="6"/>
  <c r="L121" i="6"/>
  <c r="L21" i="6"/>
  <c r="M27" i="6" s="1"/>
  <c r="N27" i="6" s="1"/>
  <c r="L24" i="6"/>
  <c r="L29" i="6"/>
  <c r="M44" i="6" s="1"/>
  <c r="N44" i="6" s="1"/>
  <c r="L32" i="6"/>
  <c r="L37" i="6"/>
  <c r="L40" i="6"/>
  <c r="L45" i="6"/>
  <c r="L48" i="6"/>
  <c r="L53" i="6"/>
  <c r="L56" i="6"/>
  <c r="L61" i="6"/>
  <c r="L64" i="6"/>
  <c r="L69" i="6"/>
  <c r="L72" i="6"/>
  <c r="L77" i="6"/>
  <c r="L80" i="6"/>
  <c r="M80" i="6" s="1"/>
  <c r="N80" i="6" s="1"/>
  <c r="L85" i="6"/>
  <c r="L88" i="6"/>
  <c r="L93" i="6"/>
  <c r="L96" i="6"/>
  <c r="M96" i="6" s="1"/>
  <c r="N96" i="6" s="1"/>
  <c r="L101" i="6"/>
  <c r="L104" i="6"/>
  <c r="L109" i="6"/>
  <c r="L112" i="6"/>
  <c r="M112" i="6" s="1"/>
  <c r="N112" i="6" s="1"/>
  <c r="L117" i="6"/>
  <c r="L120" i="6"/>
  <c r="L125" i="6"/>
  <c r="L128" i="6"/>
  <c r="M128" i="6" s="1"/>
  <c r="N128" i="6" s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7" i="1"/>
  <c r="K154" i="1"/>
  <c r="K153" i="1"/>
  <c r="K152" i="1"/>
  <c r="K151" i="1"/>
  <c r="K150" i="1"/>
  <c r="K149" i="1"/>
  <c r="K144" i="1"/>
  <c r="K143" i="1"/>
  <c r="K148" i="1"/>
  <c r="K147" i="1"/>
  <c r="K146" i="1"/>
  <c r="K145" i="1"/>
  <c r="K142" i="1"/>
  <c r="K141" i="1"/>
  <c r="K140" i="1"/>
  <c r="K139" i="1"/>
  <c r="K138" i="1"/>
  <c r="K137" i="1"/>
  <c r="K136" i="1"/>
  <c r="K120" i="1"/>
  <c r="K128" i="1" s="1"/>
  <c r="K119" i="1"/>
  <c r="K135" i="1" s="1"/>
  <c r="K134" i="1"/>
  <c r="K133" i="1"/>
  <c r="K132" i="1"/>
  <c r="K131" i="1"/>
  <c r="K130" i="1"/>
  <c r="K129" i="1"/>
  <c r="K126" i="1"/>
  <c r="K125" i="1"/>
  <c r="K124" i="1"/>
  <c r="K123" i="1"/>
  <c r="K122" i="1"/>
  <c r="K121" i="1"/>
  <c r="K117" i="1"/>
  <c r="K118" i="1"/>
  <c r="K116" i="1"/>
  <c r="M64" i="6" l="1"/>
  <c r="N64" i="6" s="1"/>
  <c r="M48" i="6"/>
  <c r="N48" i="6" s="1"/>
  <c r="M32" i="6"/>
  <c r="N32" i="6" s="1"/>
  <c r="M121" i="6"/>
  <c r="N121" i="6" s="1"/>
  <c r="M89" i="6"/>
  <c r="N89" i="6" s="1"/>
  <c r="M57" i="6"/>
  <c r="N57" i="6" s="1"/>
  <c r="M25" i="6"/>
  <c r="N25" i="6" s="1"/>
  <c r="M82" i="6"/>
  <c r="N82" i="6" s="1"/>
  <c r="M60" i="6"/>
  <c r="N60" i="6" s="1"/>
  <c r="M7" i="6"/>
  <c r="N7" i="6" s="1"/>
  <c r="M63" i="6"/>
  <c r="N63" i="6" s="1"/>
  <c r="M39" i="6"/>
  <c r="N39" i="6" s="1"/>
  <c r="M16" i="6"/>
  <c r="N16" i="6" s="1"/>
  <c r="M124" i="6"/>
  <c r="N124" i="6" s="1"/>
  <c r="M118" i="6"/>
  <c r="N118" i="6" s="1"/>
  <c r="M111" i="6"/>
  <c r="N111" i="6" s="1"/>
  <c r="M106" i="6"/>
  <c r="N106" i="6" s="1"/>
  <c r="M99" i="6"/>
  <c r="N99" i="6" s="1"/>
  <c r="M92" i="6"/>
  <c r="N92" i="6" s="1"/>
  <c r="M86" i="6"/>
  <c r="N86" i="6" s="1"/>
  <c r="M76" i="6"/>
  <c r="N76" i="6" s="1"/>
  <c r="M67" i="6"/>
  <c r="N67" i="6" s="1"/>
  <c r="M47" i="6"/>
  <c r="N47" i="6" s="1"/>
  <c r="M28" i="6"/>
  <c r="N28" i="6" s="1"/>
  <c r="M14" i="6"/>
  <c r="N14" i="6" s="1"/>
  <c r="M125" i="6"/>
  <c r="N125" i="6" s="1"/>
  <c r="M93" i="6"/>
  <c r="N93" i="6" s="1"/>
  <c r="M77" i="6"/>
  <c r="N77" i="6" s="1"/>
  <c r="M61" i="6"/>
  <c r="N61" i="6" s="1"/>
  <c r="M45" i="6"/>
  <c r="N45" i="6" s="1"/>
  <c r="M29" i="6"/>
  <c r="N29" i="6" s="1"/>
  <c r="M113" i="6"/>
  <c r="N113" i="6" s="1"/>
  <c r="M81" i="6"/>
  <c r="N81" i="6" s="1"/>
  <c r="M49" i="6"/>
  <c r="N49" i="6" s="1"/>
  <c r="M17" i="6"/>
  <c r="N17" i="6" s="1"/>
  <c r="M74" i="6"/>
  <c r="N74" i="6" s="1"/>
  <c r="M59" i="6"/>
  <c r="N59" i="6" s="1"/>
  <c r="M42" i="6"/>
  <c r="N42" i="6" s="1"/>
  <c r="M23" i="6"/>
  <c r="N23" i="6" s="1"/>
  <c r="M4" i="6"/>
  <c r="N4" i="6" s="1"/>
  <c r="M58" i="6"/>
  <c r="N58" i="6" s="1"/>
  <c r="M35" i="6"/>
  <c r="N35" i="6" s="1"/>
  <c r="M13" i="6"/>
  <c r="N13" i="6" s="1"/>
  <c r="M123" i="6"/>
  <c r="N123" i="6" s="1"/>
  <c r="M116" i="6"/>
  <c r="N116" i="6" s="1"/>
  <c r="M110" i="6"/>
  <c r="N110" i="6" s="1"/>
  <c r="M103" i="6"/>
  <c r="N103" i="6" s="1"/>
  <c r="M98" i="6"/>
  <c r="N98" i="6" s="1"/>
  <c r="M91" i="6"/>
  <c r="N91" i="6" s="1"/>
  <c r="M84" i="6"/>
  <c r="N84" i="6" s="1"/>
  <c r="M75" i="6"/>
  <c r="N75" i="6" s="1"/>
  <c r="M62" i="6"/>
  <c r="N62" i="6" s="1"/>
  <c r="M43" i="6"/>
  <c r="N43" i="6" s="1"/>
  <c r="M26" i="6"/>
  <c r="N26" i="6" s="1"/>
  <c r="M8" i="6"/>
  <c r="N8" i="6" s="1"/>
  <c r="M6" i="6"/>
  <c r="N6" i="6" s="1"/>
  <c r="M109" i="6"/>
  <c r="N109" i="6" s="1"/>
  <c r="M120" i="6"/>
  <c r="N120" i="6" s="1"/>
  <c r="M104" i="6"/>
  <c r="N104" i="6" s="1"/>
  <c r="M88" i="6"/>
  <c r="N88" i="6" s="1"/>
  <c r="M72" i="6"/>
  <c r="N72" i="6" s="1"/>
  <c r="M56" i="6"/>
  <c r="N56" i="6" s="1"/>
  <c r="M40" i="6"/>
  <c r="N40" i="6" s="1"/>
  <c r="M24" i="6"/>
  <c r="N24" i="6" s="1"/>
  <c r="M105" i="6"/>
  <c r="N105" i="6" s="1"/>
  <c r="M73" i="6"/>
  <c r="N73" i="6" s="1"/>
  <c r="M41" i="6"/>
  <c r="N41" i="6" s="1"/>
  <c r="M129" i="6"/>
  <c r="N129" i="6" s="1"/>
  <c r="M70" i="6"/>
  <c r="N70" i="6" s="1"/>
  <c r="M54" i="6"/>
  <c r="N54" i="6" s="1"/>
  <c r="M36" i="6"/>
  <c r="N36" i="6" s="1"/>
  <c r="M19" i="6"/>
  <c r="N19" i="6" s="1"/>
  <c r="M9" i="6"/>
  <c r="N9" i="6" s="1"/>
  <c r="M51" i="6"/>
  <c r="N51" i="6" s="1"/>
  <c r="M30" i="6"/>
  <c r="N30" i="6" s="1"/>
  <c r="M127" i="6"/>
  <c r="N127" i="6" s="1"/>
  <c r="M122" i="6"/>
  <c r="N122" i="6" s="1"/>
  <c r="M115" i="6"/>
  <c r="N115" i="6" s="1"/>
  <c r="M108" i="6"/>
  <c r="N108" i="6" s="1"/>
  <c r="M102" i="6"/>
  <c r="N102" i="6" s="1"/>
  <c r="M95" i="6"/>
  <c r="N95" i="6" s="1"/>
  <c r="M90" i="6"/>
  <c r="N90" i="6" s="1"/>
  <c r="M83" i="6"/>
  <c r="N83" i="6" s="1"/>
  <c r="M71" i="6"/>
  <c r="N71" i="6" s="1"/>
  <c r="M55" i="6"/>
  <c r="N55" i="6" s="1"/>
  <c r="M38" i="6"/>
  <c r="N38" i="6" s="1"/>
  <c r="M20" i="6"/>
  <c r="N20" i="6" s="1"/>
  <c r="M10" i="6"/>
  <c r="N10" i="6" s="1"/>
  <c r="M5" i="6"/>
  <c r="N5" i="6" s="1"/>
  <c r="M117" i="6"/>
  <c r="N117" i="6" s="1"/>
  <c r="M101" i="6"/>
  <c r="N101" i="6" s="1"/>
  <c r="M85" i="6"/>
  <c r="N85" i="6" s="1"/>
  <c r="M69" i="6"/>
  <c r="N69" i="6" s="1"/>
  <c r="M53" i="6"/>
  <c r="N53" i="6" s="1"/>
  <c r="M37" i="6"/>
  <c r="N37" i="6" s="1"/>
  <c r="M21" i="6"/>
  <c r="N21" i="6" s="1"/>
  <c r="M97" i="6"/>
  <c r="N97" i="6" s="1"/>
  <c r="M65" i="6"/>
  <c r="N65" i="6" s="1"/>
  <c r="M33" i="6"/>
  <c r="N33" i="6" s="1"/>
  <c r="M12" i="6"/>
  <c r="N12" i="6" s="1"/>
  <c r="M66" i="6"/>
  <c r="N66" i="6" s="1"/>
  <c r="M50" i="6"/>
  <c r="N50" i="6" s="1"/>
  <c r="M31" i="6"/>
  <c r="N31" i="6" s="1"/>
  <c r="M15" i="6"/>
  <c r="N15" i="6" s="1"/>
  <c r="M78" i="6"/>
  <c r="N78" i="6" s="1"/>
  <c r="M46" i="6"/>
  <c r="N46" i="6" s="1"/>
  <c r="M22" i="6"/>
  <c r="N22" i="6" s="1"/>
  <c r="M126" i="6"/>
  <c r="N126" i="6" s="1"/>
  <c r="M119" i="6"/>
  <c r="N119" i="6" s="1"/>
  <c r="M114" i="6"/>
  <c r="N114" i="6" s="1"/>
  <c r="M107" i="6"/>
  <c r="N107" i="6" s="1"/>
  <c r="M100" i="6"/>
  <c r="N100" i="6" s="1"/>
  <c r="M94" i="6"/>
  <c r="N94" i="6" s="1"/>
  <c r="M87" i="6"/>
  <c r="N87" i="6" s="1"/>
  <c r="M79" i="6"/>
  <c r="N79" i="6" s="1"/>
  <c r="M68" i="6"/>
  <c r="N68" i="6" s="1"/>
  <c r="M52" i="6"/>
  <c r="N52" i="6" s="1"/>
  <c r="M34" i="6"/>
  <c r="N34" i="6" s="1"/>
  <c r="M18" i="6"/>
  <c r="N18" i="6" s="1"/>
  <c r="M2" i="6"/>
  <c r="N2" i="6" s="1"/>
  <c r="M3" i="6"/>
  <c r="N3" i="6" s="1"/>
  <c r="K127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A4" i="6" l="1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<sst xmlns="http://schemas.openxmlformats.org/spreadsheetml/2006/main" count="1073" uniqueCount="340">
  <si>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</si>
  <si>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</si>
  <si>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</si>
  <si>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</si>
  <si>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</si>
  <si>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</si>
  <si>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</si>
  <si>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</si>
  <si>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</si>
  <si>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</si>
  <si>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</si>
  <si>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</si>
  <si>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</si>
  <si>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</si>
  <si>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</si>
  <si>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</si>
  <si>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</si>
  <si>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</si>
  <si>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</si>
  <si>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</si>
  <si>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</si>
  <si>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</si>
  <si>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</si>
  <si>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</si>
  <si>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</si>
  <si>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</si>
  <si>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</si>
  <si>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</si>
  <si>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</si>
  <si>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</si>
  <si>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</si>
  <si>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</si>
  <si>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</si>
  <si>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</si>
  <si>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</si>
  <si>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</si>
  <si>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</si>
  <si>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</si>
  <si>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</si>
  <si>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</si>
  <si>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</si>
  <si>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</si>
  <si>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</si>
  <si>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</si>
  <si>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</si>
  <si>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</si>
  <si>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</si>
  <si>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</si>
  <si>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</si>
  <si>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</si>
  <si>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</si>
  <si>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</si>
  <si>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</si>
  <si>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</si>
  <si>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</si>
  <si>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</si>
  <si>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</si>
  <si>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</si>
  <si>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</si>
  <si>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</si>
  <si>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</si>
  <si>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</si>
  <si>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</si>
  <si>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</si>
  <si>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</si>
  <si>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</si>
  <si>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</si>
  <si>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</si>
  <si>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</si>
  <si>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</si>
  <si>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</si>
  <si>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</si>
  <si>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</si>
  <si>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</si>
  <si>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</si>
  <si>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</si>
  <si>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</si>
  <si>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</si>
  <si>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</si>
  <si>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</si>
  <si>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</si>
  <si>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</si>
  <si>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</si>
  <si>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</si>
  <si>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</si>
  <si>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</si>
  <si>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</si>
  <si>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</si>
  <si>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</si>
  <si>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</si>
  <si>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</si>
  <si>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</si>
  <si>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</si>
  <si>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</si>
  <si>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</si>
  <si>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</si>
  <si>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</si>
  <si>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</si>
  <si>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</si>
  <si>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</si>
  <si>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</si>
  <si>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</si>
  <si>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</si>
  <si>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</si>
  <si>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</si>
  <si>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</si>
  <si>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</si>
  <si>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</si>
  <si>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</si>
  <si>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</si>
  <si>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</si>
  <si>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</si>
  <si>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</si>
  <si>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</si>
  <si>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</si>
  <si>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</si>
  <si>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</si>
  <si>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</si>
  <si>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</si>
  <si>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</si>
  <si>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</si>
  <si>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</si>
  <si>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</si>
  <si>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</si>
  <si>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</si>
  <si>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</si>
  <si>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</si>
  <si>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</si>
  <si>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</si>
  <si>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</si>
  <si>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</si>
  <si>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</si>
  <si>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</si>
  <si>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</si>
  <si>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</si>
  <si>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</si>
  <si>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</si>
  <si>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</si>
  <si>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</si>
  <si>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</si>
  <si>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</si>
  <si>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</si>
  <si>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</si>
  <si>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</si>
  <si>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</si>
  <si>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</si>
  <si>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</si>
  <si>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</si>
  <si>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</si>
  <si>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</si>
  <si>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</si>
  <si>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</si>
  <si>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</si>
  <si>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</si>
  <si>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</si>
  <si>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</si>
  <si>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</si>
  <si>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</si>
  <si>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</si>
  <si>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</si>
  <si>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</si>
  <si>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</si>
  <si>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</si>
  <si>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</si>
  <si>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</si>
  <si>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</si>
  <si>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</si>
  <si>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</si>
  <si>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</si>
  <si>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</si>
  <si>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</si>
  <si>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</si>
  <si>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</si>
  <si>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</si>
  <si>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</si>
  <si>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</si>
  <si>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</si>
  <si>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</si>
  <si>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</si>
  <si>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</si>
  <si>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</si>
  <si>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</si>
  <si>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</si>
  <si>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</si>
  <si>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</si>
  <si>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</si>
  <si>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</si>
  <si>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</si>
  <si>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</si>
  <si>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</si>
  <si>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</si>
  <si>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</si>
  <si>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</si>
  <si>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</si>
  <si>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</si>
  <si>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</si>
  <si>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</si>
  <si>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</si>
  <si>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</si>
  <si>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</si>
  <si>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</si>
  <si>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</si>
  <si>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</si>
  <si>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</si>
  <si>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</si>
  <si>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</si>
  <si>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</si>
  <si>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</si>
  <si>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</si>
  <si>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</si>
  <si>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</si>
  <si>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</si>
  <si>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</si>
  <si>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</si>
  <si>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</si>
  <si>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</si>
  <si>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</si>
  <si>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</si>
  <si>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</si>
  <si>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</si>
  <si>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</si>
  <si>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</si>
  <si>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</si>
  <si>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</si>
  <si>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</si>
  <si>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</si>
  <si>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</si>
  <si>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</si>
  <si>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</si>
  <si>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</si>
  <si>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</si>
  <si>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</si>
  <si>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</si>
  <si>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</si>
  <si>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</si>
  <si>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</si>
  <si>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</si>
  <si>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</si>
  <si>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</si>
  <si>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</si>
  <si>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</si>
  <si>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</si>
  <si>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</si>
  <si>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</si>
  <si>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</si>
  <si>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</si>
  <si>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</si>
  <si>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</si>
  <si>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</si>
  <si>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</si>
  <si>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</si>
  <si>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</si>
  <si>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</si>
  <si>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</si>
  <si>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</si>
  <si>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</si>
  <si>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</si>
  <si>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</si>
  <si>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</si>
  <si>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</si>
  <si>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</si>
  <si>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</si>
  <si>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</si>
  <si>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</si>
  <si>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</si>
  <si>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</si>
  <si>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</si>
  <si>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</si>
  <si>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</si>
  <si>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</si>
  <si>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</si>
  <si>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</si>
  <si>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</si>
  <si>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</si>
  <si>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</si>
  <si>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</si>
  <si>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</si>
  <si>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</si>
  <si>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</si>
  <si>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</si>
  <si>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</si>
  <si>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Percentage of pop active</t>
  </si>
  <si>
    <t>Percentage of pop LTBI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</si>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</sst>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_parameters_sensitivity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Matched_Parameters"/>
      <sheetName val="Pop_Init"/>
      <sheetName val="Indirect Model Parameters"/>
      <sheetName val="Set Ref"/>
    </sheetNames>
    <sheetDataSet>
      <sheetData sheetId="0">
        <row r="4">
          <cell r="K4">
            <v>0</v>
          </cell>
        </row>
      </sheetData>
      <sheetData sheetId="1"/>
      <sheetData sheetId="2">
        <row r="10">
          <cell r="C10">
            <v>100000</v>
          </cell>
        </row>
        <row r="11">
          <cell r="C11">
            <v>0.25</v>
          </cell>
        </row>
        <row r="12">
          <cell r="C12">
            <v>0.55000000000000004</v>
          </cell>
        </row>
        <row r="13">
          <cell r="C13">
            <v>0.5</v>
          </cell>
        </row>
        <row r="14">
          <cell r="C14">
            <v>0.01</v>
          </cell>
        </row>
        <row r="15">
          <cell r="C15">
            <v>0.49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M177" sqref="M177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3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64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51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4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4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4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4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4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4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4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4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4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4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4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4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8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330</v>
      </c>
    </row>
    <row r="116" spans="1:15" ht="48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331</v>
      </c>
    </row>
    <row r="117" spans="1:15" ht="51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324</v>
      </c>
    </row>
    <row r="118" spans="1:15" ht="51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324</v>
      </c>
    </row>
    <row r="119" spans="1:15" ht="51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326</v>
      </c>
    </row>
    <row r="120" spans="1:15" ht="51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326</v>
      </c>
    </row>
    <row r="121" spans="1:15" ht="48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325</v>
      </c>
    </row>
    <row r="122" spans="1:15" ht="48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325</v>
      </c>
    </row>
    <row r="123" spans="1:15" ht="48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323</v>
      </c>
    </row>
    <row r="124" spans="1:15" ht="48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323</v>
      </c>
    </row>
    <row r="125" spans="1:15" ht="51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327</v>
      </c>
    </row>
    <row r="126" spans="1:15" ht="51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327</v>
      </c>
    </row>
    <row r="127" spans="1:15" ht="51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328</v>
      </c>
    </row>
    <row r="128" spans="1:15" ht="51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328</v>
      </c>
    </row>
    <row r="129" spans="1:15" ht="48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329</v>
      </c>
    </row>
    <row r="130" spans="1:15" ht="48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329</v>
      </c>
    </row>
    <row r="131" spans="1:15" ht="51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323</v>
      </c>
    </row>
    <row r="132" spans="1:15" ht="51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323</v>
      </c>
    </row>
    <row r="133" spans="1:15" ht="51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327</v>
      </c>
    </row>
    <row r="134" spans="1:15" ht="51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327</v>
      </c>
    </row>
    <row r="135" spans="1:15" ht="51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328</v>
      </c>
    </row>
    <row r="136" spans="1:15" ht="51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328</v>
      </c>
    </row>
    <row r="137" spans="1:15" ht="51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329</v>
      </c>
    </row>
    <row r="138" spans="1:15" ht="51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329</v>
      </c>
    </row>
    <row r="139" spans="1:15" ht="48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323</v>
      </c>
    </row>
    <row r="140" spans="1:15" ht="48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323</v>
      </c>
    </row>
    <row r="141" spans="1:15" ht="51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327</v>
      </c>
    </row>
    <row r="142" spans="1:15" ht="51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327</v>
      </c>
    </row>
    <row r="143" spans="1:15" ht="51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328</v>
      </c>
    </row>
    <row r="144" spans="1:15" ht="51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328</v>
      </c>
    </row>
    <row r="145" spans="1:15" ht="51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329</v>
      </c>
    </row>
    <row r="146" spans="1:15" ht="51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329</v>
      </c>
    </row>
    <row r="147" spans="1:15" ht="48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323</v>
      </c>
    </row>
    <row r="148" spans="1:15" ht="48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323</v>
      </c>
    </row>
    <row r="149" spans="1:15" ht="51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327</v>
      </c>
    </row>
    <row r="150" spans="1:15" ht="51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327</v>
      </c>
    </row>
    <row r="151" spans="1:15" ht="51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328</v>
      </c>
    </row>
    <row r="152" spans="1:15" ht="51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328</v>
      </c>
    </row>
    <row r="153" spans="1:15" ht="48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329</v>
      </c>
    </row>
    <row r="154" spans="1:15" ht="48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329</v>
      </c>
    </row>
    <row r="155" spans="1:15" ht="48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332</v>
      </c>
    </row>
    <row r="156" spans="1:15" ht="48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332</v>
      </c>
    </row>
    <row r="157" spans="1:15" ht="51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333</v>
      </c>
    </row>
    <row r="158" spans="1:15" ht="51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333</v>
      </c>
    </row>
    <row r="159" spans="1:15" ht="51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333</v>
      </c>
    </row>
    <row r="160" spans="1:15" ht="51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333</v>
      </c>
    </row>
    <row r="161" spans="1:15" ht="48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333</v>
      </c>
    </row>
    <row r="162" spans="1:15" ht="48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333</v>
      </c>
    </row>
    <row r="163" spans="1:15" ht="48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323</v>
      </c>
    </row>
    <row r="164" spans="1:15" ht="48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323</v>
      </c>
    </row>
    <row r="165" spans="1:15" ht="51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327</v>
      </c>
    </row>
    <row r="166" spans="1:15" ht="51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327</v>
      </c>
    </row>
    <row r="167" spans="1:15" ht="51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328</v>
      </c>
    </row>
    <row r="168" spans="1:15" ht="51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328</v>
      </c>
    </row>
    <row r="169" spans="1:15" ht="48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329</v>
      </c>
    </row>
    <row r="170" spans="1:15" ht="48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329</v>
      </c>
    </row>
    <row r="171" spans="1:15" ht="48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323</v>
      </c>
    </row>
    <row r="172" spans="1:15" ht="48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323</v>
      </c>
    </row>
    <row r="173" spans="1:15" ht="51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327</v>
      </c>
    </row>
    <row r="174" spans="1:15" ht="51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327</v>
      </c>
    </row>
    <row r="175" spans="1:15" ht="51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328</v>
      </c>
    </row>
    <row r="176" spans="1:15" ht="51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328</v>
      </c>
    </row>
    <row r="177" spans="1:15" ht="48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329</v>
      </c>
    </row>
    <row r="178" spans="1:15" ht="48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329</v>
      </c>
    </row>
    <row r="179" spans="1:15" ht="34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5" ht="34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5" ht="34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5" ht="34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5" ht="34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5" ht="34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5" ht="34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5" ht="34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5" ht="34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5" ht="34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5" ht="34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5" ht="34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5" ht="34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5" ht="34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4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4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autoFilter ref="A1:O194" xr:uid="{BC67A81D-7C1F-3D4A-875A-F60944DEF322}"/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abSelected="1" zoomScale="151" zoomScaleNormal="151" workbookViewId="0">
      <selection activeCell="A3" sqref="A3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5" style="1" customWidth="1"/>
    <col min="15" max="15" width="17.83203125" style="1" customWidth="1"/>
    <col min="16" max="17" width="20.5" style="1" customWidth="1"/>
  </cols>
  <sheetData>
    <row r="1" spans="1:17" ht="34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334</v>
      </c>
      <c r="I1" s="5" t="s">
        <v>335</v>
      </c>
      <c r="J1" s="5" t="s">
        <v>336</v>
      </c>
      <c r="K1" s="5" t="s">
        <v>337</v>
      </c>
      <c r="L1" s="5" t="s">
        <v>338</v>
      </c>
      <c r="M1" s="5" t="s">
        <v>339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>
        <f>IF(OR(C2=1,C2=2),'[1]Indirect Model Parameters'!$C$13, IF(OR(C2=3,C2=4,C2=5),'[1]Indirect Model Parameters'!$C$15,IF(C2=6,'[1]Indirect Model Parameters'!$C$14, 0)))</f>
        <v>0.5</v>
      </c>
      <c r="I2" s="9">
        <f>IF(OR(C2=1,C2=2),1,IF(D2=1,1-[1]Model_Matched_Parameters!$K$4,[1]Model_Matched_Parameters!$K$4))</f>
        <v>1</v>
      </c>
      <c r="J2" s="9">
        <f>IF(E2=1,1-'[1]Indirect Model Parameters'!$C$11, '[1]Indirect Model Parameters'!$C$11)</f>
        <v>0.75</v>
      </c>
      <c r="K2" s="9">
        <f>IF(F2=1, '[1]Indirect Model Parameters'!$C$12, 1-'[1]Indirect Model Parameters'!$C$12)</f>
        <v>0.55000000000000004</v>
      </c>
      <c r="L2" s="9">
        <f>PRODUCT(H2:K2)</f>
        <v>0.20625000000000002</v>
      </c>
      <c r="M2" s="9">
        <f>L2/SUM(L$2:L$129)</f>
        <v>3.9511494252873515E-2</v>
      </c>
      <c r="N2" s="28">
        <f>M2*'[1]Indirect Model Parameters'!$C$10</f>
        <v>3951.1494252873513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>
        <f>IF(OR(C3=1,C3=2),'[1]Indirect Model Parameters'!$C$13, IF(OR(C3=3,C3=4,C3=5),'[1]Indirect Model Parameters'!$C$15,IF(C3=6,'[1]Indirect Model Parameters'!$C$14, 0)))</f>
        <v>0.5</v>
      </c>
      <c r="I3" s="9">
        <f>IF(OR(C3=1,C3=2),1,IF(D3=1,1-[1]Model_Matched_Parameters!$K$4,[1]Model_Matched_Parameters!$K$4))</f>
        <v>1</v>
      </c>
      <c r="J3" s="9">
        <f>IF(E3=1,1-'[1]Indirect Model Parameters'!$C$11, '[1]Indirect Model Parameters'!$C$11)</f>
        <v>0.75</v>
      </c>
      <c r="K3" s="9">
        <f>IF(F3=1, '[1]Indirect Model Parameters'!$C$12, 1-'[1]Indirect Model Parameters'!$C$12)</f>
        <v>0.55000000000000004</v>
      </c>
      <c r="L3" s="9">
        <f t="shared" ref="L3:L66" si="2">PRODUCT(H3:K3)</f>
        <v>0.20625000000000002</v>
      </c>
      <c r="M3" s="9">
        <f t="shared" ref="M3:M66" si="3">L3/SUM(L$2:L$129)</f>
        <v>3.9511494252873515E-2</v>
      </c>
      <c r="N3" s="28">
        <f>M3*'[1]Indirect Model Parameters'!$C$10</f>
        <v>3951.1494252873513</v>
      </c>
    </row>
    <row r="4" spans="1:17" ht="3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9">
        <f>IF(OR(C4=1,C4=2),'[1]Indirect Model Parameters'!$C$13, IF(OR(C4=3,C4=4,C4=5),'[1]Indirect Model Parameters'!$C$15,IF(C4=6,'[1]Indirect Model Parameters'!$C$14, 0)))</f>
        <v>0.5</v>
      </c>
      <c r="I4" s="9">
        <f>IF(OR(C4=1,C4=2),1,IF(D4=1,1-[1]Model_Matched_Parameters!$K$4,[1]Model_Matched_Parameters!$K$4))</f>
        <v>1</v>
      </c>
      <c r="J4" s="9">
        <f>IF(E4=1,1-'[1]Indirect Model Parameters'!$C$11, '[1]Indirect Model Parameters'!$C$11)</f>
        <v>0.75</v>
      </c>
      <c r="K4" s="9">
        <f>IF(F4=1, '[1]Indirect Model Parameters'!$C$12, 1-'[1]Indirect Model Parameters'!$C$12)</f>
        <v>0.55000000000000004</v>
      </c>
      <c r="L4" s="9">
        <f t="shared" si="2"/>
        <v>0.20625000000000002</v>
      </c>
      <c r="M4" s="9">
        <f t="shared" si="3"/>
        <v>3.9511494252873515E-2</v>
      </c>
      <c r="N4" s="28">
        <f>M4*'[1]Indirect Model Parameters'!$C$10</f>
        <v>3951.1494252873513</v>
      </c>
    </row>
    <row r="5" spans="1:17" ht="48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9">
        <f>IF(OR(C5=1,C5=2),'[1]Indirect Model Parameters'!$C$13, IF(OR(C5=3,C5=4,C5=5),'[1]Indirect Model Parameters'!$C$15,IF(C5=6,'[1]Indirect Model Parameters'!$C$14, 0)))</f>
        <v>0.5</v>
      </c>
      <c r="I5" s="9">
        <f>IF(OR(C5=1,C5=2),1,IF(D5=1,1-[1]Model_Matched_Parameters!$K$4,[1]Model_Matched_Parameters!$K$4))</f>
        <v>1</v>
      </c>
      <c r="J5" s="9">
        <f>IF(E5=1,1-'[1]Indirect Model Parameters'!$C$11, '[1]Indirect Model Parameters'!$C$11)</f>
        <v>0.25</v>
      </c>
      <c r="K5" s="9">
        <f>IF(F5=1, '[1]Indirect Model Parameters'!$C$12, 1-'[1]Indirect Model Parameters'!$C$12)</f>
        <v>0.55000000000000004</v>
      </c>
      <c r="L5" s="9">
        <f t="shared" si="2"/>
        <v>6.8750000000000006E-2</v>
      </c>
      <c r="M5" s="9">
        <f t="shared" si="3"/>
        <v>1.3170498084291172E-2</v>
      </c>
      <c r="N5" s="28">
        <f>M5*'[1]Indirect Model Parameters'!$C$10</f>
        <v>1317.0498084291173</v>
      </c>
    </row>
    <row r="6" spans="1:17" ht="48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9">
        <f>IF(OR(C6=1,C6=2),'[1]Indirect Model Parameters'!$C$13, IF(OR(C6=3,C6=4,C6=5),'[1]Indirect Model Parameters'!$C$15,IF(C6=6,'[1]Indirect Model Parameters'!$C$14, 0)))</f>
        <v>0.49</v>
      </c>
      <c r="I6" s="9">
        <f>IF(OR(C6=1,C6=2),1,IF(D6=1,1-[1]Model_Matched_Parameters!$K$4,[1]Model_Matched_Parameters!$K$4))</f>
        <v>1</v>
      </c>
      <c r="J6" s="9">
        <f>IF(E6=1,1-'[1]Indirect Model Parameters'!$C$11, '[1]Indirect Model Parameters'!$C$11)</f>
        <v>0.75</v>
      </c>
      <c r="K6" s="9">
        <f>IF(F6=1, '[1]Indirect Model Parameters'!$C$12, 1-'[1]Indirect Model Parameters'!$C$12)</f>
        <v>0.55000000000000004</v>
      </c>
      <c r="L6" s="9">
        <f t="shared" si="2"/>
        <v>0.202125</v>
      </c>
      <c r="M6" s="9">
        <f t="shared" si="3"/>
        <v>3.872126436781604E-2</v>
      </c>
      <c r="N6" s="28">
        <f>M6*'[1]Indirect Model Parameters'!$C$10</f>
        <v>3872.1264367816038</v>
      </c>
    </row>
    <row r="7" spans="1:17" ht="48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9">
        <f>IF(OR(C7=1,C7=2),'[1]Indirect Model Parameters'!$C$13, IF(OR(C7=3,C7=4,C7=5),'[1]Indirect Model Parameters'!$C$15,IF(C7=6,'[1]Indirect Model Parameters'!$C$14, 0)))</f>
        <v>0.49</v>
      </c>
      <c r="I7" s="9">
        <f>IF(OR(C7=1,C7=2),1,IF(D7=1,1-[1]Model_Matched_Parameters!$K$4,[1]Model_Matched_Parameters!$K$4))</f>
        <v>0</v>
      </c>
      <c r="J7" s="9">
        <f>IF(E7=1,1-'[1]Indirect Model Parameters'!$C$11, '[1]Indirect Model Parameters'!$C$11)</f>
        <v>0.75</v>
      </c>
      <c r="K7" s="9">
        <f>IF(F7=1, '[1]Indirect Model Parameters'!$C$12, 1-'[1]Indirect Model Parameters'!$C$12)</f>
        <v>0.55000000000000004</v>
      </c>
      <c r="L7" s="9">
        <f t="shared" si="2"/>
        <v>0</v>
      </c>
      <c r="M7" s="9">
        <f t="shared" si="3"/>
        <v>0</v>
      </c>
      <c r="N7" s="28">
        <f>M7*'[1]Indirect Model Parameters'!$C$10</f>
        <v>0</v>
      </c>
    </row>
    <row r="8" spans="1:17" ht="3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9">
        <f>IF(OR(C8=1,C8=2),'[1]Indirect Model Parameters'!$C$13, IF(OR(C8=3,C8=4,C8=5),'[1]Indirect Model Parameters'!$C$15,IF(C8=6,'[1]Indirect Model Parameters'!$C$14, 0)))</f>
        <v>0.49</v>
      </c>
      <c r="I8" s="9">
        <f>IF(OR(C8=1,C8=2),1,IF(D8=1,1-[1]Model_Matched_Parameters!$K$4,[1]Model_Matched_Parameters!$K$4))</f>
        <v>1</v>
      </c>
      <c r="J8" s="9">
        <f>IF(E8=1,1-'[1]Indirect Model Parameters'!$C$11, '[1]Indirect Model Parameters'!$C$11)</f>
        <v>0.75</v>
      </c>
      <c r="K8" s="9">
        <f>IF(F8=1, '[1]Indirect Model Parameters'!$C$12, 1-'[1]Indirect Model Parameters'!$C$12)</f>
        <v>0.55000000000000004</v>
      </c>
      <c r="L8" s="9">
        <f t="shared" si="2"/>
        <v>0.202125</v>
      </c>
      <c r="M8" s="9">
        <f t="shared" si="3"/>
        <v>3.872126436781604E-2</v>
      </c>
      <c r="N8" s="28">
        <f>M8*'[1]Indirect Model Parameters'!$C$10</f>
        <v>3872.1264367816038</v>
      </c>
    </row>
    <row r="9" spans="1:17" ht="48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9">
        <f>IF(OR(C9=1,C9=2),'[1]Indirect Model Parameters'!$C$13, IF(OR(C9=3,C9=4,C9=5),'[1]Indirect Model Parameters'!$C$15,IF(C9=6,'[1]Indirect Model Parameters'!$C$14, 0)))</f>
        <v>0.49</v>
      </c>
      <c r="I9" s="9">
        <f>IF(OR(C9=1,C9=2),1,IF(D9=1,1-[1]Model_Matched_Parameters!$K$4,[1]Model_Matched_Parameters!$K$4))</f>
        <v>0</v>
      </c>
      <c r="J9" s="9">
        <f>IF(E9=1,1-'[1]Indirect Model Parameters'!$C$11, '[1]Indirect Model Parameters'!$C$11)</f>
        <v>0.75</v>
      </c>
      <c r="K9" s="9">
        <f>IF(F9=1, '[1]Indirect Model Parameters'!$C$12, 1-'[1]Indirect Model Parameters'!$C$12)</f>
        <v>0.55000000000000004</v>
      </c>
      <c r="L9" s="9">
        <f t="shared" si="2"/>
        <v>0</v>
      </c>
      <c r="M9" s="9">
        <f t="shared" si="3"/>
        <v>0</v>
      </c>
      <c r="N9" s="28">
        <f>M9*'[1]Indirect Model Parameters'!$C$10</f>
        <v>0</v>
      </c>
    </row>
    <row r="10" spans="1:17" ht="3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9">
        <f>IF(OR(C10=1,C10=2),'[1]Indirect Model Parameters'!$C$13, IF(OR(C10=3,C10=4,C10=5),'[1]Indirect Model Parameters'!$C$15,IF(C10=6,'[1]Indirect Model Parameters'!$C$14, 0)))</f>
        <v>0.49</v>
      </c>
      <c r="I10" s="9">
        <f>IF(OR(C10=1,C10=2),1,IF(D10=1,1-[1]Model_Matched_Parameters!$K$4,[1]Model_Matched_Parameters!$K$4))</f>
        <v>1</v>
      </c>
      <c r="J10" s="9">
        <f>IF(E10=1,1-'[1]Indirect Model Parameters'!$C$11, '[1]Indirect Model Parameters'!$C$11)</f>
        <v>0.75</v>
      </c>
      <c r="K10" s="9">
        <f>IF(F10=1, '[1]Indirect Model Parameters'!$C$12, 1-'[1]Indirect Model Parameters'!$C$12)</f>
        <v>0.55000000000000004</v>
      </c>
      <c r="L10" s="9">
        <f t="shared" si="2"/>
        <v>0.202125</v>
      </c>
      <c r="M10" s="9">
        <f t="shared" si="3"/>
        <v>3.872126436781604E-2</v>
      </c>
      <c r="N10" s="28">
        <f>M10*'[1]Indirect Model Parameters'!$C$10</f>
        <v>3872.1264367816038</v>
      </c>
    </row>
    <row r="11" spans="1:17" ht="3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9">
        <f>IF(OR(C11=1,C11=2),'[1]Indirect Model Parameters'!$C$13, IF(OR(C11=3,C11=4,C11=5),'[1]Indirect Model Parameters'!$C$15,IF(C11=6,'[1]Indirect Model Parameters'!$C$14, 0)))</f>
        <v>0.49</v>
      </c>
      <c r="I11" s="9">
        <f>IF(OR(C11=1,C11=2),1,IF(D11=1,1-[1]Model_Matched_Parameters!$K$4,[1]Model_Matched_Parameters!$K$4))</f>
        <v>0</v>
      </c>
      <c r="J11" s="9">
        <f>IF(E11=1,1-'[1]Indirect Model Parameters'!$C$11, '[1]Indirect Model Parameters'!$C$11)</f>
        <v>0.75</v>
      </c>
      <c r="K11" s="9">
        <f>IF(F11=1, '[1]Indirect Model Parameters'!$C$12, 1-'[1]Indirect Model Parameters'!$C$12)</f>
        <v>0.55000000000000004</v>
      </c>
      <c r="L11" s="9">
        <f t="shared" si="2"/>
        <v>0</v>
      </c>
      <c r="M11" s="9">
        <f t="shared" si="3"/>
        <v>0</v>
      </c>
      <c r="N11" s="28">
        <f>M11*'[1]Indirect Model Parameters'!$C$10</f>
        <v>0</v>
      </c>
    </row>
    <row r="12" spans="1:17" ht="3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9">
        <f>IF(OR(C12=1,C12=2),'[1]Indirect Model Parameters'!$C$13, IF(OR(C12=3,C12=4,C12=5),'[1]Indirect Model Parameters'!$C$15,IF(C12=6,'[1]Indirect Model Parameters'!$C$14, 0)))</f>
        <v>0.01</v>
      </c>
      <c r="I12" s="9">
        <f>IF(OR(C12=1,C12=2),1,IF(D12=1,1-[1]Model_Matched_Parameters!$K$4,[1]Model_Matched_Parameters!$K$4))</f>
        <v>1</v>
      </c>
      <c r="J12" s="9">
        <f>IF(E12=1,1-'[1]Indirect Model Parameters'!$C$11, '[1]Indirect Model Parameters'!$C$11)</f>
        <v>0.75</v>
      </c>
      <c r="K12" s="9">
        <f>IF(F12=1, '[1]Indirect Model Parameters'!$C$12, 1-'[1]Indirect Model Parameters'!$C$12)</f>
        <v>0.55000000000000004</v>
      </c>
      <c r="L12" s="9">
        <f t="shared" si="2"/>
        <v>4.1250000000000002E-3</v>
      </c>
      <c r="M12" s="9">
        <f t="shared" si="3"/>
        <v>7.9022988505747028E-4</v>
      </c>
      <c r="N12" s="28">
        <f>M12*'[1]Indirect Model Parameters'!$C$10</f>
        <v>79.022988505747023</v>
      </c>
    </row>
    <row r="13" spans="1:17" ht="3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9">
        <f>IF(OR(C13=1,C13=2),'[1]Indirect Model Parameters'!$C$13, IF(OR(C13=3,C13=4,C13=5),'[1]Indirect Model Parameters'!$C$15,IF(C13=6,'[1]Indirect Model Parameters'!$C$14, 0)))</f>
        <v>0.01</v>
      </c>
      <c r="I13" s="9">
        <f>IF(OR(C13=1,C13=2),1,IF(D13=1,1-[1]Model_Matched_Parameters!$K$4,[1]Model_Matched_Parameters!$K$4))</f>
        <v>0</v>
      </c>
      <c r="J13" s="9">
        <f>IF(E13=1,1-'[1]Indirect Model Parameters'!$C$11, '[1]Indirect Model Parameters'!$C$11)</f>
        <v>0.75</v>
      </c>
      <c r="K13" s="9">
        <f>IF(F13=1, '[1]Indirect Model Parameters'!$C$12, 1-'[1]Indirect Model Parameters'!$C$12)</f>
        <v>0.55000000000000004</v>
      </c>
      <c r="L13" s="9">
        <f t="shared" si="2"/>
        <v>0</v>
      </c>
      <c r="M13" s="9">
        <f t="shared" si="3"/>
        <v>0</v>
      </c>
      <c r="N13" s="28">
        <f>M13*'[1]Indirect Model Parameters'!$C$10</f>
        <v>0</v>
      </c>
    </row>
    <row r="14" spans="1:17" ht="3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9">
        <f>IF(OR(C14=1,C14=2),'[1]Indirect Model Parameters'!$C$13, IF(OR(C14=3,C14=4,C14=5),'[1]Indirect Model Parameters'!$C$15,IF(C14=6,'[1]Indirect Model Parameters'!$C$14, 0)))</f>
        <v>0</v>
      </c>
      <c r="I14" s="9">
        <f>IF(OR(C14=1,C14=2),1,IF(D14=1,1-[1]Model_Matched_Parameters!$K$4,[1]Model_Matched_Parameters!$K$4))</f>
        <v>1</v>
      </c>
      <c r="J14" s="9">
        <f>IF(E14=1,1-'[1]Indirect Model Parameters'!$C$11, '[1]Indirect Model Parameters'!$C$11)</f>
        <v>0.75</v>
      </c>
      <c r="K14" s="9">
        <f>IF(F14=1, '[1]Indirect Model Parameters'!$C$12, 1-'[1]Indirect Model Parameters'!$C$12)</f>
        <v>0.55000000000000004</v>
      </c>
      <c r="L14" s="9">
        <f t="shared" si="2"/>
        <v>0</v>
      </c>
      <c r="M14" s="9">
        <f t="shared" si="3"/>
        <v>0</v>
      </c>
      <c r="N14" s="28">
        <f>M14*'[1]Indirect Model Parameters'!$C$10</f>
        <v>0</v>
      </c>
    </row>
    <row r="15" spans="1:17" ht="48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9">
        <f>IF(OR(C15=1,C15=2),'[1]Indirect Model Parameters'!$C$13, IF(OR(C15=3,C15=4,C15=5),'[1]Indirect Model Parameters'!$C$15,IF(C15=6,'[1]Indirect Model Parameters'!$C$14, 0)))</f>
        <v>0</v>
      </c>
      <c r="I15" s="9">
        <f>IF(OR(C15=1,C15=2),1,IF(D15=1,1-[1]Model_Matched_Parameters!$K$4,[1]Model_Matched_Parameters!$K$4))</f>
        <v>0</v>
      </c>
      <c r="J15" s="9">
        <f>IF(E15=1,1-'[1]Indirect Model Parameters'!$C$11, '[1]Indirect Model Parameters'!$C$11)</f>
        <v>0.75</v>
      </c>
      <c r="K15" s="9">
        <f>IF(F15=1, '[1]Indirect Model Parameters'!$C$12, 1-'[1]Indirect Model Parameters'!$C$12)</f>
        <v>0.55000000000000004</v>
      </c>
      <c r="L15" s="9">
        <f t="shared" si="2"/>
        <v>0</v>
      </c>
      <c r="M15" s="9">
        <f t="shared" si="3"/>
        <v>0</v>
      </c>
      <c r="N15" s="28">
        <f>M15*'[1]Indirect Model Parameters'!$C$10</f>
        <v>0</v>
      </c>
    </row>
    <row r="16" spans="1:17" ht="3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9">
        <f>IF(OR(C16=1,C16=2),'[1]Indirect Model Parameters'!$C$13, IF(OR(C16=3,C16=4,C16=5),'[1]Indirect Model Parameters'!$C$15,IF(C16=6,'[1]Indirect Model Parameters'!$C$14, 0)))</f>
        <v>0</v>
      </c>
      <c r="I16" s="9">
        <f>IF(OR(C16=1,C16=2),1,IF(D16=1,1-[1]Model_Matched_Parameters!$K$4,[1]Model_Matched_Parameters!$K$4))</f>
        <v>1</v>
      </c>
      <c r="J16" s="9">
        <f>IF(E16=1,1-'[1]Indirect Model Parameters'!$C$11, '[1]Indirect Model Parameters'!$C$11)</f>
        <v>0.75</v>
      </c>
      <c r="K16" s="9">
        <f>IF(F16=1, '[1]Indirect Model Parameters'!$C$12, 1-'[1]Indirect Model Parameters'!$C$12)</f>
        <v>0.55000000000000004</v>
      </c>
      <c r="L16" s="9">
        <f t="shared" si="2"/>
        <v>0</v>
      </c>
      <c r="M16" s="9">
        <f t="shared" si="3"/>
        <v>0</v>
      </c>
      <c r="N16" s="28">
        <f>M16*'[1]Indirect Model Parameters'!$C$10</f>
        <v>0</v>
      </c>
    </row>
    <row r="17" spans="1:14" ht="3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9">
        <f>IF(OR(C17=1,C17=2),'[1]Indirect Model Parameters'!$C$13, IF(OR(C17=3,C17=4,C17=5),'[1]Indirect Model Parameters'!$C$15,IF(C17=6,'[1]Indirect Model Parameters'!$C$14, 0)))</f>
        <v>0</v>
      </c>
      <c r="I17" s="9">
        <f>IF(OR(C17=1,C17=2),1,IF(D17=1,1-[1]Model_Matched_Parameters!$K$4,[1]Model_Matched_Parameters!$K$4))</f>
        <v>0</v>
      </c>
      <c r="J17" s="9">
        <f>IF(E17=1,1-'[1]Indirect Model Parameters'!$C$11, '[1]Indirect Model Parameters'!$C$11)</f>
        <v>0.75</v>
      </c>
      <c r="K17" s="9">
        <f>IF(F17=1, '[1]Indirect Model Parameters'!$C$12, 1-'[1]Indirect Model Parameters'!$C$12)</f>
        <v>0.55000000000000004</v>
      </c>
      <c r="L17" s="9">
        <f t="shared" si="2"/>
        <v>0</v>
      </c>
      <c r="M17" s="9">
        <f t="shared" si="3"/>
        <v>0</v>
      </c>
      <c r="N17" s="28">
        <f>M17*'[1]Indirect Model Parameters'!$C$10</f>
        <v>0</v>
      </c>
    </row>
    <row r="18" spans="1:14" ht="48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9">
        <f>IF(OR(C18=1,C18=2),'[1]Indirect Model Parameters'!$C$13, IF(OR(C18=3,C18=4,C18=5),'[1]Indirect Model Parameters'!$C$15,IF(C18=6,'[1]Indirect Model Parameters'!$C$14, 0)))</f>
        <v>0.5</v>
      </c>
      <c r="I18" s="9">
        <f>IF(OR(C18=1,C18=2),1,IF(D18=1,1-[1]Model_Matched_Parameters!$K$4,[1]Model_Matched_Parameters!$K$4))</f>
        <v>1</v>
      </c>
      <c r="J18" s="9">
        <f>IF(E18=1,1-'[1]Indirect Model Parameters'!$C$11, '[1]Indirect Model Parameters'!$C$11)</f>
        <v>0.25</v>
      </c>
      <c r="K18" s="9">
        <f>IF(F18=1, '[1]Indirect Model Parameters'!$C$12, 1-'[1]Indirect Model Parameters'!$C$12)</f>
        <v>0.55000000000000004</v>
      </c>
      <c r="L18" s="9">
        <f t="shared" si="2"/>
        <v>6.8750000000000006E-2</v>
      </c>
      <c r="M18" s="9">
        <f t="shared" si="3"/>
        <v>1.3170498084291172E-2</v>
      </c>
      <c r="N18" s="28">
        <f>M18*'[1]Indirect Model Parameters'!$C$10</f>
        <v>1317.0498084291173</v>
      </c>
    </row>
    <row r="19" spans="1:14" ht="48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9">
        <f>IF(OR(C19=1,C19=2),'[1]Indirect Model Parameters'!$C$13, IF(OR(C19=3,C19=4,C19=5),'[1]Indirect Model Parameters'!$C$15,IF(C19=6,'[1]Indirect Model Parameters'!$C$14, 0)))</f>
        <v>0.5</v>
      </c>
      <c r="I19" s="9">
        <f>IF(OR(C19=1,C19=2),1,IF(D19=1,1-[1]Model_Matched_Parameters!$K$4,[1]Model_Matched_Parameters!$K$4))</f>
        <v>1</v>
      </c>
      <c r="J19" s="9">
        <f>IF(E19=1,1-'[1]Indirect Model Parameters'!$C$11, '[1]Indirect Model Parameters'!$C$11)</f>
        <v>0.25</v>
      </c>
      <c r="K19" s="9">
        <f>IF(F19=1, '[1]Indirect Model Parameters'!$C$12, 1-'[1]Indirect Model Parameters'!$C$12)</f>
        <v>0.55000000000000004</v>
      </c>
      <c r="L19" s="9">
        <f t="shared" si="2"/>
        <v>6.8750000000000006E-2</v>
      </c>
      <c r="M19" s="9">
        <f t="shared" si="3"/>
        <v>1.3170498084291172E-2</v>
      </c>
      <c r="N19" s="28">
        <f>M19*'[1]Indirect Model Parameters'!$C$10</f>
        <v>1317.0498084291173</v>
      </c>
    </row>
    <row r="20" spans="1:14" ht="48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9">
        <f>IF(OR(C20=1,C20=2),'[1]Indirect Model Parameters'!$C$13, IF(OR(C20=3,C20=4,C20=5),'[1]Indirect Model Parameters'!$C$15,IF(C20=6,'[1]Indirect Model Parameters'!$C$14, 0)))</f>
        <v>0.5</v>
      </c>
      <c r="I20" s="9">
        <f>IF(OR(C20=1,C20=2),1,IF(D20=1,1-[1]Model_Matched_Parameters!$K$4,[1]Model_Matched_Parameters!$K$4))</f>
        <v>1</v>
      </c>
      <c r="J20" s="9">
        <f>IF(E20=1,1-'[1]Indirect Model Parameters'!$C$11, '[1]Indirect Model Parameters'!$C$11)</f>
        <v>0.25</v>
      </c>
      <c r="K20" s="9">
        <f>IF(F20=1, '[1]Indirect Model Parameters'!$C$12, 1-'[1]Indirect Model Parameters'!$C$12)</f>
        <v>0.55000000000000004</v>
      </c>
      <c r="L20" s="9">
        <f t="shared" si="2"/>
        <v>6.8750000000000006E-2</v>
      </c>
      <c r="M20" s="9">
        <f t="shared" si="3"/>
        <v>1.3170498084291172E-2</v>
      </c>
      <c r="N20" s="28">
        <f>M20*'[1]Indirect Model Parameters'!$C$10</f>
        <v>1317.0498084291173</v>
      </c>
    </row>
    <row r="21" spans="1:14" ht="48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9">
        <f>IF(OR(C21=1,C21=2),'[1]Indirect Model Parameters'!$C$13, IF(OR(C21=3,C21=4,C21=5),'[1]Indirect Model Parameters'!$C$15,IF(C21=6,'[1]Indirect Model Parameters'!$C$14, 0)))</f>
        <v>0.5</v>
      </c>
      <c r="I21" s="9">
        <f>IF(OR(C21=1,C21=2),1,IF(D21=1,1-[1]Model_Matched_Parameters!$K$4,[1]Model_Matched_Parameters!$K$4))</f>
        <v>1</v>
      </c>
      <c r="J21" s="9">
        <f>IF(E21=1,1-'[1]Indirect Model Parameters'!$C$11, '[1]Indirect Model Parameters'!$C$11)</f>
        <v>0.25</v>
      </c>
      <c r="K21" s="9">
        <f>IF(F21=1, '[1]Indirect Model Parameters'!$C$12, 1-'[1]Indirect Model Parameters'!$C$12)</f>
        <v>0.55000000000000004</v>
      </c>
      <c r="L21" s="9">
        <f t="shared" si="2"/>
        <v>6.8750000000000006E-2</v>
      </c>
      <c r="M21" s="9">
        <f t="shared" si="3"/>
        <v>1.3170498084291172E-2</v>
      </c>
      <c r="N21" s="28">
        <f>M21*'[1]Indirect Model Parameters'!$C$10</f>
        <v>1317.0498084291173</v>
      </c>
    </row>
    <row r="22" spans="1:14" ht="48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9">
        <f>IF(OR(C22=1,C22=2),'[1]Indirect Model Parameters'!$C$13, IF(OR(C22=3,C22=4,C22=5),'[1]Indirect Model Parameters'!$C$15,IF(C22=6,'[1]Indirect Model Parameters'!$C$14, 0)))</f>
        <v>0.49</v>
      </c>
      <c r="I22" s="9">
        <f>IF(OR(C22=1,C22=2),1,IF(D22=1,1-[1]Model_Matched_Parameters!$K$4,[1]Model_Matched_Parameters!$K$4))</f>
        <v>1</v>
      </c>
      <c r="J22" s="9">
        <f>IF(E22=1,1-'[1]Indirect Model Parameters'!$C$11, '[1]Indirect Model Parameters'!$C$11)</f>
        <v>0.25</v>
      </c>
      <c r="K22" s="9">
        <f>IF(F22=1, '[1]Indirect Model Parameters'!$C$12, 1-'[1]Indirect Model Parameters'!$C$12)</f>
        <v>0.55000000000000004</v>
      </c>
      <c r="L22" s="9">
        <f t="shared" si="2"/>
        <v>6.7375000000000004E-2</v>
      </c>
      <c r="M22" s="9">
        <f t="shared" si="3"/>
        <v>1.2907088122605348E-2</v>
      </c>
      <c r="N22" s="28">
        <f>M22*'[1]Indirect Model Parameters'!$C$10</f>
        <v>1290.7088122605348</v>
      </c>
    </row>
    <row r="23" spans="1:14" ht="48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9">
        <f>IF(OR(C23=1,C23=2),'[1]Indirect Model Parameters'!$C$13, IF(OR(C23=3,C23=4,C23=5),'[1]Indirect Model Parameters'!$C$15,IF(C23=6,'[1]Indirect Model Parameters'!$C$14, 0)))</f>
        <v>0.49</v>
      </c>
      <c r="I23" s="9">
        <f>IF(OR(C23=1,C23=2),1,IF(D23=1,1-[1]Model_Matched_Parameters!$K$4,[1]Model_Matched_Parameters!$K$4))</f>
        <v>0</v>
      </c>
      <c r="J23" s="9">
        <f>IF(E23=1,1-'[1]Indirect Model Parameters'!$C$11, '[1]Indirect Model Parameters'!$C$11)</f>
        <v>0.25</v>
      </c>
      <c r="K23" s="9">
        <f>IF(F23=1, '[1]Indirect Model Parameters'!$C$12, 1-'[1]Indirect Model Parameters'!$C$12)</f>
        <v>0.55000000000000004</v>
      </c>
      <c r="L23" s="9">
        <f t="shared" si="2"/>
        <v>0</v>
      </c>
      <c r="M23" s="9">
        <f t="shared" si="3"/>
        <v>0</v>
      </c>
      <c r="N23" s="28">
        <f>M23*'[1]Indirect Model Parameters'!$C$10</f>
        <v>0</v>
      </c>
    </row>
    <row r="24" spans="1:14" ht="48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9">
        <f>IF(OR(C24=1,C24=2),'[1]Indirect Model Parameters'!$C$13, IF(OR(C24=3,C24=4,C24=5),'[1]Indirect Model Parameters'!$C$15,IF(C24=6,'[1]Indirect Model Parameters'!$C$14, 0)))</f>
        <v>0.49</v>
      </c>
      <c r="I24" s="9">
        <f>IF(OR(C24=1,C24=2),1,IF(D24=1,1-[1]Model_Matched_Parameters!$K$4,[1]Model_Matched_Parameters!$K$4))</f>
        <v>1</v>
      </c>
      <c r="J24" s="9">
        <f>IF(E24=1,1-'[1]Indirect Model Parameters'!$C$11, '[1]Indirect Model Parameters'!$C$11)</f>
        <v>0.25</v>
      </c>
      <c r="K24" s="9">
        <f>IF(F24=1, '[1]Indirect Model Parameters'!$C$12, 1-'[1]Indirect Model Parameters'!$C$12)</f>
        <v>0.55000000000000004</v>
      </c>
      <c r="L24" s="9">
        <f t="shared" si="2"/>
        <v>6.7375000000000004E-2</v>
      </c>
      <c r="M24" s="9">
        <f t="shared" si="3"/>
        <v>1.2907088122605348E-2</v>
      </c>
      <c r="N24" s="28">
        <f>M24*'[1]Indirect Model Parameters'!$C$10</f>
        <v>1290.7088122605348</v>
      </c>
    </row>
    <row r="25" spans="1:14" ht="48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9">
        <f>IF(OR(C25=1,C25=2),'[1]Indirect Model Parameters'!$C$13, IF(OR(C25=3,C25=4,C25=5),'[1]Indirect Model Parameters'!$C$15,IF(C25=6,'[1]Indirect Model Parameters'!$C$14, 0)))</f>
        <v>0.49</v>
      </c>
      <c r="I25" s="9">
        <f>IF(OR(C25=1,C25=2),1,IF(D25=1,1-[1]Model_Matched_Parameters!$K$4,[1]Model_Matched_Parameters!$K$4))</f>
        <v>0</v>
      </c>
      <c r="J25" s="9">
        <f>IF(E25=1,1-'[1]Indirect Model Parameters'!$C$11, '[1]Indirect Model Parameters'!$C$11)</f>
        <v>0.25</v>
      </c>
      <c r="K25" s="9">
        <f>IF(F25=1, '[1]Indirect Model Parameters'!$C$12, 1-'[1]Indirect Model Parameters'!$C$12)</f>
        <v>0.55000000000000004</v>
      </c>
      <c r="L25" s="9">
        <f t="shared" si="2"/>
        <v>0</v>
      </c>
      <c r="M25" s="9">
        <f t="shared" si="3"/>
        <v>0</v>
      </c>
      <c r="N25" s="28">
        <f>M25*'[1]Indirect Model Parameters'!$C$10</f>
        <v>0</v>
      </c>
    </row>
    <row r="26" spans="1:14" ht="3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9">
        <f>IF(OR(C26=1,C26=2),'[1]Indirect Model Parameters'!$C$13, IF(OR(C26=3,C26=4,C26=5),'[1]Indirect Model Parameters'!$C$15,IF(C26=6,'[1]Indirect Model Parameters'!$C$14, 0)))</f>
        <v>0.49</v>
      </c>
      <c r="I26" s="9">
        <f>IF(OR(C26=1,C26=2),1,IF(D26=1,1-[1]Model_Matched_Parameters!$K$4,[1]Model_Matched_Parameters!$K$4))</f>
        <v>1</v>
      </c>
      <c r="J26" s="9">
        <f>IF(E26=1,1-'[1]Indirect Model Parameters'!$C$11, '[1]Indirect Model Parameters'!$C$11)</f>
        <v>0.25</v>
      </c>
      <c r="K26" s="9">
        <f>IF(F26=1, '[1]Indirect Model Parameters'!$C$12, 1-'[1]Indirect Model Parameters'!$C$12)</f>
        <v>0.55000000000000004</v>
      </c>
      <c r="L26" s="9">
        <f t="shared" si="2"/>
        <v>6.7375000000000004E-2</v>
      </c>
      <c r="M26" s="9">
        <f t="shared" si="3"/>
        <v>1.2907088122605348E-2</v>
      </c>
      <c r="N26" s="28">
        <f>M26*'[1]Indirect Model Parameters'!$C$10</f>
        <v>1290.7088122605348</v>
      </c>
    </row>
    <row r="27" spans="1:14" ht="48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9">
        <f>IF(OR(C27=1,C27=2),'[1]Indirect Model Parameters'!$C$13, IF(OR(C27=3,C27=4,C27=5),'[1]Indirect Model Parameters'!$C$15,IF(C27=6,'[1]Indirect Model Parameters'!$C$14, 0)))</f>
        <v>0.49</v>
      </c>
      <c r="I27" s="9">
        <f>IF(OR(C27=1,C27=2),1,IF(D27=1,1-[1]Model_Matched_Parameters!$K$4,[1]Model_Matched_Parameters!$K$4))</f>
        <v>0</v>
      </c>
      <c r="J27" s="9">
        <f>IF(E27=1,1-'[1]Indirect Model Parameters'!$C$11, '[1]Indirect Model Parameters'!$C$11)</f>
        <v>0.25</v>
      </c>
      <c r="K27" s="9">
        <f>IF(F27=1, '[1]Indirect Model Parameters'!$C$12, 1-'[1]Indirect Model Parameters'!$C$12)</f>
        <v>0.55000000000000004</v>
      </c>
      <c r="L27" s="9">
        <f t="shared" si="2"/>
        <v>0</v>
      </c>
      <c r="M27" s="9">
        <f t="shared" si="3"/>
        <v>0</v>
      </c>
      <c r="N27" s="28">
        <f>M27*'[1]Indirect Model Parameters'!$C$10</f>
        <v>0</v>
      </c>
    </row>
    <row r="28" spans="1:14" ht="3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9">
        <f>IF(OR(C28=1,C28=2),'[1]Indirect Model Parameters'!$C$13, IF(OR(C28=3,C28=4,C28=5),'[1]Indirect Model Parameters'!$C$15,IF(C28=6,'[1]Indirect Model Parameters'!$C$14, 0)))</f>
        <v>0.01</v>
      </c>
      <c r="I28" s="9">
        <f>IF(OR(C28=1,C28=2),1,IF(D28=1,1-[1]Model_Matched_Parameters!$K$4,[1]Model_Matched_Parameters!$K$4))</f>
        <v>1</v>
      </c>
      <c r="J28" s="9">
        <f>IF(E28=1,1-'[1]Indirect Model Parameters'!$C$11, '[1]Indirect Model Parameters'!$C$11)</f>
        <v>0.25</v>
      </c>
      <c r="K28" s="9">
        <f>IF(F28=1, '[1]Indirect Model Parameters'!$C$12, 1-'[1]Indirect Model Parameters'!$C$12)</f>
        <v>0.55000000000000004</v>
      </c>
      <c r="L28" s="9">
        <f t="shared" si="2"/>
        <v>1.3750000000000001E-3</v>
      </c>
      <c r="M28" s="9">
        <f t="shared" si="3"/>
        <v>2.6340996168582346E-4</v>
      </c>
      <c r="N28" s="28">
        <f>M28*'[1]Indirect Model Parameters'!$C$10</f>
        <v>26.340996168582347</v>
      </c>
    </row>
    <row r="29" spans="1:14" ht="48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9">
        <f>IF(OR(C29=1,C29=2),'[1]Indirect Model Parameters'!$C$13, IF(OR(C29=3,C29=4,C29=5),'[1]Indirect Model Parameters'!$C$15,IF(C29=6,'[1]Indirect Model Parameters'!$C$14, 0)))</f>
        <v>0.01</v>
      </c>
      <c r="I29" s="9">
        <f>IF(OR(C29=1,C29=2),1,IF(D29=1,1-[1]Model_Matched_Parameters!$K$4,[1]Model_Matched_Parameters!$K$4))</f>
        <v>0</v>
      </c>
      <c r="J29" s="9">
        <f>IF(E29=1,1-'[1]Indirect Model Parameters'!$C$11, '[1]Indirect Model Parameters'!$C$11)</f>
        <v>0.25</v>
      </c>
      <c r="K29" s="9">
        <f>IF(F29=1, '[1]Indirect Model Parameters'!$C$12, 1-'[1]Indirect Model Parameters'!$C$12)</f>
        <v>0.55000000000000004</v>
      </c>
      <c r="L29" s="9">
        <f t="shared" si="2"/>
        <v>0</v>
      </c>
      <c r="M29" s="9">
        <f t="shared" si="3"/>
        <v>0</v>
      </c>
      <c r="N29" s="28">
        <f>M29*'[1]Indirect Model Parameters'!$C$10</f>
        <v>0</v>
      </c>
    </row>
    <row r="30" spans="1:14" ht="48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9">
        <f>IF(OR(C30=1,C30=2),'[1]Indirect Model Parameters'!$C$13, IF(OR(C30=3,C30=4,C30=5),'[1]Indirect Model Parameters'!$C$15,IF(C30=6,'[1]Indirect Model Parameters'!$C$14, 0)))</f>
        <v>0</v>
      </c>
      <c r="I30" s="9">
        <f>IF(OR(C30=1,C30=2),1,IF(D30=1,1-[1]Model_Matched_Parameters!$K$4,[1]Model_Matched_Parameters!$K$4))</f>
        <v>1</v>
      </c>
      <c r="J30" s="9">
        <f>IF(E30=1,1-'[1]Indirect Model Parameters'!$C$11, '[1]Indirect Model Parameters'!$C$11)</f>
        <v>0.25</v>
      </c>
      <c r="K30" s="9">
        <f>IF(F30=1, '[1]Indirect Model Parameters'!$C$12, 1-'[1]Indirect Model Parameters'!$C$12)</f>
        <v>0.55000000000000004</v>
      </c>
      <c r="L30" s="9">
        <f t="shared" si="2"/>
        <v>0</v>
      </c>
      <c r="M30" s="9">
        <f t="shared" si="3"/>
        <v>0</v>
      </c>
      <c r="N30" s="28">
        <f>M30*'[1]Indirect Model Parameters'!$C$10</f>
        <v>0</v>
      </c>
    </row>
    <row r="31" spans="1:14" ht="48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9">
        <f>IF(OR(C31=1,C31=2),'[1]Indirect Model Parameters'!$C$13, IF(OR(C31=3,C31=4,C31=5),'[1]Indirect Model Parameters'!$C$15,IF(C31=6,'[1]Indirect Model Parameters'!$C$14, 0)))</f>
        <v>0</v>
      </c>
      <c r="I31" s="9">
        <f>IF(OR(C31=1,C31=2),1,IF(D31=1,1-[1]Model_Matched_Parameters!$K$4,[1]Model_Matched_Parameters!$K$4))</f>
        <v>0</v>
      </c>
      <c r="J31" s="9">
        <f>IF(E31=1,1-'[1]Indirect Model Parameters'!$C$11, '[1]Indirect Model Parameters'!$C$11)</f>
        <v>0.25</v>
      </c>
      <c r="K31" s="9">
        <f>IF(F31=1, '[1]Indirect Model Parameters'!$C$12, 1-'[1]Indirect Model Parameters'!$C$12)</f>
        <v>0.55000000000000004</v>
      </c>
      <c r="L31" s="9">
        <f t="shared" si="2"/>
        <v>0</v>
      </c>
      <c r="M31" s="9">
        <f t="shared" si="3"/>
        <v>0</v>
      </c>
      <c r="N31" s="28">
        <f>M31*'[1]Indirect Model Parameters'!$C$10</f>
        <v>0</v>
      </c>
    </row>
    <row r="32" spans="1:14" ht="48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9">
        <f>IF(OR(C32=1,C32=2),'[1]Indirect Model Parameters'!$C$13, IF(OR(C32=3,C32=4,C32=5),'[1]Indirect Model Parameters'!$C$15,IF(C32=6,'[1]Indirect Model Parameters'!$C$14, 0)))</f>
        <v>0</v>
      </c>
      <c r="I32" s="9">
        <f>IF(OR(C32=1,C32=2),1,IF(D32=1,1-[1]Model_Matched_Parameters!$K$4,[1]Model_Matched_Parameters!$K$4))</f>
        <v>1</v>
      </c>
      <c r="J32" s="9">
        <f>IF(E32=1,1-'[1]Indirect Model Parameters'!$C$11, '[1]Indirect Model Parameters'!$C$11)</f>
        <v>0.25</v>
      </c>
      <c r="K32" s="9">
        <f>IF(F32=1, '[1]Indirect Model Parameters'!$C$12, 1-'[1]Indirect Model Parameters'!$C$12)</f>
        <v>0.55000000000000004</v>
      </c>
      <c r="L32" s="9">
        <f t="shared" si="2"/>
        <v>0</v>
      </c>
      <c r="M32" s="9">
        <f t="shared" si="3"/>
        <v>0</v>
      </c>
      <c r="N32" s="28">
        <f>M32*'[1]Indirect Model Parameters'!$C$10</f>
        <v>0</v>
      </c>
    </row>
    <row r="33" spans="1:14" ht="48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9">
        <f>IF(OR(C33=1,C33=2),'[1]Indirect Model Parameters'!$C$13, IF(OR(C33=3,C33=4,C33=5),'[1]Indirect Model Parameters'!$C$15,IF(C33=6,'[1]Indirect Model Parameters'!$C$14, 0)))</f>
        <v>0</v>
      </c>
      <c r="I33" s="9">
        <f>IF(OR(C33=1,C33=2),1,IF(D33=1,1-[1]Model_Matched_Parameters!$K$4,[1]Model_Matched_Parameters!$K$4))</f>
        <v>0</v>
      </c>
      <c r="J33" s="9">
        <f>IF(E33=1,1-'[1]Indirect Model Parameters'!$C$11, '[1]Indirect Model Parameters'!$C$11)</f>
        <v>0.25</v>
      </c>
      <c r="K33" s="9">
        <f>IF(F33=1, '[1]Indirect Model Parameters'!$C$12, 1-'[1]Indirect Model Parameters'!$C$12)</f>
        <v>0.55000000000000004</v>
      </c>
      <c r="L33" s="9">
        <f t="shared" si="2"/>
        <v>0</v>
      </c>
      <c r="M33" s="9">
        <f t="shared" si="3"/>
        <v>0</v>
      </c>
      <c r="N33" s="28">
        <f>M33*'[1]Indirect Model Parameters'!$C$10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N,1,1,3,1</v>
      </c>
      <c r="H34" s="9">
        <f>IF(OR(C34=1,C34=2),'[1]Indirect Model Parameters'!$C$13, IF(OR(C34=3,C34=4,C34=5),'[1]Indirect Model Parameters'!$C$15,IF(C34=6,'[1]Indirect Model Parameters'!$C$14, 0)))</f>
        <v>0.5</v>
      </c>
      <c r="I34" s="9">
        <f>IF(OR(C34=1,C34=2),1,IF(D34=1,1-[1]Model_Matched_Parameters!$K$4,[1]Model_Matched_Parameters!$K$4))</f>
        <v>1</v>
      </c>
      <c r="J34" s="9">
        <f>IF(E34=1,1-'[1]Indirect Model Parameters'!$C$11, '[1]Indirect Model Parameters'!$C$11)</f>
        <v>0.25</v>
      </c>
      <c r="K34" s="9">
        <f>IF(F34=1, '[1]Indirect Model Parameters'!$C$12, 1-'[1]Indirect Model Parameters'!$C$12)</f>
        <v>0.55000000000000004</v>
      </c>
      <c r="L34" s="9">
        <f t="shared" si="2"/>
        <v>6.8750000000000006E-2</v>
      </c>
      <c r="M34" s="9">
        <f t="shared" si="3"/>
        <v>1.3170498084291172E-2</v>
      </c>
      <c r="N34" s="28">
        <f>M34*'[1]Indirect Model Parameters'!$C$10</f>
        <v>1317.0498084291173</v>
      </c>
    </row>
    <row r="35" spans="1:14" ht="48">
      <c r="A35" s="1" t="str">
        <f t="shared" si="4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5"/>
        <v>N,1,2,1,2</v>
      </c>
      <c r="H35" s="9">
        <f>IF(OR(C35=1,C35=2),'[1]Indirect Model Parameters'!$C$13, IF(OR(C35=3,C35=4,C35=5),'[1]Indirect Model Parameters'!$C$15,IF(C35=6,'[1]Indirect Model Parameters'!$C$14, 0)))</f>
        <v>0.5</v>
      </c>
      <c r="I35" s="9">
        <f>IF(OR(C35=1,C35=2),1,IF(D35=1,1-[1]Model_Matched_Parameters!$K$4,[1]Model_Matched_Parameters!$K$4))</f>
        <v>1</v>
      </c>
      <c r="J35" s="9">
        <f>IF(E35=1,1-'[1]Indirect Model Parameters'!$C$11, '[1]Indirect Model Parameters'!$C$11)</f>
        <v>0.75</v>
      </c>
      <c r="K35" s="9">
        <f>IF(F35=1, '[1]Indirect Model Parameters'!$C$12, 1-'[1]Indirect Model Parameters'!$C$12)</f>
        <v>0.44999999999999996</v>
      </c>
      <c r="L35" s="9">
        <f t="shared" si="2"/>
        <v>0.16874999999999998</v>
      </c>
      <c r="M35" s="9">
        <f t="shared" si="3"/>
        <v>3.2327586206896505E-2</v>
      </c>
      <c r="N35" s="28">
        <f>M35*'[1]Indirect Model Parameters'!$C$10</f>
        <v>3232.7586206896503</v>
      </c>
    </row>
    <row r="36" spans="1:14" ht="48">
      <c r="A36" s="1" t="str">
        <f t="shared" si="4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5"/>
        <v>N,2,1,3,1</v>
      </c>
      <c r="H36" s="9">
        <f>IF(OR(C36=1,C36=2),'[1]Indirect Model Parameters'!$C$13, IF(OR(C36=3,C36=4,C36=5),'[1]Indirect Model Parameters'!$C$15,IF(C36=6,'[1]Indirect Model Parameters'!$C$14, 0)))</f>
        <v>0.5</v>
      </c>
      <c r="I36" s="9">
        <f>IF(OR(C36=1,C36=2),1,IF(D36=1,1-[1]Model_Matched_Parameters!$K$4,[1]Model_Matched_Parameters!$K$4))</f>
        <v>1</v>
      </c>
      <c r="J36" s="9">
        <f>IF(E36=1,1-'[1]Indirect Model Parameters'!$C$11, '[1]Indirect Model Parameters'!$C$11)</f>
        <v>0.25</v>
      </c>
      <c r="K36" s="9">
        <f>IF(F36=1, '[1]Indirect Model Parameters'!$C$12, 1-'[1]Indirect Model Parameters'!$C$12)</f>
        <v>0.55000000000000004</v>
      </c>
      <c r="L36" s="9">
        <f t="shared" si="2"/>
        <v>6.8750000000000006E-2</v>
      </c>
      <c r="M36" s="9">
        <f t="shared" si="3"/>
        <v>1.3170498084291172E-2</v>
      </c>
      <c r="N36" s="28">
        <f>M36*'[1]Indirect Model Parameters'!$C$10</f>
        <v>1317.0498084291173</v>
      </c>
    </row>
    <row r="37" spans="1:14" ht="48">
      <c r="A37" s="1" t="str">
        <f t="shared" si="4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5"/>
        <v>N,1,2,2,2</v>
      </c>
      <c r="H37" s="9">
        <f>IF(OR(C37=1,C37=2),'[1]Indirect Model Parameters'!$C$13, IF(OR(C37=3,C37=4,C37=5),'[1]Indirect Model Parameters'!$C$15,IF(C37=6,'[1]Indirect Model Parameters'!$C$14, 0)))</f>
        <v>0.5</v>
      </c>
      <c r="I37" s="9">
        <f>IF(OR(C37=1,C37=2),1,IF(D37=1,1-[1]Model_Matched_Parameters!$K$4,[1]Model_Matched_Parameters!$K$4))</f>
        <v>1</v>
      </c>
      <c r="J37" s="9">
        <f>IF(E37=1,1-'[1]Indirect Model Parameters'!$C$11, '[1]Indirect Model Parameters'!$C$11)</f>
        <v>0.25</v>
      </c>
      <c r="K37" s="9">
        <f>IF(F37=1, '[1]Indirect Model Parameters'!$C$12, 1-'[1]Indirect Model Parameters'!$C$12)</f>
        <v>0.44999999999999996</v>
      </c>
      <c r="L37" s="9">
        <f t="shared" si="2"/>
        <v>5.6249999999999994E-2</v>
      </c>
      <c r="M37" s="9">
        <f t="shared" si="3"/>
        <v>1.0775862068965502E-2</v>
      </c>
      <c r="N37" s="28">
        <f>M37*'[1]Indirect Model Parameters'!$C$10</f>
        <v>1077.5862068965503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5"/>
        <v>N,3,1,3,1</v>
      </c>
      <c r="H38" s="9">
        <f>IF(OR(C38=1,C38=2),'[1]Indirect Model Parameters'!$C$13, IF(OR(C38=3,C38=4,C38=5),'[1]Indirect Model Parameters'!$C$15,IF(C38=6,'[1]Indirect Model Parameters'!$C$14, 0)))</f>
        <v>0.49</v>
      </c>
      <c r="I38" s="9">
        <f>IF(OR(C38=1,C38=2),1,IF(D38=1,1-[1]Model_Matched_Parameters!$K$4,[1]Model_Matched_Parameters!$K$4))</f>
        <v>1</v>
      </c>
      <c r="J38" s="9">
        <f>IF(E38=1,1-'[1]Indirect Model Parameters'!$C$11, '[1]Indirect Model Parameters'!$C$11)</f>
        <v>0.25</v>
      </c>
      <c r="K38" s="9">
        <f>IF(F38=1, '[1]Indirect Model Parameters'!$C$12, 1-'[1]Indirect Model Parameters'!$C$12)</f>
        <v>0.55000000000000004</v>
      </c>
      <c r="L38" s="9">
        <f t="shared" si="2"/>
        <v>6.7375000000000004E-2</v>
      </c>
      <c r="M38" s="9">
        <f t="shared" si="3"/>
        <v>1.2907088122605348E-2</v>
      </c>
      <c r="N38" s="28">
        <f>M38*'[1]Indirect Model Parameters'!$C$10</f>
        <v>1290.7088122605348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5"/>
        <v>N,3,2,3,1</v>
      </c>
      <c r="H39" s="9">
        <f>IF(OR(C39=1,C39=2),'[1]Indirect Model Parameters'!$C$13, IF(OR(C39=3,C39=4,C39=5),'[1]Indirect Model Parameters'!$C$15,IF(C39=6,'[1]Indirect Model Parameters'!$C$14, 0)))</f>
        <v>0.49</v>
      </c>
      <c r="I39" s="9">
        <f>IF(OR(C39=1,C39=2),1,IF(D39=1,1-[1]Model_Matched_Parameters!$K$4,[1]Model_Matched_Parameters!$K$4))</f>
        <v>0</v>
      </c>
      <c r="J39" s="9">
        <f>IF(E39=1,1-'[1]Indirect Model Parameters'!$C$11, '[1]Indirect Model Parameters'!$C$11)</f>
        <v>0.25</v>
      </c>
      <c r="K39" s="9">
        <f>IF(F39=1, '[1]Indirect Model Parameters'!$C$12, 1-'[1]Indirect Model Parameters'!$C$12)</f>
        <v>0.55000000000000004</v>
      </c>
      <c r="L39" s="9">
        <f t="shared" si="2"/>
        <v>0</v>
      </c>
      <c r="M39" s="9">
        <f t="shared" si="3"/>
        <v>0</v>
      </c>
      <c r="N39" s="28">
        <f>M39*'[1]Indirect Model Parameters'!$C$10</f>
        <v>0</v>
      </c>
    </row>
    <row r="40" spans="1:14" ht="48">
      <c r="A40" s="1" t="str">
        <f t="shared" si="4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5"/>
        <v>N,4,1,3,1</v>
      </c>
      <c r="H40" s="9">
        <f>IF(OR(C40=1,C40=2),'[1]Indirect Model Parameters'!$C$13, IF(OR(C40=3,C40=4,C40=5),'[1]Indirect Model Parameters'!$C$15,IF(C40=6,'[1]Indirect Model Parameters'!$C$14, 0)))</f>
        <v>0.49</v>
      </c>
      <c r="I40" s="9">
        <f>IF(OR(C40=1,C40=2),1,IF(D40=1,1-[1]Model_Matched_Parameters!$K$4,[1]Model_Matched_Parameters!$K$4))</f>
        <v>1</v>
      </c>
      <c r="J40" s="9">
        <f>IF(E40=1,1-'[1]Indirect Model Parameters'!$C$11, '[1]Indirect Model Parameters'!$C$11)</f>
        <v>0.25</v>
      </c>
      <c r="K40" s="9">
        <f>IF(F40=1, '[1]Indirect Model Parameters'!$C$12, 1-'[1]Indirect Model Parameters'!$C$12)</f>
        <v>0.55000000000000004</v>
      </c>
      <c r="L40" s="9">
        <f t="shared" si="2"/>
        <v>6.7375000000000004E-2</v>
      </c>
      <c r="M40" s="9">
        <f t="shared" si="3"/>
        <v>1.2907088122605348E-2</v>
      </c>
      <c r="N40" s="28">
        <f>M40*'[1]Indirect Model Parameters'!$C$10</f>
        <v>1290.7088122605348</v>
      </c>
    </row>
    <row r="41" spans="1:14" ht="48">
      <c r="A41" s="1" t="str">
        <f t="shared" si="4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5"/>
        <v>N,4,2,3,1</v>
      </c>
      <c r="H41" s="9">
        <f>IF(OR(C41=1,C41=2),'[1]Indirect Model Parameters'!$C$13, IF(OR(C41=3,C41=4,C41=5),'[1]Indirect Model Parameters'!$C$15,IF(C41=6,'[1]Indirect Model Parameters'!$C$14, 0)))</f>
        <v>0.49</v>
      </c>
      <c r="I41" s="9">
        <f>IF(OR(C41=1,C41=2),1,IF(D41=1,1-[1]Model_Matched_Parameters!$K$4,[1]Model_Matched_Parameters!$K$4))</f>
        <v>0</v>
      </c>
      <c r="J41" s="9">
        <f>IF(E41=1,1-'[1]Indirect Model Parameters'!$C$11, '[1]Indirect Model Parameters'!$C$11)</f>
        <v>0.25</v>
      </c>
      <c r="K41" s="9">
        <f>IF(F41=1, '[1]Indirect Model Parameters'!$C$12, 1-'[1]Indirect Model Parameters'!$C$12)</f>
        <v>0.55000000000000004</v>
      </c>
      <c r="L41" s="9">
        <f t="shared" si="2"/>
        <v>0</v>
      </c>
      <c r="M41" s="9">
        <f t="shared" si="3"/>
        <v>0</v>
      </c>
      <c r="N41" s="28">
        <f>M41*'[1]Indirect Model Parameters'!$C$10</f>
        <v>0</v>
      </c>
    </row>
    <row r="42" spans="1:14" ht="32">
      <c r="A42" s="1" t="str">
        <f t="shared" si="4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5"/>
        <v>N,5,1,3,1</v>
      </c>
      <c r="H42" s="9">
        <f>IF(OR(C42=1,C42=2),'[1]Indirect Model Parameters'!$C$13, IF(OR(C42=3,C42=4,C42=5),'[1]Indirect Model Parameters'!$C$15,IF(C42=6,'[1]Indirect Model Parameters'!$C$14, 0)))</f>
        <v>0.49</v>
      </c>
      <c r="I42" s="9">
        <f>IF(OR(C42=1,C42=2),1,IF(D42=1,1-[1]Model_Matched_Parameters!$K$4,[1]Model_Matched_Parameters!$K$4))</f>
        <v>1</v>
      </c>
      <c r="J42" s="9">
        <f>IF(E42=1,1-'[1]Indirect Model Parameters'!$C$11, '[1]Indirect Model Parameters'!$C$11)</f>
        <v>0.25</v>
      </c>
      <c r="K42" s="9">
        <f>IF(F42=1, '[1]Indirect Model Parameters'!$C$12, 1-'[1]Indirect Model Parameters'!$C$12)</f>
        <v>0.55000000000000004</v>
      </c>
      <c r="L42" s="9">
        <f t="shared" si="2"/>
        <v>6.7375000000000004E-2</v>
      </c>
      <c r="M42" s="9">
        <f t="shared" si="3"/>
        <v>1.2907088122605348E-2</v>
      </c>
      <c r="N42" s="28">
        <f>M42*'[1]Indirect Model Parameters'!$C$10</f>
        <v>1290.7088122605348</v>
      </c>
    </row>
    <row r="43" spans="1:14" ht="48">
      <c r="A43" s="1" t="str">
        <f t="shared" si="4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5"/>
        <v>N,5,2,3,1</v>
      </c>
      <c r="H43" s="9">
        <f>IF(OR(C43=1,C43=2),'[1]Indirect Model Parameters'!$C$13, IF(OR(C43=3,C43=4,C43=5),'[1]Indirect Model Parameters'!$C$15,IF(C43=6,'[1]Indirect Model Parameters'!$C$14, 0)))</f>
        <v>0.49</v>
      </c>
      <c r="I43" s="9">
        <f>IF(OR(C43=1,C43=2),1,IF(D43=1,1-[1]Model_Matched_Parameters!$K$4,[1]Model_Matched_Parameters!$K$4))</f>
        <v>0</v>
      </c>
      <c r="J43" s="9">
        <f>IF(E43=1,1-'[1]Indirect Model Parameters'!$C$11, '[1]Indirect Model Parameters'!$C$11)</f>
        <v>0.25</v>
      </c>
      <c r="K43" s="9">
        <f>IF(F43=1, '[1]Indirect Model Parameters'!$C$12, 1-'[1]Indirect Model Parameters'!$C$12)</f>
        <v>0.55000000000000004</v>
      </c>
      <c r="L43" s="9">
        <f t="shared" si="2"/>
        <v>0</v>
      </c>
      <c r="M43" s="9">
        <f t="shared" si="3"/>
        <v>0</v>
      </c>
      <c r="N43" s="28">
        <f>M43*'[1]Indirect Model Parameters'!$C$10</f>
        <v>0</v>
      </c>
    </row>
    <row r="44" spans="1:14" ht="32">
      <c r="A44" s="1" t="str">
        <f t="shared" si="4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5"/>
        <v>N,6,1,3,1</v>
      </c>
      <c r="H44" s="9">
        <f>IF(OR(C44=1,C44=2),'[1]Indirect Model Parameters'!$C$13, IF(OR(C44=3,C44=4,C44=5),'[1]Indirect Model Parameters'!$C$15,IF(C44=6,'[1]Indirect Model Parameters'!$C$14, 0)))</f>
        <v>0.01</v>
      </c>
      <c r="I44" s="9">
        <f>IF(OR(C44=1,C44=2),1,IF(D44=1,1-[1]Model_Matched_Parameters!$K$4,[1]Model_Matched_Parameters!$K$4))</f>
        <v>1</v>
      </c>
      <c r="J44" s="9">
        <f>IF(E44=1,1-'[1]Indirect Model Parameters'!$C$11, '[1]Indirect Model Parameters'!$C$11)</f>
        <v>0.25</v>
      </c>
      <c r="K44" s="9">
        <f>IF(F44=1, '[1]Indirect Model Parameters'!$C$12, 1-'[1]Indirect Model Parameters'!$C$12)</f>
        <v>0.55000000000000004</v>
      </c>
      <c r="L44" s="9">
        <f t="shared" si="2"/>
        <v>1.3750000000000001E-3</v>
      </c>
      <c r="M44" s="9">
        <f t="shared" si="3"/>
        <v>2.6340996168582346E-4</v>
      </c>
      <c r="N44" s="28">
        <f>M44*'[1]Indirect Model Parameters'!$C$10</f>
        <v>26.340996168582347</v>
      </c>
    </row>
    <row r="45" spans="1:14" ht="48">
      <c r="A45" s="1" t="str">
        <f t="shared" si="4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5"/>
        <v>N,6,2,3,1</v>
      </c>
      <c r="H45" s="9">
        <f>IF(OR(C45=1,C45=2),'[1]Indirect Model Parameters'!$C$13, IF(OR(C45=3,C45=4,C45=5),'[1]Indirect Model Parameters'!$C$15,IF(C45=6,'[1]Indirect Model Parameters'!$C$14, 0)))</f>
        <v>0.01</v>
      </c>
      <c r="I45" s="9">
        <f>IF(OR(C45=1,C45=2),1,IF(D45=1,1-[1]Model_Matched_Parameters!$K$4,[1]Model_Matched_Parameters!$K$4))</f>
        <v>0</v>
      </c>
      <c r="J45" s="9">
        <f>IF(E45=1,1-'[1]Indirect Model Parameters'!$C$11, '[1]Indirect Model Parameters'!$C$11)</f>
        <v>0.25</v>
      </c>
      <c r="K45" s="9">
        <f>IF(F45=1, '[1]Indirect Model Parameters'!$C$12, 1-'[1]Indirect Model Parameters'!$C$12)</f>
        <v>0.55000000000000004</v>
      </c>
      <c r="L45" s="9">
        <f t="shared" si="2"/>
        <v>0</v>
      </c>
      <c r="M45" s="9">
        <f t="shared" si="3"/>
        <v>0</v>
      </c>
      <c r="N45" s="28">
        <f>M45*'[1]Indirect Model Parameters'!$C$10</f>
        <v>0</v>
      </c>
    </row>
    <row r="46" spans="1:14" ht="48">
      <c r="A46" s="1" t="str">
        <f t="shared" si="4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5"/>
        <v>N,7,1,3,1</v>
      </c>
      <c r="H46" s="9">
        <f>IF(OR(C46=1,C46=2),'[1]Indirect Model Parameters'!$C$13, IF(OR(C46=3,C46=4,C46=5),'[1]Indirect Model Parameters'!$C$15,IF(C46=6,'[1]Indirect Model Parameters'!$C$14, 0)))</f>
        <v>0</v>
      </c>
      <c r="I46" s="9">
        <f>IF(OR(C46=1,C46=2),1,IF(D46=1,1-[1]Model_Matched_Parameters!$K$4,[1]Model_Matched_Parameters!$K$4))</f>
        <v>1</v>
      </c>
      <c r="J46" s="9">
        <f>IF(E46=1,1-'[1]Indirect Model Parameters'!$C$11, '[1]Indirect Model Parameters'!$C$11)</f>
        <v>0.25</v>
      </c>
      <c r="K46" s="9">
        <f>IF(F46=1, '[1]Indirect Model Parameters'!$C$12, 1-'[1]Indirect Model Parameters'!$C$12)</f>
        <v>0.55000000000000004</v>
      </c>
      <c r="L46" s="9">
        <f t="shared" si="2"/>
        <v>0</v>
      </c>
      <c r="M46" s="9">
        <f t="shared" si="3"/>
        <v>0</v>
      </c>
      <c r="N46" s="28">
        <f>M46*'[1]Indirect Model Parameters'!$C$10</f>
        <v>0</v>
      </c>
    </row>
    <row r="47" spans="1:14" ht="48">
      <c r="A47" s="1" t="str">
        <f t="shared" si="4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5"/>
        <v>N,7,2,3,1</v>
      </c>
      <c r="H47" s="9">
        <f>IF(OR(C47=1,C47=2),'[1]Indirect Model Parameters'!$C$13, IF(OR(C47=3,C47=4,C47=5),'[1]Indirect Model Parameters'!$C$15,IF(C47=6,'[1]Indirect Model Parameters'!$C$14, 0)))</f>
        <v>0</v>
      </c>
      <c r="I47" s="9">
        <f>IF(OR(C47=1,C47=2),1,IF(D47=1,1-[1]Model_Matched_Parameters!$K$4,[1]Model_Matched_Parameters!$K$4))</f>
        <v>0</v>
      </c>
      <c r="J47" s="9">
        <f>IF(E47=1,1-'[1]Indirect Model Parameters'!$C$11, '[1]Indirect Model Parameters'!$C$11)</f>
        <v>0.25</v>
      </c>
      <c r="K47" s="9">
        <f>IF(F47=1, '[1]Indirect Model Parameters'!$C$12, 1-'[1]Indirect Model Parameters'!$C$12)</f>
        <v>0.55000000000000004</v>
      </c>
      <c r="L47" s="9">
        <f t="shared" si="2"/>
        <v>0</v>
      </c>
      <c r="M47" s="9">
        <f t="shared" si="3"/>
        <v>0</v>
      </c>
      <c r="N47" s="28">
        <f>M47*'[1]Indirect Model Parameters'!$C$10</f>
        <v>0</v>
      </c>
    </row>
    <row r="48" spans="1:14" ht="48">
      <c r="A48" s="1" t="str">
        <f t="shared" si="4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5"/>
        <v>N,8,1,3,1</v>
      </c>
      <c r="H48" s="9">
        <f>IF(OR(C48=1,C48=2),'[1]Indirect Model Parameters'!$C$13, IF(OR(C48=3,C48=4,C48=5),'[1]Indirect Model Parameters'!$C$15,IF(C48=6,'[1]Indirect Model Parameters'!$C$14, 0)))</f>
        <v>0</v>
      </c>
      <c r="I48" s="9">
        <f>IF(OR(C48=1,C48=2),1,IF(D48=1,1-[1]Model_Matched_Parameters!$K$4,[1]Model_Matched_Parameters!$K$4))</f>
        <v>1</v>
      </c>
      <c r="J48" s="9">
        <f>IF(E48=1,1-'[1]Indirect Model Parameters'!$C$11, '[1]Indirect Model Parameters'!$C$11)</f>
        <v>0.25</v>
      </c>
      <c r="K48" s="9">
        <f>IF(F48=1, '[1]Indirect Model Parameters'!$C$12, 1-'[1]Indirect Model Parameters'!$C$12)</f>
        <v>0.55000000000000004</v>
      </c>
      <c r="L48" s="9">
        <f t="shared" si="2"/>
        <v>0</v>
      </c>
      <c r="M48" s="9">
        <f t="shared" si="3"/>
        <v>0</v>
      </c>
      <c r="N48" s="28">
        <f>M48*'[1]Indirect Model Parameters'!$C$10</f>
        <v>0</v>
      </c>
    </row>
    <row r="49" spans="1:14" ht="48">
      <c r="A49" s="1" t="str">
        <f t="shared" si="4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5"/>
        <v>N,8,2,3,1</v>
      </c>
      <c r="H49" s="9">
        <f>IF(OR(C49=1,C49=2),'[1]Indirect Model Parameters'!$C$13, IF(OR(C49=3,C49=4,C49=5),'[1]Indirect Model Parameters'!$C$15,IF(C49=6,'[1]Indirect Model Parameters'!$C$14, 0)))</f>
        <v>0</v>
      </c>
      <c r="I49" s="9">
        <f>IF(OR(C49=1,C49=2),1,IF(D49=1,1-[1]Model_Matched_Parameters!$K$4,[1]Model_Matched_Parameters!$K$4))</f>
        <v>0</v>
      </c>
      <c r="J49" s="9">
        <f>IF(E49=1,1-'[1]Indirect Model Parameters'!$C$11, '[1]Indirect Model Parameters'!$C$11)</f>
        <v>0.25</v>
      </c>
      <c r="K49" s="9">
        <f>IF(F49=1, '[1]Indirect Model Parameters'!$C$12, 1-'[1]Indirect Model Parameters'!$C$12)</f>
        <v>0.55000000000000004</v>
      </c>
      <c r="L49" s="9">
        <f t="shared" si="2"/>
        <v>0</v>
      </c>
      <c r="M49" s="9">
        <f t="shared" si="3"/>
        <v>0</v>
      </c>
      <c r="N49" s="28">
        <f>M49*'[1]Indirect Model Parameters'!$C$10</f>
        <v>0</v>
      </c>
    </row>
    <row r="50" spans="1:14" ht="32">
      <c r="A50" s="1" t="str">
        <f t="shared" si="4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5"/>
        <v>N,1,1,4,1</v>
      </c>
      <c r="H50" s="9">
        <f>IF(OR(C50=1,C50=2),'[1]Indirect Model Parameters'!$C$13, IF(OR(C50=3,C50=4,C50=5),'[1]Indirect Model Parameters'!$C$15,IF(C50=6,'[1]Indirect Model Parameters'!$C$14, 0)))</f>
        <v>0.5</v>
      </c>
      <c r="I50" s="9">
        <f>IF(OR(C50=1,C50=2),1,IF(D50=1,1-[1]Model_Matched_Parameters!$K$4,[1]Model_Matched_Parameters!$K$4))</f>
        <v>1</v>
      </c>
      <c r="J50" s="9">
        <f>IF(E50=1,1-'[1]Indirect Model Parameters'!$C$11, '[1]Indirect Model Parameters'!$C$11)</f>
        <v>0.25</v>
      </c>
      <c r="K50" s="9">
        <f>IF(F50=1, '[1]Indirect Model Parameters'!$C$12, 1-'[1]Indirect Model Parameters'!$C$12)</f>
        <v>0.55000000000000004</v>
      </c>
      <c r="L50" s="9">
        <f t="shared" si="2"/>
        <v>6.8750000000000006E-2</v>
      </c>
      <c r="M50" s="9">
        <f t="shared" si="3"/>
        <v>1.3170498084291172E-2</v>
      </c>
      <c r="N50" s="28">
        <f>M50*'[1]Indirect Model Parameters'!$C$10</f>
        <v>1317.0498084291173</v>
      </c>
    </row>
    <row r="51" spans="1:14" ht="48">
      <c r="A51" s="1" t="str">
        <f t="shared" si="4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5"/>
        <v>N,1,2,3,2</v>
      </c>
      <c r="H51" s="9">
        <f>IF(OR(C51=1,C51=2),'[1]Indirect Model Parameters'!$C$13, IF(OR(C51=3,C51=4,C51=5),'[1]Indirect Model Parameters'!$C$15,IF(C51=6,'[1]Indirect Model Parameters'!$C$14, 0)))</f>
        <v>0.5</v>
      </c>
      <c r="I51" s="9">
        <f>IF(OR(C51=1,C51=2),1,IF(D51=1,1-[1]Model_Matched_Parameters!$K$4,[1]Model_Matched_Parameters!$K$4))</f>
        <v>1</v>
      </c>
      <c r="J51" s="9">
        <f>IF(E51=1,1-'[1]Indirect Model Parameters'!$C$11, '[1]Indirect Model Parameters'!$C$11)</f>
        <v>0.25</v>
      </c>
      <c r="K51" s="9">
        <f>IF(F51=1, '[1]Indirect Model Parameters'!$C$12, 1-'[1]Indirect Model Parameters'!$C$12)</f>
        <v>0.44999999999999996</v>
      </c>
      <c r="L51" s="9">
        <f t="shared" si="2"/>
        <v>5.6249999999999994E-2</v>
      </c>
      <c r="M51" s="9">
        <f t="shared" si="3"/>
        <v>1.0775862068965502E-2</v>
      </c>
      <c r="N51" s="28">
        <f>M51*'[1]Indirect Model Parameters'!$C$10</f>
        <v>1077.5862068965503</v>
      </c>
    </row>
    <row r="52" spans="1:14" ht="32">
      <c r="A52" s="1" t="str">
        <f t="shared" si="4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5"/>
        <v>N,2,1,4,1</v>
      </c>
      <c r="H52" s="9">
        <f>IF(OR(C52=1,C52=2),'[1]Indirect Model Parameters'!$C$13, IF(OR(C52=3,C52=4,C52=5),'[1]Indirect Model Parameters'!$C$15,IF(C52=6,'[1]Indirect Model Parameters'!$C$14, 0)))</f>
        <v>0.5</v>
      </c>
      <c r="I52" s="9">
        <f>IF(OR(C52=1,C52=2),1,IF(D52=1,1-[1]Model_Matched_Parameters!$K$4,[1]Model_Matched_Parameters!$K$4))</f>
        <v>1</v>
      </c>
      <c r="J52" s="9">
        <f>IF(E52=1,1-'[1]Indirect Model Parameters'!$C$11, '[1]Indirect Model Parameters'!$C$11)</f>
        <v>0.25</v>
      </c>
      <c r="K52" s="9">
        <f>IF(F52=1, '[1]Indirect Model Parameters'!$C$12, 1-'[1]Indirect Model Parameters'!$C$12)</f>
        <v>0.55000000000000004</v>
      </c>
      <c r="L52" s="9">
        <f t="shared" si="2"/>
        <v>6.8750000000000006E-2</v>
      </c>
      <c r="M52" s="9">
        <f t="shared" si="3"/>
        <v>1.3170498084291172E-2</v>
      </c>
      <c r="N52" s="28">
        <f>M52*'[1]Indirect Model Parameters'!$C$10</f>
        <v>1317.0498084291173</v>
      </c>
    </row>
    <row r="53" spans="1:14" ht="48">
      <c r="A53" s="1" t="str">
        <f t="shared" si="4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5"/>
        <v>N,1,2,4,2</v>
      </c>
      <c r="H53" s="9">
        <f>IF(OR(C53=1,C53=2),'[1]Indirect Model Parameters'!$C$13, IF(OR(C53=3,C53=4,C53=5),'[1]Indirect Model Parameters'!$C$15,IF(C53=6,'[1]Indirect Model Parameters'!$C$14, 0)))</f>
        <v>0.5</v>
      </c>
      <c r="I53" s="9">
        <f>IF(OR(C53=1,C53=2),1,IF(D53=1,1-[1]Model_Matched_Parameters!$K$4,[1]Model_Matched_Parameters!$K$4))</f>
        <v>1</v>
      </c>
      <c r="J53" s="9">
        <f>IF(E53=1,1-'[1]Indirect Model Parameters'!$C$11, '[1]Indirect Model Parameters'!$C$11)</f>
        <v>0.25</v>
      </c>
      <c r="K53" s="9">
        <f>IF(F53=1, '[1]Indirect Model Parameters'!$C$12, 1-'[1]Indirect Model Parameters'!$C$12)</f>
        <v>0.44999999999999996</v>
      </c>
      <c r="L53" s="9">
        <f t="shared" si="2"/>
        <v>5.6249999999999994E-2</v>
      </c>
      <c r="M53" s="9">
        <f t="shared" si="3"/>
        <v>1.0775862068965502E-2</v>
      </c>
      <c r="N53" s="28">
        <f>M53*'[1]Indirect Model Parameters'!$C$10</f>
        <v>1077.5862068965503</v>
      </c>
    </row>
    <row r="54" spans="1:14" ht="48">
      <c r="A54" s="1" t="str">
        <f t="shared" si="4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5"/>
        <v>N,3,1,4,1</v>
      </c>
      <c r="H54" s="9">
        <f>IF(OR(C54=1,C54=2),'[1]Indirect Model Parameters'!$C$13, IF(OR(C54=3,C54=4,C54=5),'[1]Indirect Model Parameters'!$C$15,IF(C54=6,'[1]Indirect Model Parameters'!$C$14, 0)))</f>
        <v>0.49</v>
      </c>
      <c r="I54" s="9">
        <f>IF(OR(C54=1,C54=2),1,IF(D54=1,1-[1]Model_Matched_Parameters!$K$4,[1]Model_Matched_Parameters!$K$4))</f>
        <v>1</v>
      </c>
      <c r="J54" s="9">
        <f>IF(E54=1,1-'[1]Indirect Model Parameters'!$C$11, '[1]Indirect Model Parameters'!$C$11)</f>
        <v>0.25</v>
      </c>
      <c r="K54" s="9">
        <f>IF(F54=1, '[1]Indirect Model Parameters'!$C$12, 1-'[1]Indirect Model Parameters'!$C$12)</f>
        <v>0.55000000000000004</v>
      </c>
      <c r="L54" s="9">
        <f t="shared" si="2"/>
        <v>6.7375000000000004E-2</v>
      </c>
      <c r="M54" s="9">
        <f t="shared" si="3"/>
        <v>1.2907088122605348E-2</v>
      </c>
      <c r="N54" s="28">
        <f>M54*'[1]Indirect Model Parameters'!$C$10</f>
        <v>1290.7088122605348</v>
      </c>
    </row>
    <row r="55" spans="1:14" ht="48">
      <c r="A55" s="1" t="str">
        <f t="shared" si="4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5"/>
        <v>N,3,2,4,1</v>
      </c>
      <c r="H55" s="9">
        <f>IF(OR(C55=1,C55=2),'[1]Indirect Model Parameters'!$C$13, IF(OR(C55=3,C55=4,C55=5),'[1]Indirect Model Parameters'!$C$15,IF(C55=6,'[1]Indirect Model Parameters'!$C$14, 0)))</f>
        <v>0.49</v>
      </c>
      <c r="I55" s="9">
        <f>IF(OR(C55=1,C55=2),1,IF(D55=1,1-[1]Model_Matched_Parameters!$K$4,[1]Model_Matched_Parameters!$K$4))</f>
        <v>0</v>
      </c>
      <c r="J55" s="9">
        <f>IF(E55=1,1-'[1]Indirect Model Parameters'!$C$11, '[1]Indirect Model Parameters'!$C$11)</f>
        <v>0.25</v>
      </c>
      <c r="K55" s="9">
        <f>IF(F55=1, '[1]Indirect Model Parameters'!$C$12, 1-'[1]Indirect Model Parameters'!$C$12)</f>
        <v>0.55000000000000004</v>
      </c>
      <c r="L55" s="9">
        <f t="shared" si="2"/>
        <v>0</v>
      </c>
      <c r="M55" s="9">
        <f t="shared" si="3"/>
        <v>0</v>
      </c>
      <c r="N55" s="28">
        <f>M55*'[1]Indirect Model Parameters'!$C$10</f>
        <v>0</v>
      </c>
    </row>
    <row r="56" spans="1:14" ht="32">
      <c r="A56" s="1" t="str">
        <f t="shared" si="4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5"/>
        <v>N,4,1,4,1</v>
      </c>
      <c r="H56" s="9">
        <f>IF(OR(C56=1,C56=2),'[1]Indirect Model Parameters'!$C$13, IF(OR(C56=3,C56=4,C56=5),'[1]Indirect Model Parameters'!$C$15,IF(C56=6,'[1]Indirect Model Parameters'!$C$14, 0)))</f>
        <v>0.49</v>
      </c>
      <c r="I56" s="9">
        <f>IF(OR(C56=1,C56=2),1,IF(D56=1,1-[1]Model_Matched_Parameters!$K$4,[1]Model_Matched_Parameters!$K$4))</f>
        <v>1</v>
      </c>
      <c r="J56" s="9">
        <f>IF(E56=1,1-'[1]Indirect Model Parameters'!$C$11, '[1]Indirect Model Parameters'!$C$11)</f>
        <v>0.25</v>
      </c>
      <c r="K56" s="9">
        <f>IF(F56=1, '[1]Indirect Model Parameters'!$C$12, 1-'[1]Indirect Model Parameters'!$C$12)</f>
        <v>0.55000000000000004</v>
      </c>
      <c r="L56" s="9">
        <f t="shared" si="2"/>
        <v>6.7375000000000004E-2</v>
      </c>
      <c r="M56" s="9">
        <f t="shared" si="3"/>
        <v>1.2907088122605348E-2</v>
      </c>
      <c r="N56" s="28">
        <f>M56*'[1]Indirect Model Parameters'!$C$10</f>
        <v>1290.7088122605348</v>
      </c>
    </row>
    <row r="57" spans="1:14" ht="48">
      <c r="A57" s="1" t="str">
        <f t="shared" si="4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5"/>
        <v>N,4,2,4,1</v>
      </c>
      <c r="H57" s="9">
        <f>IF(OR(C57=1,C57=2),'[1]Indirect Model Parameters'!$C$13, IF(OR(C57=3,C57=4,C57=5),'[1]Indirect Model Parameters'!$C$15,IF(C57=6,'[1]Indirect Model Parameters'!$C$14, 0)))</f>
        <v>0.49</v>
      </c>
      <c r="I57" s="9">
        <f>IF(OR(C57=1,C57=2),1,IF(D57=1,1-[1]Model_Matched_Parameters!$K$4,[1]Model_Matched_Parameters!$K$4))</f>
        <v>0</v>
      </c>
      <c r="J57" s="9">
        <f>IF(E57=1,1-'[1]Indirect Model Parameters'!$C$11, '[1]Indirect Model Parameters'!$C$11)</f>
        <v>0.25</v>
      </c>
      <c r="K57" s="9">
        <f>IF(F57=1, '[1]Indirect Model Parameters'!$C$12, 1-'[1]Indirect Model Parameters'!$C$12)</f>
        <v>0.55000000000000004</v>
      </c>
      <c r="L57" s="9">
        <f t="shared" si="2"/>
        <v>0</v>
      </c>
      <c r="M57" s="9">
        <f t="shared" si="3"/>
        <v>0</v>
      </c>
      <c r="N57" s="28">
        <f>M57*'[1]Indirect Model Parameters'!$C$10</f>
        <v>0</v>
      </c>
    </row>
    <row r="58" spans="1:14" ht="32">
      <c r="A58" s="1" t="str">
        <f t="shared" si="4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5"/>
        <v>N,5,1,4,1</v>
      </c>
      <c r="H58" s="9">
        <f>IF(OR(C58=1,C58=2),'[1]Indirect Model Parameters'!$C$13, IF(OR(C58=3,C58=4,C58=5),'[1]Indirect Model Parameters'!$C$15,IF(C58=6,'[1]Indirect Model Parameters'!$C$14, 0)))</f>
        <v>0.49</v>
      </c>
      <c r="I58" s="9">
        <f>IF(OR(C58=1,C58=2),1,IF(D58=1,1-[1]Model_Matched_Parameters!$K$4,[1]Model_Matched_Parameters!$K$4))</f>
        <v>1</v>
      </c>
      <c r="J58" s="9">
        <f>IF(E58=1,1-'[1]Indirect Model Parameters'!$C$11, '[1]Indirect Model Parameters'!$C$11)</f>
        <v>0.25</v>
      </c>
      <c r="K58" s="9">
        <f>IF(F58=1, '[1]Indirect Model Parameters'!$C$12, 1-'[1]Indirect Model Parameters'!$C$12)</f>
        <v>0.55000000000000004</v>
      </c>
      <c r="L58" s="9">
        <f t="shared" si="2"/>
        <v>6.7375000000000004E-2</v>
      </c>
      <c r="M58" s="9">
        <f t="shared" si="3"/>
        <v>1.2907088122605348E-2</v>
      </c>
      <c r="N58" s="28">
        <f>M58*'[1]Indirect Model Parameters'!$C$10</f>
        <v>1290.7088122605348</v>
      </c>
    </row>
    <row r="59" spans="1:14" ht="48">
      <c r="A59" s="1" t="str">
        <f t="shared" si="4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5"/>
        <v>N,5,2,4,1</v>
      </c>
      <c r="H59" s="9">
        <f>IF(OR(C59=1,C59=2),'[1]Indirect Model Parameters'!$C$13, IF(OR(C59=3,C59=4,C59=5),'[1]Indirect Model Parameters'!$C$15,IF(C59=6,'[1]Indirect Model Parameters'!$C$14, 0)))</f>
        <v>0.49</v>
      </c>
      <c r="I59" s="9">
        <f>IF(OR(C59=1,C59=2),1,IF(D59=1,1-[1]Model_Matched_Parameters!$K$4,[1]Model_Matched_Parameters!$K$4))</f>
        <v>0</v>
      </c>
      <c r="J59" s="9">
        <f>IF(E59=1,1-'[1]Indirect Model Parameters'!$C$11, '[1]Indirect Model Parameters'!$C$11)</f>
        <v>0.25</v>
      </c>
      <c r="K59" s="9">
        <f>IF(F59=1, '[1]Indirect Model Parameters'!$C$12, 1-'[1]Indirect Model Parameters'!$C$12)</f>
        <v>0.55000000000000004</v>
      </c>
      <c r="L59" s="9">
        <f t="shared" si="2"/>
        <v>0</v>
      </c>
      <c r="M59" s="9">
        <f t="shared" si="3"/>
        <v>0</v>
      </c>
      <c r="N59" s="28">
        <f>M59*'[1]Indirect Model Parameters'!$C$10</f>
        <v>0</v>
      </c>
    </row>
    <row r="60" spans="1:14" ht="32">
      <c r="A60" s="1" t="str">
        <f t="shared" si="4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5"/>
        <v>N,6,1,4,1</v>
      </c>
      <c r="H60" s="9">
        <f>IF(OR(C60=1,C60=2),'[1]Indirect Model Parameters'!$C$13, IF(OR(C60=3,C60=4,C60=5),'[1]Indirect Model Parameters'!$C$15,IF(C60=6,'[1]Indirect Model Parameters'!$C$14, 0)))</f>
        <v>0.01</v>
      </c>
      <c r="I60" s="9">
        <f>IF(OR(C60=1,C60=2),1,IF(D60=1,1-[1]Model_Matched_Parameters!$K$4,[1]Model_Matched_Parameters!$K$4))</f>
        <v>1</v>
      </c>
      <c r="J60" s="9">
        <f>IF(E60=1,1-'[1]Indirect Model Parameters'!$C$11, '[1]Indirect Model Parameters'!$C$11)</f>
        <v>0.25</v>
      </c>
      <c r="K60" s="9">
        <f>IF(F60=1, '[1]Indirect Model Parameters'!$C$12, 1-'[1]Indirect Model Parameters'!$C$12)</f>
        <v>0.55000000000000004</v>
      </c>
      <c r="L60" s="9">
        <f t="shared" si="2"/>
        <v>1.3750000000000001E-3</v>
      </c>
      <c r="M60" s="9">
        <f t="shared" si="3"/>
        <v>2.6340996168582346E-4</v>
      </c>
      <c r="N60" s="28">
        <f>M60*'[1]Indirect Model Parameters'!$C$10</f>
        <v>26.340996168582347</v>
      </c>
    </row>
    <row r="61" spans="1:14" ht="32">
      <c r="A61" s="1" t="str">
        <f t="shared" si="4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5"/>
        <v>N,6,2,4,1</v>
      </c>
      <c r="H61" s="9">
        <f>IF(OR(C61=1,C61=2),'[1]Indirect Model Parameters'!$C$13, IF(OR(C61=3,C61=4,C61=5),'[1]Indirect Model Parameters'!$C$15,IF(C61=6,'[1]Indirect Model Parameters'!$C$14, 0)))</f>
        <v>0.01</v>
      </c>
      <c r="I61" s="9">
        <f>IF(OR(C61=1,C61=2),1,IF(D61=1,1-[1]Model_Matched_Parameters!$K$4,[1]Model_Matched_Parameters!$K$4))</f>
        <v>0</v>
      </c>
      <c r="J61" s="9">
        <f>IF(E61=1,1-'[1]Indirect Model Parameters'!$C$11, '[1]Indirect Model Parameters'!$C$11)</f>
        <v>0.25</v>
      </c>
      <c r="K61" s="9">
        <f>IF(F61=1, '[1]Indirect Model Parameters'!$C$12, 1-'[1]Indirect Model Parameters'!$C$12)</f>
        <v>0.55000000000000004</v>
      </c>
      <c r="L61" s="9">
        <f t="shared" si="2"/>
        <v>0</v>
      </c>
      <c r="M61" s="9">
        <f t="shared" si="3"/>
        <v>0</v>
      </c>
      <c r="N61" s="28">
        <f>M61*'[1]Indirect Model Parameters'!$C$10</f>
        <v>0</v>
      </c>
    </row>
    <row r="62" spans="1:14" ht="32">
      <c r="A62" s="1" t="str">
        <f t="shared" si="4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5"/>
        <v>N,7,1,4,1</v>
      </c>
      <c r="H62" s="9">
        <f>IF(OR(C62=1,C62=2),'[1]Indirect Model Parameters'!$C$13, IF(OR(C62=3,C62=4,C62=5),'[1]Indirect Model Parameters'!$C$15,IF(C62=6,'[1]Indirect Model Parameters'!$C$14, 0)))</f>
        <v>0</v>
      </c>
      <c r="I62" s="9">
        <f>IF(OR(C62=1,C62=2),1,IF(D62=1,1-[1]Model_Matched_Parameters!$K$4,[1]Model_Matched_Parameters!$K$4))</f>
        <v>1</v>
      </c>
      <c r="J62" s="9">
        <f>IF(E62=1,1-'[1]Indirect Model Parameters'!$C$11, '[1]Indirect Model Parameters'!$C$11)</f>
        <v>0.25</v>
      </c>
      <c r="K62" s="9">
        <f>IF(F62=1, '[1]Indirect Model Parameters'!$C$12, 1-'[1]Indirect Model Parameters'!$C$12)</f>
        <v>0.55000000000000004</v>
      </c>
      <c r="L62" s="9">
        <f t="shared" si="2"/>
        <v>0</v>
      </c>
      <c r="M62" s="9">
        <f t="shared" si="3"/>
        <v>0</v>
      </c>
      <c r="N62" s="28">
        <f>M62*'[1]Indirect Model Parameters'!$C$10</f>
        <v>0</v>
      </c>
    </row>
    <row r="63" spans="1:14" ht="48">
      <c r="A63" s="1" t="str">
        <f t="shared" si="4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5"/>
        <v>N,7,2,4,1</v>
      </c>
      <c r="H63" s="9">
        <f>IF(OR(C63=1,C63=2),'[1]Indirect Model Parameters'!$C$13, IF(OR(C63=3,C63=4,C63=5),'[1]Indirect Model Parameters'!$C$15,IF(C63=6,'[1]Indirect Model Parameters'!$C$14, 0)))</f>
        <v>0</v>
      </c>
      <c r="I63" s="9">
        <f>IF(OR(C63=1,C63=2),1,IF(D63=1,1-[1]Model_Matched_Parameters!$K$4,[1]Model_Matched_Parameters!$K$4))</f>
        <v>0</v>
      </c>
      <c r="J63" s="9">
        <f>IF(E63=1,1-'[1]Indirect Model Parameters'!$C$11, '[1]Indirect Model Parameters'!$C$11)</f>
        <v>0.25</v>
      </c>
      <c r="K63" s="9">
        <f>IF(F63=1, '[1]Indirect Model Parameters'!$C$12, 1-'[1]Indirect Model Parameters'!$C$12)</f>
        <v>0.55000000000000004</v>
      </c>
      <c r="L63" s="9">
        <f t="shared" si="2"/>
        <v>0</v>
      </c>
      <c r="M63" s="9">
        <f t="shared" si="3"/>
        <v>0</v>
      </c>
      <c r="N63" s="28">
        <f>M63*'[1]Indirect Model Parameters'!$C$10</f>
        <v>0</v>
      </c>
    </row>
    <row r="64" spans="1:14" ht="32">
      <c r="A64" s="1" t="str">
        <f t="shared" si="4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5"/>
        <v>N,8,1,4,1</v>
      </c>
      <c r="H64" s="9">
        <f>IF(OR(C64=1,C64=2),'[1]Indirect Model Parameters'!$C$13, IF(OR(C64=3,C64=4,C64=5),'[1]Indirect Model Parameters'!$C$15,IF(C64=6,'[1]Indirect Model Parameters'!$C$14, 0)))</f>
        <v>0</v>
      </c>
      <c r="I64" s="9">
        <f>IF(OR(C64=1,C64=2),1,IF(D64=1,1-[1]Model_Matched_Parameters!$K$4,[1]Model_Matched_Parameters!$K$4))</f>
        <v>1</v>
      </c>
      <c r="J64" s="9">
        <f>IF(E64=1,1-'[1]Indirect Model Parameters'!$C$11, '[1]Indirect Model Parameters'!$C$11)</f>
        <v>0.25</v>
      </c>
      <c r="K64" s="9">
        <f>IF(F64=1, '[1]Indirect Model Parameters'!$C$12, 1-'[1]Indirect Model Parameters'!$C$12)</f>
        <v>0.55000000000000004</v>
      </c>
      <c r="L64" s="9">
        <f t="shared" si="2"/>
        <v>0</v>
      </c>
      <c r="M64" s="9">
        <f t="shared" si="3"/>
        <v>0</v>
      </c>
      <c r="N64" s="28">
        <f>M64*'[1]Indirect Model Parameters'!$C$10</f>
        <v>0</v>
      </c>
    </row>
    <row r="65" spans="1:14" ht="48">
      <c r="A65" s="1" t="str">
        <f t="shared" si="4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5"/>
        <v>N,8,2,4,1</v>
      </c>
      <c r="H65" s="9">
        <f>IF(OR(C65=1,C65=2),'[1]Indirect Model Parameters'!$C$13, IF(OR(C65=3,C65=4,C65=5),'[1]Indirect Model Parameters'!$C$15,IF(C65=6,'[1]Indirect Model Parameters'!$C$14, 0)))</f>
        <v>0</v>
      </c>
      <c r="I65" s="9">
        <f>IF(OR(C65=1,C65=2),1,IF(D65=1,1-[1]Model_Matched_Parameters!$K$4,[1]Model_Matched_Parameters!$K$4))</f>
        <v>0</v>
      </c>
      <c r="J65" s="9">
        <f>IF(E65=1,1-'[1]Indirect Model Parameters'!$C$11, '[1]Indirect Model Parameters'!$C$11)</f>
        <v>0.25</v>
      </c>
      <c r="K65" s="9">
        <f>IF(F65=1, '[1]Indirect Model Parameters'!$C$12, 1-'[1]Indirect Model Parameters'!$C$12)</f>
        <v>0.55000000000000004</v>
      </c>
      <c r="L65" s="9">
        <f t="shared" si="2"/>
        <v>0</v>
      </c>
      <c r="M65" s="9">
        <f t="shared" si="3"/>
        <v>0</v>
      </c>
      <c r="N65" s="28">
        <f>M65*'[1]Indirect Model Parameters'!$C$10</f>
        <v>0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7">CONCATENATE( B66, IF(B66&lt;&gt;"",",",""), C66, IF(C66&lt;&gt;"",",",""),  D66, IF(D66&lt;&gt;"",",",""),  E66, IF(F66&lt;&gt;"",",",""), F66,)</f>
        <v>N,1,1,1,2</v>
      </c>
      <c r="H66" s="9">
        <f>IF(OR(C66=1,C66=2),'[1]Indirect Model Parameters'!$C$13, IF(OR(C66=3,C66=4,C66=5),'[1]Indirect Model Parameters'!$C$15,IF(C66=6,'[1]Indirect Model Parameters'!$C$14, 0)))</f>
        <v>0.5</v>
      </c>
      <c r="I66" s="9">
        <f>IF(OR(C66=1,C66=2),1,IF(D66=1,1-[1]Model_Matched_Parameters!$K$4,[1]Model_Matched_Parameters!$K$4))</f>
        <v>1</v>
      </c>
      <c r="J66" s="9">
        <f>IF(E66=1,1-'[1]Indirect Model Parameters'!$C$11, '[1]Indirect Model Parameters'!$C$11)</f>
        <v>0.75</v>
      </c>
      <c r="K66" s="9">
        <f>IF(F66=1, '[1]Indirect Model Parameters'!$C$12, 1-'[1]Indirect Model Parameters'!$C$12)</f>
        <v>0.44999999999999996</v>
      </c>
      <c r="L66" s="9">
        <f t="shared" si="2"/>
        <v>0.16874999999999998</v>
      </c>
      <c r="M66" s="9">
        <f t="shared" si="3"/>
        <v>3.2327586206896505E-2</v>
      </c>
      <c r="N66" s="28">
        <f>M66*'[1]Indirect Model Parameters'!$C$10</f>
        <v>3232.7586206896503</v>
      </c>
    </row>
    <row r="67" spans="1:14" ht="48">
      <c r="A67" s="1" t="str">
        <f t="shared" si="6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7"/>
        <v>N,2,2,1,1</v>
      </c>
      <c r="H67" s="9">
        <f>IF(OR(C67=1,C67=2),'[1]Indirect Model Parameters'!$C$13, IF(OR(C67=3,C67=4,C67=5),'[1]Indirect Model Parameters'!$C$15,IF(C67=6,'[1]Indirect Model Parameters'!$C$14, 0)))</f>
        <v>0.5</v>
      </c>
      <c r="I67" s="9">
        <f>IF(OR(C67=1,C67=2),1,IF(D67=1,1-[1]Model_Matched_Parameters!$K$4,[1]Model_Matched_Parameters!$K$4))</f>
        <v>1</v>
      </c>
      <c r="J67" s="9">
        <f>IF(E67=1,1-'[1]Indirect Model Parameters'!$C$11, '[1]Indirect Model Parameters'!$C$11)</f>
        <v>0.75</v>
      </c>
      <c r="K67" s="9">
        <f>IF(F67=1, '[1]Indirect Model Parameters'!$C$12, 1-'[1]Indirect Model Parameters'!$C$12)</f>
        <v>0.55000000000000004</v>
      </c>
      <c r="L67" s="9">
        <f t="shared" ref="L67:L129" si="8">PRODUCT(H67:K67)</f>
        <v>0.20625000000000002</v>
      </c>
      <c r="M67" s="9">
        <f t="shared" ref="M67:M129" si="9">L67/SUM(L$2:L$129)</f>
        <v>3.9511494252873515E-2</v>
      </c>
      <c r="N67" s="28">
        <f>M67*'[1]Indirect Model Parameters'!$C$10</f>
        <v>3951.1494252873513</v>
      </c>
    </row>
    <row r="68" spans="1:14" ht="32">
      <c r="A68" s="1" t="str">
        <f t="shared" si="6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7"/>
        <v>N,2,1,1,2</v>
      </c>
      <c r="H68" s="9">
        <f>IF(OR(C68=1,C68=2),'[1]Indirect Model Parameters'!$C$13, IF(OR(C68=3,C68=4,C68=5),'[1]Indirect Model Parameters'!$C$15,IF(C68=6,'[1]Indirect Model Parameters'!$C$14, 0)))</f>
        <v>0.5</v>
      </c>
      <c r="I68" s="9">
        <f>IF(OR(C68=1,C68=2),1,IF(D68=1,1-[1]Model_Matched_Parameters!$K$4,[1]Model_Matched_Parameters!$K$4))</f>
        <v>1</v>
      </c>
      <c r="J68" s="9">
        <f>IF(E68=1,1-'[1]Indirect Model Parameters'!$C$11, '[1]Indirect Model Parameters'!$C$11)</f>
        <v>0.75</v>
      </c>
      <c r="K68" s="9">
        <f>IF(F68=1, '[1]Indirect Model Parameters'!$C$12, 1-'[1]Indirect Model Parameters'!$C$12)</f>
        <v>0.44999999999999996</v>
      </c>
      <c r="L68" s="9">
        <f t="shared" si="8"/>
        <v>0.16874999999999998</v>
      </c>
      <c r="M68" s="9">
        <f t="shared" si="9"/>
        <v>3.2327586206896505E-2</v>
      </c>
      <c r="N68" s="28">
        <f>M68*'[1]Indirect Model Parameters'!$C$10</f>
        <v>3232.7586206896503</v>
      </c>
    </row>
    <row r="69" spans="1:14" ht="48">
      <c r="A69" s="1" t="str">
        <f t="shared" si="6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7"/>
        <v>N,2,2,2,1</v>
      </c>
      <c r="H69" s="9">
        <f>IF(OR(C69=1,C69=2),'[1]Indirect Model Parameters'!$C$13, IF(OR(C69=3,C69=4,C69=5),'[1]Indirect Model Parameters'!$C$15,IF(C69=6,'[1]Indirect Model Parameters'!$C$14, 0)))</f>
        <v>0.5</v>
      </c>
      <c r="I69" s="9">
        <f>IF(OR(C69=1,C69=2),1,IF(D69=1,1-[1]Model_Matched_Parameters!$K$4,[1]Model_Matched_Parameters!$K$4))</f>
        <v>1</v>
      </c>
      <c r="J69" s="9">
        <f>IF(E69=1,1-'[1]Indirect Model Parameters'!$C$11, '[1]Indirect Model Parameters'!$C$11)</f>
        <v>0.25</v>
      </c>
      <c r="K69" s="9">
        <f>IF(F69=1, '[1]Indirect Model Parameters'!$C$12, 1-'[1]Indirect Model Parameters'!$C$12)</f>
        <v>0.55000000000000004</v>
      </c>
      <c r="L69" s="9">
        <f t="shared" si="8"/>
        <v>6.8750000000000006E-2</v>
      </c>
      <c r="M69" s="9">
        <f t="shared" si="9"/>
        <v>1.3170498084291172E-2</v>
      </c>
      <c r="N69" s="28">
        <f>M69*'[1]Indirect Model Parameters'!$C$10</f>
        <v>1317.0498084291173</v>
      </c>
    </row>
    <row r="70" spans="1:14" ht="48">
      <c r="A70" s="1" t="str">
        <f t="shared" si="6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7"/>
        <v>N,3,1,1,2</v>
      </c>
      <c r="H70" s="9">
        <f>IF(OR(C70=1,C70=2),'[1]Indirect Model Parameters'!$C$13, IF(OR(C70=3,C70=4,C70=5),'[1]Indirect Model Parameters'!$C$15,IF(C70=6,'[1]Indirect Model Parameters'!$C$14, 0)))</f>
        <v>0.49</v>
      </c>
      <c r="I70" s="9">
        <f>IF(OR(C70=1,C70=2),1,IF(D70=1,1-[1]Model_Matched_Parameters!$K$4,[1]Model_Matched_Parameters!$K$4))</f>
        <v>1</v>
      </c>
      <c r="J70" s="9">
        <f>IF(E70=1,1-'[1]Indirect Model Parameters'!$C$11, '[1]Indirect Model Parameters'!$C$11)</f>
        <v>0.75</v>
      </c>
      <c r="K70" s="9">
        <f>IF(F70=1, '[1]Indirect Model Parameters'!$C$12, 1-'[1]Indirect Model Parameters'!$C$12)</f>
        <v>0.44999999999999996</v>
      </c>
      <c r="L70" s="9">
        <f t="shared" si="8"/>
        <v>0.16537499999999999</v>
      </c>
      <c r="M70" s="9">
        <f t="shared" si="9"/>
        <v>3.168103448275858E-2</v>
      </c>
      <c r="N70" s="28">
        <f>M70*'[1]Indirect Model Parameters'!$C$10</f>
        <v>3168.1034482758578</v>
      </c>
    </row>
    <row r="71" spans="1:14" ht="48">
      <c r="A71" s="1" t="str">
        <f t="shared" si="6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7"/>
        <v>N,3,2,1,2</v>
      </c>
      <c r="H71" s="9">
        <f>IF(OR(C71=1,C71=2),'[1]Indirect Model Parameters'!$C$13, IF(OR(C71=3,C71=4,C71=5),'[1]Indirect Model Parameters'!$C$15,IF(C71=6,'[1]Indirect Model Parameters'!$C$14, 0)))</f>
        <v>0.49</v>
      </c>
      <c r="I71" s="9">
        <f>IF(OR(C71=1,C71=2),1,IF(D71=1,1-[1]Model_Matched_Parameters!$K$4,[1]Model_Matched_Parameters!$K$4))</f>
        <v>0</v>
      </c>
      <c r="J71" s="9">
        <f>IF(E71=1,1-'[1]Indirect Model Parameters'!$C$11, '[1]Indirect Model Parameters'!$C$11)</f>
        <v>0.75</v>
      </c>
      <c r="K71" s="9">
        <f>IF(F71=1, '[1]Indirect Model Parameters'!$C$12, 1-'[1]Indirect Model Parameters'!$C$12)</f>
        <v>0.44999999999999996</v>
      </c>
      <c r="L71" s="9">
        <f t="shared" si="8"/>
        <v>0</v>
      </c>
      <c r="M71" s="9">
        <f t="shared" si="9"/>
        <v>0</v>
      </c>
      <c r="N71" s="28">
        <f>M71*'[1]Indirect Model Parameters'!$C$10</f>
        <v>0</v>
      </c>
    </row>
    <row r="72" spans="1:14" ht="32">
      <c r="A72" s="1" t="str">
        <f t="shared" si="6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7"/>
        <v>N,4,1,1,2</v>
      </c>
      <c r="H72" s="9">
        <f>IF(OR(C72=1,C72=2),'[1]Indirect Model Parameters'!$C$13, IF(OR(C72=3,C72=4,C72=5),'[1]Indirect Model Parameters'!$C$15,IF(C72=6,'[1]Indirect Model Parameters'!$C$14, 0)))</f>
        <v>0.49</v>
      </c>
      <c r="I72" s="9">
        <f>IF(OR(C72=1,C72=2),1,IF(D72=1,1-[1]Model_Matched_Parameters!$K$4,[1]Model_Matched_Parameters!$K$4))</f>
        <v>1</v>
      </c>
      <c r="J72" s="9">
        <f>IF(E72=1,1-'[1]Indirect Model Parameters'!$C$11, '[1]Indirect Model Parameters'!$C$11)</f>
        <v>0.75</v>
      </c>
      <c r="K72" s="9">
        <f>IF(F72=1, '[1]Indirect Model Parameters'!$C$12, 1-'[1]Indirect Model Parameters'!$C$12)</f>
        <v>0.44999999999999996</v>
      </c>
      <c r="L72" s="9">
        <f t="shared" si="8"/>
        <v>0.16537499999999999</v>
      </c>
      <c r="M72" s="9">
        <f t="shared" si="9"/>
        <v>3.168103448275858E-2</v>
      </c>
      <c r="N72" s="28">
        <f>M72*'[1]Indirect Model Parameters'!$C$10</f>
        <v>3168.1034482758578</v>
      </c>
    </row>
    <row r="73" spans="1:14" ht="48">
      <c r="A73" s="1" t="str">
        <f t="shared" si="6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7"/>
        <v>N,4,2,1,2</v>
      </c>
      <c r="H73" s="9">
        <f>IF(OR(C73=1,C73=2),'[1]Indirect Model Parameters'!$C$13, IF(OR(C73=3,C73=4,C73=5),'[1]Indirect Model Parameters'!$C$15,IF(C73=6,'[1]Indirect Model Parameters'!$C$14, 0)))</f>
        <v>0.49</v>
      </c>
      <c r="I73" s="9">
        <f>IF(OR(C73=1,C73=2),1,IF(D73=1,1-[1]Model_Matched_Parameters!$K$4,[1]Model_Matched_Parameters!$K$4))</f>
        <v>0</v>
      </c>
      <c r="J73" s="9">
        <f>IF(E73=1,1-'[1]Indirect Model Parameters'!$C$11, '[1]Indirect Model Parameters'!$C$11)</f>
        <v>0.75</v>
      </c>
      <c r="K73" s="9">
        <f>IF(F73=1, '[1]Indirect Model Parameters'!$C$12, 1-'[1]Indirect Model Parameters'!$C$12)</f>
        <v>0.44999999999999996</v>
      </c>
      <c r="L73" s="9">
        <f t="shared" si="8"/>
        <v>0</v>
      </c>
      <c r="M73" s="9">
        <f t="shared" si="9"/>
        <v>0</v>
      </c>
      <c r="N73" s="28">
        <f>M73*'[1]Indirect Model Parameters'!$C$10</f>
        <v>0</v>
      </c>
    </row>
    <row r="74" spans="1:14" ht="32">
      <c r="A74" s="1" t="str">
        <f t="shared" si="6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7"/>
        <v>N,5,1,1,2</v>
      </c>
      <c r="H74" s="9">
        <f>IF(OR(C74=1,C74=2),'[1]Indirect Model Parameters'!$C$13, IF(OR(C74=3,C74=4,C74=5),'[1]Indirect Model Parameters'!$C$15,IF(C74=6,'[1]Indirect Model Parameters'!$C$14, 0)))</f>
        <v>0.49</v>
      </c>
      <c r="I74" s="9">
        <f>IF(OR(C74=1,C74=2),1,IF(D74=1,1-[1]Model_Matched_Parameters!$K$4,[1]Model_Matched_Parameters!$K$4))</f>
        <v>1</v>
      </c>
      <c r="J74" s="9">
        <f>IF(E74=1,1-'[1]Indirect Model Parameters'!$C$11, '[1]Indirect Model Parameters'!$C$11)</f>
        <v>0.75</v>
      </c>
      <c r="K74" s="9">
        <f>IF(F74=1, '[1]Indirect Model Parameters'!$C$12, 1-'[1]Indirect Model Parameters'!$C$12)</f>
        <v>0.44999999999999996</v>
      </c>
      <c r="L74" s="9">
        <f t="shared" si="8"/>
        <v>0.16537499999999999</v>
      </c>
      <c r="M74" s="9">
        <f t="shared" si="9"/>
        <v>3.168103448275858E-2</v>
      </c>
      <c r="N74" s="28">
        <f>M74*'[1]Indirect Model Parameters'!$C$10</f>
        <v>3168.1034482758578</v>
      </c>
    </row>
    <row r="75" spans="1:14" ht="32">
      <c r="A75" s="1" t="str">
        <f t="shared" si="6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7"/>
        <v>N,5,2,1,2</v>
      </c>
      <c r="H75" s="9">
        <f>IF(OR(C75=1,C75=2),'[1]Indirect Model Parameters'!$C$13, IF(OR(C75=3,C75=4,C75=5),'[1]Indirect Model Parameters'!$C$15,IF(C75=6,'[1]Indirect Model Parameters'!$C$14, 0)))</f>
        <v>0.49</v>
      </c>
      <c r="I75" s="9">
        <f>IF(OR(C75=1,C75=2),1,IF(D75=1,1-[1]Model_Matched_Parameters!$K$4,[1]Model_Matched_Parameters!$K$4))</f>
        <v>0</v>
      </c>
      <c r="J75" s="9">
        <f>IF(E75=1,1-'[1]Indirect Model Parameters'!$C$11, '[1]Indirect Model Parameters'!$C$11)</f>
        <v>0.75</v>
      </c>
      <c r="K75" s="9">
        <f>IF(F75=1, '[1]Indirect Model Parameters'!$C$12, 1-'[1]Indirect Model Parameters'!$C$12)</f>
        <v>0.44999999999999996</v>
      </c>
      <c r="L75" s="9">
        <f t="shared" si="8"/>
        <v>0</v>
      </c>
      <c r="M75" s="9">
        <f t="shared" si="9"/>
        <v>0</v>
      </c>
      <c r="N75" s="28">
        <f>M75*'[1]Indirect Model Parameters'!$C$10</f>
        <v>0</v>
      </c>
    </row>
    <row r="76" spans="1:14" ht="32">
      <c r="A76" s="1" t="str">
        <f t="shared" si="6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7"/>
        <v>N,6,1,1,2</v>
      </c>
      <c r="H76" s="9">
        <f>IF(OR(C76=1,C76=2),'[1]Indirect Model Parameters'!$C$13, IF(OR(C76=3,C76=4,C76=5),'[1]Indirect Model Parameters'!$C$15,IF(C76=6,'[1]Indirect Model Parameters'!$C$14, 0)))</f>
        <v>0.01</v>
      </c>
      <c r="I76" s="9">
        <f>IF(OR(C76=1,C76=2),1,IF(D76=1,1-[1]Model_Matched_Parameters!$K$4,[1]Model_Matched_Parameters!$K$4))</f>
        <v>1</v>
      </c>
      <c r="J76" s="9">
        <f>IF(E76=1,1-'[1]Indirect Model Parameters'!$C$11, '[1]Indirect Model Parameters'!$C$11)</f>
        <v>0.75</v>
      </c>
      <c r="K76" s="9">
        <f>IF(F76=1, '[1]Indirect Model Parameters'!$C$12, 1-'[1]Indirect Model Parameters'!$C$12)</f>
        <v>0.44999999999999996</v>
      </c>
      <c r="L76" s="9">
        <f t="shared" si="8"/>
        <v>3.3749999999999995E-3</v>
      </c>
      <c r="M76" s="9">
        <f t="shared" si="9"/>
        <v>6.4655172413793005E-4</v>
      </c>
      <c r="N76" s="28">
        <f>M76*'[1]Indirect Model Parameters'!$C$10</f>
        <v>64.655172413793011</v>
      </c>
    </row>
    <row r="77" spans="1:14" ht="32">
      <c r="A77" s="1" t="str">
        <f t="shared" si="6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7"/>
        <v>N,6,2,1,2</v>
      </c>
      <c r="H77" s="9">
        <f>IF(OR(C77=1,C77=2),'[1]Indirect Model Parameters'!$C$13, IF(OR(C77=3,C77=4,C77=5),'[1]Indirect Model Parameters'!$C$15,IF(C77=6,'[1]Indirect Model Parameters'!$C$14, 0)))</f>
        <v>0.01</v>
      </c>
      <c r="I77" s="9">
        <f>IF(OR(C77=1,C77=2),1,IF(D77=1,1-[1]Model_Matched_Parameters!$K$4,[1]Model_Matched_Parameters!$K$4))</f>
        <v>0</v>
      </c>
      <c r="J77" s="9">
        <f>IF(E77=1,1-'[1]Indirect Model Parameters'!$C$11, '[1]Indirect Model Parameters'!$C$11)</f>
        <v>0.75</v>
      </c>
      <c r="K77" s="9">
        <f>IF(F77=1, '[1]Indirect Model Parameters'!$C$12, 1-'[1]Indirect Model Parameters'!$C$12)</f>
        <v>0.44999999999999996</v>
      </c>
      <c r="L77" s="9">
        <f t="shared" si="8"/>
        <v>0</v>
      </c>
      <c r="M77" s="9">
        <f t="shared" si="9"/>
        <v>0</v>
      </c>
      <c r="N77" s="28">
        <f>M77*'[1]Indirect Model Parameters'!$C$10</f>
        <v>0</v>
      </c>
    </row>
    <row r="78" spans="1:14" ht="32">
      <c r="A78" s="1" t="str">
        <f t="shared" si="6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7"/>
        <v>N,7,1,1,2</v>
      </c>
      <c r="H78" s="9">
        <f>IF(OR(C78=1,C78=2),'[1]Indirect Model Parameters'!$C$13, IF(OR(C78=3,C78=4,C78=5),'[1]Indirect Model Parameters'!$C$15,IF(C78=6,'[1]Indirect Model Parameters'!$C$14, 0)))</f>
        <v>0</v>
      </c>
      <c r="I78" s="9">
        <f>IF(OR(C78=1,C78=2),1,IF(D78=1,1-[1]Model_Matched_Parameters!$K$4,[1]Model_Matched_Parameters!$K$4))</f>
        <v>1</v>
      </c>
      <c r="J78" s="9">
        <f>IF(E78=1,1-'[1]Indirect Model Parameters'!$C$11, '[1]Indirect Model Parameters'!$C$11)</f>
        <v>0.75</v>
      </c>
      <c r="K78" s="9">
        <f>IF(F78=1, '[1]Indirect Model Parameters'!$C$12, 1-'[1]Indirect Model Parameters'!$C$12)</f>
        <v>0.44999999999999996</v>
      </c>
      <c r="L78" s="9">
        <f t="shared" si="8"/>
        <v>0</v>
      </c>
      <c r="M78" s="9">
        <f t="shared" si="9"/>
        <v>0</v>
      </c>
      <c r="N78" s="28">
        <f>M78*'[1]Indirect Model Parameters'!$C$10</f>
        <v>0</v>
      </c>
    </row>
    <row r="79" spans="1:14" ht="48">
      <c r="A79" s="1" t="str">
        <f t="shared" si="6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7"/>
        <v>N,7,2,1,2</v>
      </c>
      <c r="H79" s="9">
        <f>IF(OR(C79=1,C79=2),'[1]Indirect Model Parameters'!$C$13, IF(OR(C79=3,C79=4,C79=5),'[1]Indirect Model Parameters'!$C$15,IF(C79=6,'[1]Indirect Model Parameters'!$C$14, 0)))</f>
        <v>0</v>
      </c>
      <c r="I79" s="9">
        <f>IF(OR(C79=1,C79=2),1,IF(D79=1,1-[1]Model_Matched_Parameters!$K$4,[1]Model_Matched_Parameters!$K$4))</f>
        <v>0</v>
      </c>
      <c r="J79" s="9">
        <f>IF(E79=1,1-'[1]Indirect Model Parameters'!$C$11, '[1]Indirect Model Parameters'!$C$11)</f>
        <v>0.75</v>
      </c>
      <c r="K79" s="9">
        <f>IF(F79=1, '[1]Indirect Model Parameters'!$C$12, 1-'[1]Indirect Model Parameters'!$C$12)</f>
        <v>0.44999999999999996</v>
      </c>
      <c r="L79" s="9">
        <f t="shared" si="8"/>
        <v>0</v>
      </c>
      <c r="M79" s="9">
        <f t="shared" si="9"/>
        <v>0</v>
      </c>
      <c r="N79" s="28">
        <f>M79*'[1]Indirect Model Parameters'!$C$10</f>
        <v>0</v>
      </c>
    </row>
    <row r="80" spans="1:14" ht="32">
      <c r="A80" s="1" t="str">
        <f t="shared" si="6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7"/>
        <v>N,8,1,1,2</v>
      </c>
      <c r="H80" s="9">
        <f>IF(OR(C80=1,C80=2),'[1]Indirect Model Parameters'!$C$13, IF(OR(C80=3,C80=4,C80=5),'[1]Indirect Model Parameters'!$C$15,IF(C80=6,'[1]Indirect Model Parameters'!$C$14, 0)))</f>
        <v>0</v>
      </c>
      <c r="I80" s="9">
        <f>IF(OR(C80=1,C80=2),1,IF(D80=1,1-[1]Model_Matched_Parameters!$K$4,[1]Model_Matched_Parameters!$K$4))</f>
        <v>1</v>
      </c>
      <c r="J80" s="9">
        <f>IF(E80=1,1-'[1]Indirect Model Parameters'!$C$11, '[1]Indirect Model Parameters'!$C$11)</f>
        <v>0.75</v>
      </c>
      <c r="K80" s="9">
        <f>IF(F80=1, '[1]Indirect Model Parameters'!$C$12, 1-'[1]Indirect Model Parameters'!$C$12)</f>
        <v>0.44999999999999996</v>
      </c>
      <c r="L80" s="9">
        <f t="shared" si="8"/>
        <v>0</v>
      </c>
      <c r="M80" s="9">
        <f t="shared" si="9"/>
        <v>0</v>
      </c>
      <c r="N80" s="28">
        <f>M80*'[1]Indirect Model Parameters'!$C$10</f>
        <v>0</v>
      </c>
    </row>
    <row r="81" spans="1:14" ht="32">
      <c r="A81" s="1" t="str">
        <f t="shared" si="6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7"/>
        <v>N,8,2,1,2</v>
      </c>
      <c r="H81" s="9">
        <f>IF(OR(C81=1,C81=2),'[1]Indirect Model Parameters'!$C$13, IF(OR(C81=3,C81=4,C81=5),'[1]Indirect Model Parameters'!$C$15,IF(C81=6,'[1]Indirect Model Parameters'!$C$14, 0)))</f>
        <v>0</v>
      </c>
      <c r="I81" s="9">
        <f>IF(OR(C81=1,C81=2),1,IF(D81=1,1-[1]Model_Matched_Parameters!$K$4,[1]Model_Matched_Parameters!$K$4))</f>
        <v>0</v>
      </c>
      <c r="J81" s="9">
        <f>IF(E81=1,1-'[1]Indirect Model Parameters'!$C$11, '[1]Indirect Model Parameters'!$C$11)</f>
        <v>0.75</v>
      </c>
      <c r="K81" s="9">
        <f>IF(F81=1, '[1]Indirect Model Parameters'!$C$12, 1-'[1]Indirect Model Parameters'!$C$12)</f>
        <v>0.44999999999999996</v>
      </c>
      <c r="L81" s="9">
        <f t="shared" si="8"/>
        <v>0</v>
      </c>
      <c r="M81" s="9">
        <f t="shared" si="9"/>
        <v>0</v>
      </c>
      <c r="N81" s="28">
        <f>M81*'[1]Indirect Model Parameters'!$C$10</f>
        <v>0</v>
      </c>
    </row>
    <row r="82" spans="1:14" ht="48">
      <c r="A82" s="1" t="str">
        <f t="shared" si="6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7"/>
        <v>N,1,1,2,2</v>
      </c>
      <c r="H82" s="9">
        <f>IF(OR(C82=1,C82=2),'[1]Indirect Model Parameters'!$C$13, IF(OR(C82=3,C82=4,C82=5),'[1]Indirect Model Parameters'!$C$15,IF(C82=6,'[1]Indirect Model Parameters'!$C$14, 0)))</f>
        <v>0.5</v>
      </c>
      <c r="I82" s="9">
        <f>IF(OR(C82=1,C82=2),1,IF(D82=1,1-[1]Model_Matched_Parameters!$K$4,[1]Model_Matched_Parameters!$K$4))</f>
        <v>1</v>
      </c>
      <c r="J82" s="9">
        <f>IF(E82=1,1-'[1]Indirect Model Parameters'!$C$11, '[1]Indirect Model Parameters'!$C$11)</f>
        <v>0.25</v>
      </c>
      <c r="K82" s="9">
        <f>IF(F82=1, '[1]Indirect Model Parameters'!$C$12, 1-'[1]Indirect Model Parameters'!$C$12)</f>
        <v>0.44999999999999996</v>
      </c>
      <c r="L82" s="9">
        <f t="shared" si="8"/>
        <v>5.6249999999999994E-2</v>
      </c>
      <c r="M82" s="9">
        <f t="shared" si="9"/>
        <v>1.0775862068965502E-2</v>
      </c>
      <c r="N82" s="28">
        <f>M82*'[1]Indirect Model Parameters'!$C$10</f>
        <v>1077.5862068965503</v>
      </c>
    </row>
    <row r="83" spans="1:14" ht="48">
      <c r="A83" s="1" t="str">
        <f t="shared" si="6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7"/>
        <v>N,2,2,3,1</v>
      </c>
      <c r="H83" s="9">
        <f>IF(OR(C83=1,C83=2),'[1]Indirect Model Parameters'!$C$13, IF(OR(C83=3,C83=4,C83=5),'[1]Indirect Model Parameters'!$C$15,IF(C83=6,'[1]Indirect Model Parameters'!$C$14, 0)))</f>
        <v>0.5</v>
      </c>
      <c r="I83" s="9">
        <f>IF(OR(C83=1,C83=2),1,IF(D83=1,1-[1]Model_Matched_Parameters!$K$4,[1]Model_Matched_Parameters!$K$4))</f>
        <v>1</v>
      </c>
      <c r="J83" s="9">
        <f>IF(E83=1,1-'[1]Indirect Model Parameters'!$C$11, '[1]Indirect Model Parameters'!$C$11)</f>
        <v>0.25</v>
      </c>
      <c r="K83" s="9">
        <f>IF(F83=1, '[1]Indirect Model Parameters'!$C$12, 1-'[1]Indirect Model Parameters'!$C$12)</f>
        <v>0.55000000000000004</v>
      </c>
      <c r="L83" s="9">
        <f t="shared" si="8"/>
        <v>6.8750000000000006E-2</v>
      </c>
      <c r="M83" s="9">
        <f t="shared" si="9"/>
        <v>1.3170498084291172E-2</v>
      </c>
      <c r="N83" s="28">
        <f>M83*'[1]Indirect Model Parameters'!$C$10</f>
        <v>1317.0498084291173</v>
      </c>
    </row>
    <row r="84" spans="1:14" ht="48">
      <c r="A84" s="1" t="str">
        <f t="shared" si="6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7"/>
        <v>N,2,1,2,2</v>
      </c>
      <c r="H84" s="9">
        <f>IF(OR(C84=1,C84=2),'[1]Indirect Model Parameters'!$C$13, IF(OR(C84=3,C84=4,C84=5),'[1]Indirect Model Parameters'!$C$15,IF(C84=6,'[1]Indirect Model Parameters'!$C$14, 0)))</f>
        <v>0.5</v>
      </c>
      <c r="I84" s="9">
        <f>IF(OR(C84=1,C84=2),1,IF(D84=1,1-[1]Model_Matched_Parameters!$K$4,[1]Model_Matched_Parameters!$K$4))</f>
        <v>1</v>
      </c>
      <c r="J84" s="9">
        <f>IF(E84=1,1-'[1]Indirect Model Parameters'!$C$11, '[1]Indirect Model Parameters'!$C$11)</f>
        <v>0.25</v>
      </c>
      <c r="K84" s="9">
        <f>IF(F84=1, '[1]Indirect Model Parameters'!$C$12, 1-'[1]Indirect Model Parameters'!$C$12)</f>
        <v>0.44999999999999996</v>
      </c>
      <c r="L84" s="9">
        <f t="shared" si="8"/>
        <v>5.6249999999999994E-2</v>
      </c>
      <c r="M84" s="9">
        <f t="shared" si="9"/>
        <v>1.0775862068965502E-2</v>
      </c>
      <c r="N84" s="28">
        <f>M84*'[1]Indirect Model Parameters'!$C$10</f>
        <v>1077.5862068965503</v>
      </c>
    </row>
    <row r="85" spans="1:14" ht="48">
      <c r="A85" s="1" t="str">
        <f t="shared" si="6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7"/>
        <v>N,2,2,4,1</v>
      </c>
      <c r="H85" s="9">
        <f>IF(OR(C85=1,C85=2),'[1]Indirect Model Parameters'!$C$13, IF(OR(C85=3,C85=4,C85=5),'[1]Indirect Model Parameters'!$C$15,IF(C85=6,'[1]Indirect Model Parameters'!$C$14, 0)))</f>
        <v>0.5</v>
      </c>
      <c r="I85" s="9">
        <f>IF(OR(C85=1,C85=2),1,IF(D85=1,1-[1]Model_Matched_Parameters!$K$4,[1]Model_Matched_Parameters!$K$4))</f>
        <v>1</v>
      </c>
      <c r="J85" s="9">
        <f>IF(E85=1,1-'[1]Indirect Model Parameters'!$C$11, '[1]Indirect Model Parameters'!$C$11)</f>
        <v>0.25</v>
      </c>
      <c r="K85" s="9">
        <f>IF(F85=1, '[1]Indirect Model Parameters'!$C$12, 1-'[1]Indirect Model Parameters'!$C$12)</f>
        <v>0.55000000000000004</v>
      </c>
      <c r="L85" s="9">
        <f t="shared" si="8"/>
        <v>6.8750000000000006E-2</v>
      </c>
      <c r="M85" s="9">
        <f t="shared" si="9"/>
        <v>1.3170498084291172E-2</v>
      </c>
      <c r="N85" s="28">
        <f>M85*'[1]Indirect Model Parameters'!$C$10</f>
        <v>1317.0498084291173</v>
      </c>
    </row>
    <row r="86" spans="1:14" ht="48">
      <c r="A86" s="1" t="str">
        <f t="shared" si="6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7"/>
        <v>N,3,1,2,2</v>
      </c>
      <c r="H86" s="9">
        <f>IF(OR(C86=1,C86=2),'[1]Indirect Model Parameters'!$C$13, IF(OR(C86=3,C86=4,C86=5),'[1]Indirect Model Parameters'!$C$15,IF(C86=6,'[1]Indirect Model Parameters'!$C$14, 0)))</f>
        <v>0.49</v>
      </c>
      <c r="I86" s="9">
        <f>IF(OR(C86=1,C86=2),1,IF(D86=1,1-[1]Model_Matched_Parameters!$K$4,[1]Model_Matched_Parameters!$K$4))</f>
        <v>1</v>
      </c>
      <c r="J86" s="9">
        <f>IF(E86=1,1-'[1]Indirect Model Parameters'!$C$11, '[1]Indirect Model Parameters'!$C$11)</f>
        <v>0.25</v>
      </c>
      <c r="K86" s="9">
        <f>IF(F86=1, '[1]Indirect Model Parameters'!$C$12, 1-'[1]Indirect Model Parameters'!$C$12)</f>
        <v>0.44999999999999996</v>
      </c>
      <c r="L86" s="9">
        <f t="shared" si="8"/>
        <v>5.5124999999999993E-2</v>
      </c>
      <c r="M86" s="9">
        <f t="shared" si="9"/>
        <v>1.0560344827586192E-2</v>
      </c>
      <c r="N86" s="28">
        <f>M86*'[1]Indirect Model Parameters'!$C$10</f>
        <v>1056.0344827586191</v>
      </c>
    </row>
    <row r="87" spans="1:14" ht="48">
      <c r="A87" s="1" t="str">
        <f t="shared" si="6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7"/>
        <v>N,3,2,2,2</v>
      </c>
      <c r="H87" s="9">
        <f>IF(OR(C87=1,C87=2),'[1]Indirect Model Parameters'!$C$13, IF(OR(C87=3,C87=4,C87=5),'[1]Indirect Model Parameters'!$C$15,IF(C87=6,'[1]Indirect Model Parameters'!$C$14, 0)))</f>
        <v>0.49</v>
      </c>
      <c r="I87" s="9">
        <f>IF(OR(C87=1,C87=2),1,IF(D87=1,1-[1]Model_Matched_Parameters!$K$4,[1]Model_Matched_Parameters!$K$4))</f>
        <v>0</v>
      </c>
      <c r="J87" s="9">
        <f>IF(E87=1,1-'[1]Indirect Model Parameters'!$C$11, '[1]Indirect Model Parameters'!$C$11)</f>
        <v>0.25</v>
      </c>
      <c r="K87" s="9">
        <f>IF(F87=1, '[1]Indirect Model Parameters'!$C$12, 1-'[1]Indirect Model Parameters'!$C$12)</f>
        <v>0.44999999999999996</v>
      </c>
      <c r="L87" s="9">
        <f t="shared" si="8"/>
        <v>0</v>
      </c>
      <c r="M87" s="9">
        <f t="shared" si="9"/>
        <v>0</v>
      </c>
      <c r="N87" s="28">
        <f>M87*'[1]Indirect Model Parameters'!$C$10</f>
        <v>0</v>
      </c>
    </row>
    <row r="88" spans="1:14" ht="48">
      <c r="A88" s="1" t="str">
        <f t="shared" si="6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7"/>
        <v>N,4,1,2,2</v>
      </c>
      <c r="H88" s="9">
        <f>IF(OR(C88=1,C88=2),'[1]Indirect Model Parameters'!$C$13, IF(OR(C88=3,C88=4,C88=5),'[1]Indirect Model Parameters'!$C$15,IF(C88=6,'[1]Indirect Model Parameters'!$C$14, 0)))</f>
        <v>0.49</v>
      </c>
      <c r="I88" s="9">
        <f>IF(OR(C88=1,C88=2),1,IF(D88=1,1-[1]Model_Matched_Parameters!$K$4,[1]Model_Matched_Parameters!$K$4))</f>
        <v>1</v>
      </c>
      <c r="J88" s="9">
        <f>IF(E88=1,1-'[1]Indirect Model Parameters'!$C$11, '[1]Indirect Model Parameters'!$C$11)</f>
        <v>0.25</v>
      </c>
      <c r="K88" s="9">
        <f>IF(F88=1, '[1]Indirect Model Parameters'!$C$12, 1-'[1]Indirect Model Parameters'!$C$12)</f>
        <v>0.44999999999999996</v>
      </c>
      <c r="L88" s="9">
        <f t="shared" si="8"/>
        <v>5.5124999999999993E-2</v>
      </c>
      <c r="M88" s="9">
        <f t="shared" si="9"/>
        <v>1.0560344827586192E-2</v>
      </c>
      <c r="N88" s="28">
        <f>M88*'[1]Indirect Model Parameters'!$C$10</f>
        <v>1056.0344827586191</v>
      </c>
    </row>
    <row r="89" spans="1:14" ht="48">
      <c r="A89" s="1" t="str">
        <f t="shared" si="6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7"/>
        <v>N,4,2,2,2</v>
      </c>
      <c r="H89" s="9">
        <f>IF(OR(C89=1,C89=2),'[1]Indirect Model Parameters'!$C$13, IF(OR(C89=3,C89=4,C89=5),'[1]Indirect Model Parameters'!$C$15,IF(C89=6,'[1]Indirect Model Parameters'!$C$14, 0)))</f>
        <v>0.49</v>
      </c>
      <c r="I89" s="9">
        <f>IF(OR(C89=1,C89=2),1,IF(D89=1,1-[1]Model_Matched_Parameters!$K$4,[1]Model_Matched_Parameters!$K$4))</f>
        <v>0</v>
      </c>
      <c r="J89" s="9">
        <f>IF(E89=1,1-'[1]Indirect Model Parameters'!$C$11, '[1]Indirect Model Parameters'!$C$11)</f>
        <v>0.25</v>
      </c>
      <c r="K89" s="9">
        <f>IF(F89=1, '[1]Indirect Model Parameters'!$C$12, 1-'[1]Indirect Model Parameters'!$C$12)</f>
        <v>0.44999999999999996</v>
      </c>
      <c r="L89" s="9">
        <f t="shared" si="8"/>
        <v>0</v>
      </c>
      <c r="M89" s="9">
        <f t="shared" si="9"/>
        <v>0</v>
      </c>
      <c r="N89" s="28">
        <f>M89*'[1]Indirect Model Parameters'!$C$10</f>
        <v>0</v>
      </c>
    </row>
    <row r="90" spans="1:14" ht="32">
      <c r="A90" s="1" t="str">
        <f t="shared" si="6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7"/>
        <v>N,5,1,2,2</v>
      </c>
      <c r="H90" s="9">
        <f>IF(OR(C90=1,C90=2),'[1]Indirect Model Parameters'!$C$13, IF(OR(C90=3,C90=4,C90=5),'[1]Indirect Model Parameters'!$C$15,IF(C90=6,'[1]Indirect Model Parameters'!$C$14, 0)))</f>
        <v>0.49</v>
      </c>
      <c r="I90" s="9">
        <f>IF(OR(C90=1,C90=2),1,IF(D90=1,1-[1]Model_Matched_Parameters!$K$4,[1]Model_Matched_Parameters!$K$4))</f>
        <v>1</v>
      </c>
      <c r="J90" s="9">
        <f>IF(E90=1,1-'[1]Indirect Model Parameters'!$C$11, '[1]Indirect Model Parameters'!$C$11)</f>
        <v>0.25</v>
      </c>
      <c r="K90" s="9">
        <f>IF(F90=1, '[1]Indirect Model Parameters'!$C$12, 1-'[1]Indirect Model Parameters'!$C$12)</f>
        <v>0.44999999999999996</v>
      </c>
      <c r="L90" s="9">
        <f t="shared" si="8"/>
        <v>5.5124999999999993E-2</v>
      </c>
      <c r="M90" s="9">
        <f t="shared" si="9"/>
        <v>1.0560344827586192E-2</v>
      </c>
      <c r="N90" s="28">
        <f>M90*'[1]Indirect Model Parameters'!$C$10</f>
        <v>1056.0344827586191</v>
      </c>
    </row>
    <row r="91" spans="1:14" ht="48">
      <c r="A91" s="1" t="str">
        <f t="shared" si="6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7"/>
        <v>N,5,2,2,2</v>
      </c>
      <c r="H91" s="9">
        <f>IF(OR(C91=1,C91=2),'[1]Indirect Model Parameters'!$C$13, IF(OR(C91=3,C91=4,C91=5),'[1]Indirect Model Parameters'!$C$15,IF(C91=6,'[1]Indirect Model Parameters'!$C$14, 0)))</f>
        <v>0.49</v>
      </c>
      <c r="I91" s="9">
        <f>IF(OR(C91=1,C91=2),1,IF(D91=1,1-[1]Model_Matched_Parameters!$K$4,[1]Model_Matched_Parameters!$K$4))</f>
        <v>0</v>
      </c>
      <c r="J91" s="9">
        <f>IF(E91=1,1-'[1]Indirect Model Parameters'!$C$11, '[1]Indirect Model Parameters'!$C$11)</f>
        <v>0.25</v>
      </c>
      <c r="K91" s="9">
        <f>IF(F91=1, '[1]Indirect Model Parameters'!$C$12, 1-'[1]Indirect Model Parameters'!$C$12)</f>
        <v>0.44999999999999996</v>
      </c>
      <c r="L91" s="9">
        <f t="shared" si="8"/>
        <v>0</v>
      </c>
      <c r="M91" s="9">
        <f t="shared" si="9"/>
        <v>0</v>
      </c>
      <c r="N91" s="28">
        <f>M91*'[1]Indirect Model Parameters'!$C$10</f>
        <v>0</v>
      </c>
    </row>
    <row r="92" spans="1:14" ht="32">
      <c r="A92" s="1" t="str">
        <f t="shared" si="6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7"/>
        <v>N,6,1,2,2</v>
      </c>
      <c r="H92" s="9">
        <f>IF(OR(C92=1,C92=2),'[1]Indirect Model Parameters'!$C$13, IF(OR(C92=3,C92=4,C92=5),'[1]Indirect Model Parameters'!$C$15,IF(C92=6,'[1]Indirect Model Parameters'!$C$14, 0)))</f>
        <v>0.01</v>
      </c>
      <c r="I92" s="9">
        <f>IF(OR(C92=1,C92=2),1,IF(D92=1,1-[1]Model_Matched_Parameters!$K$4,[1]Model_Matched_Parameters!$K$4))</f>
        <v>1</v>
      </c>
      <c r="J92" s="9">
        <f>IF(E92=1,1-'[1]Indirect Model Parameters'!$C$11, '[1]Indirect Model Parameters'!$C$11)</f>
        <v>0.25</v>
      </c>
      <c r="K92" s="9">
        <f>IF(F92=1, '[1]Indirect Model Parameters'!$C$12, 1-'[1]Indirect Model Parameters'!$C$12)</f>
        <v>0.44999999999999996</v>
      </c>
      <c r="L92" s="9">
        <f t="shared" si="8"/>
        <v>1.1249999999999999E-3</v>
      </c>
      <c r="M92" s="9">
        <f t="shared" si="9"/>
        <v>2.1551724137931004E-4</v>
      </c>
      <c r="N92" s="28">
        <f>M92*'[1]Indirect Model Parameters'!$C$10</f>
        <v>21.551724137931004</v>
      </c>
    </row>
    <row r="93" spans="1:14" ht="48">
      <c r="A93" s="1" t="str">
        <f t="shared" si="6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7"/>
        <v>N,6,2,2,2</v>
      </c>
      <c r="H93" s="9">
        <f>IF(OR(C93=1,C93=2),'[1]Indirect Model Parameters'!$C$13, IF(OR(C93=3,C93=4,C93=5),'[1]Indirect Model Parameters'!$C$15,IF(C93=6,'[1]Indirect Model Parameters'!$C$14, 0)))</f>
        <v>0.01</v>
      </c>
      <c r="I93" s="9">
        <f>IF(OR(C93=1,C93=2),1,IF(D93=1,1-[1]Model_Matched_Parameters!$K$4,[1]Model_Matched_Parameters!$K$4))</f>
        <v>0</v>
      </c>
      <c r="J93" s="9">
        <f>IF(E93=1,1-'[1]Indirect Model Parameters'!$C$11, '[1]Indirect Model Parameters'!$C$11)</f>
        <v>0.25</v>
      </c>
      <c r="K93" s="9">
        <f>IF(F93=1, '[1]Indirect Model Parameters'!$C$12, 1-'[1]Indirect Model Parameters'!$C$12)</f>
        <v>0.44999999999999996</v>
      </c>
      <c r="L93" s="9">
        <f t="shared" si="8"/>
        <v>0</v>
      </c>
      <c r="M93" s="9">
        <f t="shared" si="9"/>
        <v>0</v>
      </c>
      <c r="N93" s="28">
        <f>M93*'[1]Indirect Model Parameters'!$C$10</f>
        <v>0</v>
      </c>
    </row>
    <row r="94" spans="1:14" ht="48">
      <c r="A94" s="1" t="str">
        <f t="shared" si="6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7"/>
        <v>N,7,1,2,2</v>
      </c>
      <c r="H94" s="9">
        <f>IF(OR(C94=1,C94=2),'[1]Indirect Model Parameters'!$C$13, IF(OR(C94=3,C94=4,C94=5),'[1]Indirect Model Parameters'!$C$15,IF(C94=6,'[1]Indirect Model Parameters'!$C$14, 0)))</f>
        <v>0</v>
      </c>
      <c r="I94" s="9">
        <f>IF(OR(C94=1,C94=2),1,IF(D94=1,1-[1]Model_Matched_Parameters!$K$4,[1]Model_Matched_Parameters!$K$4))</f>
        <v>1</v>
      </c>
      <c r="J94" s="9">
        <f>IF(E94=1,1-'[1]Indirect Model Parameters'!$C$11, '[1]Indirect Model Parameters'!$C$11)</f>
        <v>0.25</v>
      </c>
      <c r="K94" s="9">
        <f>IF(F94=1, '[1]Indirect Model Parameters'!$C$12, 1-'[1]Indirect Model Parameters'!$C$12)</f>
        <v>0.44999999999999996</v>
      </c>
      <c r="L94" s="9">
        <f t="shared" si="8"/>
        <v>0</v>
      </c>
      <c r="M94" s="9">
        <f t="shared" si="9"/>
        <v>0</v>
      </c>
      <c r="N94" s="28">
        <f>M94*'[1]Indirect Model Parameters'!$C$10</f>
        <v>0</v>
      </c>
    </row>
    <row r="95" spans="1:14" ht="48">
      <c r="A95" s="1" t="str">
        <f t="shared" si="6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7"/>
        <v>N,7,2,2,2</v>
      </c>
      <c r="H95" s="9">
        <f>IF(OR(C95=1,C95=2),'[1]Indirect Model Parameters'!$C$13, IF(OR(C95=3,C95=4,C95=5),'[1]Indirect Model Parameters'!$C$15,IF(C95=6,'[1]Indirect Model Parameters'!$C$14, 0)))</f>
        <v>0</v>
      </c>
      <c r="I95" s="9">
        <f>IF(OR(C95=1,C95=2),1,IF(D95=1,1-[1]Model_Matched_Parameters!$K$4,[1]Model_Matched_Parameters!$K$4))</f>
        <v>0</v>
      </c>
      <c r="J95" s="9">
        <f>IF(E95=1,1-'[1]Indirect Model Parameters'!$C$11, '[1]Indirect Model Parameters'!$C$11)</f>
        <v>0.25</v>
      </c>
      <c r="K95" s="9">
        <f>IF(F95=1, '[1]Indirect Model Parameters'!$C$12, 1-'[1]Indirect Model Parameters'!$C$12)</f>
        <v>0.44999999999999996</v>
      </c>
      <c r="L95" s="9">
        <f t="shared" si="8"/>
        <v>0</v>
      </c>
      <c r="M95" s="9">
        <f t="shared" si="9"/>
        <v>0</v>
      </c>
      <c r="N95" s="28">
        <f>M95*'[1]Indirect Model Parameters'!$C$10</f>
        <v>0</v>
      </c>
    </row>
    <row r="96" spans="1:14" ht="48">
      <c r="A96" s="1" t="str">
        <f t="shared" si="6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7"/>
        <v>N,8,1,2,2</v>
      </c>
      <c r="H96" s="9">
        <f>IF(OR(C96=1,C96=2),'[1]Indirect Model Parameters'!$C$13, IF(OR(C96=3,C96=4,C96=5),'[1]Indirect Model Parameters'!$C$15,IF(C96=6,'[1]Indirect Model Parameters'!$C$14, 0)))</f>
        <v>0</v>
      </c>
      <c r="I96" s="9">
        <f>IF(OR(C96=1,C96=2),1,IF(D96=1,1-[1]Model_Matched_Parameters!$K$4,[1]Model_Matched_Parameters!$K$4))</f>
        <v>1</v>
      </c>
      <c r="J96" s="9">
        <f>IF(E96=1,1-'[1]Indirect Model Parameters'!$C$11, '[1]Indirect Model Parameters'!$C$11)</f>
        <v>0.25</v>
      </c>
      <c r="K96" s="9">
        <f>IF(F96=1, '[1]Indirect Model Parameters'!$C$12, 1-'[1]Indirect Model Parameters'!$C$12)</f>
        <v>0.44999999999999996</v>
      </c>
      <c r="L96" s="9">
        <f t="shared" si="8"/>
        <v>0</v>
      </c>
      <c r="M96" s="9">
        <f t="shared" si="9"/>
        <v>0</v>
      </c>
      <c r="N96" s="28">
        <f>M96*'[1]Indirect Model Parameters'!$C$10</f>
        <v>0</v>
      </c>
    </row>
    <row r="97" spans="1:14" ht="48">
      <c r="A97" s="1" t="str">
        <f t="shared" si="6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7"/>
        <v>N,8,2,2,2</v>
      </c>
      <c r="H97" s="9">
        <f>IF(OR(C97=1,C97=2),'[1]Indirect Model Parameters'!$C$13, IF(OR(C97=3,C97=4,C97=5),'[1]Indirect Model Parameters'!$C$15,IF(C97=6,'[1]Indirect Model Parameters'!$C$14, 0)))</f>
        <v>0</v>
      </c>
      <c r="I97" s="9">
        <f>IF(OR(C97=1,C97=2),1,IF(D97=1,1-[1]Model_Matched_Parameters!$K$4,[1]Model_Matched_Parameters!$K$4))</f>
        <v>0</v>
      </c>
      <c r="J97" s="9">
        <f>IF(E97=1,1-'[1]Indirect Model Parameters'!$C$11, '[1]Indirect Model Parameters'!$C$11)</f>
        <v>0.25</v>
      </c>
      <c r="K97" s="9">
        <f>IF(F97=1, '[1]Indirect Model Parameters'!$C$12, 1-'[1]Indirect Model Parameters'!$C$12)</f>
        <v>0.44999999999999996</v>
      </c>
      <c r="L97" s="9">
        <f t="shared" si="8"/>
        <v>0</v>
      </c>
      <c r="M97" s="9">
        <f t="shared" si="9"/>
        <v>0</v>
      </c>
      <c r="N97" s="28">
        <f>M97*'[1]Indirect Model Parameters'!$C$10</f>
        <v>0</v>
      </c>
    </row>
    <row r="98" spans="1:14" ht="48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11">CONCATENATE( B98, IF(B98&lt;&gt;"",",",""), C98, IF(C98&lt;&gt;"",",",""),  D98, IF(D98&lt;&gt;"",",",""),  E98, IF(F98&lt;&gt;"",",",""), F98,)</f>
        <v>N,1,1,3,2</v>
      </c>
      <c r="H98" s="9">
        <f>IF(OR(C98=1,C98=2),'[1]Indirect Model Parameters'!$C$13, IF(OR(C98=3,C98=4,C98=5),'[1]Indirect Model Parameters'!$C$15,IF(C98=6,'[1]Indirect Model Parameters'!$C$14, 0)))</f>
        <v>0.5</v>
      </c>
      <c r="I98" s="9">
        <f>IF(OR(C98=1,C98=2),1,IF(D98=1,1-[1]Model_Matched_Parameters!$K$4,[1]Model_Matched_Parameters!$K$4))</f>
        <v>1</v>
      </c>
      <c r="J98" s="9">
        <f>IF(E98=1,1-'[1]Indirect Model Parameters'!$C$11, '[1]Indirect Model Parameters'!$C$11)</f>
        <v>0.25</v>
      </c>
      <c r="K98" s="9">
        <f>IF(F98=1, '[1]Indirect Model Parameters'!$C$12, 1-'[1]Indirect Model Parameters'!$C$12)</f>
        <v>0.44999999999999996</v>
      </c>
      <c r="L98" s="9">
        <f t="shared" si="8"/>
        <v>5.6249999999999994E-2</v>
      </c>
      <c r="M98" s="9">
        <f t="shared" si="9"/>
        <v>1.0775862068965502E-2</v>
      </c>
      <c r="N98" s="28">
        <f>M98*'[1]Indirect Model Parameters'!$C$10</f>
        <v>1077.5862068965503</v>
      </c>
    </row>
    <row r="99" spans="1:14" ht="48">
      <c r="A99" s="1" t="str">
        <f t="shared" si="10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11"/>
        <v>N,2,2,1,2</v>
      </c>
      <c r="H99" s="9">
        <f>IF(OR(C99=1,C99=2),'[1]Indirect Model Parameters'!$C$13, IF(OR(C99=3,C99=4,C99=5),'[1]Indirect Model Parameters'!$C$15,IF(C99=6,'[1]Indirect Model Parameters'!$C$14, 0)))</f>
        <v>0.5</v>
      </c>
      <c r="I99" s="9">
        <f>IF(OR(C99=1,C99=2),1,IF(D99=1,1-[1]Model_Matched_Parameters!$K$4,[1]Model_Matched_Parameters!$K$4))</f>
        <v>1</v>
      </c>
      <c r="J99" s="9">
        <f>IF(E99=1,1-'[1]Indirect Model Parameters'!$C$11, '[1]Indirect Model Parameters'!$C$11)</f>
        <v>0.75</v>
      </c>
      <c r="K99" s="9">
        <f>IF(F99=1, '[1]Indirect Model Parameters'!$C$12, 1-'[1]Indirect Model Parameters'!$C$12)</f>
        <v>0.44999999999999996</v>
      </c>
      <c r="L99" s="9">
        <f t="shared" si="8"/>
        <v>0.16874999999999998</v>
      </c>
      <c r="M99" s="9">
        <f t="shared" si="9"/>
        <v>3.2327586206896505E-2</v>
      </c>
      <c r="N99" s="28">
        <f>M99*'[1]Indirect Model Parameters'!$C$10</f>
        <v>3232.7586206896503</v>
      </c>
    </row>
    <row r="100" spans="1:14" ht="48">
      <c r="A100" s="1" t="str">
        <f t="shared" si="10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11"/>
        <v>N,2,1,3,2</v>
      </c>
      <c r="H100" s="9">
        <f>IF(OR(C100=1,C100=2),'[1]Indirect Model Parameters'!$C$13, IF(OR(C100=3,C100=4,C100=5),'[1]Indirect Model Parameters'!$C$15,IF(C100=6,'[1]Indirect Model Parameters'!$C$14, 0)))</f>
        <v>0.5</v>
      </c>
      <c r="I100" s="9">
        <f>IF(OR(C100=1,C100=2),1,IF(D100=1,1-[1]Model_Matched_Parameters!$K$4,[1]Model_Matched_Parameters!$K$4))</f>
        <v>1</v>
      </c>
      <c r="J100" s="9">
        <f>IF(E100=1,1-'[1]Indirect Model Parameters'!$C$11, '[1]Indirect Model Parameters'!$C$11)</f>
        <v>0.25</v>
      </c>
      <c r="K100" s="9">
        <f>IF(F100=1, '[1]Indirect Model Parameters'!$C$12, 1-'[1]Indirect Model Parameters'!$C$12)</f>
        <v>0.44999999999999996</v>
      </c>
      <c r="L100" s="9">
        <f t="shared" si="8"/>
        <v>5.6249999999999994E-2</v>
      </c>
      <c r="M100" s="9">
        <f t="shared" si="9"/>
        <v>1.0775862068965502E-2</v>
      </c>
      <c r="N100" s="28">
        <f>M100*'[1]Indirect Model Parameters'!$C$10</f>
        <v>1077.5862068965503</v>
      </c>
    </row>
    <row r="101" spans="1:14" ht="48">
      <c r="A101" s="1" t="str">
        <f t="shared" si="10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11"/>
        <v>N,2,2,2,2</v>
      </c>
      <c r="H101" s="9">
        <f>IF(OR(C101=1,C101=2),'[1]Indirect Model Parameters'!$C$13, IF(OR(C101=3,C101=4,C101=5),'[1]Indirect Model Parameters'!$C$15,IF(C101=6,'[1]Indirect Model Parameters'!$C$14, 0)))</f>
        <v>0.5</v>
      </c>
      <c r="I101" s="9">
        <f>IF(OR(C101=1,C101=2),1,IF(D101=1,1-[1]Model_Matched_Parameters!$K$4,[1]Model_Matched_Parameters!$K$4))</f>
        <v>1</v>
      </c>
      <c r="J101" s="9">
        <f>IF(E101=1,1-'[1]Indirect Model Parameters'!$C$11, '[1]Indirect Model Parameters'!$C$11)</f>
        <v>0.25</v>
      </c>
      <c r="K101" s="9">
        <f>IF(F101=1, '[1]Indirect Model Parameters'!$C$12, 1-'[1]Indirect Model Parameters'!$C$12)</f>
        <v>0.44999999999999996</v>
      </c>
      <c r="L101" s="9">
        <f t="shared" si="8"/>
        <v>5.6249999999999994E-2</v>
      </c>
      <c r="M101" s="9">
        <f t="shared" si="9"/>
        <v>1.0775862068965502E-2</v>
      </c>
      <c r="N101" s="28">
        <f>M101*'[1]Indirect Model Parameters'!$C$10</f>
        <v>1077.5862068965503</v>
      </c>
    </row>
    <row r="102" spans="1:14" ht="48">
      <c r="A102" s="1" t="str">
        <f t="shared" si="10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11"/>
        <v>N,3,1,3,2</v>
      </c>
      <c r="H102" s="9">
        <f>IF(OR(C102=1,C102=2),'[1]Indirect Model Parameters'!$C$13, IF(OR(C102=3,C102=4,C102=5),'[1]Indirect Model Parameters'!$C$15,IF(C102=6,'[1]Indirect Model Parameters'!$C$14, 0)))</f>
        <v>0.49</v>
      </c>
      <c r="I102" s="9">
        <f>IF(OR(C102=1,C102=2),1,IF(D102=1,1-[1]Model_Matched_Parameters!$K$4,[1]Model_Matched_Parameters!$K$4))</f>
        <v>1</v>
      </c>
      <c r="J102" s="9">
        <f>IF(E102=1,1-'[1]Indirect Model Parameters'!$C$11, '[1]Indirect Model Parameters'!$C$11)</f>
        <v>0.25</v>
      </c>
      <c r="K102" s="9">
        <f>IF(F102=1, '[1]Indirect Model Parameters'!$C$12, 1-'[1]Indirect Model Parameters'!$C$12)</f>
        <v>0.44999999999999996</v>
      </c>
      <c r="L102" s="9">
        <f t="shared" si="8"/>
        <v>5.5124999999999993E-2</v>
      </c>
      <c r="M102" s="9">
        <f t="shared" si="9"/>
        <v>1.0560344827586192E-2</v>
      </c>
      <c r="N102" s="28">
        <f>M102*'[1]Indirect Model Parameters'!$C$10</f>
        <v>1056.0344827586191</v>
      </c>
    </row>
    <row r="103" spans="1:14" ht="48">
      <c r="A103" s="1" t="str">
        <f t="shared" si="10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11"/>
        <v>N,3,2,3,2</v>
      </c>
      <c r="H103" s="9">
        <f>IF(OR(C103=1,C103=2),'[1]Indirect Model Parameters'!$C$13, IF(OR(C103=3,C103=4,C103=5),'[1]Indirect Model Parameters'!$C$15,IF(C103=6,'[1]Indirect Model Parameters'!$C$14, 0)))</f>
        <v>0.49</v>
      </c>
      <c r="I103" s="9">
        <f>IF(OR(C103=1,C103=2),1,IF(D103=1,1-[1]Model_Matched_Parameters!$K$4,[1]Model_Matched_Parameters!$K$4))</f>
        <v>0</v>
      </c>
      <c r="J103" s="9">
        <f>IF(E103=1,1-'[1]Indirect Model Parameters'!$C$11, '[1]Indirect Model Parameters'!$C$11)</f>
        <v>0.25</v>
      </c>
      <c r="K103" s="9">
        <f>IF(F103=1, '[1]Indirect Model Parameters'!$C$12, 1-'[1]Indirect Model Parameters'!$C$12)</f>
        <v>0.44999999999999996</v>
      </c>
      <c r="L103" s="9">
        <f t="shared" si="8"/>
        <v>0</v>
      </c>
      <c r="M103" s="9">
        <f t="shared" si="9"/>
        <v>0</v>
      </c>
      <c r="N103" s="28">
        <f>M103*'[1]Indirect Model Parameters'!$C$10</f>
        <v>0</v>
      </c>
    </row>
    <row r="104" spans="1:14" ht="48">
      <c r="A104" s="1" t="str">
        <f t="shared" si="10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11"/>
        <v>N,4,1,3,2</v>
      </c>
      <c r="H104" s="9">
        <f>IF(OR(C104=1,C104=2),'[1]Indirect Model Parameters'!$C$13, IF(OR(C104=3,C104=4,C104=5),'[1]Indirect Model Parameters'!$C$15,IF(C104=6,'[1]Indirect Model Parameters'!$C$14, 0)))</f>
        <v>0.49</v>
      </c>
      <c r="I104" s="9">
        <f>IF(OR(C104=1,C104=2),1,IF(D104=1,1-[1]Model_Matched_Parameters!$K$4,[1]Model_Matched_Parameters!$K$4))</f>
        <v>1</v>
      </c>
      <c r="J104" s="9">
        <f>IF(E104=1,1-'[1]Indirect Model Parameters'!$C$11, '[1]Indirect Model Parameters'!$C$11)</f>
        <v>0.25</v>
      </c>
      <c r="K104" s="9">
        <f>IF(F104=1, '[1]Indirect Model Parameters'!$C$12, 1-'[1]Indirect Model Parameters'!$C$12)</f>
        <v>0.44999999999999996</v>
      </c>
      <c r="L104" s="9">
        <f t="shared" si="8"/>
        <v>5.5124999999999993E-2</v>
      </c>
      <c r="M104" s="9">
        <f t="shared" si="9"/>
        <v>1.0560344827586192E-2</v>
      </c>
      <c r="N104" s="28">
        <f>M104*'[1]Indirect Model Parameters'!$C$10</f>
        <v>1056.0344827586191</v>
      </c>
    </row>
    <row r="105" spans="1:14" ht="48">
      <c r="A105" s="1" t="str">
        <f t="shared" si="10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11"/>
        <v>N,4,2,3,2</v>
      </c>
      <c r="H105" s="9">
        <f>IF(OR(C105=1,C105=2),'[1]Indirect Model Parameters'!$C$13, IF(OR(C105=3,C105=4,C105=5),'[1]Indirect Model Parameters'!$C$15,IF(C105=6,'[1]Indirect Model Parameters'!$C$14, 0)))</f>
        <v>0.49</v>
      </c>
      <c r="I105" s="9">
        <f>IF(OR(C105=1,C105=2),1,IF(D105=1,1-[1]Model_Matched_Parameters!$K$4,[1]Model_Matched_Parameters!$K$4))</f>
        <v>0</v>
      </c>
      <c r="J105" s="9">
        <f>IF(E105=1,1-'[1]Indirect Model Parameters'!$C$11, '[1]Indirect Model Parameters'!$C$11)</f>
        <v>0.25</v>
      </c>
      <c r="K105" s="9">
        <f>IF(F105=1, '[1]Indirect Model Parameters'!$C$12, 1-'[1]Indirect Model Parameters'!$C$12)</f>
        <v>0.44999999999999996</v>
      </c>
      <c r="L105" s="9">
        <f t="shared" si="8"/>
        <v>0</v>
      </c>
      <c r="M105" s="9">
        <f t="shared" si="9"/>
        <v>0</v>
      </c>
      <c r="N105" s="28">
        <f>M105*'[1]Indirect Model Parameters'!$C$10</f>
        <v>0</v>
      </c>
    </row>
    <row r="106" spans="1:14" ht="32">
      <c r="A106" s="1" t="str">
        <f t="shared" si="10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11"/>
        <v>N,5,1,3,2</v>
      </c>
      <c r="H106" s="9">
        <f>IF(OR(C106=1,C106=2),'[1]Indirect Model Parameters'!$C$13, IF(OR(C106=3,C106=4,C106=5),'[1]Indirect Model Parameters'!$C$15,IF(C106=6,'[1]Indirect Model Parameters'!$C$14, 0)))</f>
        <v>0.49</v>
      </c>
      <c r="I106" s="9">
        <f>IF(OR(C106=1,C106=2),1,IF(D106=1,1-[1]Model_Matched_Parameters!$K$4,[1]Model_Matched_Parameters!$K$4))</f>
        <v>1</v>
      </c>
      <c r="J106" s="9">
        <f>IF(E106=1,1-'[1]Indirect Model Parameters'!$C$11, '[1]Indirect Model Parameters'!$C$11)</f>
        <v>0.25</v>
      </c>
      <c r="K106" s="9">
        <f>IF(F106=1, '[1]Indirect Model Parameters'!$C$12, 1-'[1]Indirect Model Parameters'!$C$12)</f>
        <v>0.44999999999999996</v>
      </c>
      <c r="L106" s="9">
        <f t="shared" si="8"/>
        <v>5.5124999999999993E-2</v>
      </c>
      <c r="M106" s="9">
        <f t="shared" si="9"/>
        <v>1.0560344827586192E-2</v>
      </c>
      <c r="N106" s="28">
        <f>M106*'[1]Indirect Model Parameters'!$C$10</f>
        <v>1056.0344827586191</v>
      </c>
    </row>
    <row r="107" spans="1:14" ht="48">
      <c r="A107" s="1" t="str">
        <f t="shared" si="10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11"/>
        <v>N,5,2,3,2</v>
      </c>
      <c r="H107" s="9">
        <f>IF(OR(C107=1,C107=2),'[1]Indirect Model Parameters'!$C$13, IF(OR(C107=3,C107=4,C107=5),'[1]Indirect Model Parameters'!$C$15,IF(C107=6,'[1]Indirect Model Parameters'!$C$14, 0)))</f>
        <v>0.49</v>
      </c>
      <c r="I107" s="9">
        <f>IF(OR(C107=1,C107=2),1,IF(D107=1,1-[1]Model_Matched_Parameters!$K$4,[1]Model_Matched_Parameters!$K$4))</f>
        <v>0</v>
      </c>
      <c r="J107" s="9">
        <f>IF(E107=1,1-'[1]Indirect Model Parameters'!$C$11, '[1]Indirect Model Parameters'!$C$11)</f>
        <v>0.25</v>
      </c>
      <c r="K107" s="9">
        <f>IF(F107=1, '[1]Indirect Model Parameters'!$C$12, 1-'[1]Indirect Model Parameters'!$C$12)</f>
        <v>0.44999999999999996</v>
      </c>
      <c r="L107" s="9">
        <f t="shared" si="8"/>
        <v>0</v>
      </c>
      <c r="M107" s="9">
        <f t="shared" si="9"/>
        <v>0</v>
      </c>
      <c r="N107" s="28">
        <f>M107*'[1]Indirect Model Parameters'!$C$10</f>
        <v>0</v>
      </c>
    </row>
    <row r="108" spans="1:14" ht="32">
      <c r="A108" s="1" t="str">
        <f t="shared" si="10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11"/>
        <v>N,6,1,3,2</v>
      </c>
      <c r="H108" s="9">
        <f>IF(OR(C108=1,C108=2),'[1]Indirect Model Parameters'!$C$13, IF(OR(C108=3,C108=4,C108=5),'[1]Indirect Model Parameters'!$C$15,IF(C108=6,'[1]Indirect Model Parameters'!$C$14, 0)))</f>
        <v>0.01</v>
      </c>
      <c r="I108" s="9">
        <f>IF(OR(C108=1,C108=2),1,IF(D108=1,1-[1]Model_Matched_Parameters!$K$4,[1]Model_Matched_Parameters!$K$4))</f>
        <v>1</v>
      </c>
      <c r="J108" s="9">
        <f>IF(E108=1,1-'[1]Indirect Model Parameters'!$C$11, '[1]Indirect Model Parameters'!$C$11)</f>
        <v>0.25</v>
      </c>
      <c r="K108" s="9">
        <f>IF(F108=1, '[1]Indirect Model Parameters'!$C$12, 1-'[1]Indirect Model Parameters'!$C$12)</f>
        <v>0.44999999999999996</v>
      </c>
      <c r="L108" s="9">
        <f t="shared" si="8"/>
        <v>1.1249999999999999E-3</v>
      </c>
      <c r="M108" s="9">
        <f t="shared" si="9"/>
        <v>2.1551724137931004E-4</v>
      </c>
      <c r="N108" s="28">
        <f>M108*'[1]Indirect Model Parameters'!$C$10</f>
        <v>21.551724137931004</v>
      </c>
    </row>
    <row r="109" spans="1:14" ht="48">
      <c r="A109" s="1" t="str">
        <f t="shared" si="10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11"/>
        <v>N,6,2,3,2</v>
      </c>
      <c r="H109" s="9">
        <f>IF(OR(C109=1,C109=2),'[1]Indirect Model Parameters'!$C$13, IF(OR(C109=3,C109=4,C109=5),'[1]Indirect Model Parameters'!$C$15,IF(C109=6,'[1]Indirect Model Parameters'!$C$14, 0)))</f>
        <v>0.01</v>
      </c>
      <c r="I109" s="9">
        <f>IF(OR(C109=1,C109=2),1,IF(D109=1,1-[1]Model_Matched_Parameters!$K$4,[1]Model_Matched_Parameters!$K$4))</f>
        <v>0</v>
      </c>
      <c r="J109" s="9">
        <f>IF(E109=1,1-'[1]Indirect Model Parameters'!$C$11, '[1]Indirect Model Parameters'!$C$11)</f>
        <v>0.25</v>
      </c>
      <c r="K109" s="9">
        <f>IF(F109=1, '[1]Indirect Model Parameters'!$C$12, 1-'[1]Indirect Model Parameters'!$C$12)</f>
        <v>0.44999999999999996</v>
      </c>
      <c r="L109" s="9">
        <f t="shared" si="8"/>
        <v>0</v>
      </c>
      <c r="M109" s="9">
        <f t="shared" si="9"/>
        <v>0</v>
      </c>
      <c r="N109" s="28">
        <f>M109*'[1]Indirect Model Parameters'!$C$10</f>
        <v>0</v>
      </c>
    </row>
    <row r="110" spans="1:14" ht="48">
      <c r="A110" s="1" t="str">
        <f t="shared" si="10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11"/>
        <v>N,7,1,3,2</v>
      </c>
      <c r="H110" s="9">
        <f>IF(OR(C110=1,C110=2),'[1]Indirect Model Parameters'!$C$13, IF(OR(C110=3,C110=4,C110=5),'[1]Indirect Model Parameters'!$C$15,IF(C110=6,'[1]Indirect Model Parameters'!$C$14, 0)))</f>
        <v>0</v>
      </c>
      <c r="I110" s="9">
        <f>IF(OR(C110=1,C110=2),1,IF(D110=1,1-[1]Model_Matched_Parameters!$K$4,[1]Model_Matched_Parameters!$K$4))</f>
        <v>1</v>
      </c>
      <c r="J110" s="9">
        <f>IF(E110=1,1-'[1]Indirect Model Parameters'!$C$11, '[1]Indirect Model Parameters'!$C$11)</f>
        <v>0.25</v>
      </c>
      <c r="K110" s="9">
        <f>IF(F110=1, '[1]Indirect Model Parameters'!$C$12, 1-'[1]Indirect Model Parameters'!$C$12)</f>
        <v>0.44999999999999996</v>
      </c>
      <c r="L110" s="9">
        <f t="shared" si="8"/>
        <v>0</v>
      </c>
      <c r="M110" s="9">
        <f t="shared" si="9"/>
        <v>0</v>
      </c>
      <c r="N110" s="28">
        <f>M110*'[1]Indirect Model Parameters'!$C$10</f>
        <v>0</v>
      </c>
    </row>
    <row r="111" spans="1:14" ht="48">
      <c r="A111" s="1" t="str">
        <f t="shared" si="10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11"/>
        <v>N,7,2,3,2</v>
      </c>
      <c r="H111" s="9">
        <f>IF(OR(C111=1,C111=2),'[1]Indirect Model Parameters'!$C$13, IF(OR(C111=3,C111=4,C111=5),'[1]Indirect Model Parameters'!$C$15,IF(C111=6,'[1]Indirect Model Parameters'!$C$14, 0)))</f>
        <v>0</v>
      </c>
      <c r="I111" s="9">
        <f>IF(OR(C111=1,C111=2),1,IF(D111=1,1-[1]Model_Matched_Parameters!$K$4,[1]Model_Matched_Parameters!$K$4))</f>
        <v>0</v>
      </c>
      <c r="J111" s="9">
        <f>IF(E111=1,1-'[1]Indirect Model Parameters'!$C$11, '[1]Indirect Model Parameters'!$C$11)</f>
        <v>0.25</v>
      </c>
      <c r="K111" s="9">
        <f>IF(F111=1, '[1]Indirect Model Parameters'!$C$12, 1-'[1]Indirect Model Parameters'!$C$12)</f>
        <v>0.44999999999999996</v>
      </c>
      <c r="L111" s="9">
        <f t="shared" si="8"/>
        <v>0</v>
      </c>
      <c r="M111" s="9">
        <f t="shared" si="9"/>
        <v>0</v>
      </c>
      <c r="N111" s="28">
        <f>M111*'[1]Indirect Model Parameters'!$C$10</f>
        <v>0</v>
      </c>
    </row>
    <row r="112" spans="1:14" ht="48">
      <c r="A112" s="1" t="str">
        <f t="shared" si="10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11"/>
        <v>N,8,1,3,2</v>
      </c>
      <c r="H112" s="9">
        <f>IF(OR(C112=1,C112=2),'[1]Indirect Model Parameters'!$C$13, IF(OR(C112=3,C112=4,C112=5),'[1]Indirect Model Parameters'!$C$15,IF(C112=6,'[1]Indirect Model Parameters'!$C$14, 0)))</f>
        <v>0</v>
      </c>
      <c r="I112" s="9">
        <f>IF(OR(C112=1,C112=2),1,IF(D112=1,1-[1]Model_Matched_Parameters!$K$4,[1]Model_Matched_Parameters!$K$4))</f>
        <v>1</v>
      </c>
      <c r="J112" s="9">
        <f>IF(E112=1,1-'[1]Indirect Model Parameters'!$C$11, '[1]Indirect Model Parameters'!$C$11)</f>
        <v>0.25</v>
      </c>
      <c r="K112" s="9">
        <f>IF(F112=1, '[1]Indirect Model Parameters'!$C$12, 1-'[1]Indirect Model Parameters'!$C$12)</f>
        <v>0.44999999999999996</v>
      </c>
      <c r="L112" s="9">
        <f t="shared" si="8"/>
        <v>0</v>
      </c>
      <c r="M112" s="9">
        <f t="shared" si="9"/>
        <v>0</v>
      </c>
      <c r="N112" s="28">
        <f>M112*'[1]Indirect Model Parameters'!$C$10</f>
        <v>0</v>
      </c>
    </row>
    <row r="113" spans="1:14" ht="48">
      <c r="A113" s="1" t="str">
        <f t="shared" si="10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11"/>
        <v>N,8,2,3,2</v>
      </c>
      <c r="H113" s="9">
        <f>IF(OR(C113=1,C113=2),'[1]Indirect Model Parameters'!$C$13, IF(OR(C113=3,C113=4,C113=5),'[1]Indirect Model Parameters'!$C$15,IF(C113=6,'[1]Indirect Model Parameters'!$C$14, 0)))</f>
        <v>0</v>
      </c>
      <c r="I113" s="9">
        <f>IF(OR(C113=1,C113=2),1,IF(D113=1,1-[1]Model_Matched_Parameters!$K$4,[1]Model_Matched_Parameters!$K$4))</f>
        <v>0</v>
      </c>
      <c r="J113" s="9">
        <f>IF(E113=1,1-'[1]Indirect Model Parameters'!$C$11, '[1]Indirect Model Parameters'!$C$11)</f>
        <v>0.25</v>
      </c>
      <c r="K113" s="9">
        <f>IF(F113=1, '[1]Indirect Model Parameters'!$C$12, 1-'[1]Indirect Model Parameters'!$C$12)</f>
        <v>0.44999999999999996</v>
      </c>
      <c r="L113" s="9">
        <f t="shared" si="8"/>
        <v>0</v>
      </c>
      <c r="M113" s="9">
        <f t="shared" si="9"/>
        <v>0</v>
      </c>
      <c r="N113" s="28">
        <f>M113*'[1]Indirect Model Parameters'!$C$10</f>
        <v>0</v>
      </c>
    </row>
    <row r="114" spans="1:14" ht="48">
      <c r="A114" s="1" t="str">
        <f t="shared" si="10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11"/>
        <v>N,1,1,4,2</v>
      </c>
      <c r="H114" s="9">
        <f>IF(OR(C114=1,C114=2),'[1]Indirect Model Parameters'!$C$13, IF(OR(C114=3,C114=4,C114=5),'[1]Indirect Model Parameters'!$C$15,IF(C114=6,'[1]Indirect Model Parameters'!$C$14, 0)))</f>
        <v>0.5</v>
      </c>
      <c r="I114" s="9">
        <f>IF(OR(C114=1,C114=2),1,IF(D114=1,1-[1]Model_Matched_Parameters!$K$4,[1]Model_Matched_Parameters!$K$4))</f>
        <v>1</v>
      </c>
      <c r="J114" s="9">
        <f>IF(E114=1,1-'[1]Indirect Model Parameters'!$C$11, '[1]Indirect Model Parameters'!$C$11)</f>
        <v>0.25</v>
      </c>
      <c r="K114" s="9">
        <f>IF(F114=1, '[1]Indirect Model Parameters'!$C$12, 1-'[1]Indirect Model Parameters'!$C$12)</f>
        <v>0.44999999999999996</v>
      </c>
      <c r="L114" s="9">
        <f t="shared" si="8"/>
        <v>5.6249999999999994E-2</v>
      </c>
      <c r="M114" s="9">
        <f t="shared" si="9"/>
        <v>1.0775862068965502E-2</v>
      </c>
      <c r="N114" s="28">
        <f>M114*'[1]Indirect Model Parameters'!$C$10</f>
        <v>1077.5862068965503</v>
      </c>
    </row>
    <row r="115" spans="1:14" ht="48">
      <c r="A115" s="1" t="str">
        <f t="shared" si="10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11"/>
        <v>N,2,2,3,2</v>
      </c>
      <c r="H115" s="9">
        <f>IF(OR(C115=1,C115=2),'[1]Indirect Model Parameters'!$C$13, IF(OR(C115=3,C115=4,C115=5),'[1]Indirect Model Parameters'!$C$15,IF(C115=6,'[1]Indirect Model Parameters'!$C$14, 0)))</f>
        <v>0.5</v>
      </c>
      <c r="I115" s="9">
        <f>IF(OR(C115=1,C115=2),1,IF(D115=1,1-[1]Model_Matched_Parameters!$K$4,[1]Model_Matched_Parameters!$K$4))</f>
        <v>1</v>
      </c>
      <c r="J115" s="9">
        <f>IF(E115=1,1-'[1]Indirect Model Parameters'!$C$11, '[1]Indirect Model Parameters'!$C$11)</f>
        <v>0.25</v>
      </c>
      <c r="K115" s="9">
        <f>IF(F115=1, '[1]Indirect Model Parameters'!$C$12, 1-'[1]Indirect Model Parameters'!$C$12)</f>
        <v>0.44999999999999996</v>
      </c>
      <c r="L115" s="9">
        <f t="shared" si="8"/>
        <v>5.6249999999999994E-2</v>
      </c>
      <c r="M115" s="9">
        <f t="shared" si="9"/>
        <v>1.0775862068965502E-2</v>
      </c>
      <c r="N115" s="28">
        <f>M115*'[1]Indirect Model Parameters'!$C$10</f>
        <v>1077.5862068965503</v>
      </c>
    </row>
    <row r="116" spans="1:14" ht="48">
      <c r="A116" s="1" t="str">
        <f t="shared" si="10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11"/>
        <v>N,2,1,4,2</v>
      </c>
      <c r="H116" s="9">
        <f>IF(OR(C116=1,C116=2),'[1]Indirect Model Parameters'!$C$13, IF(OR(C116=3,C116=4,C116=5),'[1]Indirect Model Parameters'!$C$15,IF(C116=6,'[1]Indirect Model Parameters'!$C$14, 0)))</f>
        <v>0.5</v>
      </c>
      <c r="I116" s="9">
        <f>IF(OR(C116=1,C116=2),1,IF(D116=1,1-[1]Model_Matched_Parameters!$K$4,[1]Model_Matched_Parameters!$K$4))</f>
        <v>1</v>
      </c>
      <c r="J116" s="9">
        <f>IF(E116=1,1-'[1]Indirect Model Parameters'!$C$11, '[1]Indirect Model Parameters'!$C$11)</f>
        <v>0.25</v>
      </c>
      <c r="K116" s="9">
        <f>IF(F116=1, '[1]Indirect Model Parameters'!$C$12, 1-'[1]Indirect Model Parameters'!$C$12)</f>
        <v>0.44999999999999996</v>
      </c>
      <c r="L116" s="9">
        <f t="shared" si="8"/>
        <v>5.6249999999999994E-2</v>
      </c>
      <c r="M116" s="9">
        <f t="shared" si="9"/>
        <v>1.0775862068965502E-2</v>
      </c>
      <c r="N116" s="28">
        <f>M116*'[1]Indirect Model Parameters'!$C$10</f>
        <v>1077.5862068965503</v>
      </c>
    </row>
    <row r="117" spans="1:14" ht="48">
      <c r="A117" s="1" t="str">
        <f t="shared" si="10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11"/>
        <v>N,2,2,4,2</v>
      </c>
      <c r="H117" s="9">
        <f>IF(OR(C117=1,C117=2),'[1]Indirect Model Parameters'!$C$13, IF(OR(C117=3,C117=4,C117=5),'[1]Indirect Model Parameters'!$C$15,IF(C117=6,'[1]Indirect Model Parameters'!$C$14, 0)))</f>
        <v>0.5</v>
      </c>
      <c r="I117" s="9">
        <f>IF(OR(C117=1,C117=2),1,IF(D117=1,1-[1]Model_Matched_Parameters!$K$4,[1]Model_Matched_Parameters!$K$4))</f>
        <v>1</v>
      </c>
      <c r="J117" s="9">
        <f>IF(E117=1,1-'[1]Indirect Model Parameters'!$C$11, '[1]Indirect Model Parameters'!$C$11)</f>
        <v>0.25</v>
      </c>
      <c r="K117" s="9">
        <f>IF(F117=1, '[1]Indirect Model Parameters'!$C$12, 1-'[1]Indirect Model Parameters'!$C$12)</f>
        <v>0.44999999999999996</v>
      </c>
      <c r="L117" s="9">
        <f t="shared" si="8"/>
        <v>5.6249999999999994E-2</v>
      </c>
      <c r="M117" s="9">
        <f t="shared" si="9"/>
        <v>1.0775862068965502E-2</v>
      </c>
      <c r="N117" s="28">
        <f>M117*'[1]Indirect Model Parameters'!$C$10</f>
        <v>1077.5862068965503</v>
      </c>
    </row>
    <row r="118" spans="1:14" ht="48">
      <c r="A118" s="1" t="str">
        <f t="shared" si="10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11"/>
        <v>N,3,1,4,2</v>
      </c>
      <c r="H118" s="9">
        <f>IF(OR(C118=1,C118=2),'[1]Indirect Model Parameters'!$C$13, IF(OR(C118=3,C118=4,C118=5),'[1]Indirect Model Parameters'!$C$15,IF(C118=6,'[1]Indirect Model Parameters'!$C$14, 0)))</f>
        <v>0.49</v>
      </c>
      <c r="I118" s="9">
        <f>IF(OR(C118=1,C118=2),1,IF(D118=1,1-[1]Model_Matched_Parameters!$K$4,[1]Model_Matched_Parameters!$K$4))</f>
        <v>1</v>
      </c>
      <c r="J118" s="9">
        <f>IF(E118=1,1-'[1]Indirect Model Parameters'!$C$11, '[1]Indirect Model Parameters'!$C$11)</f>
        <v>0.25</v>
      </c>
      <c r="K118" s="9">
        <f>IF(F118=1, '[1]Indirect Model Parameters'!$C$12, 1-'[1]Indirect Model Parameters'!$C$12)</f>
        <v>0.44999999999999996</v>
      </c>
      <c r="L118" s="9">
        <f t="shared" si="8"/>
        <v>5.5124999999999993E-2</v>
      </c>
      <c r="M118" s="9">
        <f t="shared" si="9"/>
        <v>1.0560344827586192E-2</v>
      </c>
      <c r="N118" s="28">
        <f>M118*'[1]Indirect Model Parameters'!$C$10</f>
        <v>1056.0344827586191</v>
      </c>
    </row>
    <row r="119" spans="1:14" ht="48">
      <c r="A119" s="1" t="str">
        <f t="shared" si="10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11"/>
        <v>N,3,2,4,2</v>
      </c>
      <c r="H119" s="9">
        <f>IF(OR(C119=1,C119=2),'[1]Indirect Model Parameters'!$C$13, IF(OR(C119=3,C119=4,C119=5),'[1]Indirect Model Parameters'!$C$15,IF(C119=6,'[1]Indirect Model Parameters'!$C$14, 0)))</f>
        <v>0.49</v>
      </c>
      <c r="I119" s="9">
        <f>IF(OR(C119=1,C119=2),1,IF(D119=1,1-[1]Model_Matched_Parameters!$K$4,[1]Model_Matched_Parameters!$K$4))</f>
        <v>0</v>
      </c>
      <c r="J119" s="9">
        <f>IF(E119=1,1-'[1]Indirect Model Parameters'!$C$11, '[1]Indirect Model Parameters'!$C$11)</f>
        <v>0.25</v>
      </c>
      <c r="K119" s="9">
        <f>IF(F119=1, '[1]Indirect Model Parameters'!$C$12, 1-'[1]Indirect Model Parameters'!$C$12)</f>
        <v>0.44999999999999996</v>
      </c>
      <c r="L119" s="9">
        <f t="shared" si="8"/>
        <v>0</v>
      </c>
      <c r="M119" s="9">
        <f t="shared" si="9"/>
        <v>0</v>
      </c>
      <c r="N119" s="28">
        <f>M119*'[1]Indirect Model Parameters'!$C$10</f>
        <v>0</v>
      </c>
    </row>
    <row r="120" spans="1:14" ht="48">
      <c r="A120" s="1" t="str">
        <f t="shared" si="10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11"/>
        <v>N,4,1,4,2</v>
      </c>
      <c r="H120" s="9">
        <f>IF(OR(C120=1,C120=2),'[1]Indirect Model Parameters'!$C$13, IF(OR(C120=3,C120=4,C120=5),'[1]Indirect Model Parameters'!$C$15,IF(C120=6,'[1]Indirect Model Parameters'!$C$14, 0)))</f>
        <v>0.49</v>
      </c>
      <c r="I120" s="9">
        <f>IF(OR(C120=1,C120=2),1,IF(D120=1,1-[1]Model_Matched_Parameters!$K$4,[1]Model_Matched_Parameters!$K$4))</f>
        <v>1</v>
      </c>
      <c r="J120" s="9">
        <f>IF(E120=1,1-'[1]Indirect Model Parameters'!$C$11, '[1]Indirect Model Parameters'!$C$11)</f>
        <v>0.25</v>
      </c>
      <c r="K120" s="9">
        <f>IF(F120=1, '[1]Indirect Model Parameters'!$C$12, 1-'[1]Indirect Model Parameters'!$C$12)</f>
        <v>0.44999999999999996</v>
      </c>
      <c r="L120" s="9">
        <f t="shared" si="8"/>
        <v>5.5124999999999993E-2</v>
      </c>
      <c r="M120" s="9">
        <f t="shared" si="9"/>
        <v>1.0560344827586192E-2</v>
      </c>
      <c r="N120" s="28">
        <f>M120*'[1]Indirect Model Parameters'!$C$10</f>
        <v>1056.0344827586191</v>
      </c>
    </row>
    <row r="121" spans="1:14" ht="48">
      <c r="A121" s="1" t="str">
        <f t="shared" si="10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11"/>
        <v>N,4,2,4,2</v>
      </c>
      <c r="H121" s="9">
        <f>IF(OR(C121=1,C121=2),'[1]Indirect Model Parameters'!$C$13, IF(OR(C121=3,C121=4,C121=5),'[1]Indirect Model Parameters'!$C$15,IF(C121=6,'[1]Indirect Model Parameters'!$C$14, 0)))</f>
        <v>0.49</v>
      </c>
      <c r="I121" s="9">
        <f>IF(OR(C121=1,C121=2),1,IF(D121=1,1-[1]Model_Matched_Parameters!$K$4,[1]Model_Matched_Parameters!$K$4))</f>
        <v>0</v>
      </c>
      <c r="J121" s="9">
        <f>IF(E121=1,1-'[1]Indirect Model Parameters'!$C$11, '[1]Indirect Model Parameters'!$C$11)</f>
        <v>0.25</v>
      </c>
      <c r="K121" s="9">
        <f>IF(F121=1, '[1]Indirect Model Parameters'!$C$12, 1-'[1]Indirect Model Parameters'!$C$12)</f>
        <v>0.44999999999999996</v>
      </c>
      <c r="L121" s="9">
        <f t="shared" si="8"/>
        <v>0</v>
      </c>
      <c r="M121" s="9">
        <f t="shared" si="9"/>
        <v>0</v>
      </c>
      <c r="N121" s="28">
        <f>M121*'[1]Indirect Model Parameters'!$C$10</f>
        <v>0</v>
      </c>
    </row>
    <row r="122" spans="1:14" ht="32">
      <c r="A122" s="1" t="str">
        <f t="shared" si="10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11"/>
        <v>N,5,1,4,2</v>
      </c>
      <c r="H122" s="9">
        <f>IF(OR(C122=1,C122=2),'[1]Indirect Model Parameters'!$C$13, IF(OR(C122=3,C122=4,C122=5),'[1]Indirect Model Parameters'!$C$15,IF(C122=6,'[1]Indirect Model Parameters'!$C$14, 0)))</f>
        <v>0.49</v>
      </c>
      <c r="I122" s="9">
        <f>IF(OR(C122=1,C122=2),1,IF(D122=1,1-[1]Model_Matched_Parameters!$K$4,[1]Model_Matched_Parameters!$K$4))</f>
        <v>1</v>
      </c>
      <c r="J122" s="9">
        <f>IF(E122=1,1-'[1]Indirect Model Parameters'!$C$11, '[1]Indirect Model Parameters'!$C$11)</f>
        <v>0.25</v>
      </c>
      <c r="K122" s="9">
        <f>IF(F122=1, '[1]Indirect Model Parameters'!$C$12, 1-'[1]Indirect Model Parameters'!$C$12)</f>
        <v>0.44999999999999996</v>
      </c>
      <c r="L122" s="9">
        <f t="shared" si="8"/>
        <v>5.5124999999999993E-2</v>
      </c>
      <c r="M122" s="9">
        <f t="shared" si="9"/>
        <v>1.0560344827586192E-2</v>
      </c>
      <c r="N122" s="28">
        <f>M122*'[1]Indirect Model Parameters'!$C$10</f>
        <v>1056.0344827586191</v>
      </c>
    </row>
    <row r="123" spans="1:14" ht="48">
      <c r="A123" s="1" t="str">
        <f t="shared" si="10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11"/>
        <v>N,5,2,4,2</v>
      </c>
      <c r="H123" s="9">
        <f>IF(OR(C123=1,C123=2),'[1]Indirect Model Parameters'!$C$13, IF(OR(C123=3,C123=4,C123=5),'[1]Indirect Model Parameters'!$C$15,IF(C123=6,'[1]Indirect Model Parameters'!$C$14, 0)))</f>
        <v>0.49</v>
      </c>
      <c r="I123" s="9">
        <f>IF(OR(C123=1,C123=2),1,IF(D123=1,1-[1]Model_Matched_Parameters!$K$4,[1]Model_Matched_Parameters!$K$4))</f>
        <v>0</v>
      </c>
      <c r="J123" s="9">
        <f>IF(E123=1,1-'[1]Indirect Model Parameters'!$C$11, '[1]Indirect Model Parameters'!$C$11)</f>
        <v>0.25</v>
      </c>
      <c r="K123" s="9">
        <f>IF(F123=1, '[1]Indirect Model Parameters'!$C$12, 1-'[1]Indirect Model Parameters'!$C$12)</f>
        <v>0.44999999999999996</v>
      </c>
      <c r="L123" s="9">
        <f t="shared" si="8"/>
        <v>0</v>
      </c>
      <c r="M123" s="9">
        <f t="shared" si="9"/>
        <v>0</v>
      </c>
      <c r="N123" s="28">
        <f>M123*'[1]Indirect Model Parameters'!$C$10</f>
        <v>0</v>
      </c>
    </row>
    <row r="124" spans="1:14" ht="32">
      <c r="A124" s="1" t="str">
        <f t="shared" si="10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11"/>
        <v>N,6,1,4,2</v>
      </c>
      <c r="H124" s="9">
        <f>IF(OR(C124=1,C124=2),'[1]Indirect Model Parameters'!$C$13, IF(OR(C124=3,C124=4,C124=5),'[1]Indirect Model Parameters'!$C$15,IF(C124=6,'[1]Indirect Model Parameters'!$C$14, 0)))</f>
        <v>0.01</v>
      </c>
      <c r="I124" s="9">
        <f>IF(OR(C124=1,C124=2),1,IF(D124=1,1-[1]Model_Matched_Parameters!$K$4,[1]Model_Matched_Parameters!$K$4))</f>
        <v>1</v>
      </c>
      <c r="J124" s="9">
        <f>IF(E124=1,1-'[1]Indirect Model Parameters'!$C$11, '[1]Indirect Model Parameters'!$C$11)</f>
        <v>0.25</v>
      </c>
      <c r="K124" s="9">
        <f>IF(F124=1, '[1]Indirect Model Parameters'!$C$12, 1-'[1]Indirect Model Parameters'!$C$12)</f>
        <v>0.44999999999999996</v>
      </c>
      <c r="L124" s="9">
        <f t="shared" si="8"/>
        <v>1.1249999999999999E-3</v>
      </c>
      <c r="M124" s="9">
        <f t="shared" si="9"/>
        <v>2.1551724137931004E-4</v>
      </c>
      <c r="N124" s="28">
        <f>M124*'[1]Indirect Model Parameters'!$C$10</f>
        <v>21.551724137931004</v>
      </c>
    </row>
    <row r="125" spans="1:14" ht="32">
      <c r="A125" s="1" t="str">
        <f t="shared" si="10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11"/>
        <v>N,6,2,4,2</v>
      </c>
      <c r="H125" s="9">
        <f>IF(OR(C125=1,C125=2),'[1]Indirect Model Parameters'!$C$13, IF(OR(C125=3,C125=4,C125=5),'[1]Indirect Model Parameters'!$C$15,IF(C125=6,'[1]Indirect Model Parameters'!$C$14, 0)))</f>
        <v>0.01</v>
      </c>
      <c r="I125" s="9">
        <f>IF(OR(C125=1,C125=2),1,IF(D125=1,1-[1]Model_Matched_Parameters!$K$4,[1]Model_Matched_Parameters!$K$4))</f>
        <v>0</v>
      </c>
      <c r="J125" s="9">
        <f>IF(E125=1,1-'[1]Indirect Model Parameters'!$C$11, '[1]Indirect Model Parameters'!$C$11)</f>
        <v>0.25</v>
      </c>
      <c r="K125" s="9">
        <f>IF(F125=1, '[1]Indirect Model Parameters'!$C$12, 1-'[1]Indirect Model Parameters'!$C$12)</f>
        <v>0.44999999999999996</v>
      </c>
      <c r="L125" s="9">
        <f t="shared" si="8"/>
        <v>0</v>
      </c>
      <c r="M125" s="9">
        <f t="shared" si="9"/>
        <v>0</v>
      </c>
      <c r="N125" s="28">
        <f>M125*'[1]Indirect Model Parameters'!$C$10</f>
        <v>0</v>
      </c>
    </row>
    <row r="126" spans="1:14" ht="48">
      <c r="A126" s="1" t="str">
        <f t="shared" si="10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11"/>
        <v>N,7,1,4,2</v>
      </c>
      <c r="H126" s="9">
        <f>IF(OR(C126=1,C126=2),'[1]Indirect Model Parameters'!$C$13, IF(OR(C126=3,C126=4,C126=5),'[1]Indirect Model Parameters'!$C$15,IF(C126=6,'[1]Indirect Model Parameters'!$C$14, 0)))</f>
        <v>0</v>
      </c>
      <c r="I126" s="9">
        <f>IF(OR(C126=1,C126=2),1,IF(D126=1,1-[1]Model_Matched_Parameters!$K$4,[1]Model_Matched_Parameters!$K$4))</f>
        <v>1</v>
      </c>
      <c r="J126" s="9">
        <f>IF(E126=1,1-'[1]Indirect Model Parameters'!$C$11, '[1]Indirect Model Parameters'!$C$11)</f>
        <v>0.25</v>
      </c>
      <c r="K126" s="9">
        <f>IF(F126=1, '[1]Indirect Model Parameters'!$C$12, 1-'[1]Indirect Model Parameters'!$C$12)</f>
        <v>0.44999999999999996</v>
      </c>
      <c r="L126" s="9">
        <f t="shared" si="8"/>
        <v>0</v>
      </c>
      <c r="M126" s="9">
        <f t="shared" si="9"/>
        <v>0</v>
      </c>
      <c r="N126" s="28">
        <f>M126*'[1]Indirect Model Parameters'!$C$10</f>
        <v>0</v>
      </c>
    </row>
    <row r="127" spans="1:14" ht="48">
      <c r="A127" s="1" t="str">
        <f t="shared" si="10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11"/>
        <v>N,7,2,4,2</v>
      </c>
      <c r="H127" s="9">
        <f>IF(OR(C127=1,C127=2),'[1]Indirect Model Parameters'!$C$13, IF(OR(C127=3,C127=4,C127=5),'[1]Indirect Model Parameters'!$C$15,IF(C127=6,'[1]Indirect Model Parameters'!$C$14, 0)))</f>
        <v>0</v>
      </c>
      <c r="I127" s="9">
        <f>IF(OR(C127=1,C127=2),1,IF(D127=1,1-[1]Model_Matched_Parameters!$K$4,[1]Model_Matched_Parameters!$K$4))</f>
        <v>0</v>
      </c>
      <c r="J127" s="9">
        <f>IF(E127=1,1-'[1]Indirect Model Parameters'!$C$11, '[1]Indirect Model Parameters'!$C$11)</f>
        <v>0.25</v>
      </c>
      <c r="K127" s="9">
        <f>IF(F127=1, '[1]Indirect Model Parameters'!$C$12, 1-'[1]Indirect Model Parameters'!$C$12)</f>
        <v>0.44999999999999996</v>
      </c>
      <c r="L127" s="9">
        <f t="shared" si="8"/>
        <v>0</v>
      </c>
      <c r="M127" s="9">
        <f t="shared" si="9"/>
        <v>0</v>
      </c>
      <c r="N127" s="28">
        <f>M127*'[1]Indirect Model Parameters'!$C$10</f>
        <v>0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IF(OR(C128=1,C128=2),'[1]Indirect Model Parameters'!$C$13, IF(OR(C128=3,C128=4,C128=5),'[1]Indirect Model Parameters'!$C$15,IF(C128=6,'[1]Indirect Model Parameters'!$C$14, 0)))</f>
        <v>0</v>
      </c>
      <c r="I128" s="9">
        <f>IF(OR(C128=1,C128=2),1,IF(D128=1,1-[1]Model_Matched_Parameters!$K$4,[1]Model_Matched_Parameters!$K$4))</f>
        <v>1</v>
      </c>
      <c r="J128" s="9">
        <f>IF(E128=1,1-'[1]Indirect Model Parameters'!$C$11, '[1]Indirect Model Parameters'!$C$11)</f>
        <v>0.25</v>
      </c>
      <c r="K128" s="9">
        <f>IF(F128=1, '[1]Indirect Model Parameters'!$C$12, 1-'[1]Indirect Model Parameters'!$C$12)</f>
        <v>0.44999999999999996</v>
      </c>
      <c r="L128" s="9">
        <f t="shared" si="8"/>
        <v>0</v>
      </c>
      <c r="M128" s="9">
        <f t="shared" si="9"/>
        <v>0</v>
      </c>
      <c r="N128" s="28">
        <f>M128*'[1]Indirect Model Parameters'!$C$10</f>
        <v>0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IF(OR(C129=1,C129=2),'[1]Indirect Model Parameters'!$C$13, IF(OR(C129=3,C129=4,C129=5),'[1]Indirect Model Parameters'!$C$15,IF(C129=6,'[1]Indirect Model Parameters'!$C$14, 0)))</f>
        <v>0</v>
      </c>
      <c r="I129" s="9">
        <f>IF(OR(C129=1,C129=2),1,IF(D129=1,1-[1]Model_Matched_Parameters!$K$4,[1]Model_Matched_Parameters!$K$4))</f>
        <v>0</v>
      </c>
      <c r="J129" s="9">
        <f>IF(E129=1,1-'[1]Indirect Model Parameters'!$C$11, '[1]Indirect Model Parameters'!$C$11)</f>
        <v>0.25</v>
      </c>
      <c r="K129" s="9">
        <f>IF(F129=1, '[1]Indirect Model Parameters'!$C$12, 1-'[1]Indirect Model Parameters'!$C$12)</f>
        <v>0.44999999999999996</v>
      </c>
      <c r="L129" s="9">
        <f t="shared" si="8"/>
        <v>0</v>
      </c>
      <c r="M129" s="9">
        <f t="shared" si="9"/>
        <v>0</v>
      </c>
      <c r="N129" s="28">
        <f>M129*'[1]Indirect Model Parameters'!$C$10</f>
        <v>0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9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9" s="3" customFormat="1" ht="48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9" ht="51">
      <c r="A2" s="18" t="s">
        <v>237</v>
      </c>
      <c r="B2" s="1" t="s">
        <v>238</v>
      </c>
      <c r="C2" s="19">
        <v>1</v>
      </c>
    </row>
    <row r="3" spans="1:9" ht="51">
      <c r="A3" s="18" t="s">
        <v>239</v>
      </c>
      <c r="B3" s="1" t="s">
        <v>240</v>
      </c>
      <c r="C3" s="19">
        <v>1.1000000000000001</v>
      </c>
    </row>
    <row r="4" spans="1:9" ht="51">
      <c r="A4" s="18" t="s">
        <v>241</v>
      </c>
      <c r="B4" s="1" t="s">
        <v>242</v>
      </c>
      <c r="C4" s="19">
        <v>1</v>
      </c>
    </row>
    <row r="5" spans="1:9" ht="42.75" customHeight="1">
      <c r="A5" s="18" t="s">
        <v>243</v>
      </c>
      <c r="B5" s="1" t="s">
        <v>244</v>
      </c>
      <c r="C5" s="1">
        <v>1.1000000000000001</v>
      </c>
    </row>
    <row r="6" spans="1:9" ht="39" customHeight="1">
      <c r="A6" s="18" t="s">
        <v>243</v>
      </c>
      <c r="B6" s="1" t="s">
        <v>245</v>
      </c>
      <c r="C6" s="1">
        <v>1.1000000000000001</v>
      </c>
    </row>
    <row r="7" spans="1:9" ht="35.25" customHeight="1">
      <c r="A7" s="18" t="s">
        <v>243</v>
      </c>
      <c r="B7" s="1" t="s">
        <v>246</v>
      </c>
      <c r="C7" s="1">
        <v>1.2</v>
      </c>
    </row>
    <row r="8" spans="1:9" ht="38.25" customHeight="1">
      <c r="A8" s="18" t="s">
        <v>243</v>
      </c>
      <c r="B8" s="1" t="s">
        <v>247</v>
      </c>
      <c r="C8" s="1">
        <v>1.2</v>
      </c>
    </row>
    <row r="9" spans="1:9" ht="17">
      <c r="A9" s="18" t="s">
        <v>248</v>
      </c>
      <c r="B9" s="1" t="s">
        <v>249</v>
      </c>
      <c r="C9" s="1">
        <v>1</v>
      </c>
    </row>
    <row r="10" spans="1:9" ht="17">
      <c r="A10" s="25" t="s">
        <v>277</v>
      </c>
      <c r="C10" s="26">
        <v>100000</v>
      </c>
    </row>
    <row r="11" spans="1:9" ht="17">
      <c r="A11" s="25" t="s">
        <v>278</v>
      </c>
      <c r="C11" s="1">
        <v>0.25</v>
      </c>
    </row>
    <row r="12" spans="1:9" ht="17">
      <c r="A12" s="25" t="s">
        <v>279</v>
      </c>
      <c r="C12" s="1">
        <v>0.55000000000000004</v>
      </c>
    </row>
    <row r="13" spans="1:9" ht="17">
      <c r="A13" s="25" t="s">
        <v>280</v>
      </c>
      <c r="C13" s="1">
        <v>0.5</v>
      </c>
    </row>
    <row r="14" spans="1:9" ht="17">
      <c r="A14" s="27" t="s">
        <v>281</v>
      </c>
      <c r="C14" s="1">
        <v>0.01</v>
      </c>
    </row>
    <row r="15" spans="1:9" ht="17">
      <c r="A15" s="27" t="s">
        <v>282</v>
      </c>
    </row>
    <row r="16" spans="1:9" ht="34">
      <c r="A16" s="27" t="s">
        <v>283</v>
      </c>
      <c r="C16">
        <v>667.69125159867303</v>
      </c>
      <c r="D16">
        <v>621.91596160486597</v>
      </c>
      <c r="E16">
        <v>725.80082818748997</v>
      </c>
      <c r="F16" s="1" t="s">
        <v>284</v>
      </c>
      <c r="G16" t="s">
        <v>286</v>
      </c>
      <c r="H16" s="30" t="s">
        <v>285</v>
      </c>
      <c r="I16" s="4" t="s">
        <v>303</v>
      </c>
    </row>
    <row r="17" spans="1:8" ht="34">
      <c r="A17" s="27" t="s">
        <v>287</v>
      </c>
      <c r="C17">
        <v>487.71837360315601</v>
      </c>
      <c r="D17">
        <v>436.91669589439499</v>
      </c>
      <c r="E17">
        <v>556.03760119042602</v>
      </c>
      <c r="F17" s="1" t="s">
        <v>284</v>
      </c>
      <c r="G17" t="s">
        <v>286</v>
      </c>
      <c r="H17" s="30" t="s">
        <v>285</v>
      </c>
    </row>
    <row r="18" spans="1:8" ht="34">
      <c r="A18" s="27" t="s">
        <v>293</v>
      </c>
      <c r="C18">
        <v>353.97451428615199</v>
      </c>
      <c r="D18">
        <v>298.14022379823899</v>
      </c>
      <c r="E18">
        <v>421.02666012590601</v>
      </c>
      <c r="F18" s="1" t="s">
        <v>284</v>
      </c>
      <c r="G18" t="s">
        <v>286</v>
      </c>
      <c r="H18" s="30" t="s">
        <v>294</v>
      </c>
    </row>
    <row r="19" spans="1:8" ht="34">
      <c r="A19" s="27" t="s">
        <v>293</v>
      </c>
      <c r="C19">
        <v>328.28962708281801</v>
      </c>
      <c r="D19">
        <v>275.75168655442201</v>
      </c>
      <c r="E19">
        <v>397.64813504226203</v>
      </c>
      <c r="F19" s="1" t="s">
        <v>284</v>
      </c>
      <c r="G19" t="s">
        <v>286</v>
      </c>
      <c r="H19" s="30" t="s">
        <v>294</v>
      </c>
    </row>
    <row r="20" spans="1:8" ht="51">
      <c r="A20" s="27" t="s">
        <v>288</v>
      </c>
      <c r="C20">
        <v>270.29685912212301</v>
      </c>
      <c r="D20">
        <v>206.97423329835701</v>
      </c>
      <c r="E20">
        <v>343.91638639716899</v>
      </c>
      <c r="F20" s="1" t="s">
        <v>284</v>
      </c>
      <c r="G20" t="s">
        <v>286</v>
      </c>
      <c r="H20" s="30" t="s">
        <v>289</v>
      </c>
    </row>
    <row r="21" spans="1:8" ht="51">
      <c r="A21" s="27" t="s">
        <v>290</v>
      </c>
      <c r="C21">
        <v>264.93621874887299</v>
      </c>
      <c r="D21">
        <v>205.62683179700201</v>
      </c>
      <c r="E21">
        <v>339.17910941088098</v>
      </c>
      <c r="F21" s="1" t="s">
        <v>284</v>
      </c>
      <c r="G21" t="s">
        <v>286</v>
      </c>
      <c r="H21" s="30" t="s">
        <v>289</v>
      </c>
    </row>
    <row r="22" spans="1:8" ht="51">
      <c r="A22" s="27" t="s">
        <v>291</v>
      </c>
      <c r="C22">
        <v>76.970274789631006</v>
      </c>
      <c r="D22">
        <v>48.421027847361103</v>
      </c>
      <c r="E22">
        <v>109.456440346139</v>
      </c>
      <c r="F22" s="1" t="s">
        <v>284</v>
      </c>
      <c r="G22" t="s">
        <v>286</v>
      </c>
      <c r="H22" s="30" t="s">
        <v>295</v>
      </c>
    </row>
    <row r="23" spans="1:8" ht="51">
      <c r="A23" s="27" t="s">
        <v>292</v>
      </c>
      <c r="C23">
        <v>58.460988902228898</v>
      </c>
      <c r="D23">
        <v>34.611741515461397</v>
      </c>
      <c r="E23">
        <v>87.602923512240494</v>
      </c>
      <c r="F23" s="1" t="s">
        <v>284</v>
      </c>
      <c r="G23" t="s">
        <v>286</v>
      </c>
      <c r="H23" s="30" t="s">
        <v>295</v>
      </c>
    </row>
    <row r="24" spans="1:8" ht="34">
      <c r="A24" s="27" t="s">
        <v>296</v>
      </c>
      <c r="C24">
        <v>6.5950565310523803</v>
      </c>
      <c r="D24">
        <v>2.67155063488859</v>
      </c>
      <c r="E24">
        <v>13.136486160221301</v>
      </c>
      <c r="F24" s="1" t="s">
        <v>284</v>
      </c>
      <c r="G24" t="s">
        <v>286</v>
      </c>
      <c r="H24" s="30" t="s">
        <v>298</v>
      </c>
    </row>
    <row r="25" spans="1:8" ht="34">
      <c r="A25" s="27" t="s">
        <v>297</v>
      </c>
      <c r="C25">
        <v>4.8104961798478998</v>
      </c>
      <c r="D25">
        <v>1.8525923964359301</v>
      </c>
      <c r="E25">
        <v>10.096949019498</v>
      </c>
      <c r="F25" s="1" t="s">
        <v>284</v>
      </c>
      <c r="G25" t="s">
        <v>286</v>
      </c>
      <c r="H25" s="30" t="s">
        <v>298</v>
      </c>
    </row>
    <row r="26" spans="1:8" ht="34">
      <c r="A26" s="27" t="s">
        <v>299</v>
      </c>
      <c r="C26">
        <v>0.112323843345287</v>
      </c>
      <c r="D26">
        <v>4.5985772535474097E-2</v>
      </c>
      <c r="E26">
        <v>0.22960163575013601</v>
      </c>
      <c r="F26" s="1" t="s">
        <v>284</v>
      </c>
      <c r="G26" t="s">
        <v>286</v>
      </c>
      <c r="H26" s="30" t="s">
        <v>301</v>
      </c>
    </row>
    <row r="27" spans="1:8" ht="34">
      <c r="A27" s="27" t="s">
        <v>300</v>
      </c>
      <c r="C27">
        <v>8.1923251867938002E-2</v>
      </c>
      <c r="D27">
        <v>3.1924496573431098E-2</v>
      </c>
      <c r="E27">
        <v>0.17543715890676301</v>
      </c>
      <c r="F27" s="1" t="s">
        <v>284</v>
      </c>
      <c r="G27" t="s">
        <v>286</v>
      </c>
      <c r="H27" s="30" t="s">
        <v>301</v>
      </c>
    </row>
    <row r="28" spans="1:8" ht="34">
      <c r="A28" s="27" t="s">
        <v>302</v>
      </c>
      <c r="C28">
        <v>32.781908989999998</v>
      </c>
      <c r="D28">
        <v>29.630786910000001</v>
      </c>
      <c r="E28">
        <v>36.915591910000003</v>
      </c>
      <c r="F28" s="1" t="s">
        <v>315</v>
      </c>
      <c r="G28" t="s">
        <v>286</v>
      </c>
      <c r="H28" s="30" t="s">
        <v>308</v>
      </c>
    </row>
    <row r="29" spans="1:8" ht="34">
      <c r="A29" s="27" t="s">
        <v>312</v>
      </c>
      <c r="C29">
        <v>15.92630484</v>
      </c>
      <c r="D29">
        <v>13.86750552</v>
      </c>
      <c r="E29">
        <v>18.053657309999998</v>
      </c>
      <c r="F29" s="1" t="s">
        <v>316</v>
      </c>
      <c r="G29" t="s">
        <v>286</v>
      </c>
      <c r="H29" s="30" t="s">
        <v>308</v>
      </c>
    </row>
    <row r="30" spans="1:8" ht="51">
      <c r="A30" s="27" t="s">
        <v>304</v>
      </c>
      <c r="C30">
        <v>30.619318209999999</v>
      </c>
      <c r="D30">
        <v>27.03644954</v>
      </c>
      <c r="E30">
        <v>34.821362049999998</v>
      </c>
      <c r="F30" s="1" t="s">
        <v>317</v>
      </c>
      <c r="G30" t="s">
        <v>286</v>
      </c>
      <c r="H30" s="30" t="s">
        <v>309</v>
      </c>
    </row>
    <row r="31" spans="1:8" ht="51">
      <c r="A31" s="27" t="s">
        <v>306</v>
      </c>
      <c r="C31">
        <v>14.90405754</v>
      </c>
      <c r="D31">
        <v>12.80162367</v>
      </c>
      <c r="E31">
        <v>17.08584523</v>
      </c>
      <c r="F31" s="1" t="s">
        <v>318</v>
      </c>
      <c r="G31" t="s">
        <v>286</v>
      </c>
      <c r="H31" s="30" t="s">
        <v>309</v>
      </c>
    </row>
    <row r="32" spans="1:8" ht="34">
      <c r="A32" s="27" t="s">
        <v>305</v>
      </c>
      <c r="C32">
        <v>2.1263778709999999</v>
      </c>
      <c r="D32">
        <v>0.99031739500000004</v>
      </c>
      <c r="E32">
        <v>3.7960577139999998</v>
      </c>
      <c r="F32" s="1" t="s">
        <v>319</v>
      </c>
      <c r="G32" t="s">
        <v>286</v>
      </c>
      <c r="H32" s="30" t="s">
        <v>310</v>
      </c>
    </row>
    <row r="33" spans="1:8" ht="34">
      <c r="A33" s="27" t="s">
        <v>313</v>
      </c>
      <c r="C33">
        <v>1.0051327029999999</v>
      </c>
      <c r="D33">
        <v>0.49495520500000001</v>
      </c>
      <c r="E33">
        <v>1.8558520039999999</v>
      </c>
      <c r="F33" s="1" t="s">
        <v>320</v>
      </c>
      <c r="G33" t="s">
        <v>286</v>
      </c>
      <c r="H33" s="30" t="s">
        <v>310</v>
      </c>
    </row>
    <row r="34" spans="1:8" ht="34">
      <c r="A34" s="27" t="s">
        <v>307</v>
      </c>
      <c r="C34">
        <v>3.6212901999999998E-2</v>
      </c>
      <c r="D34">
        <v>1.7022888999999999E-2</v>
      </c>
      <c r="E34">
        <v>6.5484691999999997E-2</v>
      </c>
      <c r="F34" s="1" t="s">
        <v>321</v>
      </c>
      <c r="G34" t="s">
        <v>286</v>
      </c>
      <c r="H34" s="30" t="s">
        <v>311</v>
      </c>
    </row>
    <row r="35" spans="1:8" ht="34">
      <c r="A35" s="27" t="s">
        <v>314</v>
      </c>
      <c r="C35">
        <v>1.7114595999999999E-2</v>
      </c>
      <c r="D35">
        <v>8.2082219999999994E-3</v>
      </c>
      <c r="E35">
        <v>3.1991639000000002E-2</v>
      </c>
      <c r="F35" s="1" t="s">
        <v>322</v>
      </c>
      <c r="G35" t="s">
        <v>286</v>
      </c>
      <c r="H35" s="30" t="s">
        <v>311</v>
      </c>
    </row>
    <row r="36" spans="1:8" ht="16">
      <c r="A36" s="18"/>
    </row>
    <row r="37" spans="1:8" ht="16">
      <c r="A37" s="18"/>
    </row>
    <row r="38" spans="1:8" ht="16">
      <c r="A38" s="18"/>
    </row>
    <row r="39" spans="1:8" ht="16">
      <c r="A39" s="18"/>
    </row>
    <row r="40" spans="1:8" ht="16">
      <c r="A40" s="18"/>
    </row>
    <row r="41" spans="1:8" ht="16">
      <c r="A41" s="18"/>
    </row>
    <row r="42" spans="1:8" ht="16">
      <c r="A42" s="18"/>
    </row>
    <row r="43" spans="1:8" ht="16">
      <c r="A43" s="18"/>
    </row>
    <row r="44" spans="1:8" ht="16">
      <c r="A44" s="18"/>
    </row>
    <row r="45" spans="1:8" ht="16">
      <c r="A45" s="18"/>
    </row>
    <row r="46" spans="1:8" ht="16">
      <c r="A46" s="18"/>
    </row>
    <row r="47" spans="1:8" ht="16">
      <c r="A47" s="18"/>
    </row>
    <row r="48" spans="1:8" ht="16">
      <c r="A48" s="18"/>
    </row>
    <row r="49" spans="1:1" ht="16">
      <c r="A49" s="18"/>
    </row>
    <row r="50" spans="1:1" ht="16">
      <c r="A50" s="18"/>
    </row>
    <row r="51" spans="1:1" ht="16">
      <c r="A51" s="18"/>
    </row>
    <row r="52" spans="1:1" ht="16">
      <c r="A52" s="18"/>
    </row>
    <row r="53" spans="1:1" ht="16">
      <c r="A53" s="18"/>
    </row>
    <row r="54" spans="1:1" ht="16">
      <c r="A54" s="18"/>
    </row>
    <row r="55" spans="1:1" ht="16">
      <c r="A55" s="18"/>
    </row>
    <row r="56" spans="1:1" ht="16">
      <c r="A56" s="18"/>
    </row>
    <row r="57" spans="1:1" ht="16">
      <c r="A57" s="18"/>
    </row>
    <row r="58" spans="1:1" ht="16">
      <c r="A58" s="18"/>
    </row>
    <row r="59" spans="1:1" ht="16">
      <c r="A59" s="18"/>
    </row>
    <row r="60" spans="1:1" ht="16">
      <c r="A60" s="18"/>
    </row>
    <row r="61" spans="1:1" ht="16">
      <c r="A61" s="18"/>
    </row>
    <row r="62" spans="1:1" ht="16">
      <c r="A62" s="18"/>
    </row>
    <row r="63" spans="1:1" ht="16">
      <c r="A63" s="18"/>
    </row>
    <row r="64" spans="1:1" ht="16">
      <c r="A64" s="18"/>
    </row>
    <row r="65" spans="1:1" ht="16">
      <c r="A65" s="18"/>
    </row>
    <row r="66" spans="1:1" ht="16">
      <c r="A66" s="18"/>
    </row>
    <row r="67" spans="1:1" ht="16">
      <c r="A67" s="18"/>
    </row>
    <row r="68" spans="1:1" ht="16">
      <c r="A68" s="18"/>
    </row>
    <row r="69" spans="1:1" ht="16">
      <c r="A69" s="18"/>
    </row>
    <row r="70" spans="1:1" ht="16">
      <c r="A70" s="18"/>
    </row>
    <row r="71" spans="1:1" ht="16">
      <c r="A71" s="18"/>
    </row>
    <row r="72" spans="1:1" ht="16">
      <c r="A72" s="18"/>
    </row>
    <row r="73" spans="1:1" ht="16">
      <c r="A73" s="18"/>
    </row>
    <row r="74" spans="1:1" ht="16">
      <c r="A74" s="18"/>
    </row>
    <row r="75" spans="1:1" ht="16">
      <c r="A75" s="18"/>
    </row>
    <row r="76" spans="1:1" ht="16">
      <c r="A76" s="18"/>
    </row>
    <row r="77" spans="1:1" ht="16">
      <c r="A77" s="18"/>
    </row>
    <row r="78" spans="1:1" ht="16">
      <c r="A78" s="18"/>
    </row>
    <row r="79" spans="1:1" ht="16">
      <c r="A79" s="18"/>
    </row>
    <row r="80" spans="1:1" ht="16">
      <c r="A80" s="18"/>
    </row>
    <row r="81" spans="1:1" ht="16">
      <c r="A81" s="18"/>
    </row>
    <row r="82" spans="1:1" ht="16">
      <c r="A82" s="18"/>
    </row>
    <row r="83" spans="1:1" ht="16">
      <c r="A83" s="18"/>
    </row>
    <row r="84" spans="1:1" ht="16">
      <c r="A84" s="18"/>
    </row>
    <row r="85" spans="1:1" ht="16">
      <c r="A85" s="18"/>
    </row>
    <row r="86" spans="1:1" ht="16">
      <c r="A86" s="18"/>
    </row>
    <row r="87" spans="1:1" ht="16">
      <c r="A87" s="18"/>
    </row>
    <row r="88" spans="1:1" ht="16">
      <c r="A88" s="18"/>
    </row>
    <row r="89" spans="1:1" ht="16">
      <c r="A89" s="18"/>
    </row>
    <row r="90" spans="1:1" ht="16">
      <c r="A90" s="18"/>
    </row>
    <row r="91" spans="1:1" ht="16">
      <c r="A91" s="18"/>
    </row>
    <row r="92" spans="1:1" ht="16">
      <c r="A92" s="18"/>
    </row>
    <row r="93" spans="1:1" ht="16">
      <c r="A93" s="18"/>
    </row>
    <row r="94" spans="1:1" ht="16">
      <c r="A94" s="18"/>
    </row>
    <row r="95" spans="1:1" ht="16">
      <c r="A95" s="18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/>
  <sheetData>
    <row r="1" spans="1:2">
      <c r="A1" t="s">
        <v>250</v>
      </c>
    </row>
    <row r="2" spans="1:2">
      <c r="A2">
        <v>1</v>
      </c>
      <c r="B2" t="s">
        <v>251</v>
      </c>
    </row>
    <row r="3" spans="1:2">
      <c r="A3">
        <v>2</v>
      </c>
      <c r="B3" t="s">
        <v>252</v>
      </c>
    </row>
    <row r="4" spans="1:2">
      <c r="A4">
        <v>3</v>
      </c>
      <c r="B4" t="s">
        <v>253</v>
      </c>
    </row>
    <row r="5" spans="1:2">
      <c r="A5">
        <v>4</v>
      </c>
      <c r="B5" t="s">
        <v>254</v>
      </c>
    </row>
    <row r="6" spans="1:2">
      <c r="A6">
        <v>5</v>
      </c>
      <c r="B6" t="s">
        <v>255</v>
      </c>
    </row>
    <row r="7" spans="1:2">
      <c r="A7">
        <v>6</v>
      </c>
      <c r="B7" t="s">
        <v>256</v>
      </c>
    </row>
    <row r="8" spans="1:2">
      <c r="A8">
        <v>7</v>
      </c>
      <c r="B8" t="s">
        <v>257</v>
      </c>
    </row>
    <row r="9" spans="1:2">
      <c r="A9">
        <v>8</v>
      </c>
      <c r="B9" t="s">
        <v>258</v>
      </c>
    </row>
    <row r="11" spans="1:2">
      <c r="A11" t="s">
        <v>259</v>
      </c>
    </row>
    <row r="12" spans="1:2">
      <c r="A12">
        <v>1</v>
      </c>
      <c r="B12" t="s">
        <v>260</v>
      </c>
    </row>
    <row r="13" spans="1:2">
      <c r="A13">
        <v>2</v>
      </c>
      <c r="B13" t="s">
        <v>261</v>
      </c>
    </row>
    <row r="15" spans="1:2">
      <c r="A15" t="s">
        <v>262</v>
      </c>
    </row>
    <row r="16" spans="1:2">
      <c r="A16">
        <v>1</v>
      </c>
      <c r="B16" t="s">
        <v>263</v>
      </c>
    </row>
    <row r="17" spans="1:2">
      <c r="A17">
        <v>2</v>
      </c>
      <c r="B17" t="s">
        <v>264</v>
      </c>
    </row>
    <row r="18" spans="1:2">
      <c r="A18">
        <v>3</v>
      </c>
      <c r="B18" t="s">
        <v>265</v>
      </c>
    </row>
    <row r="19" spans="1:2">
      <c r="A19">
        <v>4</v>
      </c>
      <c r="B19" t="s">
        <v>266</v>
      </c>
    </row>
    <row r="21" spans="1:2">
      <c r="A21" t="s">
        <v>267</v>
      </c>
    </row>
    <row r="22" spans="1:2">
      <c r="A22">
        <v>1</v>
      </c>
      <c r="B22" t="s">
        <v>268</v>
      </c>
    </row>
    <row r="23" spans="1:2">
      <c r="A23">
        <v>2</v>
      </c>
      <c r="B23" t="s">
        <v>269</v>
      </c>
    </row>
    <row r="25" spans="1:2">
      <c r="A25" t="s">
        <v>270</v>
      </c>
    </row>
    <row r="26" spans="1:2">
      <c r="A26">
        <v>1</v>
      </c>
      <c r="B26" t="s">
        <v>271</v>
      </c>
    </row>
    <row r="27" spans="1:2">
      <c r="A27">
        <v>2</v>
      </c>
      <c r="B27" t="s">
        <v>272</v>
      </c>
    </row>
    <row r="28" spans="1: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2020-07-08T19:25:58Z</dcterms:modified>
  <cp:category/>
  <cp:contentStatus/>
</cp:coreProperties>
</file>