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github/epi_model_HIV_TB/KZN_south_africa/param_files/calculated_param_gen/input_data/DO_ART/"/>
    </mc:Choice>
  </mc:AlternateContent>
  <xr:revisionPtr revIDLastSave="0" documentId="13_ncr:1_{FF56FEF7-A486-1B45-8415-5A968443A58A}" xr6:coauthVersionLast="47" xr6:coauthVersionMax="47" xr10:uidLastSave="{00000000-0000-0000-0000-000000000000}"/>
  <bookViews>
    <workbookView xWindow="3680" yWindow="0" windowWidth="35840" windowHeight="21020" xr2:uid="{8851C9BD-3560-344F-B2CE-9F87C59D5B95}"/>
  </bookViews>
  <sheets>
    <sheet name="option_1" sheetId="1" r:id="rId1"/>
    <sheet name="option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6" i="1"/>
  <c r="F17" i="1"/>
  <c r="F18" i="1"/>
  <c r="F19" i="1"/>
  <c r="F20" i="1"/>
  <c r="F21" i="1"/>
  <c r="F22" i="1"/>
  <c r="F23" i="1"/>
  <c r="F24" i="1"/>
  <c r="F25" i="1"/>
  <c r="F26" i="1"/>
  <c r="F27" i="1"/>
  <c r="E4" i="1"/>
  <c r="E3" i="1"/>
  <c r="E5" i="1"/>
  <c r="E6" i="1"/>
  <c r="E7" i="1"/>
  <c r="E8" i="1"/>
  <c r="E9" i="1"/>
  <c r="E10" i="1"/>
  <c r="E11" i="1"/>
  <c r="E12" i="1"/>
  <c r="E13" i="1"/>
  <c r="E14" i="1"/>
  <c r="E27" i="1"/>
  <c r="F25" i="2"/>
  <c r="F24" i="2"/>
  <c r="F23" i="2"/>
  <c r="F22" i="2"/>
  <c r="F21" i="2"/>
  <c r="F20" i="2"/>
  <c r="F19" i="2"/>
  <c r="F18" i="2"/>
  <c r="F17" i="2"/>
  <c r="F16" i="2"/>
  <c r="F15" i="2"/>
  <c r="F4" i="2"/>
  <c r="F5" i="2"/>
  <c r="F6" i="2"/>
  <c r="F7" i="2"/>
  <c r="F8" i="2"/>
  <c r="F9" i="2"/>
  <c r="F10" i="2"/>
  <c r="F11" i="2"/>
  <c r="F12" i="2"/>
  <c r="F13" i="2"/>
  <c r="F3" i="2"/>
  <c r="H16" i="2"/>
  <c r="H21" i="2"/>
  <c r="H22" i="2"/>
  <c r="H23" i="2"/>
  <c r="H24" i="2"/>
  <c r="H25" i="2"/>
  <c r="H15" i="2"/>
  <c r="E16" i="2"/>
  <c r="E17" i="2"/>
  <c r="H17" i="2" s="1"/>
  <c r="E18" i="2"/>
  <c r="H18" i="2" s="1"/>
  <c r="E19" i="2"/>
  <c r="H19" i="2" s="1"/>
  <c r="E20" i="2"/>
  <c r="H20" i="2" s="1"/>
  <c r="E21" i="2"/>
  <c r="E22" i="2"/>
  <c r="E23" i="2"/>
  <c r="E24" i="2"/>
  <c r="E25" i="2"/>
  <c r="E15" i="2"/>
  <c r="E4" i="2"/>
  <c r="H4" i="2" s="1"/>
  <c r="E5" i="2"/>
  <c r="H5" i="2" s="1"/>
  <c r="E6" i="2"/>
  <c r="H6" i="2" s="1"/>
  <c r="E7" i="2"/>
  <c r="E8" i="2"/>
  <c r="H8" i="2" s="1"/>
  <c r="E9" i="2"/>
  <c r="E10" i="2"/>
  <c r="H10" i="2" s="1"/>
  <c r="E11" i="2"/>
  <c r="H11" i="2" s="1"/>
  <c r="E12" i="2"/>
  <c r="H12" i="2" s="1"/>
  <c r="E13" i="2"/>
  <c r="H13" i="2" s="1"/>
  <c r="E3" i="2"/>
  <c r="H7" i="2"/>
  <c r="H9" i="2"/>
  <c r="H3" i="2"/>
  <c r="A16" i="2"/>
  <c r="A17" i="2" s="1"/>
  <c r="A18" i="2" s="1"/>
  <c r="A19" i="2" s="1"/>
  <c r="A20" i="2" s="1"/>
  <c r="A21" i="2" s="1"/>
  <c r="A22" i="2" s="1"/>
  <c r="A23" i="2" s="1"/>
  <c r="A24" i="2" s="1"/>
  <c r="A25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E16" i="1"/>
  <c r="E17" i="1"/>
  <c r="E18" i="1"/>
  <c r="E19" i="1"/>
  <c r="E20" i="1"/>
  <c r="E21" i="1"/>
  <c r="E22" i="1"/>
  <c r="E23" i="1"/>
  <c r="E24" i="1"/>
  <c r="E25" i="1"/>
  <c r="E26" i="1"/>
  <c r="A17" i="1" l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4" i="1"/>
  <c r="A5" i="1" s="1"/>
  <c r="A6" i="1" s="1"/>
  <c r="A7" i="1" s="1"/>
  <c r="A8" i="1" s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<sst xmlns="http://schemas.openxmlformats.org/spreadsheetml/2006/main" count="65" uniqueCount="18">
  <si>
    <t>Incidence SOC</t>
  </si>
  <si>
    <t>Incidence DO ART</t>
  </si>
  <si>
    <t>Females</t>
  </si>
  <si>
    <t>Males</t>
  </si>
  <si>
    <t>Estimates SOC starting from GBD</t>
  </si>
  <si>
    <t>Estimates DO ART starting from GBD</t>
  </si>
  <si>
    <t>GBD</t>
  </si>
  <si>
    <t>Relative Decrease</t>
  </si>
  <si>
    <t>Actual Decrease</t>
  </si>
  <si>
    <t>Incidence_SOC</t>
  </si>
  <si>
    <t>Incidence_DO_ART</t>
  </si>
  <si>
    <t>Percent_Decrease_SOC</t>
  </si>
  <si>
    <t>Percent_Decrease_DO_ART</t>
  </si>
  <si>
    <t>year</t>
  </si>
  <si>
    <t>gender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</si>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</sst>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164" fontId="3" fillId="0" borderId="0" xfId="2" applyNumberFormat="1" applyFont="1"/>
    <xf numFmtId="164" fontId="0" fillId="0" borderId="0" xfId="0" applyNumberFormat="1"/>
    <xf numFmtId="9" fontId="0" fillId="0" borderId="0" xfId="1" applyFont="1"/>
  </cellXfs>
  <cellStyles count="3">
    <cellStyle name="Normal" xfId="0" builtinId="0"/>
    <cellStyle name="Normal 2" xfId="2" xr:uid="{A9406DC7-BB07-354F-B335-B72601A4B4E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Male HIV incidence estimates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option_2!$G$1</c:f>
              <c:strCache>
                <c:ptCount val="1"/>
                <c:pt idx="0">
                  <c:v>Estimates SOC starting from GBD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option_2!$A$2:$B$13</c:f>
              <c:multiLvlStrCache>
                <c:ptCount val="12"/>
                <c:lvl>
                  <c:pt idx="0">
                    <c:v>Males</c:v>
                  </c:pt>
                  <c:pt idx="1">
                    <c:v>Males</c:v>
                  </c:pt>
                  <c:pt idx="2">
                    <c:v>Males</c:v>
                  </c:pt>
                  <c:pt idx="3">
                    <c:v>Males</c:v>
                  </c:pt>
                  <c:pt idx="4">
                    <c:v>Males</c:v>
                  </c:pt>
                  <c:pt idx="5">
                    <c:v>Males</c:v>
                  </c:pt>
                  <c:pt idx="6">
                    <c:v>Males</c:v>
                  </c:pt>
                  <c:pt idx="7">
                    <c:v>Males</c:v>
                  </c:pt>
                  <c:pt idx="8">
                    <c:v>Males</c:v>
                  </c:pt>
                  <c:pt idx="9">
                    <c:v>Males</c:v>
                  </c:pt>
                  <c:pt idx="10">
                    <c:v>Males</c:v>
                  </c:pt>
                  <c:pt idx="11">
                    <c:v>Males</c:v>
                  </c:pt>
                </c:lvl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  <c:pt idx="5">
                    <c:v>2022</c:v>
                  </c:pt>
                  <c:pt idx="6">
                    <c:v>2023</c:v>
                  </c:pt>
                  <c:pt idx="7">
                    <c:v>2024</c:v>
                  </c:pt>
                  <c:pt idx="8">
                    <c:v>2025</c:v>
                  </c:pt>
                  <c:pt idx="9">
                    <c:v>2026</c:v>
                  </c:pt>
                  <c:pt idx="10">
                    <c:v>2027</c:v>
                  </c:pt>
                  <c:pt idx="11">
                    <c:v>2028</c:v>
                  </c:pt>
                </c:lvl>
              </c:multiLvlStrCache>
            </c:multiLvlStrRef>
          </c:cat>
          <c:val>
            <c:numRef>
              <c:f>option_2!$G$2:$G$13</c:f>
              <c:numCache>
                <c:formatCode>General</c:formatCode>
                <c:ptCount val="12"/>
                <c:pt idx="0">
                  <c:v>1.40081568480103E-2</c:v>
                </c:pt>
                <c:pt idx="1">
                  <c:v>1.40081568480103E-2</c:v>
                </c:pt>
                <c:pt idx="2">
                  <c:v>1.40081568480103E-2</c:v>
                </c:pt>
                <c:pt idx="3">
                  <c:v>1.40081568480103E-2</c:v>
                </c:pt>
                <c:pt idx="4">
                  <c:v>1.40081568480103E-2</c:v>
                </c:pt>
                <c:pt idx="5">
                  <c:v>1.40081568480103E-2</c:v>
                </c:pt>
                <c:pt idx="6">
                  <c:v>1.40081568480103E-2</c:v>
                </c:pt>
                <c:pt idx="7">
                  <c:v>1.40081568480103E-2</c:v>
                </c:pt>
                <c:pt idx="8">
                  <c:v>1.40081568480103E-2</c:v>
                </c:pt>
                <c:pt idx="9">
                  <c:v>1.40081568480103E-2</c:v>
                </c:pt>
                <c:pt idx="10">
                  <c:v>1.40081568480103E-2</c:v>
                </c:pt>
                <c:pt idx="11">
                  <c:v>1.40081568480103E-2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3-E04E-B8DE-96B82D83BC08}"/>
            </c:ext>
          </c:extLst>
        </c:ser>
        <c:ser>
          <c:idx val="1"/>
          <c:order val="1"/>
          <c:tx>
            <c:strRef>
              <c:f>option_2!$H$1</c:f>
              <c:strCache>
                <c:ptCount val="1"/>
                <c:pt idx="0">
                  <c:v>Estimates DO ART starting from GBD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option_2!$A$2:$B$13</c:f>
              <c:multiLvlStrCache>
                <c:ptCount val="12"/>
                <c:lvl>
                  <c:pt idx="0">
                    <c:v>Males</c:v>
                  </c:pt>
                  <c:pt idx="1">
                    <c:v>Males</c:v>
                  </c:pt>
                  <c:pt idx="2">
                    <c:v>Males</c:v>
                  </c:pt>
                  <c:pt idx="3">
                    <c:v>Males</c:v>
                  </c:pt>
                  <c:pt idx="4">
                    <c:v>Males</c:v>
                  </c:pt>
                  <c:pt idx="5">
                    <c:v>Males</c:v>
                  </c:pt>
                  <c:pt idx="6">
                    <c:v>Males</c:v>
                  </c:pt>
                  <c:pt idx="7">
                    <c:v>Males</c:v>
                  </c:pt>
                  <c:pt idx="8">
                    <c:v>Males</c:v>
                  </c:pt>
                  <c:pt idx="9">
                    <c:v>Males</c:v>
                  </c:pt>
                  <c:pt idx="10">
                    <c:v>Males</c:v>
                  </c:pt>
                  <c:pt idx="11">
                    <c:v>Males</c:v>
                  </c:pt>
                </c:lvl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  <c:pt idx="5">
                    <c:v>2022</c:v>
                  </c:pt>
                  <c:pt idx="6">
                    <c:v>2023</c:v>
                  </c:pt>
                  <c:pt idx="7">
                    <c:v>2024</c:v>
                  </c:pt>
                  <c:pt idx="8">
                    <c:v>2025</c:v>
                  </c:pt>
                  <c:pt idx="9">
                    <c:v>2026</c:v>
                  </c:pt>
                  <c:pt idx="10">
                    <c:v>2027</c:v>
                  </c:pt>
                  <c:pt idx="11">
                    <c:v>2028</c:v>
                  </c:pt>
                </c:lvl>
              </c:multiLvlStrCache>
            </c:multiLvlStrRef>
          </c:cat>
          <c:val>
            <c:numRef>
              <c:f>option_2!$H$2:$H$13</c:f>
              <c:numCache>
                <c:formatCode>General</c:formatCode>
                <c:ptCount val="12"/>
                <c:pt idx="0">
                  <c:v>1.40081568480103E-2</c:v>
                </c:pt>
                <c:pt idx="1">
                  <c:v>1.3094808303771884E-2</c:v>
                </c:pt>
                <c:pt idx="2">
                  <c:v>1.0868340843804846E-2</c:v>
                </c:pt>
                <c:pt idx="3">
                  <c:v>9.9243395582169908E-3</c:v>
                </c:pt>
                <c:pt idx="4">
                  <c:v>9.5505942660176497E-3</c:v>
                </c:pt>
                <c:pt idx="5">
                  <c:v>9.3641520399627108E-3</c:v>
                </c:pt>
                <c:pt idx="6">
                  <c:v>9.2425621023726895E-3</c:v>
                </c:pt>
                <c:pt idx="7">
                  <c:v>9.1486768284814186E-3</c:v>
                </c:pt>
                <c:pt idx="8">
                  <c:v>9.0680791458207354E-3</c:v>
                </c:pt>
                <c:pt idx="9">
                  <c:v>8.9952433745056817E-3</c:v>
                </c:pt>
                <c:pt idx="10">
                  <c:v>8.9282103201877711E-3</c:v>
                </c:pt>
                <c:pt idx="11">
                  <c:v>8.8656660025488616E-3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23-E04E-B8DE-96B82D83BC08}"/>
            </c:ext>
          </c:extLst>
        </c:ser>
        <c:ser>
          <c:idx val="2"/>
          <c:order val="2"/>
          <c:tx>
            <c:strRef>
              <c:f>option_2!$I$1</c:f>
              <c:strCache>
                <c:ptCount val="1"/>
                <c:pt idx="0">
                  <c:v>GBD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option_2!$A$2:$B$13</c:f>
              <c:multiLvlStrCache>
                <c:ptCount val="12"/>
                <c:lvl>
                  <c:pt idx="0">
                    <c:v>Males</c:v>
                  </c:pt>
                  <c:pt idx="1">
                    <c:v>Males</c:v>
                  </c:pt>
                  <c:pt idx="2">
                    <c:v>Males</c:v>
                  </c:pt>
                  <c:pt idx="3">
                    <c:v>Males</c:v>
                  </c:pt>
                  <c:pt idx="4">
                    <c:v>Males</c:v>
                  </c:pt>
                  <c:pt idx="5">
                    <c:v>Males</c:v>
                  </c:pt>
                  <c:pt idx="6">
                    <c:v>Males</c:v>
                  </c:pt>
                  <c:pt idx="7">
                    <c:v>Males</c:v>
                  </c:pt>
                  <c:pt idx="8">
                    <c:v>Males</c:v>
                  </c:pt>
                  <c:pt idx="9">
                    <c:v>Males</c:v>
                  </c:pt>
                  <c:pt idx="10">
                    <c:v>Males</c:v>
                  </c:pt>
                  <c:pt idx="11">
                    <c:v>Males</c:v>
                  </c:pt>
                </c:lvl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  <c:pt idx="5">
                    <c:v>2022</c:v>
                  </c:pt>
                  <c:pt idx="6">
                    <c:v>2023</c:v>
                  </c:pt>
                  <c:pt idx="7">
                    <c:v>2024</c:v>
                  </c:pt>
                  <c:pt idx="8">
                    <c:v>2025</c:v>
                  </c:pt>
                  <c:pt idx="9">
                    <c:v>2026</c:v>
                  </c:pt>
                  <c:pt idx="10">
                    <c:v>2027</c:v>
                  </c:pt>
                  <c:pt idx="11">
                    <c:v>2028</c:v>
                  </c:pt>
                </c:lvl>
              </c:multiLvlStrCache>
            </c:multiLvlStrRef>
          </c:cat>
          <c:val>
            <c:numRef>
              <c:f>option_2!$I$2:$I$13</c:f>
              <c:numCache>
                <c:formatCode>General</c:formatCode>
                <c:ptCount val="12"/>
                <c:pt idx="0">
                  <c:v>1.40081568480103E-2</c:v>
                </c:pt>
                <c:pt idx="1">
                  <c:v>1.22658149188394E-2</c:v>
                </c:pt>
                <c:pt idx="2">
                  <c:v>1.1130367357750399E-2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23-E04E-B8DE-96B82D83B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2823104"/>
        <c:axId val="533417568"/>
      </c:lineChart>
      <c:catAx>
        <c:axId val="53282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7568"/>
        <c:crosses val="autoZero"/>
        <c:auto val="1"/>
        <c:lblAlgn val="ctr"/>
        <c:lblOffset val="100"/>
        <c:noMultiLvlLbl val="0"/>
      </c:catAx>
      <c:valAx>
        <c:axId val="53341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Female HIV incidence estimates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option_2!$G$1</c:f>
              <c:strCache>
                <c:ptCount val="1"/>
                <c:pt idx="0">
                  <c:v>Estimates SOC starting from GBD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option_2!$A$14:$B$25</c:f>
              <c:multiLvlStrCache>
                <c:ptCount val="12"/>
                <c:lvl>
                  <c:pt idx="0">
                    <c:v>Females</c:v>
                  </c:pt>
                  <c:pt idx="1">
                    <c:v>Females</c:v>
                  </c:pt>
                  <c:pt idx="2">
                    <c:v>Females</c:v>
                  </c:pt>
                  <c:pt idx="3">
                    <c:v>Females</c:v>
                  </c:pt>
                  <c:pt idx="4">
                    <c:v>Females</c:v>
                  </c:pt>
                  <c:pt idx="5">
                    <c:v>Females</c:v>
                  </c:pt>
                  <c:pt idx="6">
                    <c:v>Females</c:v>
                  </c:pt>
                  <c:pt idx="7">
                    <c:v>Females</c:v>
                  </c:pt>
                  <c:pt idx="8">
                    <c:v>Females</c:v>
                  </c:pt>
                  <c:pt idx="9">
                    <c:v>Females</c:v>
                  </c:pt>
                  <c:pt idx="10">
                    <c:v>Females</c:v>
                  </c:pt>
                  <c:pt idx="11">
                    <c:v>Females</c:v>
                  </c:pt>
                </c:lvl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  <c:pt idx="5">
                    <c:v>2022</c:v>
                  </c:pt>
                  <c:pt idx="6">
                    <c:v>2023</c:v>
                  </c:pt>
                  <c:pt idx="7">
                    <c:v>2024</c:v>
                  </c:pt>
                  <c:pt idx="8">
                    <c:v>2025</c:v>
                  </c:pt>
                  <c:pt idx="9">
                    <c:v>2026</c:v>
                  </c:pt>
                  <c:pt idx="10">
                    <c:v>2027</c:v>
                  </c:pt>
                  <c:pt idx="11">
                    <c:v>2028</c:v>
                  </c:pt>
                </c:lvl>
              </c:multiLvlStrCache>
            </c:multiLvlStrRef>
          </c:cat>
          <c:val>
            <c:numRef>
              <c:f>option_2!$G$14:$G$25</c:f>
              <c:numCache>
                <c:formatCode>General</c:formatCode>
                <c:ptCount val="12"/>
                <c:pt idx="0">
                  <c:v>1.82725427182239E-2</c:v>
                </c:pt>
                <c:pt idx="1">
                  <c:v>1.82725427182239E-2</c:v>
                </c:pt>
                <c:pt idx="2">
                  <c:v>1.82725427182239E-2</c:v>
                </c:pt>
                <c:pt idx="3">
                  <c:v>1.82725427182239E-2</c:v>
                </c:pt>
                <c:pt idx="4">
                  <c:v>1.82725427182239E-2</c:v>
                </c:pt>
                <c:pt idx="5">
                  <c:v>1.82725427182239E-2</c:v>
                </c:pt>
                <c:pt idx="6">
                  <c:v>1.82725427182239E-2</c:v>
                </c:pt>
                <c:pt idx="7">
                  <c:v>1.82725427182239E-2</c:v>
                </c:pt>
                <c:pt idx="8">
                  <c:v>1.82725427182239E-2</c:v>
                </c:pt>
                <c:pt idx="9">
                  <c:v>1.82725427182239E-2</c:v>
                </c:pt>
                <c:pt idx="10">
                  <c:v>1.82725427182239E-2</c:v>
                </c:pt>
                <c:pt idx="11">
                  <c:v>1.82725427182239E-2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E7-CD4A-849F-CF5EA54115B5}"/>
            </c:ext>
          </c:extLst>
        </c:ser>
        <c:ser>
          <c:idx val="1"/>
          <c:order val="1"/>
          <c:tx>
            <c:strRef>
              <c:f>option_2!$H$1</c:f>
              <c:strCache>
                <c:ptCount val="1"/>
                <c:pt idx="0">
                  <c:v>Estimates DO ART starting from GBD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option_2!$A$14:$B$25</c:f>
              <c:multiLvlStrCache>
                <c:ptCount val="12"/>
                <c:lvl>
                  <c:pt idx="0">
                    <c:v>Females</c:v>
                  </c:pt>
                  <c:pt idx="1">
                    <c:v>Females</c:v>
                  </c:pt>
                  <c:pt idx="2">
                    <c:v>Females</c:v>
                  </c:pt>
                  <c:pt idx="3">
                    <c:v>Females</c:v>
                  </c:pt>
                  <c:pt idx="4">
                    <c:v>Females</c:v>
                  </c:pt>
                  <c:pt idx="5">
                    <c:v>Females</c:v>
                  </c:pt>
                  <c:pt idx="6">
                    <c:v>Females</c:v>
                  </c:pt>
                  <c:pt idx="7">
                    <c:v>Females</c:v>
                  </c:pt>
                  <c:pt idx="8">
                    <c:v>Females</c:v>
                  </c:pt>
                  <c:pt idx="9">
                    <c:v>Females</c:v>
                  </c:pt>
                  <c:pt idx="10">
                    <c:v>Females</c:v>
                  </c:pt>
                  <c:pt idx="11">
                    <c:v>Females</c:v>
                  </c:pt>
                </c:lvl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  <c:pt idx="5">
                    <c:v>2022</c:v>
                  </c:pt>
                  <c:pt idx="6">
                    <c:v>2023</c:v>
                  </c:pt>
                  <c:pt idx="7">
                    <c:v>2024</c:v>
                  </c:pt>
                  <c:pt idx="8">
                    <c:v>2025</c:v>
                  </c:pt>
                  <c:pt idx="9">
                    <c:v>2026</c:v>
                  </c:pt>
                  <c:pt idx="10">
                    <c:v>2027</c:v>
                  </c:pt>
                  <c:pt idx="11">
                    <c:v>2028</c:v>
                  </c:pt>
                </c:lvl>
              </c:multiLvlStrCache>
            </c:multiLvlStrRef>
          </c:cat>
          <c:val>
            <c:numRef>
              <c:f>option_2!$H$14:$H$25</c:f>
              <c:numCache>
                <c:formatCode>General</c:formatCode>
                <c:ptCount val="12"/>
                <c:pt idx="0">
                  <c:v>1.82725427182239E-2</c:v>
                </c:pt>
                <c:pt idx="1">
                  <c:v>1.6279750193892054E-2</c:v>
                </c:pt>
                <c:pt idx="2">
                  <c:v>1.1851003155391822E-2</c:v>
                </c:pt>
                <c:pt idx="3">
                  <c:v>1.0296830689496458E-2</c:v>
                </c:pt>
                <c:pt idx="4">
                  <c:v>9.8623724947615003E-3</c:v>
                </c:pt>
                <c:pt idx="5">
                  <c:v>9.7716982886798288E-3</c:v>
                </c:pt>
                <c:pt idx="6">
                  <c:v>9.7960528278836084E-3</c:v>
                </c:pt>
                <c:pt idx="7">
                  <c:v>9.8581353738186918E-3</c:v>
                </c:pt>
                <c:pt idx="8">
                  <c:v>9.9233198419872281E-3</c:v>
                </c:pt>
                <c:pt idx="9">
                  <c:v>9.9776587342235781E-3</c:v>
                </c:pt>
                <c:pt idx="10">
                  <c:v>1.0017140295128903E-2</c:v>
                </c:pt>
                <c:pt idx="11">
                  <c:v>1.0040681067185156E-2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E7-CD4A-849F-CF5EA54115B5}"/>
            </c:ext>
          </c:extLst>
        </c:ser>
        <c:ser>
          <c:idx val="2"/>
          <c:order val="2"/>
          <c:tx>
            <c:strRef>
              <c:f>option_2!$I$1</c:f>
              <c:strCache>
                <c:ptCount val="1"/>
                <c:pt idx="0">
                  <c:v>GBD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option_2!$A$14:$B$25</c:f>
              <c:multiLvlStrCache>
                <c:ptCount val="12"/>
                <c:lvl>
                  <c:pt idx="0">
                    <c:v>Females</c:v>
                  </c:pt>
                  <c:pt idx="1">
                    <c:v>Females</c:v>
                  </c:pt>
                  <c:pt idx="2">
                    <c:v>Females</c:v>
                  </c:pt>
                  <c:pt idx="3">
                    <c:v>Females</c:v>
                  </c:pt>
                  <c:pt idx="4">
                    <c:v>Females</c:v>
                  </c:pt>
                  <c:pt idx="5">
                    <c:v>Females</c:v>
                  </c:pt>
                  <c:pt idx="6">
                    <c:v>Females</c:v>
                  </c:pt>
                  <c:pt idx="7">
                    <c:v>Females</c:v>
                  </c:pt>
                  <c:pt idx="8">
                    <c:v>Females</c:v>
                  </c:pt>
                  <c:pt idx="9">
                    <c:v>Females</c:v>
                  </c:pt>
                  <c:pt idx="10">
                    <c:v>Females</c:v>
                  </c:pt>
                  <c:pt idx="11">
                    <c:v>Females</c:v>
                  </c:pt>
                </c:lvl>
                <c:lvl>
                  <c:pt idx="0">
                    <c:v>2017</c:v>
                  </c:pt>
                  <c:pt idx="1">
                    <c:v>2018</c:v>
                  </c:pt>
                  <c:pt idx="2">
                    <c:v>2019</c:v>
                  </c:pt>
                  <c:pt idx="3">
                    <c:v>2020</c:v>
                  </c:pt>
                  <c:pt idx="4">
                    <c:v>2021</c:v>
                  </c:pt>
                  <c:pt idx="5">
                    <c:v>2022</c:v>
                  </c:pt>
                  <c:pt idx="6">
                    <c:v>2023</c:v>
                  </c:pt>
                  <c:pt idx="7">
                    <c:v>2024</c:v>
                  </c:pt>
                  <c:pt idx="8">
                    <c:v>2025</c:v>
                  </c:pt>
                  <c:pt idx="9">
                    <c:v>2026</c:v>
                  </c:pt>
                  <c:pt idx="10">
                    <c:v>2027</c:v>
                  </c:pt>
                  <c:pt idx="11">
                    <c:v>2028</c:v>
                  </c:pt>
                </c:lvl>
              </c:multiLvlStrCache>
            </c:multiLvlStrRef>
          </c:cat>
          <c:val>
            <c:numRef>
              <c:f>option_2!$I$14:$I$25</c:f>
              <c:numCache>
                <c:formatCode>General</c:formatCode>
                <c:ptCount val="12"/>
                <c:pt idx="0">
                  <c:v>1.82725427182239E-2</c:v>
                </c:pt>
                <c:pt idx="1">
                  <c:v>1.5965121875575802E-2</c:v>
                </c:pt>
                <c:pt idx="2">
                  <c:v>1.44860853027374E-2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E7-CD4A-849F-CF5EA5411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2823104"/>
        <c:axId val="533417568"/>
      </c:lineChart>
      <c:catAx>
        <c:axId val="53282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7568"/>
        <c:crosses val="autoZero"/>
        <c:auto val="1"/>
        <c:lblAlgn val="ctr"/>
        <c:lblOffset val="100"/>
        <c:noMultiLvlLbl val="0"/>
      </c:catAx>
      <c:valAx>
        <c:axId val="53341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2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303585</xdr:colOff>
      <xdr:row>8</xdr:row>
      <xdr:rowOff>36027</xdr:rowOff>
    </xdr:from>
    <xdr:to>
      <xdr:col>5</xdr:col>
      <xdr:colOff>1224965</xdr:colOff>
      <xdr:row>29</xdr:row>
      <xdr:rowOff>9007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B864BC-3AF6-1544-B4B7-EFBA760EBF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405321</xdr:colOff>
      <xdr:row>12</xdr:row>
      <xdr:rowOff>27021</xdr:rowOff>
    </xdr:from>
    <xdr:to>
      <xdr:col>9</xdr:col>
      <xdr:colOff>252200</xdr:colOff>
      <xdr:row>33</xdr:row>
      <xdr:rowOff>27334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1B4E7E-57D0-CB4A-BF3F-80EA25F18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863B-4319-8F40-A974-DB41F7358C74}">
  <dimension ref="A1:F27"/>
  <sheetViews>
    <sheetView tabSelected="1" zoomScale="141" zoomScaleNormal="141" workbookViewId="0">
      <selection activeCell="G1" sqref="G1:I1048576"/>
    </sheetView>
  </sheetViews>
  <sheetFormatPr baseColWidth="10" defaultRowHeight="16" x14ac:dyDescent="0.2"/>
  <cols>
    <col min="3" max="3" width="12.6640625" bestFit="1" customWidth="1"/>
    <col min="4" max="4" width="15.6640625" bestFit="1" customWidth="1"/>
    <col min="5" max="5" width="19.33203125" bestFit="1" customWidth="1"/>
    <col min="6" max="6" width="22.5" bestFit="1" customWidth="1"/>
    <col min="7" max="7" width="29.1640625" bestFit="1" customWidth="1"/>
    <col min="8" max="8" width="32.33203125" bestFit="1" customWidth="1"/>
  </cols>
  <sheetData>
    <row r="1" spans="1:6" x14ac:dyDescent="0.2">
      <c r="A1" t="s">
        <v>13</v>
      </c>
      <c r="B1" t="s">
        <v>15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>
        <v>2017</v>
      </c>
      <c r="B2" t="s">
        <v>16</v>
      </c>
      <c r="C2">
        <v>1.40197149315532E-2</v>
      </c>
    </row>
    <row r="3" spans="1:6" x14ac:dyDescent="0.2">
      <c r="A3">
        <v>2018</v>
      </c>
      <c r="B3" t="s">
        <v>16</v>
      </c>
      <c r="C3">
        <v>1.3376727224560101E-2</v>
      </c>
      <c r="D3">
        <v>1.2504548645337401E-2</v>
      </c>
      <c r="E3" s="3">
        <f>(C3-C2)/C2</f>
        <v>-4.5863108496305517E-2</v>
      </c>
      <c r="F3" s="3">
        <f>(D3-C2)/C2</f>
        <v>-0.10807397251749533</v>
      </c>
    </row>
    <row r="4" spans="1:6" x14ac:dyDescent="0.2">
      <c r="A4">
        <f>A3+1</f>
        <v>2019</v>
      </c>
      <c r="B4" t="s">
        <v>16</v>
      </c>
      <c r="C4">
        <v>1.2876317845946702E-2</v>
      </c>
      <c r="D4">
        <v>9.99019447607008E-3</v>
      </c>
      <c r="E4" s="3">
        <f>(C4-C3)/C3</f>
        <v>-3.7408954388681255E-2</v>
      </c>
      <c r="F4" s="3">
        <f>(D4-D3)/D3</f>
        <v>-0.20107516397281988</v>
      </c>
    </row>
    <row r="5" spans="1:6" x14ac:dyDescent="0.2">
      <c r="A5">
        <f t="shared" ref="A5:A13" si="0">A4+1</f>
        <v>2020</v>
      </c>
      <c r="B5" t="s">
        <v>16</v>
      </c>
      <c r="C5">
        <v>1.2501816496824201E-2</v>
      </c>
      <c r="D5">
        <v>8.8571446875700295E-3</v>
      </c>
      <c r="E5" s="3">
        <f t="shared" ref="E5:E26" si="1">(C5-C4)/C4</f>
        <v>-2.9084506425133737E-2</v>
      </c>
      <c r="F5" s="3">
        <f>(D5-D4)/D4</f>
        <v>-0.11341618936589182</v>
      </c>
    </row>
    <row r="6" spans="1:6" x14ac:dyDescent="0.2">
      <c r="A6">
        <f t="shared" si="0"/>
        <v>2021</v>
      </c>
      <c r="B6" t="s">
        <v>16</v>
      </c>
      <c r="C6">
        <v>1.2187086012479E-2</v>
      </c>
      <c r="D6">
        <v>8.3090098899612393E-3</v>
      </c>
      <c r="E6" s="3">
        <f t="shared" si="1"/>
        <v>-2.5174780354930849E-2</v>
      </c>
      <c r="F6" s="3">
        <f>(D6-D5)/D5</f>
        <v>-6.1886174037332098E-2</v>
      </c>
    </row>
    <row r="7" spans="1:6" x14ac:dyDescent="0.2">
      <c r="A7">
        <f t="shared" si="0"/>
        <v>2022</v>
      </c>
      <c r="B7" t="s">
        <v>16</v>
      </c>
      <c r="C7">
        <v>1.1890557769748801E-2</v>
      </c>
      <c r="D7">
        <v>7.9485825297353797E-3</v>
      </c>
      <c r="E7" s="3">
        <f t="shared" si="1"/>
        <v>-2.4331348972721507E-2</v>
      </c>
      <c r="F7" s="3">
        <f>(D7-D6)/D6</f>
        <v>-4.3377895200404061E-2</v>
      </c>
    </row>
    <row r="8" spans="1:6" x14ac:dyDescent="0.2">
      <c r="A8">
        <f t="shared" si="0"/>
        <v>2023</v>
      </c>
      <c r="B8" t="s">
        <v>16</v>
      </c>
      <c r="C8">
        <v>1.1610588168792499E-2</v>
      </c>
      <c r="D8">
        <v>7.6606496742917798E-3</v>
      </c>
      <c r="E8" s="3">
        <f t="shared" si="1"/>
        <v>-2.3545539778510861E-2</v>
      </c>
      <c r="F8" s="3">
        <f>(D8-D7)/D7</f>
        <v>-3.6224427986556444E-2</v>
      </c>
    </row>
    <row r="9" spans="1:6" x14ac:dyDescent="0.2">
      <c r="A9">
        <f t="shared" si="0"/>
        <v>2024</v>
      </c>
      <c r="B9" t="s">
        <v>16</v>
      </c>
      <c r="C9">
        <v>1.1345430566982E-2</v>
      </c>
      <c r="D9">
        <v>7.4096598762767299E-3</v>
      </c>
      <c r="E9" s="3">
        <f t="shared" si="1"/>
        <v>-2.2837568429410208E-2</v>
      </c>
      <c r="F9" s="3">
        <f>(D9-D8)/D8</f>
        <v>-3.2763513368499482E-2</v>
      </c>
    </row>
    <row r="10" spans="1:6" x14ac:dyDescent="0.2">
      <c r="A10">
        <f t="shared" si="0"/>
        <v>2025</v>
      </c>
      <c r="B10" t="s">
        <v>16</v>
      </c>
      <c r="C10">
        <v>1.1095250622686702E-2</v>
      </c>
      <c r="D10">
        <v>7.1824303426136103E-3</v>
      </c>
      <c r="E10" s="3">
        <f t="shared" si="1"/>
        <v>-2.2051163489853195E-2</v>
      </c>
      <c r="F10" s="3">
        <f>(D10-D9)/D9</f>
        <v>-3.0666661824874455E-2</v>
      </c>
    </row>
    <row r="11" spans="1:6" x14ac:dyDescent="0.2">
      <c r="A11">
        <f t="shared" si="0"/>
        <v>2026</v>
      </c>
      <c r="B11" t="s">
        <v>16</v>
      </c>
      <c r="C11">
        <v>1.0860238996860502E-2</v>
      </c>
      <c r="D11">
        <v>6.9738291726747399E-3</v>
      </c>
      <c r="E11" s="3">
        <f t="shared" si="1"/>
        <v>-2.1181281416542925E-2</v>
      </c>
      <c r="F11" s="3">
        <f>(D11-D10)/D10</f>
        <v>-2.9043256946222274E-2</v>
      </c>
    </row>
    <row r="12" spans="1:6" x14ac:dyDescent="0.2">
      <c r="A12">
        <f t="shared" si="0"/>
        <v>2027</v>
      </c>
      <c r="B12" t="s">
        <v>16</v>
      </c>
      <c r="C12">
        <v>1.0639995485582601E-2</v>
      </c>
      <c r="D12">
        <v>6.7814858536955199E-3</v>
      </c>
      <c r="E12" s="3">
        <f t="shared" si="1"/>
        <v>-2.0279803358063189E-2</v>
      </c>
      <c r="F12" s="3">
        <f>(D12-D11)/D11</f>
        <v>-2.758073279639121E-2</v>
      </c>
    </row>
    <row r="13" spans="1:6" x14ac:dyDescent="0.2">
      <c r="A13">
        <f t="shared" si="0"/>
        <v>2028</v>
      </c>
      <c r="B13" t="s">
        <v>16</v>
      </c>
      <c r="C13">
        <v>1.0433635292974801E-2</v>
      </c>
      <c r="D13">
        <v>6.6033759261525807E-3</v>
      </c>
      <c r="E13" s="3">
        <f t="shared" si="1"/>
        <v>-1.9394763173294804E-2</v>
      </c>
      <c r="F13" s="3">
        <f>(D13-D12)/D12</f>
        <v>-2.6264144965498906E-2</v>
      </c>
    </row>
    <row r="14" spans="1:6" x14ac:dyDescent="0.2">
      <c r="A14">
        <v>2029</v>
      </c>
      <c r="B14" t="s">
        <v>16</v>
      </c>
      <c r="C14">
        <v>1.02336352929748E-2</v>
      </c>
      <c r="D14">
        <v>6.4013759261525799E-3</v>
      </c>
      <c r="E14" s="3">
        <f t="shared" si="1"/>
        <v>-1.9168774294292708E-2</v>
      </c>
      <c r="F14" s="3">
        <f>(D14-D13)/D13</f>
        <v>-3.0590413488346548E-2</v>
      </c>
    </row>
    <row r="15" spans="1:6" x14ac:dyDescent="0.2">
      <c r="A15">
        <v>2017</v>
      </c>
      <c r="B15" t="s">
        <v>17</v>
      </c>
      <c r="C15" s="1">
        <v>3.2787790022101498E-2</v>
      </c>
      <c r="E15" s="3"/>
      <c r="F15" s="3"/>
    </row>
    <row r="16" spans="1:6" x14ac:dyDescent="0.2">
      <c r="A16">
        <v>2018</v>
      </c>
      <c r="B16" t="s">
        <v>17</v>
      </c>
      <c r="C16" s="2">
        <v>3.1579097648685703E-2</v>
      </c>
      <c r="D16">
        <v>2.8135100242857602E-2</v>
      </c>
      <c r="E16" s="3">
        <f t="shared" si="1"/>
        <v>-3.6864100099489587E-2</v>
      </c>
      <c r="F16" s="3">
        <f>(D16-C15)/C15</f>
        <v>-0.14190312235462119</v>
      </c>
    </row>
    <row r="17" spans="1:6" x14ac:dyDescent="0.2">
      <c r="A17">
        <f>A16+1</f>
        <v>2019</v>
      </c>
      <c r="B17" t="s">
        <v>17</v>
      </c>
      <c r="C17" s="2">
        <v>3.0588987074976301E-2</v>
      </c>
      <c r="D17">
        <v>1.9839066075037201E-2</v>
      </c>
      <c r="E17" s="3">
        <f t="shared" si="1"/>
        <v>-3.1353352294111847E-2</v>
      </c>
      <c r="F17" s="3">
        <f>(D17-D16)/D16</f>
        <v>-0.29486421218372727</v>
      </c>
    </row>
    <row r="18" spans="1:6" x14ac:dyDescent="0.2">
      <c r="A18">
        <f t="shared" ref="A18:A27" si="2">A17+1</f>
        <v>2020</v>
      </c>
      <c r="B18" t="s">
        <v>17</v>
      </c>
      <c r="C18" s="2">
        <v>2.9814133834596E-2</v>
      </c>
      <c r="D18">
        <v>1.6800677003898801E-2</v>
      </c>
      <c r="E18" s="3">
        <f t="shared" si="1"/>
        <v>-2.5331117976579869E-2</v>
      </c>
      <c r="F18" s="3">
        <f>(D18-D17)/D17</f>
        <v>-0.15315181973013831</v>
      </c>
    </row>
    <row r="19" spans="1:6" x14ac:dyDescent="0.2">
      <c r="A19">
        <f t="shared" si="2"/>
        <v>2021</v>
      </c>
      <c r="B19" t="s">
        <v>17</v>
      </c>
      <c r="C19" s="2">
        <v>2.90181068697038E-2</v>
      </c>
      <c r="D19">
        <v>1.566215405568E-2</v>
      </c>
      <c r="E19" s="3">
        <f t="shared" si="1"/>
        <v>-2.669965088734183E-2</v>
      </c>
      <c r="F19" s="3">
        <f>(D19-D18)/D18</f>
        <v>-6.7766492264245873E-2</v>
      </c>
    </row>
    <row r="20" spans="1:6" x14ac:dyDescent="0.2">
      <c r="A20">
        <f t="shared" si="2"/>
        <v>2022</v>
      </c>
      <c r="B20" t="s">
        <v>17</v>
      </c>
      <c r="C20" s="2">
        <v>2.8265059218668301E-2</v>
      </c>
      <c r="D20">
        <v>1.51154458936376E-2</v>
      </c>
      <c r="E20" s="3">
        <f t="shared" si="1"/>
        <v>-2.5950957256336903E-2</v>
      </c>
      <c r="F20" s="3">
        <f>(D20-D19)/D19</f>
        <v>-3.4906320043770249E-2</v>
      </c>
    </row>
    <row r="21" spans="1:6" x14ac:dyDescent="0.2">
      <c r="A21">
        <f t="shared" si="2"/>
        <v>2023</v>
      </c>
      <c r="B21" t="s">
        <v>17</v>
      </c>
      <c r="C21" s="2">
        <v>2.7565395489184099E-2</v>
      </c>
      <c r="D21">
        <v>1.4778023759344601E-2</v>
      </c>
      <c r="E21" s="3">
        <f t="shared" si="1"/>
        <v>-2.4753662253857691E-2</v>
      </c>
      <c r="F21" s="3">
        <f>(D21-D20)/D20</f>
        <v>-2.2323002355823778E-2</v>
      </c>
    </row>
    <row r="22" spans="1:6" x14ac:dyDescent="0.2">
      <c r="A22">
        <f t="shared" si="2"/>
        <v>2024</v>
      </c>
      <c r="B22" t="s">
        <v>17</v>
      </c>
      <c r="C22" s="2">
        <v>2.6914292972617201E-2</v>
      </c>
      <c r="D22">
        <v>1.4520406256873E-2</v>
      </c>
      <c r="E22" s="3">
        <f t="shared" si="1"/>
        <v>-2.3620285688350534E-2</v>
      </c>
      <c r="F22" s="3">
        <f>(D22-D21)/D21</f>
        <v>-1.7432473155194462E-2</v>
      </c>
    </row>
    <row r="23" spans="1:6" x14ac:dyDescent="0.2">
      <c r="A23">
        <f t="shared" si="2"/>
        <v>2025</v>
      </c>
      <c r="B23" t="s">
        <v>17</v>
      </c>
      <c r="C23" s="2">
        <v>2.6306997857149003E-2</v>
      </c>
      <c r="D23">
        <v>1.4286613409233101E-2</v>
      </c>
      <c r="E23" s="3">
        <f t="shared" si="1"/>
        <v>-2.2564037483208819E-2</v>
      </c>
      <c r="F23" s="3">
        <f>(D23-D22)/D22</f>
        <v>-1.6100985296416015E-2</v>
      </c>
    </row>
    <row r="24" spans="1:6" x14ac:dyDescent="0.2">
      <c r="A24">
        <f t="shared" si="2"/>
        <v>2026</v>
      </c>
      <c r="B24" t="s">
        <v>17</v>
      </c>
      <c r="C24" s="2">
        <v>2.5739098055982401E-2</v>
      </c>
      <c r="D24">
        <v>1.40547454445504E-2</v>
      </c>
      <c r="E24" s="3">
        <f t="shared" si="1"/>
        <v>-2.158740439522534E-2</v>
      </c>
      <c r="F24" s="3">
        <f>(D24-D23)/D23</f>
        <v>-1.6229736050171934E-2</v>
      </c>
    </row>
    <row r="25" spans="1:6" x14ac:dyDescent="0.2">
      <c r="A25">
        <f t="shared" si="2"/>
        <v>2027</v>
      </c>
      <c r="B25" t="s">
        <v>17</v>
      </c>
      <c r="C25" s="2">
        <v>2.5205996833043399E-2</v>
      </c>
      <c r="D25">
        <v>1.3818110070874301E-2</v>
      </c>
      <c r="E25" s="3">
        <f t="shared" si="1"/>
        <v>-2.0711728972767785E-2</v>
      </c>
      <c r="F25" s="3">
        <f>(D25-D24)/D24</f>
        <v>-1.683668869064097E-2</v>
      </c>
    </row>
    <row r="26" spans="1:6" x14ac:dyDescent="0.2">
      <c r="A26">
        <f t="shared" si="2"/>
        <v>2028</v>
      </c>
      <c r="B26" t="s">
        <v>17</v>
      </c>
      <c r="C26" s="2">
        <v>2.4703709611838903E-2</v>
      </c>
      <c r="D26">
        <v>1.35745787115577E-2</v>
      </c>
      <c r="E26" s="3">
        <f t="shared" si="1"/>
        <v>-1.9927290498824107E-2</v>
      </c>
      <c r="F26" s="3">
        <f>(D26-D25)/D25</f>
        <v>-1.7624071458940984E-2</v>
      </c>
    </row>
    <row r="27" spans="1:6" x14ac:dyDescent="0.2">
      <c r="A27">
        <f t="shared" si="2"/>
        <v>2029</v>
      </c>
      <c r="B27" t="s">
        <v>17</v>
      </c>
      <c r="C27" s="2">
        <v>2.4203709611838899E-2</v>
      </c>
      <c r="D27">
        <v>1.32745787115577E-2</v>
      </c>
      <c r="E27" s="3">
        <f t="shared" ref="E27" si="3">(C27-C26)/C26</f>
        <v>-2.0239875219403729E-2</v>
      </c>
      <c r="F27" s="3">
        <f>(D27-D26)/D26</f>
        <v>-2.2100133372431899E-2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9802-3CDE-5944-A8D6-F06037765F70}">
  <dimension ref="A1:I25"/>
  <sheetViews>
    <sheetView zoomScale="141" zoomScaleNormal="141" workbookViewId="0">
      <selection activeCell="C1" sqref="C1"/>
    </sheetView>
  </sheetViews>
  <sheetFormatPr baseColWidth="10" defaultRowHeight="16" x14ac:dyDescent="0.2"/>
  <cols>
    <col min="3" max="3" width="12.6640625" bestFit="1" customWidth="1"/>
    <col min="4" max="4" width="15.6640625" bestFit="1" customWidth="1"/>
    <col min="5" max="5" width="19.33203125" bestFit="1" customWidth="1"/>
    <col min="6" max="6" width="19.33203125" customWidth="1"/>
    <col min="7" max="7" width="29.1640625" bestFit="1" customWidth="1"/>
    <col min="8" max="8" width="32.33203125" bestFit="1" customWidth="1"/>
  </cols>
  <sheetData>
    <row r="1" spans="1:9" x14ac:dyDescent="0.2">
      <c r="A1" t="s">
        <v>13</v>
      </c>
      <c r="B1" t="s">
        <v>14</v>
      </c>
      <c r="C1" t="s">
        <v>0</v>
      </c>
      <c r="D1" t="s">
        <v>1</v>
      </c>
      <c r="E1" t="s">
        <v>7</v>
      </c>
      <c r="F1" t="s">
        <v>8</v>
      </c>
      <c r="G1" t="s">
        <v>4</v>
      </c>
      <c r="H1" t="s">
        <v>5</v>
      </c>
      <c r="I1" t="s">
        <v>6</v>
      </c>
    </row>
    <row r="2" spans="1:9" x14ac:dyDescent="0.2">
      <c r="A2">
        <v>2017</v>
      </c>
      <c r="B2" t="s">
        <v>3</v>
      </c>
      <c r="C2">
        <v>1.40197149315532E-2</v>
      </c>
      <c r="G2">
        <v>1.40081568480103E-2</v>
      </c>
      <c r="H2">
        <v>1.40081568480103E-2</v>
      </c>
      <c r="I2">
        <v>1.40081568480103E-2</v>
      </c>
    </row>
    <row r="3" spans="1:9" x14ac:dyDescent="0.2">
      <c r="A3">
        <v>2018</v>
      </c>
      <c r="B3" t="s">
        <v>3</v>
      </c>
      <c r="C3">
        <v>1.3376727224560101E-2</v>
      </c>
      <c r="D3">
        <v>1.2504548645337401E-2</v>
      </c>
      <c r="E3" s="3">
        <f>(D3/C3)</f>
        <v>0.93479880657046277</v>
      </c>
      <c r="F3" s="3">
        <f>1-E3</f>
        <v>6.520119342953723E-2</v>
      </c>
      <c r="G3">
        <v>1.40081568480103E-2</v>
      </c>
      <c r="H3">
        <f>G3*E3</f>
        <v>1.3094808303771884E-2</v>
      </c>
      <c r="I3">
        <v>1.22658149188394E-2</v>
      </c>
    </row>
    <row r="4" spans="1:9" x14ac:dyDescent="0.2">
      <c r="A4">
        <f>A3+1</f>
        <v>2019</v>
      </c>
      <c r="B4" t="s">
        <v>3</v>
      </c>
      <c r="C4">
        <v>1.2876317845946702E-2</v>
      </c>
      <c r="D4">
        <v>9.99019447607008E-3</v>
      </c>
      <c r="E4" s="3">
        <f t="shared" ref="E4:E13" si="0">(D4/C4)</f>
        <v>0.77585802056096842</v>
      </c>
      <c r="F4" s="3">
        <f t="shared" ref="F4:F13" si="1">1-E4</f>
        <v>0.22414197943903158</v>
      </c>
      <c r="G4">
        <v>1.40081568480103E-2</v>
      </c>
      <c r="H4">
        <f t="shared" ref="H4:H13" si="2">G4*E4</f>
        <v>1.0868340843804846E-2</v>
      </c>
      <c r="I4">
        <v>1.1130367357750399E-2</v>
      </c>
    </row>
    <row r="5" spans="1:9" x14ac:dyDescent="0.2">
      <c r="A5">
        <f t="shared" ref="A5:A13" si="3">A4+1</f>
        <v>2020</v>
      </c>
      <c r="B5" t="s">
        <v>3</v>
      </c>
      <c r="C5">
        <v>1.2501816496824201E-2</v>
      </c>
      <c r="D5">
        <v>8.8571446875700295E-3</v>
      </c>
      <c r="E5" s="3">
        <f t="shared" si="0"/>
        <v>0.70846862052566395</v>
      </c>
      <c r="F5" s="3">
        <f t="shared" si="1"/>
        <v>0.29153137947433605</v>
      </c>
      <c r="G5">
        <v>1.40081568480103E-2</v>
      </c>
      <c r="H5">
        <f t="shared" si="2"/>
        <v>9.9243395582169908E-3</v>
      </c>
    </row>
    <row r="6" spans="1:9" x14ac:dyDescent="0.2">
      <c r="A6">
        <f t="shared" si="3"/>
        <v>2021</v>
      </c>
      <c r="B6" t="s">
        <v>3</v>
      </c>
      <c r="C6">
        <v>1.2187086012479E-2</v>
      </c>
      <c r="D6">
        <v>8.3090098899612393E-3</v>
      </c>
      <c r="E6" s="3">
        <f t="shared" si="0"/>
        <v>0.68178807316639978</v>
      </c>
      <c r="F6" s="3">
        <f t="shared" si="1"/>
        <v>0.31821192683360022</v>
      </c>
      <c r="G6">
        <v>1.40081568480103E-2</v>
      </c>
      <c r="H6">
        <f t="shared" si="2"/>
        <v>9.5505942660176497E-3</v>
      </c>
    </row>
    <row r="7" spans="1:9" x14ac:dyDescent="0.2">
      <c r="A7">
        <f t="shared" si="3"/>
        <v>2022</v>
      </c>
      <c r="B7" t="s">
        <v>3</v>
      </c>
      <c r="C7">
        <v>1.1890557769748801E-2</v>
      </c>
      <c r="D7">
        <v>7.9485825297353797E-3</v>
      </c>
      <c r="E7" s="3">
        <f t="shared" si="0"/>
        <v>0.66847852587350076</v>
      </c>
      <c r="F7" s="3">
        <f t="shared" si="1"/>
        <v>0.33152147412649924</v>
      </c>
      <c r="G7">
        <v>1.40081568480103E-2</v>
      </c>
      <c r="H7">
        <f t="shared" si="2"/>
        <v>9.3641520399627108E-3</v>
      </c>
    </row>
    <row r="8" spans="1:9" x14ac:dyDescent="0.2">
      <c r="A8">
        <f t="shared" si="3"/>
        <v>2023</v>
      </c>
      <c r="B8" t="s">
        <v>3</v>
      </c>
      <c r="C8">
        <v>1.1610588168792499E-2</v>
      </c>
      <c r="D8">
        <v>7.6606496742917798E-3</v>
      </c>
      <c r="E8" s="3">
        <f t="shared" si="0"/>
        <v>0.65979858754119325</v>
      </c>
      <c r="F8" s="3">
        <f t="shared" si="1"/>
        <v>0.34020141245880675</v>
      </c>
      <c r="G8">
        <v>1.40081568480103E-2</v>
      </c>
      <c r="H8">
        <f t="shared" si="2"/>
        <v>9.2425621023726895E-3</v>
      </c>
    </row>
    <row r="9" spans="1:9" x14ac:dyDescent="0.2">
      <c r="A9">
        <f t="shared" si="3"/>
        <v>2024</v>
      </c>
      <c r="B9" t="s">
        <v>3</v>
      </c>
      <c r="C9">
        <v>1.1345430566982E-2</v>
      </c>
      <c r="D9">
        <v>7.4096598762767299E-3</v>
      </c>
      <c r="E9" s="3">
        <f t="shared" si="0"/>
        <v>0.65309640145704717</v>
      </c>
      <c r="F9" s="3">
        <f t="shared" si="1"/>
        <v>0.34690359854295283</v>
      </c>
      <c r="G9">
        <v>1.40081568480103E-2</v>
      </c>
      <c r="H9">
        <f t="shared" si="2"/>
        <v>9.1486768284814186E-3</v>
      </c>
    </row>
    <row r="10" spans="1:9" x14ac:dyDescent="0.2">
      <c r="A10">
        <f t="shared" si="3"/>
        <v>2025</v>
      </c>
      <c r="B10" t="s">
        <v>3</v>
      </c>
      <c r="C10">
        <v>1.1095250622686702E-2</v>
      </c>
      <c r="D10">
        <v>7.1824303426136103E-3</v>
      </c>
      <c r="E10" s="3">
        <f t="shared" si="0"/>
        <v>0.64734277637023696</v>
      </c>
      <c r="F10" s="3">
        <f t="shared" si="1"/>
        <v>0.35265722362976304</v>
      </c>
      <c r="G10">
        <v>1.40081568480103E-2</v>
      </c>
      <c r="H10">
        <f t="shared" si="2"/>
        <v>9.0680791458207354E-3</v>
      </c>
    </row>
    <row r="11" spans="1:9" x14ac:dyDescent="0.2">
      <c r="A11">
        <f t="shared" si="3"/>
        <v>2026</v>
      </c>
      <c r="B11" t="s">
        <v>3</v>
      </c>
      <c r="C11">
        <v>1.0860238996860502E-2</v>
      </c>
      <c r="D11">
        <v>6.9738291726747399E-3</v>
      </c>
      <c r="E11" s="3">
        <f t="shared" si="0"/>
        <v>0.64214325068635669</v>
      </c>
      <c r="F11" s="3">
        <f t="shared" si="1"/>
        <v>0.35785674931364331</v>
      </c>
      <c r="G11">
        <v>1.40081568480103E-2</v>
      </c>
      <c r="H11">
        <f t="shared" si="2"/>
        <v>8.9952433745056817E-3</v>
      </c>
    </row>
    <row r="12" spans="1:9" x14ac:dyDescent="0.2">
      <c r="A12">
        <f t="shared" si="3"/>
        <v>2027</v>
      </c>
      <c r="B12" t="s">
        <v>3</v>
      </c>
      <c r="C12">
        <v>1.0639995485582601E-2</v>
      </c>
      <c r="D12">
        <v>6.7814858536955199E-3</v>
      </c>
      <c r="E12" s="3">
        <f t="shared" si="0"/>
        <v>0.6373579634394172</v>
      </c>
      <c r="F12" s="3">
        <f t="shared" si="1"/>
        <v>0.3626420365605828</v>
      </c>
      <c r="G12">
        <v>1.40081568480103E-2</v>
      </c>
      <c r="H12">
        <f t="shared" si="2"/>
        <v>8.9282103201877711E-3</v>
      </c>
    </row>
    <row r="13" spans="1:9" x14ac:dyDescent="0.2">
      <c r="A13">
        <f t="shared" si="3"/>
        <v>2028</v>
      </c>
      <c r="B13" t="s">
        <v>3</v>
      </c>
      <c r="C13">
        <v>1.0433635292974801E-2</v>
      </c>
      <c r="D13">
        <v>6.6033759261525807E-3</v>
      </c>
      <c r="E13" s="3">
        <f t="shared" si="0"/>
        <v>0.63289311354392275</v>
      </c>
      <c r="F13" s="3">
        <f t="shared" si="1"/>
        <v>0.36710688645607725</v>
      </c>
      <c r="G13">
        <v>1.40081568480103E-2</v>
      </c>
      <c r="H13">
        <f t="shared" si="2"/>
        <v>8.8656660025488616E-3</v>
      </c>
    </row>
    <row r="14" spans="1:9" x14ac:dyDescent="0.2">
      <c r="A14">
        <v>2017</v>
      </c>
      <c r="B14" t="s">
        <v>2</v>
      </c>
      <c r="C14" s="1">
        <v>3.2787790022101498E-2</v>
      </c>
      <c r="E14" s="3"/>
      <c r="F14" s="3"/>
      <c r="G14">
        <v>1.82725427182239E-2</v>
      </c>
      <c r="H14">
        <v>1.82725427182239E-2</v>
      </c>
      <c r="I14">
        <v>1.82725427182239E-2</v>
      </c>
    </row>
    <row r="15" spans="1:9" x14ac:dyDescent="0.2">
      <c r="A15">
        <v>2018</v>
      </c>
      <c r="B15" t="s">
        <v>2</v>
      </c>
      <c r="C15" s="2">
        <v>3.1579097648685703E-2</v>
      </c>
      <c r="D15">
        <v>2.8135100242857602E-2</v>
      </c>
      <c r="E15" s="3">
        <f>(D15/C15)</f>
        <v>0.89094060114882867</v>
      </c>
      <c r="F15" s="3">
        <f>1-E15</f>
        <v>0.10905939885117133</v>
      </c>
      <c r="G15">
        <v>1.82725427182239E-2</v>
      </c>
      <c r="H15">
        <f>G15*E15</f>
        <v>1.6279750193892054E-2</v>
      </c>
      <c r="I15">
        <v>1.5965121875575802E-2</v>
      </c>
    </row>
    <row r="16" spans="1:9" x14ac:dyDescent="0.2">
      <c r="A16">
        <f>A15+1</f>
        <v>2019</v>
      </c>
      <c r="B16" t="s">
        <v>2</v>
      </c>
      <c r="C16" s="2">
        <v>3.0588987074976301E-2</v>
      </c>
      <c r="D16">
        <v>1.9839066075037201E-2</v>
      </c>
      <c r="E16" s="3">
        <f t="shared" ref="E16:E25" si="4">(D16/C16)</f>
        <v>0.64856891228238134</v>
      </c>
      <c r="F16" s="3">
        <f t="shared" ref="F16:F25" si="5">1-E16</f>
        <v>0.35143108771761866</v>
      </c>
      <c r="G16">
        <v>1.82725427182239E-2</v>
      </c>
      <c r="H16">
        <f t="shared" ref="H16:H25" si="6">G16*E16</f>
        <v>1.1851003155391822E-2</v>
      </c>
      <c r="I16">
        <v>1.44860853027374E-2</v>
      </c>
    </row>
    <row r="17" spans="1:8" x14ac:dyDescent="0.2">
      <c r="A17">
        <f t="shared" ref="A17:A25" si="7">A16+1</f>
        <v>2020</v>
      </c>
      <c r="B17" t="s">
        <v>2</v>
      </c>
      <c r="C17" s="2">
        <v>2.9814133834596E-2</v>
      </c>
      <c r="D17">
        <v>1.6800677003898801E-2</v>
      </c>
      <c r="E17" s="3">
        <f t="shared" si="4"/>
        <v>0.56351383867484617</v>
      </c>
      <c r="F17" s="3">
        <f t="shared" si="5"/>
        <v>0.43648616132515383</v>
      </c>
      <c r="G17">
        <v>1.82725427182239E-2</v>
      </c>
      <c r="H17">
        <f t="shared" si="6"/>
        <v>1.0296830689496458E-2</v>
      </c>
    </row>
    <row r="18" spans="1:8" x14ac:dyDescent="0.2">
      <c r="A18">
        <f t="shared" si="7"/>
        <v>2021</v>
      </c>
      <c r="B18" t="s">
        <v>2</v>
      </c>
      <c r="C18" s="2">
        <v>2.90181068697038E-2</v>
      </c>
      <c r="D18">
        <v>1.566215405568E-2</v>
      </c>
      <c r="E18" s="3">
        <f t="shared" si="4"/>
        <v>0.53973727941680405</v>
      </c>
      <c r="F18" s="3">
        <f t="shared" si="5"/>
        <v>0.46026272058319595</v>
      </c>
      <c r="G18">
        <v>1.82725427182239E-2</v>
      </c>
      <c r="H18">
        <f t="shared" si="6"/>
        <v>9.8623724947615003E-3</v>
      </c>
    </row>
    <row r="19" spans="1:8" x14ac:dyDescent="0.2">
      <c r="A19">
        <f t="shared" si="7"/>
        <v>2022</v>
      </c>
      <c r="B19" t="s">
        <v>2</v>
      </c>
      <c r="C19" s="2">
        <v>2.8265059218668301E-2</v>
      </c>
      <c r="D19">
        <v>1.51154458936376E-2</v>
      </c>
      <c r="E19" s="3">
        <f t="shared" si="4"/>
        <v>0.53477495931281327</v>
      </c>
      <c r="F19" s="3">
        <f t="shared" si="5"/>
        <v>0.46522504068718673</v>
      </c>
      <c r="G19">
        <v>1.82725427182239E-2</v>
      </c>
      <c r="H19">
        <f t="shared" si="6"/>
        <v>9.7716982886798288E-3</v>
      </c>
    </row>
    <row r="20" spans="1:8" x14ac:dyDescent="0.2">
      <c r="A20">
        <f t="shared" si="7"/>
        <v>2023</v>
      </c>
      <c r="B20" t="s">
        <v>2</v>
      </c>
      <c r="C20" s="2">
        <v>2.7565395489184099E-2</v>
      </c>
      <c r="D20">
        <v>1.4778023759344601E-2</v>
      </c>
      <c r="E20" s="3">
        <f t="shared" si="4"/>
        <v>0.53610780825339832</v>
      </c>
      <c r="F20" s="3">
        <f t="shared" si="5"/>
        <v>0.46389219174660168</v>
      </c>
      <c r="G20">
        <v>1.82725427182239E-2</v>
      </c>
      <c r="H20">
        <f t="shared" si="6"/>
        <v>9.7960528278836084E-3</v>
      </c>
    </row>
    <row r="21" spans="1:8" x14ac:dyDescent="0.2">
      <c r="A21">
        <f t="shared" si="7"/>
        <v>2024</v>
      </c>
      <c r="B21" t="s">
        <v>2</v>
      </c>
      <c r="C21" s="2">
        <v>2.6914292972617201E-2</v>
      </c>
      <c r="D21">
        <v>1.4520406256873E-2</v>
      </c>
      <c r="E21" s="3">
        <f t="shared" si="4"/>
        <v>0.53950539483411908</v>
      </c>
      <c r="F21" s="3">
        <f t="shared" si="5"/>
        <v>0.46049460516588092</v>
      </c>
      <c r="G21">
        <v>1.82725427182239E-2</v>
      </c>
      <c r="H21">
        <f t="shared" si="6"/>
        <v>9.8581353738186918E-3</v>
      </c>
    </row>
    <row r="22" spans="1:8" x14ac:dyDescent="0.2">
      <c r="A22">
        <f t="shared" si="7"/>
        <v>2025</v>
      </c>
      <c r="B22" t="s">
        <v>2</v>
      </c>
      <c r="C22" s="2">
        <v>2.6306997857149003E-2</v>
      </c>
      <c r="D22">
        <v>1.4286613409233101E-2</v>
      </c>
      <c r="E22" s="3">
        <f t="shared" si="4"/>
        <v>0.54307274006755091</v>
      </c>
      <c r="F22" s="3">
        <f t="shared" si="5"/>
        <v>0.45692725993244909</v>
      </c>
      <c r="G22">
        <v>1.82725427182239E-2</v>
      </c>
      <c r="H22">
        <f t="shared" si="6"/>
        <v>9.9233198419872281E-3</v>
      </c>
    </row>
    <row r="23" spans="1:8" x14ac:dyDescent="0.2">
      <c r="A23">
        <f t="shared" si="7"/>
        <v>2026</v>
      </c>
      <c r="B23" t="s">
        <v>2</v>
      </c>
      <c r="C23" s="2">
        <v>2.5739098055982401E-2</v>
      </c>
      <c r="D23">
        <v>1.40547454445504E-2</v>
      </c>
      <c r="E23" s="3">
        <f t="shared" si="4"/>
        <v>0.54604654032481648</v>
      </c>
      <c r="F23" s="3">
        <f t="shared" si="5"/>
        <v>0.45395345967518352</v>
      </c>
      <c r="G23">
        <v>1.82725427182239E-2</v>
      </c>
      <c r="H23">
        <f t="shared" si="6"/>
        <v>9.9776587342235781E-3</v>
      </c>
    </row>
    <row r="24" spans="1:8" x14ac:dyDescent="0.2">
      <c r="A24">
        <f t="shared" si="7"/>
        <v>2027</v>
      </c>
      <c r="B24" t="s">
        <v>2</v>
      </c>
      <c r="C24" s="2">
        <v>2.5205996833043399E-2</v>
      </c>
      <c r="D24">
        <v>1.3818110070874301E-2</v>
      </c>
      <c r="E24" s="3">
        <f t="shared" si="4"/>
        <v>0.54820724458552939</v>
      </c>
      <c r="F24" s="3">
        <f t="shared" si="5"/>
        <v>0.45179275541447061</v>
      </c>
      <c r="G24">
        <v>1.82725427182239E-2</v>
      </c>
      <c r="H24">
        <f t="shared" si="6"/>
        <v>1.0017140295128903E-2</v>
      </c>
    </row>
    <row r="25" spans="1:8" x14ac:dyDescent="0.2">
      <c r="A25">
        <f t="shared" si="7"/>
        <v>2028</v>
      </c>
      <c r="B25" t="s">
        <v>2</v>
      </c>
      <c r="C25" s="2">
        <v>2.4703709611838903E-2</v>
      </c>
      <c r="D25">
        <v>1.35745787115577E-2</v>
      </c>
      <c r="E25" s="3">
        <f t="shared" si="4"/>
        <v>0.5494955585557999</v>
      </c>
      <c r="F25" s="3">
        <f t="shared" si="5"/>
        <v>0.4505044414442001</v>
      </c>
      <c r="G25">
        <v>1.82725427182239E-2</v>
      </c>
      <c r="H25">
        <f t="shared" si="6"/>
        <v>1.0040681067185156E-2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option_1</vt:lpstr>
      <vt:lpstr>option_2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2022-09-19T18:34:35Z</dcterms:created>
  <dcterms:modified xsi:type="dcterms:W3CDTF">2022-09-23T20:43:16Z</dcterms:modified>
</cp:coreProperties>
</file>