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ross3\Repos\k01\epi_model_HIV_TB\param_files\"/>
    </mc:Choice>
  </mc:AlternateContent>
  <xr:revisionPtr revIDLastSave="0" documentId="13_ncr:1_{FFA349A2-841F-423C-8734-5ECB45D36951}" xr6:coauthVersionLast="45" xr6:coauthVersionMax="45" xr10:uidLastSave="{00000000-0000-0000-0000-000000000000}"/>
  <bookViews>
    <workbookView xWindow="38280" yWindow="-120" windowWidth="38640" windowHeight="21240" activeTab="2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4" i="1" l="1"/>
  <c r="K118" i="1"/>
  <c r="K120" i="1" s="1"/>
  <c r="K122" i="1" s="1"/>
  <c r="K117" i="1"/>
  <c r="K125" i="1" s="1"/>
  <c r="K123" i="1"/>
  <c r="K188" i="1"/>
  <c r="K189" i="1"/>
  <c r="K190" i="1"/>
  <c r="K194" i="1"/>
  <c r="K187" i="1"/>
  <c r="K184" i="1"/>
  <c r="K192" i="1" s="1"/>
  <c r="K185" i="1"/>
  <c r="K193" i="1" s="1"/>
  <c r="K186" i="1"/>
  <c r="K183" i="1"/>
  <c r="K191" i="1" s="1"/>
  <c r="K119" i="1" l="1"/>
  <c r="K126" i="1"/>
  <c r="K128" i="1"/>
  <c r="K130" i="1" s="1"/>
  <c r="K132" i="1" s="1"/>
  <c r="K134" i="1" s="1"/>
  <c r="K136" i="1" s="1"/>
  <c r="K138" i="1" s="1"/>
  <c r="K140" i="1" s="1"/>
  <c r="K142" i="1" s="1"/>
  <c r="K144" i="1" s="1"/>
  <c r="K146" i="1" s="1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K148" i="1" l="1"/>
  <c r="K150" i="1" s="1"/>
  <c r="K152" i="1" s="1"/>
  <c r="K154" i="1" s="1"/>
  <c r="K156" i="1" s="1"/>
  <c r="K158" i="1" s="1"/>
  <c r="K160" i="1" s="1"/>
  <c r="K162" i="1" s="1"/>
  <c r="K164" i="1" s="1"/>
  <c r="K166" i="1" s="1"/>
  <c r="K168" i="1" s="1"/>
  <c r="K170" i="1" s="1"/>
  <c r="K172" i="1" s="1"/>
  <c r="K174" i="1" s="1"/>
  <c r="K176" i="1" s="1"/>
  <c r="K178" i="1" s="1"/>
  <c r="K127" i="1"/>
  <c r="K129" i="1" s="1"/>
  <c r="K133" i="1" s="1"/>
  <c r="K135" i="1" s="1"/>
  <c r="K137" i="1" s="1"/>
  <c r="K139" i="1" s="1"/>
  <c r="K141" i="1" s="1"/>
  <c r="K143" i="1" s="1"/>
  <c r="K145" i="1" s="1"/>
  <c r="K121" i="1"/>
  <c r="I62" i="6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47" i="1" l="1"/>
  <c r="K149" i="1" s="1"/>
  <c r="K151" i="1" s="1"/>
  <c r="K153" i="1" s="1"/>
  <c r="K155" i="1" s="1"/>
  <c r="K157" i="1" s="1"/>
  <c r="K159" i="1" s="1"/>
  <c r="K161" i="1" s="1"/>
  <c r="K163" i="1" s="1"/>
  <c r="K165" i="1" s="1"/>
  <c r="K167" i="1" s="1"/>
  <c r="K169" i="1" s="1"/>
  <c r="K171" i="1" s="1"/>
  <c r="K173" i="1" s="1"/>
  <c r="K175" i="1" s="1"/>
  <c r="K177" i="1" s="1"/>
  <c r="K106" i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<sst xmlns="http://schemas.openxmlformats.org/spreadsheetml/2006/main" count="940" uniqueCount="301">
  <si>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</si>
  <si>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</si>
  <si>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</si>
  <si>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</si>
  <si>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</si>
  <si>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</si>
  <si>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</si>
  <si>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</si>
  <si>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</si>
  <si>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</si>
  <si>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</si>
  <si>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</si>
  <si>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</si>
  <si>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</si>
  <si>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</si>
  <si>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</si>
  <si>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</si>
  <si>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</si>
  <si>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</si>
  <si>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</si>
  <si>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</si>
  <si>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</si>
  <si>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</si>
  <si>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</si>
  <si>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</si>
  <si>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</si>
  <si>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</si>
  <si>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</si>
  <si>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</si>
  <si>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</si>
  <si>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</si>
  <si>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</si>
  <si>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</si>
  <si>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</si>
  <si>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</si>
  <si>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</si>
  <si>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</si>
  <si>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</si>
  <si>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</si>
  <si>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</si>
  <si>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</si>
  <si>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</si>
  <si>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</si>
  <si>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</si>
  <si>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</si>
  <si>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</si>
  <si>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</si>
  <si>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</si>
  <si>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</si>
  <si>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</si>
  <si>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</si>
  <si>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</si>
  <si>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</si>
  <si>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</si>
  <si>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</si>
  <si>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</si>
  <si>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</si>
  <si>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</si>
  <si>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</si>
  <si>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</si>
  <si>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</si>
  <si>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</si>
  <si>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</si>
  <si>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</si>
  <si>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</si>
  <si>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</si>
  <si>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</si>
  <si>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</si>
  <si>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</si>
  <si>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</si>
  <si>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</si>
  <si>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</si>
  <si>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</si>
  <si>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</si>
  <si>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</si>
  <si>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</si>
  <si>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</si>
  <si>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</si>
  <si>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</si>
  <si>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</si>
  <si>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</si>
  <si>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</si>
  <si>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</si>
  <si>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</si>
  <si>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</si>
  <si>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</si>
  <si>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</si>
  <si>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</si>
  <si>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</si>
  <si>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</si>
  <si>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</si>
  <si>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</si>
  <si>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</si>
  <si>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</si>
  <si>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</si>
  <si>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</si>
  <si>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</si>
  <si>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</si>
  <si>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</si>
  <si>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</si>
  <si>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</si>
  <si>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</si>
  <si>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</si>
  <si>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</si>
  <si>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</si>
  <si>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</si>
  <si>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</si>
  <si>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</si>
  <si>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</si>
  <si>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</si>
  <si>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</si>
  <si>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</si>
  <si>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</si>
  <si>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</si>
  <si>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</si>
  <si>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</si>
  <si>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</si>
  <si>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</si>
  <si>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</si>
  <si>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</si>
  <si>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</si>
  <si>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</si>
  <si>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</si>
  <si>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</si>
  <si>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</si>
  <si>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</si>
  <si>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</si>
  <si>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</si>
  <si>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</si>
  <si>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</si>
  <si>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</si>
  <si>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</si>
  <si>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</si>
  <si>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</si>
  <si>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</si>
  <si>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</si>
  <si>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</si>
  <si>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</si>
  <si>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</si>
  <si>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</si>
  <si>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</si>
  <si>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</si>
  <si>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</si>
  <si>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</si>
  <si>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</si>
  <si>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</si>
  <si>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</si>
  <si>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</si>
  <si>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</si>
  <si>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</si>
  <si>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</si>
  <si>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</si>
  <si>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</si>
  <si>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</si>
  <si>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</si>
  <si>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</si>
  <si>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</si>
  <si>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</si>
  <si>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</si>
  <si>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</si>
  <si>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</si>
  <si>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</si>
  <si>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</si>
  <si>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</si>
  <si>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</si>
  <si>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</si>
  <si>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</si>
  <si>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</si>
  <si>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</si>
  <si>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</si>
  <si>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</si>
  <si>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</si>
  <si>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</si>
  <si>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</si>
  <si>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</si>
  <si>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</si>
  <si>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</si>
  <si>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</si>
  <si>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</si>
  <si>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</si>
  <si>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</si>
  <si>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</si>
  <si>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</si>
  <si>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</si>
  <si>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</si>
  <si>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</si>
  <si>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</si>
  <si>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</si>
  <si>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</si>
  <si>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</si>
  <si>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</si>
  <si>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</si>
  <si>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</si>
  <si>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</si>
  <si>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</si>
  <si>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</si>
  <si>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</si>
  <si>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</si>
  <si>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</si>
  <si>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</si>
  <si>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</si>
  <si>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</si>
  <si>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</si>
  <si>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</si>
  <si>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</si>
  <si>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</si>
  <si>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</si>
  <si>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</si>
  <si>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</si>
  <si>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</si>
  <si>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</si>
  <si>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</si>
  <si>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</si>
  <si>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</si>
  <si>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</si>
  <si>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</si>
  <si>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</si>
  <si>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</si>
  <si>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</si>
  <si>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</si>
  <si>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</si>
  <si>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</si>
  <si>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</si>
  <si>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</si>
  <si>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</si>
  <si>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</si>
  <si>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</si>
  <si>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</si>
  <si>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</si>
  <si>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</si>
  <si>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</si>
  <si>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</si>
  <si>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</si>
  <si>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</si>
  <si>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</si>
  <si>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</si>
  <si>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</si>
  <si>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</si>
  <si>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</si>
  <si>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</si>
  <si>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</si>
  <si>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</si>
  <si>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</si>
  <si>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</si>
  <si>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</si>
  <si>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</si>
  <si>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</si>
  <si>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</si>
  <si>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</si>
  <si>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</si>
  <si>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</si>
  <si>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</si>
  <si>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</si>
  <si>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</si>
  <si>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</si>
  <si>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</si>
  <si>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</si>
  <si>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</si>
  <si>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</si>
  <si>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</si>
  <si>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</si>
  <si>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</si>
  <si>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</si>
  <si>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</si>
  <si>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</si>
  <si>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</si>
  <si>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</si>
  <si>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</si>
  <si>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</si>
  <si>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</si>
  <si>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</si>
  <si>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</si>
  <si>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</si>
  <si>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</si>
  <si>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</si>
  <si>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</si>
  <si>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</si>
  <si>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</si>
  <si>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</si>
  <si>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</si>
  <si>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</si>
  <si>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</si>
  <si>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</si>
  <si>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</si>
  <si>
    <t>Excess mortality rate HIV+ CD4 &lt;200 (No active TB) - Male</t>
  </si>
  <si>
    <t>Excess mortality rate HIV+ CD4 &lt;200 (No active TB) - Female</t>
  </si>
  <si>
    <t>Excess mortality HIV+ CD4 &gt;200 (No active TB) - Male</t>
  </si>
  <si>
    <t>Excess mortality HIV+ CD4 &gt;200 (No active TB) - Female</t>
  </si>
  <si>
    <t>Excess mortality HIV+ on ART (No active TB) - Male</t>
  </si>
  <si>
    <t>Excess mortality HIV+ on ART (No active TB) - Female</t>
  </si>
  <si>
    <t>Excess mortality due to active TB (HIV negative) - Male</t>
  </si>
  <si>
    <t>Excess mortality due to active TB (HIV negative) - Female</t>
  </si>
  <si>
    <t>Excess mortality due to active TB (HIV + CD4 &lt;200) - Male</t>
  </si>
  <si>
    <t>Excess mortality due to active TB (HIV + CD4 &lt;200) - Female</t>
  </si>
  <si>
    <t>Excess mortality due to active TB (HIV + CD4 &gt;200) - Male</t>
  </si>
  <si>
    <t>Excess mortality due to active TB (HIV + CD4 &gt;200) - Female</t>
  </si>
  <si>
    <t>Excess mortality due to active TB (HIV + on ART) - Male</t>
  </si>
  <si>
    <t>Excess mortality due to active TB (HIV + on ART) - Female</t>
  </si>
  <si>
    <t>Background mortality rate (HIV negative and no active TB)-Male</t>
  </si>
  <si>
    <t>Background mortality rate (HIV negative and no active TB)- Female</t>
  </si>
  <si>
    <t>Jen to input these as proportion of the population in the 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</si>
</sst>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="161" zoomScaleNormal="161" workbookViewId="0">
      <pane xSplit="10" ySplit="1" topLeftCell="K136" activePane="bottomRight" state="frozen"/>
      <selection pane="topRight" activeCell="I1" sqref="I1"/>
      <selection pane="bottomLeft" activeCell="A2" sqref="A2"/>
      <selection pane="bottomRight" activeCell="K102" sqref="K102"/>
    </sheetView>
  </sheetViews>
  <sheetFormatPr defaultColWidth="8.796875" defaultRowHeight="14.25" x14ac:dyDescent="0.4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796875" style="9" customWidth="1"/>
    <col min="13" max="13" width="20.46484375" style="9" customWidth="1"/>
    <col min="14" max="14" width="28.6640625" style="9" customWidth="1"/>
    <col min="15" max="15" width="29" style="10" customWidth="1"/>
    <col min="16" max="16384" width="8.796875" style="10"/>
  </cols>
  <sheetData>
    <row r="1" spans="1:15" s="7" customFormat="1" ht="31.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5.75" x14ac:dyDescent="0.45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5.75" x14ac:dyDescent="0.45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5.75" x14ac:dyDescent="0.45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5.75" x14ac:dyDescent="0.45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1.5" x14ac:dyDescent="0.45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1.5" x14ac:dyDescent="0.45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5.75" x14ac:dyDescent="0.45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1.5" x14ac:dyDescent="0.45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1.5" x14ac:dyDescent="0.45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5.75" x14ac:dyDescent="0.45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47.25" x14ac:dyDescent="0.45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47.25" x14ac:dyDescent="0.45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47.25" x14ac:dyDescent="0.45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30">
        <v>0</v>
      </c>
      <c r="O14" s="10" t="s">
        <v>44</v>
      </c>
    </row>
    <row r="15" spans="1:15" ht="47.25" x14ac:dyDescent="0.45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30">
        <v>0</v>
      </c>
      <c r="O15" s="10" t="s">
        <v>44</v>
      </c>
    </row>
    <row r="16" spans="1:15" ht="63" x14ac:dyDescent="0.45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63" x14ac:dyDescent="0.45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63" x14ac:dyDescent="0.45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63" x14ac:dyDescent="0.45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47.25" x14ac:dyDescent="0.45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47.25" x14ac:dyDescent="0.45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3" x14ac:dyDescent="0.45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3" x14ac:dyDescent="0.45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3" x14ac:dyDescent="0.45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3" x14ac:dyDescent="0.45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3" x14ac:dyDescent="0.45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3" x14ac:dyDescent="0.45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3" x14ac:dyDescent="0.45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3" x14ac:dyDescent="0.45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47.25" x14ac:dyDescent="0.45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47.25" x14ac:dyDescent="0.45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63" x14ac:dyDescent="0.45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63" x14ac:dyDescent="0.45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63" x14ac:dyDescent="0.45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63" x14ac:dyDescent="0.45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47.25" x14ac:dyDescent="0.45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47.25" x14ac:dyDescent="0.45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47.25" x14ac:dyDescent="0.45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47.25" x14ac:dyDescent="0.45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47.25" x14ac:dyDescent="0.45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47.25" x14ac:dyDescent="0.45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47.25" x14ac:dyDescent="0.45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47.25" x14ac:dyDescent="0.45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47.25" x14ac:dyDescent="0.45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47.25" x14ac:dyDescent="0.45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63" x14ac:dyDescent="0.45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63" x14ac:dyDescent="0.45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3" x14ac:dyDescent="0.45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3" x14ac:dyDescent="0.45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3" x14ac:dyDescent="0.45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3" x14ac:dyDescent="0.45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3" x14ac:dyDescent="0.45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3" x14ac:dyDescent="0.45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47.25" x14ac:dyDescent="0.45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47.25" x14ac:dyDescent="0.45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47.25" x14ac:dyDescent="0.45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47.25" x14ac:dyDescent="0.45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47.25" x14ac:dyDescent="0.45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47.25" x14ac:dyDescent="0.45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47.25" x14ac:dyDescent="0.45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47.25" x14ac:dyDescent="0.45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47.25" x14ac:dyDescent="0.45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47.25" x14ac:dyDescent="0.45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47.25" x14ac:dyDescent="0.45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63" x14ac:dyDescent="0.45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47.25" x14ac:dyDescent="0.45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63" x14ac:dyDescent="0.45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47.25" x14ac:dyDescent="0.45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47.25" x14ac:dyDescent="0.45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3" x14ac:dyDescent="0.45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3" x14ac:dyDescent="0.45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3" x14ac:dyDescent="0.45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3" x14ac:dyDescent="0.45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3" x14ac:dyDescent="0.45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3" x14ac:dyDescent="0.45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3" x14ac:dyDescent="0.45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3" x14ac:dyDescent="0.45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47.25" x14ac:dyDescent="0.45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47.25" x14ac:dyDescent="0.45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47.25" x14ac:dyDescent="0.45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63" x14ac:dyDescent="0.45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47.25" x14ac:dyDescent="0.45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63" x14ac:dyDescent="0.45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47.25" x14ac:dyDescent="0.45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47.25" x14ac:dyDescent="0.45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28.5" x14ac:dyDescent="0.45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28.5" x14ac:dyDescent="0.45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1.5" x14ac:dyDescent="0.45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1.5" x14ac:dyDescent="0.45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1.5" x14ac:dyDescent="0.45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1.5" x14ac:dyDescent="0.45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1.5" x14ac:dyDescent="0.45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1.5" x14ac:dyDescent="0.45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28.5" x14ac:dyDescent="0.45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5.75" x14ac:dyDescent="0.45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5.75" x14ac:dyDescent="0.45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5.75" x14ac:dyDescent="0.45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1.5" x14ac:dyDescent="0.45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1.5" x14ac:dyDescent="0.45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1.5" x14ac:dyDescent="0.45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1.5" x14ac:dyDescent="0.45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1.5" x14ac:dyDescent="0.45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1.5" x14ac:dyDescent="0.45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1.5" x14ac:dyDescent="0.45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1.5" x14ac:dyDescent="0.45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1.5" x14ac:dyDescent="0.45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1.5" x14ac:dyDescent="0.45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1.5" x14ac:dyDescent="0.45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1.5" x14ac:dyDescent="0.45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1.5" x14ac:dyDescent="0.45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1.5" x14ac:dyDescent="0.45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1.5" x14ac:dyDescent="0.45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1" ht="31.5" x14ac:dyDescent="0.45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1" ht="31.5" x14ac:dyDescent="0.45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1" ht="42.75" x14ac:dyDescent="0.45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23">
        <v>0.02</v>
      </c>
    </row>
    <row r="116" spans="1:11" ht="47.25" x14ac:dyDescent="0.45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23">
        <v>0.02</v>
      </c>
    </row>
    <row r="117" spans="1:11" ht="47.25" x14ac:dyDescent="0.45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23">
        <f>K115*1.05</f>
        <v>2.1000000000000001E-2</v>
      </c>
    </row>
    <row r="118" spans="1:11" ht="47.25" x14ac:dyDescent="0.45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23">
        <f t="shared" ref="K118:K122" si="9">K116*1.05</f>
        <v>2.1000000000000001E-2</v>
      </c>
    </row>
    <row r="119" spans="1:11" ht="47.25" x14ac:dyDescent="0.45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23">
        <f t="shared" si="9"/>
        <v>2.2050000000000004E-2</v>
      </c>
    </row>
    <row r="120" spans="1:11" ht="47.25" x14ac:dyDescent="0.45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23">
        <f t="shared" si="9"/>
        <v>2.2050000000000004E-2</v>
      </c>
    </row>
    <row r="121" spans="1:11" ht="47.25" x14ac:dyDescent="0.45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23">
        <f t="shared" si="9"/>
        <v>2.3152500000000006E-2</v>
      </c>
    </row>
    <row r="122" spans="1:11" ht="47.25" x14ac:dyDescent="0.45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23">
        <f t="shared" si="9"/>
        <v>2.3152500000000006E-2</v>
      </c>
    </row>
    <row r="123" spans="1:11" ht="42.75" x14ac:dyDescent="0.45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23">
        <f>K115*1.1</f>
        <v>2.2000000000000002E-2</v>
      </c>
    </row>
    <row r="124" spans="1:11" ht="42.75" x14ac:dyDescent="0.45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23">
        <f t="shared" ref="K124:K125" si="10">K116*1.1</f>
        <v>2.2000000000000002E-2</v>
      </c>
    </row>
    <row r="125" spans="1:11" ht="47.25" x14ac:dyDescent="0.45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23">
        <f t="shared" si="10"/>
        <v>2.3100000000000002E-2</v>
      </c>
    </row>
    <row r="126" spans="1:11" ht="47.25" x14ac:dyDescent="0.45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23">
        <f>K118*1.1</f>
        <v>2.3100000000000002E-2</v>
      </c>
    </row>
    <row r="127" spans="1:11" ht="47.25" x14ac:dyDescent="0.45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23">
        <f t="shared" ref="K127:K154" si="11">K125*1.1</f>
        <v>2.5410000000000005E-2</v>
      </c>
    </row>
    <row r="128" spans="1:11" ht="47.25" x14ac:dyDescent="0.45">
      <c r="A128" s="20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23">
        <f t="shared" si="11"/>
        <v>2.5410000000000005E-2</v>
      </c>
    </row>
    <row r="129" spans="1:11" ht="42.75" x14ac:dyDescent="0.45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23">
        <f t="shared" si="11"/>
        <v>2.7951000000000007E-2</v>
      </c>
    </row>
    <row r="130" spans="1:11" ht="47.25" x14ac:dyDescent="0.45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2">CONCATENATE(C130, "_", E130, IF(E130&lt;&gt;"",",",""), F130, IF(F130&lt;&gt;"",",",""),  G130, IF(G130&lt;&gt;"",",",""),  H130, IF(I130&lt;&gt;"","(",""), I130, IF(I130&lt;&gt;"",")",""))</f>
        <v>mu_2,4,2</v>
      </c>
      <c r="K130" s="23">
        <f t="shared" si="11"/>
        <v>2.7951000000000007E-2</v>
      </c>
    </row>
    <row r="131" spans="1:11" ht="57" x14ac:dyDescent="0.45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2"/>
        <v>mu_3,1,1</v>
      </c>
      <c r="K131" s="23">
        <v>0.02</v>
      </c>
    </row>
    <row r="132" spans="1:11" ht="57" x14ac:dyDescent="0.45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2"/>
        <v>mu_3,1,2</v>
      </c>
      <c r="K132" s="23">
        <f t="shared" si="11"/>
        <v>3.0746100000000009E-2</v>
      </c>
    </row>
    <row r="133" spans="1:11" ht="57" x14ac:dyDescent="0.45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2"/>
        <v>mu_3,2,1</v>
      </c>
      <c r="K133" s="23">
        <f t="shared" si="11"/>
        <v>2.2000000000000002E-2</v>
      </c>
    </row>
    <row r="134" spans="1:11" ht="57" x14ac:dyDescent="0.45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2"/>
        <v>mu_3,2,2</v>
      </c>
      <c r="K134" s="23">
        <f t="shared" si="11"/>
        <v>3.3820710000000011E-2</v>
      </c>
    </row>
    <row r="135" spans="1:11" ht="57" x14ac:dyDescent="0.45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2"/>
        <v>mu_3,3,1</v>
      </c>
      <c r="K135" s="23">
        <f t="shared" si="11"/>
        <v>2.4200000000000003E-2</v>
      </c>
    </row>
    <row r="136" spans="1:11" ht="57" x14ac:dyDescent="0.45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2"/>
        <v>mu_3,3,2</v>
      </c>
      <c r="K136" s="23">
        <f t="shared" si="11"/>
        <v>3.7202781000000018E-2</v>
      </c>
    </row>
    <row r="137" spans="1:11" ht="57" x14ac:dyDescent="0.45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2"/>
        <v>mu_3,4,1</v>
      </c>
      <c r="K137" s="23">
        <f t="shared" si="11"/>
        <v>2.6620000000000005E-2</v>
      </c>
    </row>
    <row r="138" spans="1:11" ht="57" x14ac:dyDescent="0.45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2"/>
        <v>mu_3,4,2</v>
      </c>
      <c r="K138" s="23">
        <f t="shared" si="11"/>
        <v>4.092305910000002E-2</v>
      </c>
    </row>
    <row r="139" spans="1:11" ht="42.75" x14ac:dyDescent="0.45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2"/>
        <v>mu_4,1,1</v>
      </c>
      <c r="K139" s="23">
        <f t="shared" si="11"/>
        <v>2.9282000000000006E-2</v>
      </c>
    </row>
    <row r="140" spans="1:11" ht="47.25" x14ac:dyDescent="0.45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2"/>
        <v>mu_4,1,2</v>
      </c>
      <c r="K140" s="23">
        <f t="shared" si="11"/>
        <v>4.5015365010000023E-2</v>
      </c>
    </row>
    <row r="141" spans="1:11" ht="47.25" x14ac:dyDescent="0.45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2"/>
        <v>mu_4,2,1</v>
      </c>
      <c r="K141" s="23">
        <f t="shared" si="11"/>
        <v>3.2210200000000008E-2</v>
      </c>
    </row>
    <row r="142" spans="1:11" ht="47.25" x14ac:dyDescent="0.45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2"/>
        <v>mu_4,2,2</v>
      </c>
      <c r="K142" s="23">
        <f t="shared" si="11"/>
        <v>4.9516901511000029E-2</v>
      </c>
    </row>
    <row r="143" spans="1:11" ht="47.25" x14ac:dyDescent="0.45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2"/>
        <v>mu_4,3,1</v>
      </c>
      <c r="K143" s="23">
        <f t="shared" si="11"/>
        <v>3.5431220000000013E-2</v>
      </c>
    </row>
    <row r="144" spans="1:11" ht="47.25" x14ac:dyDescent="0.45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2"/>
        <v>mu_4,3,2</v>
      </c>
      <c r="K144" s="23">
        <f t="shared" si="11"/>
        <v>5.4468591662100038E-2</v>
      </c>
    </row>
    <row r="145" spans="1:11" ht="47.25" x14ac:dyDescent="0.45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2"/>
        <v>mu_4,4,1</v>
      </c>
      <c r="K145" s="23">
        <f t="shared" si="11"/>
        <v>3.8974342000000016E-2</v>
      </c>
    </row>
    <row r="146" spans="1:11" ht="47.25" x14ac:dyDescent="0.45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2"/>
        <v>mu_4,4,2</v>
      </c>
      <c r="K146" s="23">
        <f t="shared" si="11"/>
        <v>5.9915450828310048E-2</v>
      </c>
    </row>
    <row r="147" spans="1:11" ht="42.75" x14ac:dyDescent="0.45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2"/>
        <v>mu_5,1,1</v>
      </c>
      <c r="K147" s="23">
        <f>K145*1.05</f>
        <v>4.092305910000002E-2</v>
      </c>
    </row>
    <row r="148" spans="1:11" ht="42.75" x14ac:dyDescent="0.45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2"/>
        <v>mu_5,1,2</v>
      </c>
      <c r="K148" s="23">
        <f>K146*1.05</f>
        <v>6.2911223369725558E-2</v>
      </c>
    </row>
    <row r="149" spans="1:11" ht="47.25" x14ac:dyDescent="0.45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2"/>
        <v>mu_5,2,1</v>
      </c>
      <c r="K149" s="23">
        <f>K147*1.05</f>
        <v>4.2969212055000025E-2</v>
      </c>
    </row>
    <row r="150" spans="1:11" ht="47.25" x14ac:dyDescent="0.45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2"/>
        <v>mu_5,2,2</v>
      </c>
      <c r="K150" s="23">
        <f t="shared" si="11"/>
        <v>6.9202345706698115E-2</v>
      </c>
    </row>
    <row r="151" spans="1:11" ht="47.25" x14ac:dyDescent="0.45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2"/>
        <v>mu_5,3,1</v>
      </c>
      <c r="K151" s="23">
        <f t="shared" si="11"/>
        <v>4.7266133260500033E-2</v>
      </c>
    </row>
    <row r="152" spans="1:11" ht="47.25" x14ac:dyDescent="0.45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2"/>
        <v>mu_5,3,2</v>
      </c>
      <c r="K152" s="23">
        <f t="shared" si="11"/>
        <v>7.6122580277367929E-2</v>
      </c>
    </row>
    <row r="153" spans="1:11" ht="42.75" x14ac:dyDescent="0.45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2"/>
        <v>mu_5,4,1</v>
      </c>
      <c r="K153" s="23">
        <f t="shared" si="11"/>
        <v>5.1992746586550044E-2</v>
      </c>
    </row>
    <row r="154" spans="1:11" ht="42.75" x14ac:dyDescent="0.45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2"/>
        <v>mu_5,4,2</v>
      </c>
      <c r="K154" s="23">
        <f t="shared" si="11"/>
        <v>8.3734838305104725E-2</v>
      </c>
    </row>
    <row r="155" spans="1:11" ht="42.75" x14ac:dyDescent="0.45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2"/>
        <v>mu_6,1,1</v>
      </c>
      <c r="K155" s="23">
        <f>K153*1.3</f>
        <v>6.7590570562515065E-2</v>
      </c>
    </row>
    <row r="156" spans="1:11" ht="42.75" x14ac:dyDescent="0.45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2"/>
        <v>mu_6,1,2</v>
      </c>
      <c r="K156" s="23">
        <f t="shared" ref="K156:K162" si="14">K154*1.3</f>
        <v>0.10885528979663614</v>
      </c>
    </row>
    <row r="157" spans="1:11" ht="47.25" x14ac:dyDescent="0.45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2"/>
        <v>mu_6,2,1</v>
      </c>
      <c r="K157" s="23">
        <f t="shared" si="14"/>
        <v>8.7867741731269586E-2</v>
      </c>
    </row>
    <row r="158" spans="1:11" ht="47.25" x14ac:dyDescent="0.45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2"/>
        <v>mu_6,2,2</v>
      </c>
      <c r="K158" s="23">
        <f t="shared" si="14"/>
        <v>0.14151187673562698</v>
      </c>
    </row>
    <row r="159" spans="1:11" ht="47.25" x14ac:dyDescent="0.45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2"/>
        <v>mu_6,3,1</v>
      </c>
      <c r="K159" s="23">
        <f t="shared" si="14"/>
        <v>0.11422806425065046</v>
      </c>
    </row>
    <row r="160" spans="1:11" ht="47.25" x14ac:dyDescent="0.45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2"/>
        <v>mu_6,3,2</v>
      </c>
      <c r="K160" s="23">
        <f t="shared" si="14"/>
        <v>0.18396543975631507</v>
      </c>
    </row>
    <row r="161" spans="1:11" ht="42.75" x14ac:dyDescent="0.45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2"/>
        <v>mu_6,4,1</v>
      </c>
      <c r="K161" s="23">
        <f t="shared" si="14"/>
        <v>0.1484964835258456</v>
      </c>
    </row>
    <row r="162" spans="1:11" ht="42.75" x14ac:dyDescent="0.45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23">
        <f t="shared" si="14"/>
        <v>0.2391550716832096</v>
      </c>
    </row>
    <row r="163" spans="1:11" ht="42.75" x14ac:dyDescent="0.45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23">
        <f>K161*0.8</f>
        <v>0.11879718682067648</v>
      </c>
    </row>
    <row r="164" spans="1:11" ht="42.75" x14ac:dyDescent="0.45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23">
        <f t="shared" ref="K164:K170" si="16">K162*0.8</f>
        <v>0.19132405734656768</v>
      </c>
    </row>
    <row r="165" spans="1:11" ht="47.25" x14ac:dyDescent="0.45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23">
        <f t="shared" si="16"/>
        <v>9.5037749456541198E-2</v>
      </c>
    </row>
    <row r="166" spans="1:11" ht="47.25" x14ac:dyDescent="0.45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23">
        <f t="shared" si="16"/>
        <v>0.15305924587725417</v>
      </c>
    </row>
    <row r="167" spans="1:11" ht="47.25" x14ac:dyDescent="0.45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23">
        <f t="shared" si="16"/>
        <v>7.6030199565232964E-2</v>
      </c>
    </row>
    <row r="168" spans="1:11" ht="47.25" x14ac:dyDescent="0.45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23">
        <f t="shared" si="16"/>
        <v>0.12244739670180334</v>
      </c>
    </row>
    <row r="169" spans="1:11" ht="42.75" x14ac:dyDescent="0.45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23">
        <f t="shared" si="16"/>
        <v>6.0824159652186377E-2</v>
      </c>
    </row>
    <row r="170" spans="1:11" ht="47.25" x14ac:dyDescent="0.45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23">
        <f t="shared" si="16"/>
        <v>9.7957917361442673E-2</v>
      </c>
    </row>
    <row r="171" spans="1:11" ht="42.75" x14ac:dyDescent="0.45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23">
        <f>K169*0.7</f>
        <v>4.2576911756530458E-2</v>
      </c>
    </row>
    <row r="172" spans="1:11" ht="42.75" x14ac:dyDescent="0.45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23">
        <f t="shared" ref="K172:K178" si="17">K170*0.7</f>
        <v>6.8570542153009867E-2</v>
      </c>
    </row>
    <row r="173" spans="1:11" ht="47.25" x14ac:dyDescent="0.45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23">
        <f t="shared" si="17"/>
        <v>2.9803838229571319E-2</v>
      </c>
    </row>
    <row r="174" spans="1:11" ht="47.25" x14ac:dyDescent="0.45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23">
        <f t="shared" si="17"/>
        <v>4.7999379507106907E-2</v>
      </c>
    </row>
    <row r="175" spans="1:11" ht="47.25" x14ac:dyDescent="0.45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23">
        <f t="shared" si="17"/>
        <v>2.0862686760699922E-2</v>
      </c>
    </row>
    <row r="176" spans="1:11" ht="47.25" x14ac:dyDescent="0.45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23">
        <f t="shared" si="17"/>
        <v>3.3599565654974829E-2</v>
      </c>
    </row>
    <row r="177" spans="1:11" ht="42.75" x14ac:dyDescent="0.45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23">
        <f t="shared" si="17"/>
        <v>1.4603880732489943E-2</v>
      </c>
    </row>
    <row r="178" spans="1:11" ht="42.75" x14ac:dyDescent="0.45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23">
        <f t="shared" si="17"/>
        <v>2.351969595848238E-2</v>
      </c>
    </row>
    <row r="179" spans="1:11" ht="31.5" x14ac:dyDescent="0.45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1" ht="31.5" x14ac:dyDescent="0.45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1" ht="31.5" x14ac:dyDescent="0.45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1" ht="31.5" x14ac:dyDescent="0.45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5</v>
      </c>
      <c r="G182" s="9">
        <v>1</v>
      </c>
      <c r="H182" s="9">
        <v>1</v>
      </c>
      <c r="J182" s="9" t="str">
        <f t="shared" si="15"/>
        <v>rho_5,1,1</v>
      </c>
      <c r="K182" s="23">
        <v>5.0000000000000001E-3</v>
      </c>
    </row>
    <row r="183" spans="1:11" ht="31.5" x14ac:dyDescent="0.45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1" ht="31.5" x14ac:dyDescent="0.45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1" ht="31.5" x14ac:dyDescent="0.45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1" ht="31.5" x14ac:dyDescent="0.45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5</v>
      </c>
      <c r="G186" s="9">
        <v>2</v>
      </c>
      <c r="H186" s="9">
        <v>1</v>
      </c>
      <c r="J186" s="9" t="str">
        <f t="shared" si="15"/>
        <v>rho_5,2,1</v>
      </c>
      <c r="K186" s="23">
        <f t="shared" si="19"/>
        <v>5.0000000000000002E-5</v>
      </c>
    </row>
    <row r="187" spans="1:11" ht="31.5" x14ac:dyDescent="0.45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1" ht="31.5" x14ac:dyDescent="0.45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1" ht="31.5" x14ac:dyDescent="0.45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1" ht="31.5" x14ac:dyDescent="0.45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5</v>
      </c>
      <c r="G190" s="9">
        <v>1</v>
      </c>
      <c r="H190" s="9">
        <v>2</v>
      </c>
      <c r="J190" s="9" t="str">
        <f t="shared" si="15"/>
        <v>rho_5,1,2</v>
      </c>
      <c r="K190" s="23">
        <f t="shared" si="20"/>
        <v>4.7499999999999999E-3</v>
      </c>
    </row>
    <row r="191" spans="1:11" ht="31.5" x14ac:dyDescent="0.45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1" ht="31.5" x14ac:dyDescent="0.45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1.5" x14ac:dyDescent="0.45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1.5" x14ac:dyDescent="0.45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5</v>
      </c>
      <c r="G194" s="9">
        <v>2</v>
      </c>
      <c r="H194" s="9">
        <v>2</v>
      </c>
      <c r="J194" s="9" t="str">
        <f t="shared" ref="J194:J225" si="21">CONCATENATE(C194, "_", E194, IF(E194&lt;&gt;"",",",""), F194, IF(F194&lt;&gt;"",",",""),  G194, IF(G194&lt;&gt;"",",",""),  H194, IF(I194&lt;&gt;"","(",""), I194, IF(I194&lt;&gt;"",")",""))</f>
        <v>rho_5,2,2</v>
      </c>
      <c r="K194" s="23">
        <f t="shared" si="20"/>
        <v>4.7500000000000003E-5</v>
      </c>
    </row>
  </sheetData>
  <sortState xmlns:xlrd2="http://schemas.microsoft.com/office/spreadsheetml/2017/richdata2"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defaultColWidth="10.6640625" defaultRowHeight="14.25" x14ac:dyDescent="0.4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46484375" style="1" hidden="1" customWidth="1"/>
    <col min="9" max="9" width="17.46484375" style="1" customWidth="1"/>
    <col min="10" max="10" width="17.796875" style="1" customWidth="1"/>
    <col min="11" max="12" width="20.46484375" style="1" customWidth="1"/>
  </cols>
  <sheetData>
    <row r="1" spans="1:12" ht="42.75" x14ac:dyDescent="0.45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42.75" x14ac:dyDescent="0.4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2.75" x14ac:dyDescent="0.45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28.5" x14ac:dyDescent="0.45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2.75" x14ac:dyDescent="0.45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2.75" x14ac:dyDescent="0.45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2.75" x14ac:dyDescent="0.45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42.75" x14ac:dyDescent="0.45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2.75" x14ac:dyDescent="0.45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28.5" x14ac:dyDescent="0.45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28.5" x14ac:dyDescent="0.45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28.5" x14ac:dyDescent="0.45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28.5" x14ac:dyDescent="0.45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28.5" x14ac:dyDescent="0.45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2.75" x14ac:dyDescent="0.45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28.5" x14ac:dyDescent="0.45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28.5" x14ac:dyDescent="0.45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2.75" x14ac:dyDescent="0.45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2.75" x14ac:dyDescent="0.45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2.75" x14ac:dyDescent="0.45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2.75" x14ac:dyDescent="0.45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2.75" x14ac:dyDescent="0.45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2.75" x14ac:dyDescent="0.45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2.75" x14ac:dyDescent="0.45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2.75" x14ac:dyDescent="0.45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42.75" x14ac:dyDescent="0.45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2.75" x14ac:dyDescent="0.45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28.5" x14ac:dyDescent="0.45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2.75" x14ac:dyDescent="0.45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2.75" x14ac:dyDescent="0.45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2.75" x14ac:dyDescent="0.45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2.75" x14ac:dyDescent="0.45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2.75" x14ac:dyDescent="0.45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2.75" x14ac:dyDescent="0.45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2.75" x14ac:dyDescent="0.45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2.75" x14ac:dyDescent="0.45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2.75" x14ac:dyDescent="0.45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2.75" x14ac:dyDescent="0.45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2.75" x14ac:dyDescent="0.45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2.75" x14ac:dyDescent="0.45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2.75" x14ac:dyDescent="0.45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42.75" x14ac:dyDescent="0.45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2.75" x14ac:dyDescent="0.45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28.5" x14ac:dyDescent="0.45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2.75" x14ac:dyDescent="0.45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2.75" x14ac:dyDescent="0.45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2.75" x14ac:dyDescent="0.45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2.75" x14ac:dyDescent="0.45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2.75" x14ac:dyDescent="0.45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42.75" x14ac:dyDescent="0.45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2.75" x14ac:dyDescent="0.45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42.75" x14ac:dyDescent="0.45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2.75" x14ac:dyDescent="0.45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2.75" x14ac:dyDescent="0.45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2.75" x14ac:dyDescent="0.45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42.75" x14ac:dyDescent="0.45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2.75" x14ac:dyDescent="0.45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42.75" x14ac:dyDescent="0.45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2.75" x14ac:dyDescent="0.45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28.5" x14ac:dyDescent="0.45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28.5" x14ac:dyDescent="0.45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42.75" x14ac:dyDescent="0.45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2.75" x14ac:dyDescent="0.45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42.75" x14ac:dyDescent="0.45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2.75" x14ac:dyDescent="0.45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42.75" x14ac:dyDescent="0.45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2.75" x14ac:dyDescent="0.45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28.5" x14ac:dyDescent="0.45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2.75" x14ac:dyDescent="0.45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2.75" x14ac:dyDescent="0.45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2.75" x14ac:dyDescent="0.45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42.75" x14ac:dyDescent="0.45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2.75" x14ac:dyDescent="0.45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28.5" x14ac:dyDescent="0.45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42.75" x14ac:dyDescent="0.45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28.5" x14ac:dyDescent="0.45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28.5" x14ac:dyDescent="0.45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28.5" x14ac:dyDescent="0.45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2.75" x14ac:dyDescent="0.45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28.5" x14ac:dyDescent="0.45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42.75" x14ac:dyDescent="0.45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2.75" x14ac:dyDescent="0.45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2.75" x14ac:dyDescent="0.45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2.75" x14ac:dyDescent="0.45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2.75" x14ac:dyDescent="0.45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2.75" x14ac:dyDescent="0.45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2.75" x14ac:dyDescent="0.45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2.75" x14ac:dyDescent="0.45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2.75" x14ac:dyDescent="0.45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42.75" x14ac:dyDescent="0.45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2.75" x14ac:dyDescent="0.45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42.75" x14ac:dyDescent="0.45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2.75" x14ac:dyDescent="0.45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2.75" x14ac:dyDescent="0.45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2.75" x14ac:dyDescent="0.45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2.75" x14ac:dyDescent="0.45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2.75" x14ac:dyDescent="0.45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2.75" x14ac:dyDescent="0.45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2.75" x14ac:dyDescent="0.45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2.75" x14ac:dyDescent="0.45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2.75" x14ac:dyDescent="0.45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2.75" x14ac:dyDescent="0.45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2.75" x14ac:dyDescent="0.45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2.75" x14ac:dyDescent="0.45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2.75" x14ac:dyDescent="0.45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42.75" x14ac:dyDescent="0.45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2.75" x14ac:dyDescent="0.45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42.75" x14ac:dyDescent="0.45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2.75" x14ac:dyDescent="0.45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2.75" x14ac:dyDescent="0.45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2.75" x14ac:dyDescent="0.45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2.75" x14ac:dyDescent="0.45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2.75" x14ac:dyDescent="0.45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2.75" x14ac:dyDescent="0.45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2.75" x14ac:dyDescent="0.45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2.75" x14ac:dyDescent="0.45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2.75" x14ac:dyDescent="0.45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2.75" x14ac:dyDescent="0.45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2.75" x14ac:dyDescent="0.45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2.75" x14ac:dyDescent="0.45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2.75" x14ac:dyDescent="0.45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42.75" x14ac:dyDescent="0.45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2.75" x14ac:dyDescent="0.45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28.5" x14ac:dyDescent="0.45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28.5" x14ac:dyDescent="0.45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2.75" x14ac:dyDescent="0.45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2.75" x14ac:dyDescent="0.45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2.75" x14ac:dyDescent="0.45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2.75" x14ac:dyDescent="0.45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45">
      <c r="B130" s="8"/>
      <c r="C130" s="8"/>
    </row>
    <row r="131" spans="1:9" x14ac:dyDescent="0.45">
      <c r="B131" s="8"/>
      <c r="C131" s="8"/>
    </row>
    <row r="132" spans="1:9" x14ac:dyDescent="0.45">
      <c r="B132" s="8"/>
      <c r="C132" s="8"/>
    </row>
    <row r="133" spans="1:9" x14ac:dyDescent="0.45">
      <c r="B133" s="8"/>
      <c r="C133" s="8"/>
    </row>
    <row r="134" spans="1:9" x14ac:dyDescent="0.45">
      <c r="B134" s="8"/>
      <c r="C134" s="8"/>
    </row>
    <row r="135" spans="1:9" x14ac:dyDescent="0.45">
      <c r="B135" s="8"/>
      <c r="C135" s="8"/>
    </row>
    <row r="136" spans="1:9" x14ac:dyDescent="0.45">
      <c r="B136" s="8"/>
      <c r="C136" s="8"/>
    </row>
    <row r="137" spans="1:9" x14ac:dyDescent="0.45">
      <c r="B137" s="8"/>
      <c r="C137" s="8"/>
    </row>
    <row r="138" spans="1:9" x14ac:dyDescent="0.45">
      <c r="B138" s="8"/>
      <c r="C138" s="8"/>
    </row>
    <row r="139" spans="1:9" x14ac:dyDescent="0.45">
      <c r="B139" s="8"/>
      <c r="C139" s="8"/>
    </row>
    <row r="140" spans="1:9" x14ac:dyDescent="0.45">
      <c r="B140" s="8"/>
      <c r="C140" s="8"/>
    </row>
    <row r="141" spans="1:9" x14ac:dyDescent="0.45">
      <c r="B141" s="8"/>
      <c r="C141" s="8"/>
    </row>
    <row r="142" spans="1:9" x14ac:dyDescent="0.45">
      <c r="B142" s="8"/>
      <c r="C142" s="8"/>
    </row>
    <row r="143" spans="1:9" x14ac:dyDescent="0.45">
      <c r="B143" s="8"/>
      <c r="C143" s="8"/>
    </row>
    <row r="144" spans="1:9" x14ac:dyDescent="0.45">
      <c r="B144" s="8"/>
      <c r="C144" s="8"/>
    </row>
    <row r="145" spans="2:3" x14ac:dyDescent="0.45">
      <c r="B145" s="8"/>
      <c r="C145" s="8"/>
    </row>
    <row r="146" spans="2:3" x14ac:dyDescent="0.45">
      <c r="B146" s="8"/>
      <c r="C146" s="8"/>
    </row>
    <row r="147" spans="2:3" x14ac:dyDescent="0.45">
      <c r="B147" s="8"/>
      <c r="C147" s="8"/>
    </row>
    <row r="148" spans="2:3" x14ac:dyDescent="0.45">
      <c r="B148" s="8"/>
      <c r="C148" s="8"/>
    </row>
    <row r="149" spans="2:3" x14ac:dyDescent="0.45">
      <c r="B149" s="8"/>
      <c r="C149" s="8"/>
    </row>
    <row r="150" spans="2:3" x14ac:dyDescent="0.45">
      <c r="B150" s="8"/>
      <c r="C150" s="8"/>
    </row>
    <row r="151" spans="2:3" x14ac:dyDescent="0.45">
      <c r="B151" s="8"/>
      <c r="C151" s="8"/>
    </row>
    <row r="152" spans="2:3" x14ac:dyDescent="0.45">
      <c r="B152" s="8"/>
      <c r="C152" s="8"/>
    </row>
    <row r="153" spans="2:3" x14ac:dyDescent="0.45">
      <c r="B153" s="8"/>
      <c r="C153" s="8"/>
    </row>
    <row r="154" spans="2:3" x14ac:dyDescent="0.45">
      <c r="B154" s="8"/>
      <c r="C154" s="8"/>
    </row>
    <row r="155" spans="2:3" x14ac:dyDescent="0.45">
      <c r="B155" s="8"/>
      <c r="C155" s="8"/>
    </row>
    <row r="156" spans="2:3" x14ac:dyDescent="0.45">
      <c r="B156" s="8"/>
      <c r="C156" s="8"/>
    </row>
    <row r="157" spans="2:3" x14ac:dyDescent="0.45">
      <c r="B157" s="8"/>
      <c r="C157" s="8"/>
    </row>
    <row r="158" spans="2:3" x14ac:dyDescent="0.45">
      <c r="B158" s="8"/>
      <c r="C158" s="8"/>
    </row>
    <row r="159" spans="2:3" x14ac:dyDescent="0.45">
      <c r="B159" s="8"/>
      <c r="C159" s="8"/>
    </row>
    <row r="160" spans="2:3" x14ac:dyDescent="0.45">
      <c r="B160" s="8"/>
      <c r="C160" s="8"/>
    </row>
    <row r="161" spans="2:3" x14ac:dyDescent="0.45">
      <c r="B161" s="8"/>
      <c r="C161" s="8"/>
    </row>
    <row r="162" spans="2:3" x14ac:dyDescent="0.45">
      <c r="B162" s="8"/>
      <c r="C162" s="8"/>
    </row>
    <row r="163" spans="2:3" x14ac:dyDescent="0.45">
      <c r="B163" s="8"/>
      <c r="C163" s="8"/>
    </row>
    <row r="164" spans="2:3" x14ac:dyDescent="0.45">
      <c r="B164" s="8"/>
      <c r="C164" s="8"/>
    </row>
    <row r="165" spans="2:3" x14ac:dyDescent="0.45">
      <c r="B165" s="8"/>
      <c r="C165" s="8"/>
    </row>
    <row r="166" spans="2:3" x14ac:dyDescent="0.45">
      <c r="B166" s="8"/>
      <c r="C166" s="8"/>
    </row>
    <row r="167" spans="2:3" x14ac:dyDescent="0.45">
      <c r="B167" s="8"/>
      <c r="C167" s="8"/>
    </row>
    <row r="168" spans="2:3" x14ac:dyDescent="0.45">
      <c r="B168" s="8"/>
      <c r="C168" s="8"/>
    </row>
    <row r="169" spans="2:3" x14ac:dyDescent="0.45">
      <c r="B169" s="8"/>
      <c r="C169" s="8"/>
    </row>
    <row r="170" spans="2:3" x14ac:dyDescent="0.45">
      <c r="B170" s="8"/>
      <c r="C170" s="8"/>
    </row>
    <row r="171" spans="2:3" x14ac:dyDescent="0.45">
      <c r="B171" s="8"/>
      <c r="C171" s="8"/>
    </row>
    <row r="172" spans="2:3" x14ac:dyDescent="0.45">
      <c r="B172" s="8"/>
      <c r="C172" s="8"/>
    </row>
    <row r="173" spans="2:3" x14ac:dyDescent="0.45">
      <c r="B173" s="8"/>
      <c r="C173" s="8"/>
    </row>
    <row r="174" spans="2:3" x14ac:dyDescent="0.45">
      <c r="B174" s="8"/>
      <c r="C174" s="8"/>
    </row>
    <row r="175" spans="2:3" x14ac:dyDescent="0.45">
      <c r="B175" s="8"/>
      <c r="C175" s="8"/>
    </row>
    <row r="176" spans="2:3" x14ac:dyDescent="0.45">
      <c r="B176" s="8"/>
      <c r="C176" s="8"/>
    </row>
    <row r="177" spans="2:3" x14ac:dyDescent="0.45">
      <c r="B177" s="8"/>
      <c r="C177" s="8"/>
    </row>
    <row r="178" spans="2:3" x14ac:dyDescent="0.45">
      <c r="B178" s="8"/>
      <c r="C178" s="8"/>
    </row>
    <row r="179" spans="2:3" x14ac:dyDescent="0.45">
      <c r="B179" s="8"/>
      <c r="C179" s="8"/>
    </row>
    <row r="180" spans="2:3" x14ac:dyDescent="0.45">
      <c r="B180" s="8"/>
      <c r="C180" s="8"/>
    </row>
    <row r="181" spans="2:3" x14ac:dyDescent="0.45">
      <c r="B181" s="8"/>
      <c r="C181" s="8"/>
    </row>
    <row r="182" spans="2:3" x14ac:dyDescent="0.45">
      <c r="B182" s="8"/>
      <c r="C182" s="8"/>
    </row>
    <row r="183" spans="2:3" x14ac:dyDescent="0.45">
      <c r="B183" s="8"/>
      <c r="C183" s="8"/>
    </row>
    <row r="184" spans="2:3" x14ac:dyDescent="0.45">
      <c r="B184" s="8"/>
      <c r="C184" s="8"/>
    </row>
    <row r="185" spans="2:3" x14ac:dyDescent="0.45">
      <c r="B185" s="8"/>
      <c r="C185" s="8"/>
    </row>
    <row r="187" spans="2:3" x14ac:dyDescent="0.45">
      <c r="B187" s="8"/>
      <c r="C187" s="8"/>
    </row>
    <row r="188" spans="2:3" x14ac:dyDescent="0.45">
      <c r="B188" s="8"/>
      <c r="C188" s="8"/>
    </row>
    <row r="189" spans="2:3" x14ac:dyDescent="0.45">
      <c r="B189" s="8"/>
      <c r="C189" s="8"/>
    </row>
    <row r="190" spans="2:3" x14ac:dyDescent="0.45">
      <c r="B190" s="8"/>
      <c r="C190" s="8"/>
    </row>
    <row r="191" spans="2:3" x14ac:dyDescent="0.45">
      <c r="B191" s="8"/>
      <c r="C191" s="8"/>
    </row>
    <row r="192" spans="2:3" x14ac:dyDescent="0.45">
      <c r="B192" s="8"/>
      <c r="C192" s="8"/>
    </row>
    <row r="193" spans="2:3" x14ac:dyDescent="0.45">
      <c r="B193" s="8"/>
      <c r="C193" s="8"/>
    </row>
    <row r="194" spans="2:3" x14ac:dyDescent="0.45">
      <c r="B194" s="8"/>
      <c r="C194" s="8"/>
    </row>
  </sheetData>
  <sortState xmlns:xlrd2="http://schemas.microsoft.com/office/spreadsheetml/2017/richdata2"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9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defaultColWidth="8.796875" defaultRowHeight="14.25" x14ac:dyDescent="0.45"/>
  <cols>
    <col min="1" max="1" width="32.33203125" style="1" customWidth="1"/>
    <col min="2" max="2" width="13.33203125" style="1" customWidth="1"/>
    <col min="3" max="3" width="17.46484375" style="1" customWidth="1"/>
    <col min="4" max="4" width="17.796875" style="1" customWidth="1"/>
    <col min="5" max="6" width="20.46484375" style="1" customWidth="1"/>
    <col min="7" max="7" width="29.46484375" customWidth="1"/>
    <col min="8" max="8" width="15.46484375" style="4" customWidth="1"/>
    <col min="9" max="16384" width="8.796875" style="4"/>
  </cols>
  <sheetData>
    <row r="1" spans="1:8" s="3" customFormat="1" ht="42.75" x14ac:dyDescent="0.45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47.25" x14ac:dyDescent="0.5">
      <c r="A2" s="18" t="s">
        <v>237</v>
      </c>
      <c r="B2" s="1" t="s">
        <v>238</v>
      </c>
      <c r="C2" s="19">
        <v>1</v>
      </c>
    </row>
    <row r="3" spans="1:8" ht="47.25" x14ac:dyDescent="0.5">
      <c r="A3" s="18" t="s">
        <v>239</v>
      </c>
      <c r="B3" s="1" t="s">
        <v>240</v>
      </c>
      <c r="C3" s="19">
        <v>1.1000000000000001</v>
      </c>
    </row>
    <row r="4" spans="1:8" ht="47.25" x14ac:dyDescent="0.5">
      <c r="A4" s="18" t="s">
        <v>241</v>
      </c>
      <c r="B4" s="1" t="s">
        <v>242</v>
      </c>
      <c r="C4" s="19">
        <v>1</v>
      </c>
    </row>
    <row r="5" spans="1:8" ht="42.75" customHeight="1" x14ac:dyDescent="0.5">
      <c r="A5" s="18" t="s">
        <v>243</v>
      </c>
      <c r="B5" s="1" t="s">
        <v>244</v>
      </c>
      <c r="C5" s="1">
        <v>1.1000000000000001</v>
      </c>
    </row>
    <row r="6" spans="1:8" ht="39" customHeight="1" x14ac:dyDescent="0.5">
      <c r="A6" s="18" t="s">
        <v>243</v>
      </c>
      <c r="B6" s="1" t="s">
        <v>245</v>
      </c>
      <c r="C6" s="1">
        <v>1.1000000000000001</v>
      </c>
    </row>
    <row r="7" spans="1:8" ht="35.25" customHeight="1" x14ac:dyDescent="0.5">
      <c r="A7" s="18" t="s">
        <v>243</v>
      </c>
      <c r="B7" s="1" t="s">
        <v>246</v>
      </c>
      <c r="C7" s="1">
        <v>1.2</v>
      </c>
    </row>
    <row r="8" spans="1:8" ht="38.25" customHeight="1" x14ac:dyDescent="0.5">
      <c r="A8" s="18" t="s">
        <v>243</v>
      </c>
      <c r="B8" s="1" t="s">
        <v>247</v>
      </c>
      <c r="C8" s="1">
        <v>1.2</v>
      </c>
    </row>
    <row r="9" spans="1:8" ht="15.75" x14ac:dyDescent="0.5">
      <c r="A9" s="18" t="s">
        <v>248</v>
      </c>
      <c r="B9" s="1" t="s">
        <v>249</v>
      </c>
      <c r="C9" s="1">
        <v>1</v>
      </c>
    </row>
    <row r="10" spans="1:8" ht="15.75" x14ac:dyDescent="0.5">
      <c r="A10" s="25" t="s">
        <v>277</v>
      </c>
      <c r="C10" s="26">
        <v>100000</v>
      </c>
    </row>
    <row r="11" spans="1:8" ht="15.75" x14ac:dyDescent="0.5">
      <c r="A11" s="25" t="s">
        <v>278</v>
      </c>
      <c r="C11" s="1">
        <v>0.25</v>
      </c>
    </row>
    <row r="12" spans="1:8" ht="15.75" x14ac:dyDescent="0.5">
      <c r="A12" s="25" t="s">
        <v>279</v>
      </c>
      <c r="C12" s="1">
        <v>0.55000000000000004</v>
      </c>
    </row>
    <row r="13" spans="1:8" ht="15.75" x14ac:dyDescent="0.5">
      <c r="A13" s="25" t="s">
        <v>280</v>
      </c>
      <c r="C13" s="1">
        <v>0.5</v>
      </c>
    </row>
    <row r="14" spans="1:8" ht="15.75" x14ac:dyDescent="0.5">
      <c r="A14" s="27" t="s">
        <v>282</v>
      </c>
      <c r="C14" s="1">
        <v>0.01</v>
      </c>
    </row>
    <row r="15" spans="1:8" ht="15.75" x14ac:dyDescent="0.5">
      <c r="A15" s="27" t="s">
        <v>283</v>
      </c>
    </row>
    <row r="16" spans="1:8" ht="31.5" x14ac:dyDescent="0.5">
      <c r="A16" s="27" t="s">
        <v>298</v>
      </c>
      <c r="H16" s="31" t="s">
        <v>300</v>
      </c>
    </row>
    <row r="17" spans="1:8" ht="31.5" x14ac:dyDescent="0.5">
      <c r="A17" s="27" t="s">
        <v>299</v>
      </c>
      <c r="H17" s="31"/>
    </row>
    <row r="18" spans="1:8" ht="31.5" x14ac:dyDescent="0.5">
      <c r="A18" s="27" t="s">
        <v>284</v>
      </c>
      <c r="H18" s="31"/>
    </row>
    <row r="19" spans="1:8" ht="31.5" x14ac:dyDescent="0.5">
      <c r="A19" s="27" t="s">
        <v>285</v>
      </c>
      <c r="H19" s="31"/>
    </row>
    <row r="20" spans="1:8" ht="31.5" x14ac:dyDescent="0.5">
      <c r="A20" s="27" t="s">
        <v>286</v>
      </c>
      <c r="H20" s="31"/>
    </row>
    <row r="21" spans="1:8" ht="31.5" x14ac:dyDescent="0.5">
      <c r="A21" s="27" t="s">
        <v>287</v>
      </c>
      <c r="H21" s="31"/>
    </row>
    <row r="22" spans="1:8" ht="31.5" x14ac:dyDescent="0.5">
      <c r="A22" s="27" t="s">
        <v>288</v>
      </c>
      <c r="H22" s="31"/>
    </row>
    <row r="23" spans="1:8" ht="31.5" x14ac:dyDescent="0.5">
      <c r="A23" s="27" t="s">
        <v>289</v>
      </c>
      <c r="H23" s="31"/>
    </row>
    <row r="24" spans="1:8" ht="31.5" x14ac:dyDescent="0.5">
      <c r="A24" s="27" t="s">
        <v>290</v>
      </c>
      <c r="H24" s="31"/>
    </row>
    <row r="25" spans="1:8" ht="31.5" x14ac:dyDescent="0.5">
      <c r="A25" s="27" t="s">
        <v>291</v>
      </c>
      <c r="H25" s="31"/>
    </row>
    <row r="26" spans="1:8" ht="31.5" x14ac:dyDescent="0.5">
      <c r="A26" s="27" t="s">
        <v>292</v>
      </c>
      <c r="H26" s="31"/>
    </row>
    <row r="27" spans="1:8" ht="31.5" x14ac:dyDescent="0.5">
      <c r="A27" s="27" t="s">
        <v>293</v>
      </c>
      <c r="H27" s="31"/>
    </row>
    <row r="28" spans="1:8" ht="31.5" x14ac:dyDescent="0.5">
      <c r="A28" s="27" t="s">
        <v>294</v>
      </c>
      <c r="H28" s="31"/>
    </row>
    <row r="29" spans="1:8" ht="31.5" x14ac:dyDescent="0.5">
      <c r="A29" s="27" t="s">
        <v>295</v>
      </c>
      <c r="H29" s="31"/>
    </row>
    <row r="30" spans="1:8" ht="31.5" x14ac:dyDescent="0.5">
      <c r="A30" s="27" t="s">
        <v>296</v>
      </c>
      <c r="H30" s="31"/>
    </row>
    <row r="31" spans="1:8" ht="31.5" x14ac:dyDescent="0.5">
      <c r="A31" s="27" t="s">
        <v>297</v>
      </c>
      <c r="H31" s="31"/>
    </row>
    <row r="32" spans="1:8" ht="15.75" x14ac:dyDescent="0.5">
      <c r="A32" s="18"/>
    </row>
    <row r="33" spans="1:1" ht="15.75" x14ac:dyDescent="0.5">
      <c r="A33" s="18"/>
    </row>
    <row r="34" spans="1:1" ht="15.75" x14ac:dyDescent="0.5">
      <c r="A34" s="18"/>
    </row>
    <row r="35" spans="1:1" ht="15.75" x14ac:dyDescent="0.5">
      <c r="A35" s="18"/>
    </row>
    <row r="36" spans="1:1" ht="15.75" x14ac:dyDescent="0.5">
      <c r="A36" s="18"/>
    </row>
    <row r="37" spans="1:1" ht="15.75" x14ac:dyDescent="0.5">
      <c r="A37" s="18"/>
    </row>
    <row r="38" spans="1:1" ht="15.75" x14ac:dyDescent="0.5">
      <c r="A38" s="18"/>
    </row>
    <row r="39" spans="1:1" ht="15.75" x14ac:dyDescent="0.5">
      <c r="A39" s="18"/>
    </row>
    <row r="40" spans="1:1" ht="15.75" x14ac:dyDescent="0.5">
      <c r="A40" s="18"/>
    </row>
    <row r="41" spans="1:1" ht="15.75" x14ac:dyDescent="0.5">
      <c r="A41" s="18"/>
    </row>
    <row r="42" spans="1:1" ht="15.75" x14ac:dyDescent="0.5">
      <c r="A42" s="18"/>
    </row>
    <row r="43" spans="1:1" ht="15.75" x14ac:dyDescent="0.5">
      <c r="A43" s="18"/>
    </row>
    <row r="44" spans="1:1" ht="15.75" x14ac:dyDescent="0.5">
      <c r="A44" s="18"/>
    </row>
    <row r="45" spans="1:1" ht="15.75" x14ac:dyDescent="0.5">
      <c r="A45" s="18"/>
    </row>
    <row r="46" spans="1:1" ht="15.75" x14ac:dyDescent="0.5">
      <c r="A46" s="18"/>
    </row>
    <row r="47" spans="1:1" ht="15.75" x14ac:dyDescent="0.5">
      <c r="A47" s="18"/>
    </row>
    <row r="48" spans="1:1" ht="15.75" x14ac:dyDescent="0.5">
      <c r="A48" s="18"/>
    </row>
    <row r="49" spans="1:1" ht="15.75" x14ac:dyDescent="0.5">
      <c r="A49" s="18"/>
    </row>
    <row r="50" spans="1:1" ht="15.75" x14ac:dyDescent="0.5">
      <c r="A50" s="18"/>
    </row>
    <row r="51" spans="1:1" ht="15.75" x14ac:dyDescent="0.5">
      <c r="A51" s="18"/>
    </row>
    <row r="52" spans="1:1" ht="15.75" x14ac:dyDescent="0.5">
      <c r="A52" s="18"/>
    </row>
    <row r="53" spans="1:1" ht="15.75" x14ac:dyDescent="0.5">
      <c r="A53" s="18"/>
    </row>
    <row r="54" spans="1:1" ht="15.75" x14ac:dyDescent="0.5">
      <c r="A54" s="18"/>
    </row>
    <row r="55" spans="1:1" ht="15.75" x14ac:dyDescent="0.5">
      <c r="A55" s="18"/>
    </row>
    <row r="56" spans="1:1" ht="15.75" x14ac:dyDescent="0.5">
      <c r="A56" s="18"/>
    </row>
    <row r="57" spans="1:1" ht="15.75" x14ac:dyDescent="0.5">
      <c r="A57" s="18"/>
    </row>
    <row r="58" spans="1:1" ht="15.75" x14ac:dyDescent="0.5">
      <c r="A58" s="18"/>
    </row>
    <row r="59" spans="1:1" ht="15.75" x14ac:dyDescent="0.5">
      <c r="A59" s="18"/>
    </row>
    <row r="60" spans="1:1" ht="15.75" x14ac:dyDescent="0.5">
      <c r="A60" s="18"/>
    </row>
    <row r="61" spans="1:1" ht="15.75" x14ac:dyDescent="0.5">
      <c r="A61" s="18"/>
    </row>
    <row r="62" spans="1:1" ht="15.75" x14ac:dyDescent="0.5">
      <c r="A62" s="18"/>
    </row>
    <row r="63" spans="1:1" ht="15.75" x14ac:dyDescent="0.5">
      <c r="A63" s="18"/>
    </row>
    <row r="64" spans="1:1" ht="15.75" x14ac:dyDescent="0.5">
      <c r="A64" s="18"/>
    </row>
    <row r="65" spans="1:1" ht="15.75" x14ac:dyDescent="0.5">
      <c r="A65" s="18"/>
    </row>
    <row r="66" spans="1:1" ht="15.75" x14ac:dyDescent="0.5">
      <c r="A66" s="18"/>
    </row>
    <row r="67" spans="1:1" ht="15.75" x14ac:dyDescent="0.5">
      <c r="A67" s="18"/>
    </row>
    <row r="68" spans="1:1" ht="15.75" x14ac:dyDescent="0.5">
      <c r="A68" s="18"/>
    </row>
    <row r="69" spans="1:1" ht="15.75" x14ac:dyDescent="0.5">
      <c r="A69" s="18"/>
    </row>
    <row r="70" spans="1:1" ht="15.75" x14ac:dyDescent="0.5">
      <c r="A70" s="18"/>
    </row>
    <row r="71" spans="1:1" ht="15.75" x14ac:dyDescent="0.5">
      <c r="A71" s="18"/>
    </row>
    <row r="72" spans="1:1" ht="15.75" x14ac:dyDescent="0.5">
      <c r="A72" s="18"/>
    </row>
    <row r="73" spans="1:1" ht="15.75" x14ac:dyDescent="0.5">
      <c r="A73" s="18"/>
    </row>
    <row r="74" spans="1:1" ht="15.75" x14ac:dyDescent="0.5">
      <c r="A74" s="18"/>
    </row>
    <row r="75" spans="1:1" ht="15.75" x14ac:dyDescent="0.5">
      <c r="A75" s="18"/>
    </row>
    <row r="76" spans="1:1" ht="15.75" x14ac:dyDescent="0.5">
      <c r="A76" s="18"/>
    </row>
    <row r="77" spans="1:1" ht="15.75" x14ac:dyDescent="0.5">
      <c r="A77" s="18"/>
    </row>
    <row r="78" spans="1:1" ht="15.75" x14ac:dyDescent="0.5">
      <c r="A78" s="18"/>
    </row>
    <row r="79" spans="1:1" ht="15.75" x14ac:dyDescent="0.5">
      <c r="A79" s="18"/>
    </row>
    <row r="80" spans="1:1" ht="15.75" x14ac:dyDescent="0.5">
      <c r="A80" s="18"/>
    </row>
    <row r="81" spans="1:1" ht="15.75" x14ac:dyDescent="0.5">
      <c r="A81" s="18"/>
    </row>
    <row r="82" spans="1:1" ht="15.75" x14ac:dyDescent="0.5">
      <c r="A82" s="18"/>
    </row>
    <row r="83" spans="1:1" ht="15.75" x14ac:dyDescent="0.5">
      <c r="A83" s="18"/>
    </row>
    <row r="84" spans="1:1" ht="15.75" x14ac:dyDescent="0.5">
      <c r="A84" s="18"/>
    </row>
    <row r="85" spans="1:1" ht="15.75" x14ac:dyDescent="0.5">
      <c r="A85" s="18"/>
    </row>
    <row r="86" spans="1:1" ht="15.75" x14ac:dyDescent="0.5">
      <c r="A86" s="18"/>
    </row>
    <row r="87" spans="1:1" ht="15.75" x14ac:dyDescent="0.5">
      <c r="A87" s="18"/>
    </row>
    <row r="88" spans="1:1" ht="15.75" x14ac:dyDescent="0.5">
      <c r="A88" s="18"/>
    </row>
    <row r="89" spans="1:1" ht="15.75" x14ac:dyDescent="0.5">
      <c r="A89" s="18"/>
    </row>
    <row r="90" spans="1:1" ht="15.75" x14ac:dyDescent="0.5">
      <c r="A90" s="18"/>
    </row>
    <row r="91" spans="1:1" ht="15.75" x14ac:dyDescent="0.5">
      <c r="A91" s="18"/>
    </row>
    <row r="92" spans="1:1" ht="15.75" x14ac:dyDescent="0.5">
      <c r="A92" s="18"/>
    </row>
    <row r="93" spans="1:1" ht="15.75" x14ac:dyDescent="0.5">
      <c r="A93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defaultColWidth="11.46484375" defaultRowHeight="14.25" x14ac:dyDescent="0.45"/>
  <sheetData>
    <row r="1" spans="1:2" x14ac:dyDescent="0.45">
      <c r="A1" t="s">
        <v>250</v>
      </c>
    </row>
    <row r="2" spans="1:2" x14ac:dyDescent="0.45">
      <c r="A2">
        <v>1</v>
      </c>
      <c r="B2" t="s">
        <v>251</v>
      </c>
    </row>
    <row r="3" spans="1:2" x14ac:dyDescent="0.45">
      <c r="A3">
        <v>2</v>
      </c>
      <c r="B3" t="s">
        <v>252</v>
      </c>
    </row>
    <row r="4" spans="1:2" x14ac:dyDescent="0.45">
      <c r="A4">
        <v>3</v>
      </c>
      <c r="B4" t="s">
        <v>253</v>
      </c>
    </row>
    <row r="5" spans="1:2" x14ac:dyDescent="0.45">
      <c r="A5">
        <v>4</v>
      </c>
      <c r="B5" t="s">
        <v>254</v>
      </c>
    </row>
    <row r="6" spans="1:2" x14ac:dyDescent="0.45">
      <c r="A6">
        <v>5</v>
      </c>
      <c r="B6" t="s">
        <v>255</v>
      </c>
    </row>
    <row r="7" spans="1:2" x14ac:dyDescent="0.45">
      <c r="A7">
        <v>6</v>
      </c>
      <c r="B7" t="s">
        <v>256</v>
      </c>
    </row>
    <row r="8" spans="1:2" x14ac:dyDescent="0.45">
      <c r="A8">
        <v>7</v>
      </c>
      <c r="B8" t="s">
        <v>257</v>
      </c>
    </row>
    <row r="9" spans="1:2" x14ac:dyDescent="0.45">
      <c r="A9">
        <v>8</v>
      </c>
      <c r="B9" t="s">
        <v>258</v>
      </c>
    </row>
    <row r="11" spans="1:2" x14ac:dyDescent="0.45">
      <c r="A11" t="s">
        <v>259</v>
      </c>
    </row>
    <row r="12" spans="1:2" x14ac:dyDescent="0.45">
      <c r="A12">
        <v>1</v>
      </c>
      <c r="B12" t="s">
        <v>260</v>
      </c>
    </row>
    <row r="13" spans="1:2" x14ac:dyDescent="0.45">
      <c r="A13">
        <v>2</v>
      </c>
      <c r="B13" t="s">
        <v>261</v>
      </c>
    </row>
    <row r="15" spans="1:2" x14ac:dyDescent="0.45">
      <c r="A15" t="s">
        <v>262</v>
      </c>
    </row>
    <row r="16" spans="1:2" x14ac:dyDescent="0.45">
      <c r="A16">
        <v>1</v>
      </c>
      <c r="B16" t="s">
        <v>263</v>
      </c>
    </row>
    <row r="17" spans="1:2" x14ac:dyDescent="0.45">
      <c r="A17">
        <v>2</v>
      </c>
      <c r="B17" t="s">
        <v>264</v>
      </c>
    </row>
    <row r="18" spans="1:2" x14ac:dyDescent="0.45">
      <c r="A18">
        <v>3</v>
      </c>
      <c r="B18" t="s">
        <v>265</v>
      </c>
    </row>
    <row r="19" spans="1:2" x14ac:dyDescent="0.45">
      <c r="A19">
        <v>4</v>
      </c>
      <c r="B19" t="s">
        <v>266</v>
      </c>
    </row>
    <row r="21" spans="1:2" x14ac:dyDescent="0.45">
      <c r="A21" t="s">
        <v>267</v>
      </c>
    </row>
    <row r="22" spans="1:2" x14ac:dyDescent="0.45">
      <c r="A22">
        <v>1</v>
      </c>
      <c r="B22" t="s">
        <v>268</v>
      </c>
    </row>
    <row r="23" spans="1:2" x14ac:dyDescent="0.45">
      <c r="A23">
        <v>2</v>
      </c>
      <c r="B23" t="s">
        <v>269</v>
      </c>
    </row>
    <row r="25" spans="1:2" x14ac:dyDescent="0.45">
      <c r="A25" t="s">
        <v>270</v>
      </c>
    </row>
    <row r="26" spans="1:2" x14ac:dyDescent="0.45">
      <c r="A26">
        <v>1</v>
      </c>
      <c r="B26" t="s">
        <v>271</v>
      </c>
    </row>
    <row r="27" spans="1:2" x14ac:dyDescent="0.45">
      <c r="A27">
        <v>2</v>
      </c>
      <c r="B27" t="s">
        <v>272</v>
      </c>
    </row>
    <row r="28" spans="1:2" x14ac:dyDescent="0.45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 Ross</cp:lastModifiedBy>
  <cp:revision/>
  <dcterms:created xsi:type="dcterms:W3CDTF">2019-10-18T19:15:57Z</dcterms:created>
  <dcterms:modified xsi:type="dcterms:W3CDTF">2020-06-30T22:15:27Z</dcterms:modified>
  <cp:category/>
  <cp:contentStatus/>
</cp:coreProperties>
</file>