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rud\Desktop\alu4\"/>
    </mc:Choice>
  </mc:AlternateContent>
  <xr:revisionPtr revIDLastSave="0" documentId="13_ncr:1_{540485CC-6DBE-42B5-B5B6-65D12DDBD23C}" xr6:coauthVersionLast="46" xr6:coauthVersionMax="46" xr10:uidLastSave="{00000000-0000-0000-0000-000000000000}"/>
  <bookViews>
    <workbookView xWindow="-120" yWindow="-120" windowWidth="29040" windowHeight="15840" xr2:uid="{01605576-2D48-44E4-AA92-8CDAA259AC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C16" i="1"/>
  <c r="D16" i="1"/>
  <c r="E16" i="1"/>
  <c r="F16" i="1"/>
  <c r="G16" i="1"/>
  <c r="H16" i="1"/>
  <c r="B16" i="1"/>
  <c r="H15" i="1"/>
  <c r="G15" i="1"/>
  <c r="F15" i="1"/>
  <c r="E15" i="1"/>
  <c r="D15" i="1"/>
  <c r="C15" i="1"/>
  <c r="B15" i="1"/>
  <c r="M14" i="1"/>
  <c r="C14" i="1"/>
  <c r="D14" i="1"/>
  <c r="E14" i="1"/>
  <c r="F14" i="1"/>
  <c r="G14" i="1"/>
  <c r="H14" i="1"/>
  <c r="I14" i="1"/>
  <c r="B14" i="1"/>
  <c r="M3" i="1"/>
  <c r="M4" i="1"/>
  <c r="M5" i="1"/>
  <c r="M6" i="1"/>
  <c r="M7" i="1"/>
  <c r="M8" i="1"/>
  <c r="M9" i="1"/>
  <c r="M10" i="1"/>
  <c r="M11" i="1"/>
  <c r="M12" i="1"/>
  <c r="M13" i="1"/>
  <c r="M2" i="1"/>
  <c r="L3" i="1"/>
  <c r="L4" i="1"/>
  <c r="L5" i="1"/>
  <c r="L6" i="1"/>
  <c r="L7" i="1"/>
  <c r="L8" i="1"/>
  <c r="L9" i="1"/>
  <c r="L10" i="1"/>
  <c r="L11" i="1"/>
  <c r="L12" i="1"/>
  <c r="L13" i="1"/>
  <c r="L2" i="1"/>
  <c r="I2" i="1"/>
  <c r="I3" i="1"/>
  <c r="I4" i="1"/>
  <c r="I5" i="1"/>
  <c r="I6" i="1"/>
  <c r="I7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<sst xmlns="http://schemas.openxmlformats.org/spreadsheetml/2006/main" count="32" uniqueCount="29">
  <si>
    <t>gate</t>
  </si>
  <si>
    <t>add_sub</t>
  </si>
  <si>
    <t>and_or_xor</t>
  </si>
  <si>
    <t>barrel_shift</t>
  </si>
  <si>
    <t>A</t>
  </si>
  <si>
    <t>B</t>
  </si>
  <si>
    <t>Y</t>
  </si>
  <si>
    <t>AND2</t>
  </si>
  <si>
    <t>AND3</t>
  </si>
  <si>
    <t>AND4</t>
  </si>
  <si>
    <t>OR2</t>
  </si>
  <si>
    <t>OR3</t>
  </si>
  <si>
    <t>OR4</t>
  </si>
  <si>
    <t>XOR2</t>
  </si>
  <si>
    <t>XOR3</t>
  </si>
  <si>
    <t>DFF</t>
  </si>
  <si>
    <t>MUX2:1</t>
  </si>
  <si>
    <t>MUX3:1</t>
  </si>
  <si>
    <t>MUX4:1</t>
  </si>
  <si>
    <t>total</t>
  </si>
  <si>
    <t>gate hight (um)</t>
  </si>
  <si>
    <t>gate width (um)</t>
  </si>
  <si>
    <t>-</t>
  </si>
  <si>
    <t>gate area (um^2)</t>
  </si>
  <si>
    <t>accumlated gates area</t>
  </si>
  <si>
    <t>accumulated area</t>
  </si>
  <si>
    <t>with headspace</t>
  </si>
  <si>
    <t>alu4 total area</t>
  </si>
  <si>
    <t>top sublogic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</si>
</sst>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3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vertical="center" wrapText="1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2255-243B-43BB-893C-121942BA5058}">
  <dimension ref="A1:M16"/>
  <sheetViews>
    <sheetView tabSelected="1" workbookViewId="0">
      <selection activeCell="Q3" sqref="Q3"/>
    </sheetView>
  </sheetViews>
  <sheetFormatPr defaultColWidth="15.140625" defaultRowHeight="15" x14ac:dyDescent="0.25"/>
  <cols>
    <col min="1" max="1" width="17.140625" customWidth="1"/>
    <col min="2" max="2" width="11.5703125" customWidth="1"/>
    <col min="3" max="3" width="12" customWidth="1"/>
    <col min="4" max="4" width="14.140625" customWidth="1"/>
    <col min="5" max="5" width="14" customWidth="1"/>
    <col min="6" max="6" width="9" customWidth="1"/>
    <col min="7" max="7" width="9.140625" customWidth="1"/>
    <col min="8" max="8" width="9.28515625" customWidth="1"/>
    <col min="9" max="9" width="10.5703125" customWidth="1"/>
    <col min="11" max="11" width="17" customWidth="1"/>
    <col min="12" max="12" width="16.140625" customWidth="1"/>
    <col min="13" max="13" width="22.5703125" customWidth="1"/>
  </cols>
  <sheetData>
    <row r="1" spans="1:13" x14ac:dyDescent="0.25">
      <c r="A1" s="25" t="s">
        <v>0</v>
      </c>
      <c r="B1" s="26" t="s">
        <v>28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19</v>
      </c>
      <c r="J1" s="26" t="s">
        <v>20</v>
      </c>
      <c r="K1" s="26" t="s">
        <v>21</v>
      </c>
      <c r="L1" s="26" t="s">
        <v>23</v>
      </c>
      <c r="M1" s="27" t="s">
        <v>24</v>
      </c>
    </row>
    <row r="2" spans="1:13" x14ac:dyDescent="0.25">
      <c r="A2" s="10" t="s">
        <v>7</v>
      </c>
      <c r="B2" s="4">
        <v>0</v>
      </c>
      <c r="C2" s="5">
        <v>7</v>
      </c>
      <c r="D2" s="5">
        <v>4</v>
      </c>
      <c r="E2" s="4">
        <v>0</v>
      </c>
      <c r="F2" s="4">
        <v>0</v>
      </c>
      <c r="G2" s="4">
        <v>0</v>
      </c>
      <c r="H2" s="4">
        <v>0</v>
      </c>
      <c r="I2" s="6">
        <f t="shared" ref="I2:I13" si="0">SUM(B2:H2)</f>
        <v>11</v>
      </c>
      <c r="J2" s="13">
        <v>3.09</v>
      </c>
      <c r="K2" s="14">
        <v>2.34</v>
      </c>
      <c r="L2" s="20">
        <f>J2*K2</f>
        <v>7.230599999999999</v>
      </c>
      <c r="M2" s="23">
        <f>I2*L2</f>
        <v>79.536599999999993</v>
      </c>
    </row>
    <row r="3" spans="1:13" x14ac:dyDescent="0.25">
      <c r="A3" s="11" t="s">
        <v>8</v>
      </c>
      <c r="B3" s="2">
        <v>0</v>
      </c>
      <c r="C3" s="3">
        <v>2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7">
        <f t="shared" si="0"/>
        <v>2</v>
      </c>
      <c r="J3" s="15">
        <v>3.09</v>
      </c>
      <c r="K3" s="16">
        <v>2.92</v>
      </c>
      <c r="L3" s="21">
        <f t="shared" ref="L3:L13" si="1">J3*K3</f>
        <v>9.0228000000000002</v>
      </c>
      <c r="M3" s="24">
        <f t="shared" ref="M3:M13" si="2">I3*L3</f>
        <v>18.0456</v>
      </c>
    </row>
    <row r="4" spans="1:13" x14ac:dyDescent="0.25">
      <c r="A4" s="11" t="s">
        <v>9</v>
      </c>
      <c r="B4" s="2">
        <v>0</v>
      </c>
      <c r="C4" s="3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7">
        <f t="shared" si="0"/>
        <v>1</v>
      </c>
      <c r="J4" s="15">
        <v>3.09</v>
      </c>
      <c r="K4" s="16">
        <v>3.21</v>
      </c>
      <c r="L4" s="21">
        <f t="shared" si="1"/>
        <v>9.9188999999999989</v>
      </c>
      <c r="M4" s="24">
        <f t="shared" si="2"/>
        <v>9.9188999999999989</v>
      </c>
    </row>
    <row r="5" spans="1:13" x14ac:dyDescent="0.25">
      <c r="A5" s="11" t="s">
        <v>10</v>
      </c>
      <c r="B5" s="2">
        <v>0</v>
      </c>
      <c r="C5" s="3">
        <v>5</v>
      </c>
      <c r="D5" s="3">
        <v>4</v>
      </c>
      <c r="E5" s="2">
        <v>0</v>
      </c>
      <c r="F5" s="2">
        <v>0</v>
      </c>
      <c r="G5" s="2">
        <v>0</v>
      </c>
      <c r="H5" s="2">
        <v>0</v>
      </c>
      <c r="I5" s="7">
        <f t="shared" si="0"/>
        <v>9</v>
      </c>
      <c r="J5" s="15">
        <v>3.09</v>
      </c>
      <c r="K5" s="16">
        <v>2.34</v>
      </c>
      <c r="L5" s="21">
        <f t="shared" si="1"/>
        <v>7.230599999999999</v>
      </c>
      <c r="M5" s="24">
        <f t="shared" si="2"/>
        <v>65.075399999999988</v>
      </c>
    </row>
    <row r="6" spans="1:13" x14ac:dyDescent="0.25">
      <c r="A6" s="11" t="s">
        <v>11</v>
      </c>
      <c r="B6" s="3">
        <v>4</v>
      </c>
      <c r="C6" s="3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7">
        <f t="shared" si="0"/>
        <v>5</v>
      </c>
      <c r="J6" s="15">
        <v>3.09</v>
      </c>
      <c r="K6" s="16">
        <v>2.92</v>
      </c>
      <c r="L6" s="21">
        <f t="shared" si="1"/>
        <v>9.0228000000000002</v>
      </c>
      <c r="M6" s="24">
        <f t="shared" si="2"/>
        <v>45.114000000000004</v>
      </c>
    </row>
    <row r="7" spans="1:13" x14ac:dyDescent="0.25">
      <c r="A7" s="11" t="s">
        <v>12</v>
      </c>
      <c r="B7" s="2">
        <v>0</v>
      </c>
      <c r="C7" s="3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7">
        <f t="shared" si="0"/>
        <v>1</v>
      </c>
      <c r="J7" s="15">
        <v>3.09</v>
      </c>
      <c r="K7" s="16">
        <v>3.21</v>
      </c>
      <c r="L7" s="21">
        <f t="shared" si="1"/>
        <v>9.9188999999999989</v>
      </c>
      <c r="M7" s="24">
        <f t="shared" si="2"/>
        <v>9.9188999999999989</v>
      </c>
    </row>
    <row r="8" spans="1:13" x14ac:dyDescent="0.25">
      <c r="A8" s="11" t="s">
        <v>13</v>
      </c>
      <c r="B8" s="2">
        <v>0</v>
      </c>
      <c r="C8" s="3">
        <v>4</v>
      </c>
      <c r="D8" s="3">
        <v>4</v>
      </c>
      <c r="E8" s="2">
        <v>0</v>
      </c>
      <c r="F8" s="2">
        <v>0</v>
      </c>
      <c r="G8" s="2">
        <v>0</v>
      </c>
      <c r="H8" s="2">
        <v>0</v>
      </c>
      <c r="I8" s="7">
        <f t="shared" si="0"/>
        <v>8</v>
      </c>
      <c r="J8" s="17">
        <v>3.09</v>
      </c>
      <c r="K8" s="2">
        <v>3.79</v>
      </c>
      <c r="L8" s="21">
        <f t="shared" si="1"/>
        <v>11.7111</v>
      </c>
      <c r="M8" s="24">
        <f t="shared" si="2"/>
        <v>93.688800000000001</v>
      </c>
    </row>
    <row r="9" spans="1:13" x14ac:dyDescent="0.25">
      <c r="A9" s="11" t="s">
        <v>14</v>
      </c>
      <c r="B9" s="2">
        <v>0</v>
      </c>
      <c r="C9" s="3">
        <v>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7">
        <f t="shared" si="0"/>
        <v>4</v>
      </c>
      <c r="J9" s="15">
        <v>3.09</v>
      </c>
      <c r="K9" s="16">
        <v>9.3000000000000007</v>
      </c>
      <c r="L9" s="21">
        <f t="shared" si="1"/>
        <v>28.737000000000002</v>
      </c>
      <c r="M9" s="24">
        <f t="shared" si="2"/>
        <v>114.94800000000001</v>
      </c>
    </row>
    <row r="10" spans="1:13" x14ac:dyDescent="0.25">
      <c r="A10" s="11" t="s">
        <v>15</v>
      </c>
      <c r="B10" s="2">
        <v>0</v>
      </c>
      <c r="C10" s="2">
        <v>0</v>
      </c>
      <c r="D10" s="2">
        <v>0</v>
      </c>
      <c r="E10" s="2">
        <v>0</v>
      </c>
      <c r="F10" s="3">
        <v>4</v>
      </c>
      <c r="G10" s="3">
        <v>4</v>
      </c>
      <c r="H10" s="3">
        <v>4</v>
      </c>
      <c r="I10" s="7">
        <f t="shared" si="0"/>
        <v>12</v>
      </c>
      <c r="J10" s="15">
        <v>3.09</v>
      </c>
      <c r="K10" s="16">
        <v>6.69</v>
      </c>
      <c r="L10" s="21">
        <f t="shared" si="1"/>
        <v>20.6721</v>
      </c>
      <c r="M10" s="24">
        <f t="shared" si="2"/>
        <v>248.0652</v>
      </c>
    </row>
    <row r="11" spans="1:13" x14ac:dyDescent="0.25">
      <c r="A11" s="11" t="s">
        <v>16</v>
      </c>
      <c r="B11" s="3">
        <v>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7">
        <f t="shared" si="0"/>
        <v>4</v>
      </c>
      <c r="J11" s="15">
        <v>3.09</v>
      </c>
      <c r="K11" s="16">
        <v>3.5</v>
      </c>
      <c r="L11" s="21">
        <f t="shared" si="1"/>
        <v>10.815</v>
      </c>
      <c r="M11" s="24">
        <f t="shared" si="2"/>
        <v>43.26</v>
      </c>
    </row>
    <row r="12" spans="1:13" x14ac:dyDescent="0.25">
      <c r="A12" s="11" t="s">
        <v>17</v>
      </c>
      <c r="B12" s="2">
        <v>0</v>
      </c>
      <c r="C12" s="2">
        <v>0</v>
      </c>
      <c r="D12" s="3">
        <v>4</v>
      </c>
      <c r="E12" s="2">
        <v>0</v>
      </c>
      <c r="F12" s="2">
        <v>0</v>
      </c>
      <c r="G12" s="2">
        <v>0</v>
      </c>
      <c r="H12" s="2">
        <v>0</v>
      </c>
      <c r="I12" s="7">
        <f t="shared" si="0"/>
        <v>4</v>
      </c>
      <c r="J12" s="15">
        <v>3.09</v>
      </c>
      <c r="K12" s="16">
        <v>5.53</v>
      </c>
      <c r="L12" s="21">
        <f t="shared" si="1"/>
        <v>17.087700000000002</v>
      </c>
      <c r="M12" s="24">
        <f t="shared" si="2"/>
        <v>68.350800000000007</v>
      </c>
    </row>
    <row r="13" spans="1:13" x14ac:dyDescent="0.25">
      <c r="A13" s="11" t="s">
        <v>18</v>
      </c>
      <c r="B13" s="2">
        <v>0</v>
      </c>
      <c r="C13" s="2">
        <v>0</v>
      </c>
      <c r="D13" s="2">
        <v>0</v>
      </c>
      <c r="E13" s="3">
        <v>4</v>
      </c>
      <c r="F13" s="2">
        <v>0</v>
      </c>
      <c r="G13" s="2">
        <v>0</v>
      </c>
      <c r="H13" s="2">
        <v>0</v>
      </c>
      <c r="I13" s="7">
        <f t="shared" si="0"/>
        <v>4</v>
      </c>
      <c r="J13" s="18">
        <v>3.09</v>
      </c>
      <c r="K13" s="19">
        <v>7.56</v>
      </c>
      <c r="L13" s="22">
        <f t="shared" si="1"/>
        <v>23.360399999999998</v>
      </c>
      <c r="M13" s="24">
        <f t="shared" si="2"/>
        <v>93.441599999999994</v>
      </c>
    </row>
    <row r="14" spans="1:13" x14ac:dyDescent="0.25">
      <c r="A14" s="12" t="s">
        <v>19</v>
      </c>
      <c r="B14" s="8">
        <f>SUM(B2:B13)</f>
        <v>8</v>
      </c>
      <c r="C14" s="8">
        <f t="shared" ref="C14:I14" si="3">SUM(C2:C13)</f>
        <v>25</v>
      </c>
      <c r="D14" s="8">
        <f t="shared" si="3"/>
        <v>16</v>
      </c>
      <c r="E14" s="8">
        <f t="shared" si="3"/>
        <v>4</v>
      </c>
      <c r="F14" s="8">
        <f t="shared" si="3"/>
        <v>4</v>
      </c>
      <c r="G14" s="8">
        <f t="shared" si="3"/>
        <v>4</v>
      </c>
      <c r="H14" s="8">
        <f t="shared" si="3"/>
        <v>4</v>
      </c>
      <c r="I14" s="9">
        <f t="shared" si="3"/>
        <v>65</v>
      </c>
      <c r="J14" s="1" t="s">
        <v>22</v>
      </c>
      <c r="K14" s="1" t="s">
        <v>22</v>
      </c>
      <c r="L14" s="1" t="s">
        <v>22</v>
      </c>
      <c r="M14" s="31">
        <f t="shared" ref="M14" si="4">SUM(M2:M13)</f>
        <v>889.36380000000008</v>
      </c>
    </row>
    <row r="15" spans="1:13" x14ac:dyDescent="0.25">
      <c r="A15" s="30" t="s">
        <v>25</v>
      </c>
      <c r="B15" s="28">
        <f>B2*L2+B3*L3+B4*L4+B5*L5+B6*L6+B7*L7+B8*L8+B9*L9+B10*L10+B11*L11+B12*L12+B13*L13</f>
        <v>79.351200000000006</v>
      </c>
      <c r="C15" s="28">
        <f>C2*L2+C3*L3+C4*L4+C5*L5+C6*L6+C7*L7+C8*L8+C9*L9+C10*L10+C11*L11+C12*L12+C13*L13</f>
        <v>295.4658</v>
      </c>
      <c r="D15" s="28">
        <f>D2*L2+D3*L3+D4*L4+D5*L5+D6*L6+D7*L7+D8*L8+D9*L9+D10*L10+D11*L11+D12*L12+D13*L13</f>
        <v>173.04000000000002</v>
      </c>
      <c r="E15" s="28">
        <f>E2*L2+E3*L3+E4*L4+E5*L5+E6*L6+E7*L7+E8*L8+E9*L9+E10*L10+E11*L11+E12*L12+E13*L13</f>
        <v>93.441599999999994</v>
      </c>
      <c r="F15" s="28">
        <f>F2*L2+F3*L3+F4*L4+F5*L5+F6*L6+F7*L7+F8*L8+F9*L9+F10*L10+F11*L11+F12*L12+F13*L13</f>
        <v>82.688400000000001</v>
      </c>
      <c r="G15" s="28">
        <f>G2*L2+G3*L3+G4*L4+G5*L5+G6*L6+G7*L7+G8*L8+G9*L9+G10*L10+G11*L11+G12*L12+G13*L13</f>
        <v>82.688400000000001</v>
      </c>
      <c r="H15" s="29">
        <f>H2*L2+H3*L3+H4*L4+H5*L5+H6*L6+H7*L7+H8*L8+H9*L9+H10*L10+H11*L11+H12*L12+H13*L13</f>
        <v>82.688400000000001</v>
      </c>
    </row>
    <row r="16" spans="1:13" x14ac:dyDescent="0.25">
      <c r="A16" s="30" t="s">
        <v>26</v>
      </c>
      <c r="B16" s="32">
        <f>B15*1.5</f>
        <v>119.02680000000001</v>
      </c>
      <c r="C16" s="33">
        <f t="shared" ref="C16:H16" si="5">C15*1.5</f>
        <v>443.19870000000003</v>
      </c>
      <c r="D16" s="33">
        <f t="shared" si="5"/>
        <v>259.56000000000006</v>
      </c>
      <c r="E16" s="33">
        <f t="shared" si="5"/>
        <v>140.16239999999999</v>
      </c>
      <c r="F16" s="33">
        <f t="shared" si="5"/>
        <v>124.0326</v>
      </c>
      <c r="G16" s="33">
        <f t="shared" si="5"/>
        <v>124.0326</v>
      </c>
      <c r="H16" s="34">
        <f t="shared" si="5"/>
        <v>124.0326</v>
      </c>
      <c r="L16" s="36" t="s">
        <v>27</v>
      </c>
      <c r="M16" s="35">
        <f>SUM(B16:H16)</f>
        <v>1334.0457000000001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Chaim Gruda</dc:creator>
  <cp:lastModifiedBy>Chaim Gruda</cp:lastModifiedBy>
  <dcterms:created xsi:type="dcterms:W3CDTF">2021-05-21T13:27:14Z</dcterms:created>
  <dcterms:modified xsi:type="dcterms:W3CDTF">2021-05-21T14:10:43Z</dcterms:modified>
</cp:coreProperties>
</file>