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Sheet1!$A$2:$EW$70</definedName>
  </definedNames>
  <calcPr/>
</workbook>
</file>

<file path=xl/sharedStrings.xml><?xml version="1.0" encoding="utf-8"?>
<sst xmlns="http://schemas.openxmlformats.org/spreadsheetml/2006/main" count="445" uniqueCount="243">
  <si>
    <t>Caden Grussing</t>
  </si>
  <si>
    <t>Bracket Info</t>
  </si>
  <si>
    <t>Win-Loss</t>
  </si>
  <si>
    <t>Conference Games</t>
  </si>
  <si>
    <t>L10</t>
  </si>
  <si>
    <t>Top 25 Games</t>
  </si>
  <si>
    <t>Season Difficulty</t>
  </si>
  <si>
    <t>Rankings</t>
  </si>
  <si>
    <t>General Scoring</t>
  </si>
  <si>
    <t>Shooting Metrics</t>
  </si>
  <si>
    <t>Rebounding Metrics</t>
  </si>
  <si>
    <t>Effeciency</t>
  </si>
  <si>
    <t>Defensive Metrics</t>
  </si>
  <si>
    <t>Advanced Scoring Metrics</t>
  </si>
  <si>
    <t>Miya Advanced Metrics</t>
  </si>
  <si>
    <t>Quad Play</t>
  </si>
  <si>
    <t>Silver Game%</t>
  </si>
  <si>
    <t>ESPN People's %</t>
  </si>
  <si>
    <t>Tournament Progression</t>
  </si>
  <si>
    <t>Money Line Betting</t>
  </si>
  <si>
    <t>Money Line Profit</t>
  </si>
  <si>
    <t>Over / Under</t>
  </si>
  <si>
    <t>Over / Under Profit</t>
  </si>
  <si>
    <t>Team</t>
  </si>
  <si>
    <t>S#</t>
  </si>
  <si>
    <t>Reg.</t>
  </si>
  <si>
    <t>W</t>
  </si>
  <si>
    <t>L</t>
  </si>
  <si>
    <t>W%</t>
  </si>
  <si>
    <t>Conf</t>
  </si>
  <si>
    <t>EMCS</t>
  </si>
  <si>
    <t>rConf</t>
  </si>
  <si>
    <t>CT</t>
  </si>
  <si>
    <t>CW</t>
  </si>
  <si>
    <t>CL</t>
  </si>
  <si>
    <t>C%</t>
  </si>
  <si>
    <t>wC</t>
  </si>
  <si>
    <t>T25G</t>
  </si>
  <si>
    <t>T25W</t>
  </si>
  <si>
    <t>T25L</t>
  </si>
  <si>
    <t>T25%</t>
  </si>
  <si>
    <t>cgT25E</t>
  </si>
  <si>
    <t>rcg25</t>
  </si>
  <si>
    <t>SOS</t>
  </si>
  <si>
    <t>mSOS</t>
  </si>
  <si>
    <t>NET</t>
  </si>
  <si>
    <t>EoS25</t>
  </si>
  <si>
    <t>PPG</t>
  </si>
  <si>
    <t>OPPG</t>
  </si>
  <si>
    <t>PosPG</t>
  </si>
  <si>
    <t>rPos</t>
  </si>
  <si>
    <t>P/Pos</t>
  </si>
  <si>
    <t>rPPos</t>
  </si>
  <si>
    <t>3PT%</t>
  </si>
  <si>
    <t>r3PT</t>
  </si>
  <si>
    <t>FG%</t>
  </si>
  <si>
    <t>rFG</t>
  </si>
  <si>
    <t>FT%</t>
  </si>
  <si>
    <t>rFT</t>
  </si>
  <si>
    <t>cgS%</t>
  </si>
  <si>
    <t>rcgS</t>
  </si>
  <si>
    <t>EFG%</t>
  </si>
  <si>
    <t>TS%</t>
  </si>
  <si>
    <t>OReb</t>
  </si>
  <si>
    <t>rOReb</t>
  </si>
  <si>
    <t>DReb</t>
  </si>
  <si>
    <t>rDReb</t>
  </si>
  <si>
    <t>TReb</t>
  </si>
  <si>
    <t>rTReb</t>
  </si>
  <si>
    <t>cgReb</t>
  </si>
  <si>
    <t>rcgR</t>
  </si>
  <si>
    <t>r-cg</t>
  </si>
  <si>
    <t>OEff</t>
  </si>
  <si>
    <t>DEff</t>
  </si>
  <si>
    <t>AbsEff</t>
  </si>
  <si>
    <t>cgEff</t>
  </si>
  <si>
    <t>Ss</t>
  </si>
  <si>
    <t>rS</t>
  </si>
  <si>
    <t>Bs</t>
  </si>
  <si>
    <t>rB</t>
  </si>
  <si>
    <t>S+B</t>
  </si>
  <si>
    <t>rSB</t>
  </si>
  <si>
    <t>Foul</t>
  </si>
  <si>
    <t>rF</t>
  </si>
  <si>
    <t>FBP</t>
  </si>
  <si>
    <t>PfTO</t>
  </si>
  <si>
    <t>PiP</t>
  </si>
  <si>
    <t>OFoul</t>
  </si>
  <si>
    <t>rOF</t>
  </si>
  <si>
    <t>As</t>
  </si>
  <si>
    <t>TOs</t>
  </si>
  <si>
    <t>A/TO</t>
  </si>
  <si>
    <t>2CP</t>
  </si>
  <si>
    <t>BP%</t>
  </si>
  <si>
    <t>ORate</t>
  </si>
  <si>
    <t>rOR</t>
  </si>
  <si>
    <t>Drate</t>
  </si>
  <si>
    <t>rDR</t>
  </si>
  <si>
    <t>D&gt;OR</t>
  </si>
  <si>
    <t>InjRank</t>
  </si>
  <si>
    <t>Rating</t>
  </si>
  <si>
    <t>rRat</t>
  </si>
  <si>
    <t>Tempo</t>
  </si>
  <si>
    <t>rTempo</t>
  </si>
  <si>
    <t>KSPG</t>
  </si>
  <si>
    <t>rKS</t>
  </si>
  <si>
    <t>KSCPG</t>
  </si>
  <si>
    <t>rKSC</t>
  </si>
  <si>
    <t>QScore</t>
  </si>
  <si>
    <t>Q1W</t>
  </si>
  <si>
    <t>Q1L</t>
  </si>
  <si>
    <t>Q2W</t>
  </si>
  <si>
    <t>Q2L</t>
  </si>
  <si>
    <t>Q3W</t>
  </si>
  <si>
    <t>Q3L</t>
  </si>
  <si>
    <t>Q4W</t>
  </si>
  <si>
    <t>Q4L</t>
  </si>
  <si>
    <t>Q1%</t>
  </si>
  <si>
    <t>Q2%</t>
  </si>
  <si>
    <t>Q3%</t>
  </si>
  <si>
    <t>Q4%</t>
  </si>
  <si>
    <t>wQ</t>
  </si>
  <si>
    <t>wQ%</t>
  </si>
  <si>
    <t>rwQ</t>
  </si>
  <si>
    <t>rWQ%</t>
  </si>
  <si>
    <t>T</t>
  </si>
  <si>
    <t>Houston</t>
  </si>
  <si>
    <t>South</t>
  </si>
  <si>
    <t>Big12</t>
  </si>
  <si>
    <t>Gonzaga</t>
  </si>
  <si>
    <t>MidW</t>
  </si>
  <si>
    <t>WCC</t>
  </si>
  <si>
    <t>JMU</t>
  </si>
  <si>
    <t>SunBelt</t>
  </si>
  <si>
    <t>NA</t>
  </si>
  <si>
    <t>Iowa St.</t>
  </si>
  <si>
    <t>East</t>
  </si>
  <si>
    <t>Connecticut</t>
  </si>
  <si>
    <t>BigEast</t>
  </si>
  <si>
    <t>St. Mary's</t>
  </si>
  <si>
    <t>West</t>
  </si>
  <si>
    <t>Arizona</t>
  </si>
  <si>
    <t>Pac12</t>
  </si>
  <si>
    <t>D</t>
  </si>
  <si>
    <t>BYU</t>
  </si>
  <si>
    <t>X</t>
  </si>
  <si>
    <t>Auburn</t>
  </si>
  <si>
    <t>SEC</t>
  </si>
  <si>
    <t>Marquette</t>
  </si>
  <si>
    <t>Samford</t>
  </si>
  <si>
    <t>Southern</t>
  </si>
  <si>
    <t>Creighton</t>
  </si>
  <si>
    <t>Texas</t>
  </si>
  <si>
    <t>UNC</t>
  </si>
  <si>
    <t>ACC</t>
  </si>
  <si>
    <t>McNesse St.</t>
  </si>
  <si>
    <t>SoLand</t>
  </si>
  <si>
    <t>Alabama</t>
  </si>
  <si>
    <t>Dayton</t>
  </si>
  <si>
    <t>A10</t>
  </si>
  <si>
    <t>Drake</t>
  </si>
  <si>
    <t>MizVal</t>
  </si>
  <si>
    <t>GCU</t>
  </si>
  <si>
    <t>WAC</t>
  </si>
  <si>
    <t>TCU</t>
  </si>
  <si>
    <t>Oakland</t>
  </si>
  <si>
    <t>Horizon</t>
  </si>
  <si>
    <t>West Kentucky</t>
  </si>
  <si>
    <t>ConUSA</t>
  </si>
  <si>
    <t>Nebraska</t>
  </si>
  <si>
    <t>Big10</t>
  </si>
  <si>
    <t>Colgate</t>
  </si>
  <si>
    <t>Patriot</t>
  </si>
  <si>
    <t>SoDak St.</t>
  </si>
  <si>
    <t>Summit</t>
  </si>
  <si>
    <t>Colorado</t>
  </si>
  <si>
    <t>Purdue</t>
  </si>
  <si>
    <t>FAU</t>
  </si>
  <si>
    <t>AmAth</t>
  </si>
  <si>
    <t>SD St.</t>
  </si>
  <si>
    <t>MtnWest</t>
  </si>
  <si>
    <t>Baylor</t>
  </si>
  <si>
    <t>Yale</t>
  </si>
  <si>
    <t>Ivy</t>
  </si>
  <si>
    <t>Illinois</t>
  </si>
  <si>
    <t>Wash St.</t>
  </si>
  <si>
    <t>Kentucky</t>
  </si>
  <si>
    <t>Colorado St.</t>
  </si>
  <si>
    <t>Mich St.</t>
  </si>
  <si>
    <t>New Mexico</t>
  </si>
  <si>
    <t>Utah St.</t>
  </si>
  <si>
    <t>UAB</t>
  </si>
  <si>
    <t>Nevada</t>
  </si>
  <si>
    <t>Charleston</t>
  </si>
  <si>
    <t>CAA</t>
  </si>
  <si>
    <t>Texas A&amp;M</t>
  </si>
  <si>
    <t>Tennessee</t>
  </si>
  <si>
    <t>Duke</t>
  </si>
  <si>
    <t>Long Beach St.</t>
  </si>
  <si>
    <t>BigWest</t>
  </si>
  <si>
    <t>Virginia</t>
  </si>
  <si>
    <t>Clemson</t>
  </si>
  <si>
    <t>Vermont</t>
  </si>
  <si>
    <t>AmEast</t>
  </si>
  <si>
    <t>Kansas</t>
  </si>
  <si>
    <t>Akron</t>
  </si>
  <si>
    <t>MAC</t>
  </si>
  <si>
    <t>Howard</t>
  </si>
  <si>
    <t>MEAC</t>
  </si>
  <si>
    <t>Duquesne</t>
  </si>
  <si>
    <t>Longwood</t>
  </si>
  <si>
    <t>BigSouth</t>
  </si>
  <si>
    <t>Wisconsin</t>
  </si>
  <si>
    <t>Stetson</t>
  </si>
  <si>
    <t>ASUN</t>
  </si>
  <si>
    <t>Oregon</t>
  </si>
  <si>
    <t>Florida</t>
  </si>
  <si>
    <t>South Carolina</t>
  </si>
  <si>
    <t>NC St.</t>
  </si>
  <si>
    <t>Miss St.</t>
  </si>
  <si>
    <t>Boise St.</t>
  </si>
  <si>
    <t>Morehead St.</t>
  </si>
  <si>
    <t>OhVal</t>
  </si>
  <si>
    <t>St. Peter's</t>
  </si>
  <si>
    <t>MAAC</t>
  </si>
  <si>
    <t>Texas Tech</t>
  </si>
  <si>
    <t>Montana St.</t>
  </si>
  <si>
    <t>BigSky</t>
  </si>
  <si>
    <t>Grambling St.</t>
  </si>
  <si>
    <t>SWAC</t>
  </si>
  <si>
    <t>Northwestern</t>
  </si>
  <si>
    <t>Wagner</t>
  </si>
  <si>
    <t>NE</t>
  </si>
  <si>
    <t>Turnovers Chart</t>
  </si>
  <si>
    <t>3PTs Scoring and Defense Chart</t>
  </si>
  <si>
    <t>Pace of Play Chart</t>
  </si>
  <si>
    <t>Kill Shot Chart</t>
  </si>
  <si>
    <t>Relative Rating vs Competition</t>
  </si>
  <si>
    <t>Y- TOs Produced (up is more), X- TOs committed (right is less)</t>
  </si>
  <si>
    <t>3Pts for, X vs 3Pts against, Y</t>
  </si>
  <si>
    <t>X, pace of play vs Y, NET rating</t>
  </si>
  <si>
    <t>Kill shots for, X vs Kill shot allowed, Y</t>
  </si>
  <si>
    <t>Relative rating, X vs Strength of Opponents,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</si>
</sst>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23.0"/>
      <color theme="1"/>
      <name val="Arial"/>
      <scheme val="minor"/>
    </font>
    <font>
      <b/>
      <sz val="20.0"/>
      <color theme="1"/>
      <name val="Arial"/>
      <scheme val="minor"/>
    </font>
    <font>
      <b/>
      <sz val="21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4.jp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75</xdr:row>
      <xdr:rowOff>0</xdr:rowOff>
    </xdr:from>
    <xdr:ext cx="3238500" cy="3048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142875</xdr:colOff>
      <xdr:row>74</xdr:row>
      <xdr:rowOff>200025</xdr:rowOff>
    </xdr:from>
    <xdr:ext cx="3562350" cy="3171825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581025</xdr:colOff>
      <xdr:row>75</xdr:row>
      <xdr:rowOff>66675</xdr:rowOff>
    </xdr:from>
    <xdr:ext cx="3419475" cy="3048000"/>
    <xdr:pic>
      <xdr:nvPicPr>
        <xdr:cNvPr id="0" name="image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190500</xdr:colOff>
      <xdr:row>75</xdr:row>
      <xdr:rowOff>66675</xdr:rowOff>
    </xdr:from>
    <xdr:ext cx="3648075" cy="3048000"/>
    <xdr:pic>
      <xdr:nvPicPr>
        <xdr:cNvPr id="0" name="image4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295275</xdr:colOff>
      <xdr:row>75</xdr:row>
      <xdr:rowOff>66675</xdr:rowOff>
    </xdr:from>
    <xdr:ext cx="4286250" cy="3057525"/>
    <xdr:pic>
      <xdr:nvPicPr>
        <xdr:cNvPr id="0" name="image5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0"/>
    <col customWidth="1" min="2" max="2" width="4.88"/>
    <col customWidth="1" min="3" max="3" width="6.25"/>
    <col customWidth="1" min="4" max="4" width="5.13"/>
    <col customWidth="1" min="5" max="5" width="4.5"/>
    <col customWidth="1" min="6" max="6" width="5.75"/>
    <col customWidth="1" min="7" max="9" width="7.75"/>
    <col customWidth="1" min="10" max="10" width="5.75"/>
    <col customWidth="1" min="11" max="11" width="6.25"/>
    <col customWidth="1" min="12" max="14" width="5.75"/>
    <col customWidth="1" min="15" max="15" width="6.38"/>
    <col customWidth="1" min="16" max="16" width="7.63"/>
    <col customWidth="1" min="17" max="17" width="8.0"/>
    <col customWidth="1" min="18" max="18" width="7.38"/>
    <col customWidth="1" min="19" max="19" width="7.88"/>
    <col customWidth="1" min="20" max="20" width="9.38"/>
    <col customWidth="1" min="21" max="21" width="8.0"/>
    <col customWidth="1" min="22" max="23" width="7.88"/>
    <col customWidth="1" min="24" max="24" width="7.5"/>
    <col customWidth="1" min="25" max="25" width="8.63"/>
    <col customWidth="1" min="26" max="26" width="7.0"/>
    <col customWidth="1" min="27" max="31" width="8.38"/>
    <col customWidth="1" min="32" max="33" width="8.0"/>
    <col customWidth="1" min="34" max="35" width="7.25"/>
    <col customWidth="1" min="36" max="39" width="7.0"/>
    <col customWidth="1" min="40" max="40" width="8.38"/>
    <col customWidth="1" min="41" max="41" width="7.5"/>
    <col customWidth="1" min="42" max="43" width="8.0"/>
    <col customWidth="1" min="44" max="45" width="7.88"/>
    <col customWidth="1" min="46" max="49" width="7.63"/>
    <col customWidth="1" min="50" max="50" width="6.63"/>
    <col customWidth="1" min="51" max="52" width="7.5"/>
    <col customWidth="1" min="53" max="54" width="8.88"/>
    <col customWidth="1" min="55" max="56" width="5.5"/>
    <col customWidth="1" min="57" max="58" width="5.63"/>
    <col customWidth="1" min="59" max="59" width="6.75"/>
    <col customWidth="1" min="60" max="60" width="6.5"/>
    <col customWidth="1" min="61" max="61" width="7.0"/>
    <col customWidth="1" min="62" max="62" width="5.13"/>
    <col customWidth="1" min="63" max="63" width="7.0"/>
    <col customWidth="1" min="64" max="64" width="7.5"/>
    <col customWidth="1" min="65" max="67" width="7.0"/>
    <col customWidth="1" min="68" max="68" width="5.63"/>
    <col customWidth="1" min="69" max="69" width="6.75"/>
    <col customWidth="1" min="70" max="70" width="7.63"/>
    <col customWidth="1" min="71" max="103" width="7.5"/>
    <col customWidth="1" min="104" max="124" width="4.38"/>
    <col customWidth="1" min="125" max="125" width="4.88"/>
    <col customWidth="1" min="126" max="152" width="4.38"/>
  </cols>
  <sheetData>
    <row r="1">
      <c r="A1" s="1" t="s">
        <v>0</v>
      </c>
      <c r="B1" s="2" t="s">
        <v>1</v>
      </c>
      <c r="D1" s="3" t="s">
        <v>2</v>
      </c>
      <c r="G1" s="3" t="s">
        <v>3</v>
      </c>
      <c r="O1" s="3" t="s">
        <v>4</v>
      </c>
      <c r="P1" s="3" t="s">
        <v>5</v>
      </c>
      <c r="V1" s="3" t="s">
        <v>6</v>
      </c>
      <c r="X1" s="3" t="s">
        <v>7</v>
      </c>
      <c r="Z1" s="3" t="s">
        <v>8</v>
      </c>
      <c r="AF1" s="3" t="s">
        <v>9</v>
      </c>
      <c r="AP1" s="3" t="s">
        <v>10</v>
      </c>
      <c r="AX1" s="3"/>
      <c r="AY1" s="3" t="s">
        <v>11</v>
      </c>
      <c r="BC1" s="3" t="s">
        <v>12</v>
      </c>
      <c r="BJ1" s="3"/>
      <c r="BK1" s="3" t="s">
        <v>13</v>
      </c>
      <c r="BU1" s="3" t="s">
        <v>14</v>
      </c>
      <c r="CI1" s="3" t="s">
        <v>15</v>
      </c>
      <c r="CZ1" s="3" t="s">
        <v>16</v>
      </c>
      <c r="DG1" s="3" t="s">
        <v>17</v>
      </c>
      <c r="DN1" s="3" t="s">
        <v>18</v>
      </c>
      <c r="DU1" s="3" t="s">
        <v>19</v>
      </c>
      <c r="EB1" s="3" t="s">
        <v>20</v>
      </c>
      <c r="EI1" s="3" t="s">
        <v>21</v>
      </c>
      <c r="EP1" s="3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4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4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>
        <v>64.0</v>
      </c>
      <c r="DA2" s="1">
        <v>32.0</v>
      </c>
      <c r="DB2" s="1">
        <v>16.0</v>
      </c>
      <c r="DC2" s="1">
        <v>8.0</v>
      </c>
      <c r="DD2" s="1">
        <v>4.0</v>
      </c>
      <c r="DE2" s="1">
        <v>2.0</v>
      </c>
      <c r="DF2" s="1"/>
      <c r="DG2" s="1">
        <v>64.0</v>
      </c>
      <c r="DH2" s="1">
        <v>32.0</v>
      </c>
      <c r="DI2" s="1"/>
      <c r="DJ2" s="1"/>
      <c r="DK2" s="1"/>
      <c r="DL2" s="1"/>
      <c r="DM2" s="1"/>
      <c r="DN2" s="1">
        <v>0.0</v>
      </c>
      <c r="DO2" s="1">
        <v>1.0</v>
      </c>
      <c r="DP2" s="1">
        <v>2.0</v>
      </c>
      <c r="DQ2" s="1">
        <v>3.0</v>
      </c>
      <c r="DR2" s="1">
        <v>4.0</v>
      </c>
      <c r="DS2" s="1">
        <v>5.0</v>
      </c>
      <c r="DT2" s="1">
        <v>6.0</v>
      </c>
      <c r="DU2" s="1">
        <v>64.0</v>
      </c>
      <c r="DV2" s="1">
        <v>32.0</v>
      </c>
      <c r="DW2" s="1">
        <v>16.0</v>
      </c>
      <c r="DX2" s="1">
        <v>8.0</v>
      </c>
      <c r="DY2" s="1">
        <v>4.0</v>
      </c>
      <c r="DZ2" s="1">
        <v>2.0</v>
      </c>
      <c r="EA2" s="1" t="s">
        <v>125</v>
      </c>
      <c r="EB2" s="1">
        <v>64.0</v>
      </c>
      <c r="EC2" s="1"/>
      <c r="ED2" s="1"/>
      <c r="EE2" s="1"/>
      <c r="EF2" s="1"/>
      <c r="EG2" s="1"/>
      <c r="EH2" s="1"/>
      <c r="EI2" s="1">
        <v>64.0</v>
      </c>
      <c r="EJ2" s="1">
        <v>32.0</v>
      </c>
      <c r="EK2" s="1">
        <v>16.0</v>
      </c>
      <c r="EL2" s="1">
        <v>8.0</v>
      </c>
      <c r="EM2" s="1">
        <v>4.0</v>
      </c>
      <c r="EN2" s="1">
        <v>2.0</v>
      </c>
      <c r="EO2" s="1" t="s">
        <v>125</v>
      </c>
      <c r="EP2" s="1">
        <v>64.0</v>
      </c>
      <c r="EQ2" s="1"/>
      <c r="ER2" s="1"/>
      <c r="ES2" s="1"/>
      <c r="ET2" s="1"/>
      <c r="EU2" s="1"/>
      <c r="EV2" s="1"/>
    </row>
    <row r="3">
      <c r="A3" s="5" t="s">
        <v>126</v>
      </c>
      <c r="B3" s="1">
        <v>1.0</v>
      </c>
      <c r="C3" s="1" t="s">
        <v>127</v>
      </c>
      <c r="D3" s="1">
        <v>30.0</v>
      </c>
      <c r="E3" s="1">
        <v>4.0</v>
      </c>
      <c r="F3" s="6">
        <f t="shared" ref="F3:F70" si="1">(D3/(D3+E3))*100</f>
        <v>88.23529412</v>
      </c>
      <c r="G3" s="1" t="s">
        <v>128</v>
      </c>
      <c r="H3" s="1">
        <v>15.6</v>
      </c>
      <c r="I3" s="1">
        <v>1.0</v>
      </c>
      <c r="J3" s="1">
        <v>0.0</v>
      </c>
      <c r="K3" s="1">
        <v>15.0</v>
      </c>
      <c r="L3" s="1">
        <v>3.0</v>
      </c>
      <c r="M3" s="6">
        <f t="shared" ref="M3:M70" si="2">(K3/(K3+L3))*100</f>
        <v>83.33333333</v>
      </c>
      <c r="N3" s="7">
        <f t="shared" ref="N3:N70" si="3">((M3/100)*(H3/5))+(5*(M3/100))</f>
        <v>6.766666667</v>
      </c>
      <c r="O3" s="1">
        <v>9.0</v>
      </c>
      <c r="P3" s="1">
        <v>8.0</v>
      </c>
      <c r="Q3" s="1">
        <v>6.0</v>
      </c>
      <c r="R3" s="1">
        <v>2.0</v>
      </c>
      <c r="S3" s="6">
        <f t="shared" ref="S3:S16" si="4">(Q3/P3)*100</f>
        <v>75</v>
      </c>
      <c r="T3" s="7">
        <f t="shared" ref="T3:T70" si="5">(((Q3*0.5)+(R3*0.3)+((S3/100)*2.2))*1.63)/10</f>
        <v>0.85575</v>
      </c>
      <c r="U3" s="6">
        <v>7.0</v>
      </c>
      <c r="V3" s="6">
        <v>7.0</v>
      </c>
      <c r="W3" s="6">
        <v>6.0</v>
      </c>
      <c r="X3" s="1">
        <v>1.0</v>
      </c>
      <c r="Y3" s="4">
        <v>1.0</v>
      </c>
      <c r="Z3" s="1">
        <v>73.0</v>
      </c>
      <c r="AA3" s="1">
        <v>57.0</v>
      </c>
      <c r="AB3" s="1">
        <v>66.2</v>
      </c>
      <c r="AC3" s="1">
        <v>65.0</v>
      </c>
      <c r="AD3" s="8">
        <f t="shared" ref="AD3:AD70" si="6">Z3/AB3</f>
        <v>1.102719033</v>
      </c>
      <c r="AE3" s="1">
        <v>38.0</v>
      </c>
      <c r="AF3" s="1">
        <v>35.0</v>
      </c>
      <c r="AG3" s="1">
        <v>45.0</v>
      </c>
      <c r="AH3" s="1">
        <v>43.0</v>
      </c>
      <c r="AI3" s="1">
        <v>64.0</v>
      </c>
      <c r="AJ3" s="1">
        <v>69.0</v>
      </c>
      <c r="AK3" s="1">
        <v>64.0</v>
      </c>
      <c r="AL3" s="1">
        <f t="shared" ref="AL3:AL70" si="7">(0.3*AF3)+(0.2*AJ3)+(0.5*AH3)</f>
        <v>45.8</v>
      </c>
      <c r="AM3" s="1">
        <v>63.0</v>
      </c>
      <c r="AN3" s="1">
        <v>50.0</v>
      </c>
      <c r="AO3" s="1">
        <v>53.0</v>
      </c>
      <c r="AP3" s="1">
        <v>13.68</v>
      </c>
      <c r="AQ3" s="1">
        <v>4.0</v>
      </c>
      <c r="AR3" s="9">
        <f t="shared" ref="AR3:AR70" si="8">AT3-AP3</f>
        <v>23.97</v>
      </c>
      <c r="AS3" s="1">
        <v>62.0</v>
      </c>
      <c r="AT3" s="1">
        <v>37.65</v>
      </c>
      <c r="AU3" s="1">
        <v>31.0</v>
      </c>
      <c r="AV3" s="7">
        <f t="shared" ref="AV3:AV70" si="9">((AP3*0.61)+(AR3*0.39))*2</f>
        <v>35.3862</v>
      </c>
      <c r="AW3" s="1">
        <v>20.0</v>
      </c>
      <c r="AX3" s="1">
        <f t="shared" ref="AX3:AX70" si="10">AU3-AW3</f>
        <v>11</v>
      </c>
      <c r="AY3" s="1">
        <v>115.1</v>
      </c>
      <c r="AZ3" s="1">
        <v>89.8</v>
      </c>
      <c r="BA3" s="1">
        <f t="shared" ref="BA3:BA70" si="11">(AY3-AZ3)</f>
        <v>25.3</v>
      </c>
      <c r="BB3" s="7">
        <f t="shared" ref="BB3:BB70" si="12">(((AY3*1.1)-(AZ3*1.22))+25)/(0.3*((V3+5000/10)))*3.58</f>
        <v>0.9898311637</v>
      </c>
      <c r="BC3" s="1">
        <v>10.0</v>
      </c>
      <c r="BD3" s="1">
        <v>3.0</v>
      </c>
      <c r="BE3" s="1">
        <v>4.7</v>
      </c>
      <c r="BF3" s="1">
        <v>9.0</v>
      </c>
      <c r="BG3" s="1">
        <f t="shared" ref="BG3:BG70" si="13">BC3+BE3</f>
        <v>14.7</v>
      </c>
      <c r="BH3" s="1">
        <v>1.0</v>
      </c>
      <c r="BI3" s="1">
        <v>17.79</v>
      </c>
      <c r="BJ3" s="1">
        <v>58.0</v>
      </c>
      <c r="BK3" s="1">
        <v>9.5</v>
      </c>
      <c r="BL3" s="1">
        <v>18.97</v>
      </c>
      <c r="BM3" s="1">
        <v>30.5</v>
      </c>
      <c r="BN3" s="1">
        <v>16.0</v>
      </c>
      <c r="BO3" s="1">
        <v>56.0</v>
      </c>
      <c r="BR3" s="1">
        <v>1.46</v>
      </c>
      <c r="BS3" s="1">
        <v>13.6</v>
      </c>
      <c r="BT3" s="1">
        <v>24.0</v>
      </c>
      <c r="BU3" s="1">
        <v>10.3</v>
      </c>
      <c r="BV3" s="1">
        <v>21.0</v>
      </c>
      <c r="BW3" s="1">
        <v>17.3</v>
      </c>
      <c r="BX3" s="1">
        <v>1.0</v>
      </c>
      <c r="BY3" s="1">
        <f t="shared" ref="BY3:BY70" si="14">BW3-BU3</f>
        <v>7</v>
      </c>
      <c r="BZ3" s="1">
        <v>3.0</v>
      </c>
      <c r="CA3" s="1">
        <f t="shared" ref="CA3:CA70" si="15">BU3+BW3</f>
        <v>27.6</v>
      </c>
      <c r="CB3" s="1">
        <v>3.0</v>
      </c>
      <c r="CC3" s="1">
        <v>65.5</v>
      </c>
      <c r="CD3" s="1">
        <v>63.0</v>
      </c>
      <c r="CE3" s="1">
        <v>1.09</v>
      </c>
      <c r="CF3" s="1">
        <v>1.0</v>
      </c>
      <c r="CG3" s="1">
        <v>0.24</v>
      </c>
      <c r="CH3" s="1">
        <v>14.0</v>
      </c>
      <c r="CI3" s="1">
        <v>2.47</v>
      </c>
      <c r="CJ3" s="1">
        <v>16.0</v>
      </c>
      <c r="CK3" s="1">
        <v>4.0</v>
      </c>
      <c r="CL3" s="1">
        <v>3.0</v>
      </c>
      <c r="CM3" s="1">
        <v>0.0</v>
      </c>
      <c r="CN3" s="1">
        <v>4.0</v>
      </c>
      <c r="CO3" s="1">
        <v>0.0</v>
      </c>
      <c r="CP3" s="1">
        <v>7.0</v>
      </c>
      <c r="CQ3" s="1">
        <v>0.0</v>
      </c>
      <c r="CR3" s="10">
        <f t="shared" ref="CR3:CR23" si="16">(CJ3/(CK3+CJ3))*100</f>
        <v>80</v>
      </c>
      <c r="CS3" s="10">
        <f t="shared" ref="CS3:CS67" si="17">(CL3)/(CL3+CM3)*100</f>
        <v>100</v>
      </c>
      <c r="CT3" s="10">
        <f t="shared" ref="CT3:CT70" si="18">(CN3/(CO3+CN3))*100</f>
        <v>100</v>
      </c>
      <c r="CU3" s="10">
        <f t="shared" ref="CU3:CU70" si="19">(CP3/(CP3+CQ3))*100</f>
        <v>100</v>
      </c>
      <c r="CV3" s="1">
        <f t="shared" ref="CV3:CV70" si="20">((CJ3*0.5)-(CK3*0.14))+((CL3*0.3)-(CM3*0.21))+((CN3*0.2)-(CO3*0.28)+((CP3*0.12)-(CQ3*0.34)))</f>
        <v>9.98</v>
      </c>
      <c r="CW3" s="7">
        <f t="shared" ref="CW3:CW70" si="21">((CR3)*0.35)+((CS3)*0.275)+((CT3)*0.225)+((CU3)*0.15)</f>
        <v>93</v>
      </c>
      <c r="CX3" s="1">
        <v>1.0</v>
      </c>
      <c r="CY3" s="1">
        <v>2.0</v>
      </c>
      <c r="CZ3" s="1"/>
      <c r="DA3" s="1"/>
      <c r="DB3" s="1"/>
      <c r="DC3" s="1"/>
      <c r="DD3" s="1"/>
      <c r="DE3" s="1"/>
      <c r="DF3" s="1"/>
      <c r="DG3" s="1">
        <v>96.0</v>
      </c>
      <c r="DJ3" s="1"/>
      <c r="DK3" s="1"/>
      <c r="DL3" s="1"/>
      <c r="DM3" s="1"/>
      <c r="DN3" s="1"/>
      <c r="DO3" s="1">
        <v>17.0</v>
      </c>
      <c r="DU3" s="1">
        <v>-23.5</v>
      </c>
      <c r="EI3" s="1">
        <v>129.5</v>
      </c>
    </row>
    <row r="4">
      <c r="A4" s="5" t="s">
        <v>129</v>
      </c>
      <c r="B4" s="1">
        <v>5.0</v>
      </c>
      <c r="C4" s="1" t="s">
        <v>130</v>
      </c>
      <c r="D4" s="1">
        <v>25.0</v>
      </c>
      <c r="E4" s="1">
        <v>7.0</v>
      </c>
      <c r="F4" s="6">
        <f t="shared" si="1"/>
        <v>78.125</v>
      </c>
      <c r="G4" s="1" t="s">
        <v>131</v>
      </c>
      <c r="H4" s="1">
        <v>2.3</v>
      </c>
      <c r="I4" s="1">
        <v>10.0</v>
      </c>
      <c r="J4" s="1">
        <v>0.0</v>
      </c>
      <c r="K4" s="1">
        <v>14.0</v>
      </c>
      <c r="L4" s="1">
        <v>2.0</v>
      </c>
      <c r="M4" s="6">
        <f t="shared" si="2"/>
        <v>87.5</v>
      </c>
      <c r="N4" s="7">
        <f t="shared" si="3"/>
        <v>4.7775</v>
      </c>
      <c r="O4" s="1">
        <v>9.0</v>
      </c>
      <c r="P4" s="1">
        <v>5.0</v>
      </c>
      <c r="Q4" s="1">
        <v>2.0</v>
      </c>
      <c r="R4" s="1">
        <v>3.0</v>
      </c>
      <c r="S4" s="6">
        <f t="shared" si="4"/>
        <v>40</v>
      </c>
      <c r="T4" s="7">
        <f t="shared" si="5"/>
        <v>0.45314</v>
      </c>
      <c r="U4" s="6">
        <v>37.0</v>
      </c>
      <c r="V4" s="6">
        <v>105.0</v>
      </c>
      <c r="W4" s="6">
        <v>47.0</v>
      </c>
      <c r="X4" s="1">
        <v>17.0</v>
      </c>
      <c r="Y4" s="4">
        <v>17.0</v>
      </c>
      <c r="Z4" s="1">
        <v>85.2</v>
      </c>
      <c r="AA4" s="1">
        <v>68.6</v>
      </c>
      <c r="AB4" s="1">
        <v>71.1</v>
      </c>
      <c r="AC4" s="1">
        <v>27.0</v>
      </c>
      <c r="AD4" s="8">
        <f t="shared" si="6"/>
        <v>1.198312236</v>
      </c>
      <c r="AE4" s="1">
        <v>1.0</v>
      </c>
      <c r="AF4" s="1">
        <v>35.0</v>
      </c>
      <c r="AG4" s="1">
        <v>32.0</v>
      </c>
      <c r="AH4" s="1">
        <v>52.0</v>
      </c>
      <c r="AI4" s="1">
        <v>1.0</v>
      </c>
      <c r="AJ4" s="1">
        <v>72.0</v>
      </c>
      <c r="AK4" s="1">
        <v>39.0</v>
      </c>
      <c r="AL4" s="1">
        <f t="shared" si="7"/>
        <v>50.9</v>
      </c>
      <c r="AM4" s="1">
        <v>6.0</v>
      </c>
      <c r="AN4" s="1">
        <v>57.0</v>
      </c>
      <c r="AO4" s="1">
        <v>59.0</v>
      </c>
      <c r="AP4" s="1">
        <v>11.15</v>
      </c>
      <c r="AQ4" s="1">
        <v>33.0</v>
      </c>
      <c r="AR4" s="9">
        <f t="shared" si="8"/>
        <v>28.27</v>
      </c>
      <c r="AS4" s="1">
        <v>8.0</v>
      </c>
      <c r="AT4" s="1">
        <v>39.42</v>
      </c>
      <c r="AU4" s="1">
        <v>12.0</v>
      </c>
      <c r="AV4" s="7">
        <f t="shared" si="9"/>
        <v>35.6536</v>
      </c>
      <c r="AW4" s="1">
        <v>15.0</v>
      </c>
      <c r="AX4" s="1">
        <f t="shared" si="10"/>
        <v>-3</v>
      </c>
      <c r="AY4" s="1">
        <v>123.7</v>
      </c>
      <c r="AZ4" s="1">
        <v>99.6</v>
      </c>
      <c r="BA4" s="1">
        <f t="shared" si="11"/>
        <v>24.1</v>
      </c>
      <c r="BB4" s="7">
        <f t="shared" si="12"/>
        <v>0.7802624793</v>
      </c>
      <c r="BC4" s="1">
        <v>6.9</v>
      </c>
      <c r="BD4" s="1">
        <v>33.0</v>
      </c>
      <c r="BE4" s="1">
        <v>4.2</v>
      </c>
      <c r="BF4" s="1">
        <v>18.0</v>
      </c>
      <c r="BG4" s="1">
        <f t="shared" si="13"/>
        <v>11.1</v>
      </c>
      <c r="BH4" s="1">
        <v>26.0</v>
      </c>
      <c r="BI4" s="1">
        <v>15.7</v>
      </c>
      <c r="BJ4" s="1">
        <v>19.0</v>
      </c>
      <c r="BK4" s="1">
        <v>14.6</v>
      </c>
      <c r="BL4" s="1">
        <v>15.12</v>
      </c>
      <c r="BM4" s="1">
        <v>43.6</v>
      </c>
      <c r="BN4" s="1">
        <v>16.9</v>
      </c>
      <c r="BO4" s="1">
        <v>42.0</v>
      </c>
      <c r="BR4" s="1">
        <v>1.74</v>
      </c>
      <c r="BS4" s="1">
        <v>13.1</v>
      </c>
      <c r="BT4" s="1">
        <v>23.0</v>
      </c>
      <c r="BU4" s="1">
        <v>15.4</v>
      </c>
      <c r="BV4" s="1">
        <v>8.0</v>
      </c>
      <c r="BW4" s="1">
        <v>5.7</v>
      </c>
      <c r="BX4" s="1">
        <v>31.0</v>
      </c>
      <c r="BY4" s="1">
        <f t="shared" si="14"/>
        <v>-9.7</v>
      </c>
      <c r="BZ4" s="1">
        <v>12.0</v>
      </c>
      <c r="CA4" s="1">
        <f t="shared" si="15"/>
        <v>21.1</v>
      </c>
      <c r="CB4" s="1">
        <v>13.0</v>
      </c>
      <c r="CC4" s="1">
        <v>70.5</v>
      </c>
      <c r="CD4" s="1">
        <v>17.0</v>
      </c>
      <c r="CE4" s="1">
        <v>1.03</v>
      </c>
      <c r="CF4" s="1">
        <v>2.0</v>
      </c>
      <c r="CG4" s="1">
        <v>0.19</v>
      </c>
      <c r="CH4" s="1">
        <v>10.0</v>
      </c>
      <c r="CI4" s="1">
        <v>1.23</v>
      </c>
      <c r="CJ4" s="1">
        <v>3.0</v>
      </c>
      <c r="CK4" s="1">
        <v>6.0</v>
      </c>
      <c r="CL4" s="1">
        <v>4.0</v>
      </c>
      <c r="CM4" s="1">
        <v>1.0</v>
      </c>
      <c r="CN4" s="1">
        <v>5.0</v>
      </c>
      <c r="CO4" s="1">
        <v>0.0</v>
      </c>
      <c r="CP4" s="1">
        <v>12.0</v>
      </c>
      <c r="CQ4" s="1">
        <v>0.0</v>
      </c>
      <c r="CR4" s="10">
        <f t="shared" si="16"/>
        <v>33.33333333</v>
      </c>
      <c r="CS4" s="10">
        <f t="shared" si="17"/>
        <v>80</v>
      </c>
      <c r="CT4" s="10">
        <f t="shared" si="18"/>
        <v>100</v>
      </c>
      <c r="CU4" s="10">
        <f t="shared" si="19"/>
        <v>100</v>
      </c>
      <c r="CV4" s="1">
        <f t="shared" si="20"/>
        <v>4.09</v>
      </c>
      <c r="CW4" s="7">
        <f t="shared" si="21"/>
        <v>71.16666667</v>
      </c>
      <c r="CX4" s="1">
        <v>33.0</v>
      </c>
      <c r="CY4" s="1">
        <v>25.0</v>
      </c>
      <c r="CZ4" s="1"/>
      <c r="DA4" s="1"/>
      <c r="DB4" s="1"/>
      <c r="DC4" s="1"/>
      <c r="DD4" s="1"/>
      <c r="DE4" s="1"/>
      <c r="DF4" s="1"/>
      <c r="DG4" s="1">
        <v>78.0</v>
      </c>
      <c r="DH4" s="1"/>
      <c r="DI4" s="1"/>
      <c r="DJ4" s="1"/>
      <c r="DK4" s="1"/>
      <c r="DL4" s="1"/>
      <c r="DM4" s="1"/>
      <c r="DN4" s="1"/>
      <c r="DO4" s="1">
        <v>27.0</v>
      </c>
      <c r="DU4" s="1">
        <v>-6.5</v>
      </c>
      <c r="EI4" s="1">
        <v>145.5</v>
      </c>
    </row>
    <row r="5">
      <c r="A5" s="11" t="s">
        <v>132</v>
      </c>
      <c r="B5" s="1">
        <v>12.0</v>
      </c>
      <c r="C5" s="1" t="s">
        <v>127</v>
      </c>
      <c r="D5" s="1">
        <v>31.0</v>
      </c>
      <c r="E5" s="1">
        <v>3.0</v>
      </c>
      <c r="F5" s="6">
        <f t="shared" si="1"/>
        <v>91.17647059</v>
      </c>
      <c r="G5" s="1" t="s">
        <v>133</v>
      </c>
      <c r="H5" s="1">
        <v>1.0</v>
      </c>
      <c r="I5" s="1" t="s">
        <v>134</v>
      </c>
      <c r="J5" s="1">
        <v>1.0</v>
      </c>
      <c r="K5" s="1">
        <v>15.0</v>
      </c>
      <c r="L5" s="1">
        <v>3.0</v>
      </c>
      <c r="M5" s="6">
        <f t="shared" si="2"/>
        <v>83.33333333</v>
      </c>
      <c r="N5" s="7">
        <f t="shared" si="3"/>
        <v>4.333333333</v>
      </c>
      <c r="O5" s="1">
        <v>10.0</v>
      </c>
      <c r="P5" s="1">
        <v>1.0</v>
      </c>
      <c r="Q5" s="1">
        <v>1.0</v>
      </c>
      <c r="R5" s="1">
        <v>0.0</v>
      </c>
      <c r="S5" s="6">
        <f t="shared" si="4"/>
        <v>100</v>
      </c>
      <c r="T5" s="7">
        <f t="shared" si="5"/>
        <v>0.4401</v>
      </c>
      <c r="U5" s="6">
        <v>42.0</v>
      </c>
      <c r="V5" s="6">
        <v>325.0</v>
      </c>
      <c r="W5" s="6">
        <v>66.0</v>
      </c>
      <c r="X5" s="1">
        <v>52.0</v>
      </c>
      <c r="Y5" s="4" t="s">
        <v>134</v>
      </c>
      <c r="Z5" s="1">
        <v>84.4</v>
      </c>
      <c r="AA5" s="1">
        <v>69.2</v>
      </c>
      <c r="AB5" s="1">
        <v>73.8</v>
      </c>
      <c r="AC5" s="1">
        <v>9.0</v>
      </c>
      <c r="AD5" s="8">
        <f t="shared" si="6"/>
        <v>1.143631436</v>
      </c>
      <c r="AE5" s="1">
        <v>14.0</v>
      </c>
      <c r="AF5" s="1">
        <v>36.0</v>
      </c>
      <c r="AG5" s="1">
        <v>25.0</v>
      </c>
      <c r="AH5" s="1">
        <v>48.0</v>
      </c>
      <c r="AI5" s="1">
        <v>23.0</v>
      </c>
      <c r="AJ5" s="1">
        <v>71.0</v>
      </c>
      <c r="AK5" s="1">
        <v>46.0</v>
      </c>
      <c r="AL5" s="1">
        <f t="shared" si="7"/>
        <v>49</v>
      </c>
      <c r="AM5" s="1">
        <v>28.0</v>
      </c>
      <c r="AN5" s="1">
        <v>55.0</v>
      </c>
      <c r="AO5" s="1">
        <v>58.0</v>
      </c>
      <c r="AP5" s="1">
        <v>11.59</v>
      </c>
      <c r="AQ5" s="1">
        <v>25.0</v>
      </c>
      <c r="AR5" s="9">
        <f t="shared" si="8"/>
        <v>27.26</v>
      </c>
      <c r="AS5" s="1">
        <v>19.0</v>
      </c>
      <c r="AT5" s="1">
        <v>38.85</v>
      </c>
      <c r="AU5" s="1">
        <v>16.0</v>
      </c>
      <c r="AV5" s="7">
        <f t="shared" si="9"/>
        <v>35.4026</v>
      </c>
      <c r="AW5" s="1">
        <v>18.0</v>
      </c>
      <c r="AX5" s="1">
        <f t="shared" si="10"/>
        <v>-2</v>
      </c>
      <c r="AY5" s="1">
        <v>122.3</v>
      </c>
      <c r="AZ5" s="1">
        <v>100.3</v>
      </c>
      <c r="BA5" s="1">
        <f t="shared" si="11"/>
        <v>22</v>
      </c>
      <c r="BB5" s="7">
        <f t="shared" si="12"/>
        <v>0.5375641212</v>
      </c>
      <c r="BC5" s="1">
        <v>9.0</v>
      </c>
      <c r="BD5" s="1">
        <v>6.0</v>
      </c>
      <c r="BE5" s="1">
        <v>3.0</v>
      </c>
      <c r="BF5" s="1">
        <v>52.0</v>
      </c>
      <c r="BG5" s="1">
        <f t="shared" si="13"/>
        <v>12</v>
      </c>
      <c r="BH5" s="1">
        <v>15.0</v>
      </c>
      <c r="BI5" s="1">
        <v>17.18</v>
      </c>
      <c r="BJ5" s="1">
        <v>45.0</v>
      </c>
      <c r="BK5" s="1">
        <v>11.0</v>
      </c>
      <c r="BL5" s="1">
        <v>17.85</v>
      </c>
      <c r="BM5" s="1">
        <v>38.5</v>
      </c>
      <c r="BN5" s="1">
        <v>17.5</v>
      </c>
      <c r="BO5" s="1">
        <v>31.0</v>
      </c>
      <c r="BR5" s="1">
        <v>1.52</v>
      </c>
      <c r="BS5" s="1">
        <v>12.1</v>
      </c>
      <c r="BT5" s="1">
        <v>29.0</v>
      </c>
      <c r="BU5" s="1">
        <v>8.5</v>
      </c>
      <c r="BV5" s="1">
        <v>28.0</v>
      </c>
      <c r="BW5" s="1">
        <v>5.3</v>
      </c>
      <c r="BX5" s="1">
        <v>37.0</v>
      </c>
      <c r="BY5" s="1">
        <f t="shared" si="14"/>
        <v>-3.2</v>
      </c>
      <c r="BZ5" s="1">
        <v>34.0</v>
      </c>
      <c r="CA5" s="1">
        <f t="shared" si="15"/>
        <v>13.8</v>
      </c>
      <c r="CB5" s="1">
        <v>35.0</v>
      </c>
      <c r="CC5" s="1">
        <v>71.0</v>
      </c>
      <c r="CD5" s="1">
        <v>11.0</v>
      </c>
      <c r="CE5" s="1">
        <v>0.94</v>
      </c>
      <c r="CF5" s="1">
        <v>3.0</v>
      </c>
      <c r="CG5" s="1">
        <v>0.34</v>
      </c>
      <c r="CH5" s="1">
        <v>44.0</v>
      </c>
      <c r="CI5" s="1">
        <v>1.03</v>
      </c>
      <c r="CJ5" s="1">
        <v>1.0</v>
      </c>
      <c r="CK5" s="1">
        <v>1.0</v>
      </c>
      <c r="CL5" s="1">
        <v>0.0</v>
      </c>
      <c r="CM5" s="1">
        <v>1.0</v>
      </c>
      <c r="CN5" s="1">
        <v>7.0</v>
      </c>
      <c r="CO5" s="1">
        <v>1.0</v>
      </c>
      <c r="CP5" s="1">
        <v>22.0</v>
      </c>
      <c r="CQ5" s="1">
        <v>0.0</v>
      </c>
      <c r="CR5" s="10">
        <f t="shared" si="16"/>
        <v>50</v>
      </c>
      <c r="CS5" s="10">
        <f t="shared" si="17"/>
        <v>0</v>
      </c>
      <c r="CT5" s="10">
        <f t="shared" si="18"/>
        <v>87.5</v>
      </c>
      <c r="CU5" s="10">
        <f t="shared" si="19"/>
        <v>100</v>
      </c>
      <c r="CV5" s="1">
        <f t="shared" si="20"/>
        <v>3.91</v>
      </c>
      <c r="CW5" s="7">
        <f t="shared" si="21"/>
        <v>52.1875</v>
      </c>
      <c r="CX5" s="1">
        <v>37.0</v>
      </c>
      <c r="CY5" s="1">
        <v>52.0</v>
      </c>
      <c r="CZ5" s="1"/>
      <c r="DA5" s="1"/>
      <c r="DB5" s="1"/>
      <c r="DC5" s="1"/>
      <c r="DD5" s="1"/>
      <c r="DE5" s="1"/>
      <c r="DF5" s="1"/>
      <c r="DG5" s="1">
        <v>32.0</v>
      </c>
      <c r="DH5" s="1"/>
      <c r="DI5" s="1"/>
      <c r="DJ5" s="1"/>
      <c r="DK5" s="1"/>
      <c r="DL5" s="1"/>
      <c r="DM5" s="1"/>
      <c r="DN5" s="1"/>
      <c r="DO5" s="1">
        <v>19.0</v>
      </c>
      <c r="DU5" s="1">
        <v>5.5</v>
      </c>
      <c r="EI5" s="1">
        <v>143.5</v>
      </c>
    </row>
    <row r="6">
      <c r="A6" s="5" t="s">
        <v>135</v>
      </c>
      <c r="B6" s="1">
        <v>2.0</v>
      </c>
      <c r="C6" s="1" t="s">
        <v>136</v>
      </c>
      <c r="D6" s="1">
        <v>27.0</v>
      </c>
      <c r="E6" s="1">
        <v>7.0</v>
      </c>
      <c r="F6" s="6">
        <f t="shared" si="1"/>
        <v>79.41176471</v>
      </c>
      <c r="G6" s="1" t="s">
        <v>128</v>
      </c>
      <c r="H6" s="1">
        <v>15.6</v>
      </c>
      <c r="I6" s="1">
        <v>1.0</v>
      </c>
      <c r="J6" s="1">
        <v>1.0</v>
      </c>
      <c r="K6" s="1">
        <v>13.0</v>
      </c>
      <c r="L6" s="1">
        <v>5.0</v>
      </c>
      <c r="M6" s="6">
        <f t="shared" si="2"/>
        <v>72.22222222</v>
      </c>
      <c r="N6" s="7">
        <f t="shared" si="3"/>
        <v>5.864444444</v>
      </c>
      <c r="O6" s="1">
        <v>8.0</v>
      </c>
      <c r="P6" s="1">
        <v>11.0</v>
      </c>
      <c r="Q6" s="1">
        <v>6.0</v>
      </c>
      <c r="R6" s="1">
        <v>5.0</v>
      </c>
      <c r="S6" s="6">
        <f t="shared" si="4"/>
        <v>54.54545455</v>
      </c>
      <c r="T6" s="7">
        <f t="shared" si="5"/>
        <v>0.9291</v>
      </c>
      <c r="U6" s="6">
        <v>4.0</v>
      </c>
      <c r="V6" s="6">
        <v>31.0</v>
      </c>
      <c r="W6" s="6">
        <v>23.0</v>
      </c>
      <c r="X6" s="1">
        <v>6.0</v>
      </c>
      <c r="Y6" s="4">
        <v>7.0</v>
      </c>
      <c r="Z6" s="1">
        <v>75.6</v>
      </c>
      <c r="AA6" s="1">
        <v>61.3</v>
      </c>
      <c r="AB6" s="1">
        <v>69.3</v>
      </c>
      <c r="AC6" s="1">
        <v>39.0</v>
      </c>
      <c r="AD6" s="8">
        <f t="shared" si="6"/>
        <v>1.090909091</v>
      </c>
      <c r="AE6" s="1">
        <v>43.0</v>
      </c>
      <c r="AF6" s="1">
        <v>35.0</v>
      </c>
      <c r="AG6" s="1">
        <v>40.0</v>
      </c>
      <c r="AH6" s="1">
        <v>46.0</v>
      </c>
      <c r="AI6" s="1">
        <v>47.0</v>
      </c>
      <c r="AJ6" s="1">
        <v>70.0</v>
      </c>
      <c r="AK6" s="1">
        <v>60.0</v>
      </c>
      <c r="AL6" s="1">
        <f t="shared" si="7"/>
        <v>47.5</v>
      </c>
      <c r="AM6" s="1">
        <v>51.0</v>
      </c>
      <c r="AN6" s="1">
        <v>52.0</v>
      </c>
      <c r="AO6" s="1">
        <v>55.0</v>
      </c>
      <c r="AP6" s="1">
        <v>10.82</v>
      </c>
      <c r="AQ6" s="1">
        <v>35.0</v>
      </c>
      <c r="AR6" s="9">
        <f t="shared" si="8"/>
        <v>23.21</v>
      </c>
      <c r="AS6" s="1">
        <v>65.0</v>
      </c>
      <c r="AT6" s="1">
        <v>34.03</v>
      </c>
      <c r="AU6" s="1">
        <v>61.0</v>
      </c>
      <c r="AV6" s="7">
        <f t="shared" si="9"/>
        <v>31.3042</v>
      </c>
      <c r="AW6" s="1">
        <v>56.0</v>
      </c>
      <c r="AX6" s="1">
        <f t="shared" si="10"/>
        <v>5</v>
      </c>
      <c r="AY6" s="1">
        <v>113.1</v>
      </c>
      <c r="AZ6" s="1">
        <v>91.7</v>
      </c>
      <c r="BA6" s="1">
        <f t="shared" si="11"/>
        <v>21.4</v>
      </c>
      <c r="BB6" s="7">
        <f t="shared" si="12"/>
        <v>0.8435585687</v>
      </c>
      <c r="BC6" s="1">
        <v>10.4</v>
      </c>
      <c r="BD6" s="1">
        <v>2.0</v>
      </c>
      <c r="BE6" s="1">
        <v>3.1</v>
      </c>
      <c r="BF6" s="1">
        <v>48.0</v>
      </c>
      <c r="BG6" s="1">
        <f t="shared" si="13"/>
        <v>13.5</v>
      </c>
      <c r="BH6" s="1">
        <v>8.0</v>
      </c>
      <c r="BI6" s="1">
        <v>16.47</v>
      </c>
      <c r="BJ6" s="1">
        <v>33.0</v>
      </c>
      <c r="BK6" s="1">
        <v>10.5</v>
      </c>
      <c r="BL6" s="1">
        <v>21.0</v>
      </c>
      <c r="BM6" s="1">
        <v>34.5</v>
      </c>
      <c r="BN6" s="1">
        <v>18.3</v>
      </c>
      <c r="BO6" s="1">
        <v>20.0</v>
      </c>
      <c r="BR6" s="1">
        <v>1.48</v>
      </c>
      <c r="BS6" s="1">
        <v>12.0</v>
      </c>
      <c r="BT6" s="1">
        <v>29.0</v>
      </c>
      <c r="BU6" s="1">
        <v>7.8</v>
      </c>
      <c r="BV6" s="1">
        <v>37.0</v>
      </c>
      <c r="BW6" s="1">
        <v>16.1</v>
      </c>
      <c r="BX6" s="1">
        <v>2.0</v>
      </c>
      <c r="BY6" s="1">
        <f t="shared" si="14"/>
        <v>8.3</v>
      </c>
      <c r="BZ6" s="1">
        <v>7.0</v>
      </c>
      <c r="CA6" s="1">
        <f t="shared" si="15"/>
        <v>23.9</v>
      </c>
      <c r="CB6" s="1">
        <v>7.0</v>
      </c>
      <c r="CC6" s="1">
        <v>68.8</v>
      </c>
      <c r="CD6" s="1">
        <v>33.0</v>
      </c>
      <c r="CE6" s="1">
        <v>0.91</v>
      </c>
      <c r="CF6" s="1">
        <v>4.0</v>
      </c>
      <c r="CG6" s="1">
        <v>0.24</v>
      </c>
      <c r="CH6" s="1">
        <v>19.0</v>
      </c>
      <c r="CI6" s="1">
        <v>1.85</v>
      </c>
      <c r="CJ6" s="1">
        <v>10.0</v>
      </c>
      <c r="CK6" s="1">
        <v>6.0</v>
      </c>
      <c r="CL6" s="1">
        <v>6.0</v>
      </c>
      <c r="CM6" s="1">
        <v>1.0</v>
      </c>
      <c r="CN6" s="1">
        <v>2.0</v>
      </c>
      <c r="CO6" s="1">
        <v>0.0</v>
      </c>
      <c r="CP6" s="1">
        <v>9.0</v>
      </c>
      <c r="CQ6" s="1">
        <v>0.0</v>
      </c>
      <c r="CR6" s="10">
        <f t="shared" si="16"/>
        <v>62.5</v>
      </c>
      <c r="CS6" s="10">
        <f t="shared" si="17"/>
        <v>85.71428571</v>
      </c>
      <c r="CT6" s="10">
        <f t="shared" si="18"/>
        <v>100</v>
      </c>
      <c r="CU6" s="10">
        <f t="shared" si="19"/>
        <v>100</v>
      </c>
      <c r="CV6" s="1">
        <f t="shared" si="20"/>
        <v>7.23</v>
      </c>
      <c r="CW6" s="7">
        <f t="shared" si="21"/>
        <v>82.94642857</v>
      </c>
      <c r="CX6" s="1">
        <v>4.0</v>
      </c>
      <c r="CY6" s="1">
        <v>4.0</v>
      </c>
      <c r="CZ6" s="1">
        <v>94.7</v>
      </c>
      <c r="DA6" s="1">
        <v>74.4</v>
      </c>
      <c r="DB6" s="1">
        <v>44.0</v>
      </c>
      <c r="DC6" s="1">
        <v>15.0</v>
      </c>
      <c r="DD6" s="1">
        <v>8.1</v>
      </c>
      <c r="DE6" s="1">
        <v>4.2</v>
      </c>
      <c r="DF6" s="1"/>
      <c r="DG6" s="1">
        <v>94.0</v>
      </c>
      <c r="DH6" s="1"/>
      <c r="DI6" s="1"/>
      <c r="DJ6" s="1"/>
      <c r="DK6" s="1"/>
      <c r="DL6" s="1"/>
      <c r="DM6" s="1"/>
      <c r="DN6" s="1"/>
      <c r="DO6" s="1">
        <v>8.0</v>
      </c>
      <c r="DU6" s="1">
        <v>-16.5</v>
      </c>
      <c r="EI6" s="1">
        <v>138.5</v>
      </c>
    </row>
    <row r="7">
      <c r="A7" s="12" t="s">
        <v>137</v>
      </c>
      <c r="B7" s="1">
        <v>1.0</v>
      </c>
      <c r="C7" s="1" t="s">
        <v>136</v>
      </c>
      <c r="D7" s="1">
        <v>31.0</v>
      </c>
      <c r="E7" s="1">
        <v>3.0</v>
      </c>
      <c r="F7" s="6">
        <f t="shared" si="1"/>
        <v>91.17647059</v>
      </c>
      <c r="G7" s="1" t="s">
        <v>138</v>
      </c>
      <c r="H7" s="1">
        <v>12.2</v>
      </c>
      <c r="I7" s="1">
        <v>4.0</v>
      </c>
      <c r="J7" s="1">
        <v>1.0</v>
      </c>
      <c r="K7" s="1">
        <v>18.0</v>
      </c>
      <c r="L7" s="1">
        <v>2.0</v>
      </c>
      <c r="M7" s="6">
        <f t="shared" si="2"/>
        <v>90</v>
      </c>
      <c r="N7" s="7">
        <f t="shared" si="3"/>
        <v>6.696</v>
      </c>
      <c r="O7" s="1">
        <v>9.0</v>
      </c>
      <c r="P7" s="1">
        <v>9.0</v>
      </c>
      <c r="Q7" s="1">
        <v>7.0</v>
      </c>
      <c r="R7" s="1">
        <v>2.0</v>
      </c>
      <c r="S7" s="6">
        <f t="shared" si="4"/>
        <v>77.77777778</v>
      </c>
      <c r="T7" s="7">
        <f t="shared" si="5"/>
        <v>0.9472111111</v>
      </c>
      <c r="U7" s="6">
        <v>2.0</v>
      </c>
      <c r="V7" s="6">
        <v>80.0</v>
      </c>
      <c r="W7" s="6">
        <v>42.0</v>
      </c>
      <c r="X7" s="1">
        <v>2.0</v>
      </c>
      <c r="Y7" s="4">
        <v>2.0</v>
      </c>
      <c r="Z7" s="1">
        <v>81.5</v>
      </c>
      <c r="AA7" s="1">
        <v>64.4</v>
      </c>
      <c r="AB7" s="1">
        <v>68.1</v>
      </c>
      <c r="AC7" s="1">
        <v>53.0</v>
      </c>
      <c r="AD7" s="8">
        <f t="shared" si="6"/>
        <v>1.196769457</v>
      </c>
      <c r="AE7" s="1">
        <v>2.0</v>
      </c>
      <c r="AF7" s="1">
        <v>37.0</v>
      </c>
      <c r="AG7" s="1">
        <v>10.0</v>
      </c>
      <c r="AH7" s="1">
        <v>50.0</v>
      </c>
      <c r="AI7" s="1">
        <v>3.0</v>
      </c>
      <c r="AJ7" s="1">
        <v>74.0</v>
      </c>
      <c r="AK7" s="1">
        <v>22.0</v>
      </c>
      <c r="AL7" s="1">
        <f t="shared" si="7"/>
        <v>50.9</v>
      </c>
      <c r="AM7" s="1">
        <v>4.0</v>
      </c>
      <c r="AN7" s="1">
        <v>57.0</v>
      </c>
      <c r="AO7" s="1">
        <v>60.0</v>
      </c>
      <c r="AP7" s="1">
        <v>11.62</v>
      </c>
      <c r="AQ7" s="1">
        <v>23.0</v>
      </c>
      <c r="AR7" s="9">
        <f t="shared" si="8"/>
        <v>26.85</v>
      </c>
      <c r="AS7" s="1">
        <v>25.0</v>
      </c>
      <c r="AT7" s="1">
        <v>38.47</v>
      </c>
      <c r="AU7" s="1">
        <v>22.0</v>
      </c>
      <c r="AV7" s="7">
        <f t="shared" si="9"/>
        <v>35.1194</v>
      </c>
      <c r="AW7" s="1">
        <v>24.0</v>
      </c>
      <c r="AX7" s="1">
        <f t="shared" si="10"/>
        <v>-2</v>
      </c>
      <c r="AY7" s="1">
        <v>125.6</v>
      </c>
      <c r="AZ7" s="1">
        <v>99.3</v>
      </c>
      <c r="BA7" s="1">
        <f t="shared" si="11"/>
        <v>26.3</v>
      </c>
      <c r="BB7" s="7">
        <f t="shared" si="12"/>
        <v>0.864425977</v>
      </c>
      <c r="BC7" s="1">
        <v>6.2</v>
      </c>
      <c r="BD7" s="1">
        <v>47.0</v>
      </c>
      <c r="BE7" s="1">
        <v>5.4</v>
      </c>
      <c r="BF7" s="1">
        <v>4.0</v>
      </c>
      <c r="BG7" s="1">
        <f t="shared" si="13"/>
        <v>11.6</v>
      </c>
      <c r="BH7" s="1">
        <v>19.0</v>
      </c>
      <c r="BI7" s="1">
        <v>16.24</v>
      </c>
      <c r="BJ7" s="1">
        <v>29.0</v>
      </c>
      <c r="BK7" s="1">
        <v>12.6</v>
      </c>
      <c r="BL7" s="1">
        <v>13.15</v>
      </c>
      <c r="BM7" s="1">
        <v>37.6</v>
      </c>
      <c r="BN7" s="1">
        <v>16.9</v>
      </c>
      <c r="BO7" s="1">
        <v>43.0</v>
      </c>
      <c r="BR7" s="1">
        <v>1.88</v>
      </c>
      <c r="BS7" s="1">
        <v>12.8</v>
      </c>
      <c r="BT7" s="1">
        <v>20.0</v>
      </c>
      <c r="BU7" s="1">
        <v>19.2</v>
      </c>
      <c r="BV7" s="1">
        <v>1.0</v>
      </c>
      <c r="BW7" s="1">
        <v>11.7</v>
      </c>
      <c r="BX7" s="1">
        <v>5.0</v>
      </c>
      <c r="BY7" s="1">
        <f t="shared" si="14"/>
        <v>-7.5</v>
      </c>
      <c r="BZ7" s="1">
        <v>1.0</v>
      </c>
      <c r="CA7" s="1">
        <f t="shared" si="15"/>
        <v>30.9</v>
      </c>
      <c r="CB7" s="1">
        <v>1.0</v>
      </c>
      <c r="CC7" s="1">
        <v>66.5</v>
      </c>
      <c r="CD7" s="1">
        <v>55.0</v>
      </c>
      <c r="CE7" s="1">
        <v>0.91</v>
      </c>
      <c r="CF7" s="1">
        <v>5.0</v>
      </c>
      <c r="CG7" s="1">
        <v>0.29</v>
      </c>
      <c r="CH7" s="1">
        <v>29.0</v>
      </c>
      <c r="CI7" s="1">
        <v>2.47</v>
      </c>
      <c r="CJ7" s="1">
        <v>13.0</v>
      </c>
      <c r="CK7" s="1">
        <v>3.0</v>
      </c>
      <c r="CL7" s="1">
        <v>8.0</v>
      </c>
      <c r="CM7" s="1">
        <v>0.0</v>
      </c>
      <c r="CN7" s="1">
        <v>1.0</v>
      </c>
      <c r="CO7" s="1">
        <v>0.0</v>
      </c>
      <c r="CP7" s="1">
        <v>9.0</v>
      </c>
      <c r="CQ7" s="1">
        <v>0.0</v>
      </c>
      <c r="CR7" s="10">
        <f t="shared" si="16"/>
        <v>81.25</v>
      </c>
      <c r="CS7" s="10">
        <f t="shared" si="17"/>
        <v>100</v>
      </c>
      <c r="CT7" s="10">
        <f t="shared" si="18"/>
        <v>100</v>
      </c>
      <c r="CU7" s="10">
        <f t="shared" si="19"/>
        <v>100</v>
      </c>
      <c r="CV7" s="1">
        <f t="shared" si="20"/>
        <v>9.76</v>
      </c>
      <c r="CW7" s="7">
        <f t="shared" si="21"/>
        <v>93.4375</v>
      </c>
      <c r="CX7" s="1">
        <v>2.0</v>
      </c>
      <c r="CY7" s="1">
        <v>1.0</v>
      </c>
      <c r="CZ7" s="1">
        <v>99.5</v>
      </c>
      <c r="DA7" s="1">
        <v>89.4</v>
      </c>
      <c r="DB7" s="1">
        <v>72.6</v>
      </c>
      <c r="DC7" s="1">
        <v>56.7</v>
      </c>
      <c r="DD7" s="1">
        <v>36.1</v>
      </c>
      <c r="DE7" s="1">
        <v>22.5</v>
      </c>
      <c r="DF7" s="1"/>
      <c r="DG7" s="1">
        <v>97.0</v>
      </c>
      <c r="DH7" s="1"/>
      <c r="DI7" s="1"/>
      <c r="DJ7" s="1"/>
      <c r="DK7" s="1"/>
      <c r="DL7" s="1"/>
      <c r="DM7" s="1"/>
      <c r="DN7" s="1"/>
      <c r="DO7" s="1">
        <v>1.0</v>
      </c>
      <c r="DU7" s="1">
        <v>-26.5</v>
      </c>
      <c r="EI7" s="1">
        <v>144.0</v>
      </c>
    </row>
    <row r="8">
      <c r="A8" s="13" t="s">
        <v>139</v>
      </c>
      <c r="B8" s="1">
        <v>5.0</v>
      </c>
      <c r="C8" s="1" t="s">
        <v>140</v>
      </c>
      <c r="D8" s="1">
        <v>26.0</v>
      </c>
      <c r="E8" s="1">
        <v>7.0</v>
      </c>
      <c r="F8" s="6">
        <f t="shared" si="1"/>
        <v>78.78787879</v>
      </c>
      <c r="G8" s="1" t="s">
        <v>131</v>
      </c>
      <c r="H8" s="1">
        <v>2.3</v>
      </c>
      <c r="I8" s="1">
        <v>10.0</v>
      </c>
      <c r="J8" s="1">
        <v>1.0</v>
      </c>
      <c r="K8" s="1">
        <v>15.0</v>
      </c>
      <c r="L8" s="1">
        <v>1.0</v>
      </c>
      <c r="M8" s="6">
        <f t="shared" si="2"/>
        <v>93.75</v>
      </c>
      <c r="N8" s="7">
        <f t="shared" si="3"/>
        <v>5.11875</v>
      </c>
      <c r="O8" s="1">
        <v>9.0</v>
      </c>
      <c r="P8" s="1">
        <v>3.0</v>
      </c>
      <c r="Q8" s="1">
        <v>2.0</v>
      </c>
      <c r="R8" s="1">
        <v>1.0</v>
      </c>
      <c r="S8" s="6">
        <f t="shared" si="4"/>
        <v>66.66666667</v>
      </c>
      <c r="T8" s="7">
        <f t="shared" si="5"/>
        <v>0.4509666667</v>
      </c>
      <c r="U8" s="6">
        <v>40.0</v>
      </c>
      <c r="V8" s="6">
        <v>88.0</v>
      </c>
      <c r="W8" s="6">
        <v>45.0</v>
      </c>
      <c r="X8" s="1">
        <v>16.0</v>
      </c>
      <c r="Y8" s="4">
        <v>21.0</v>
      </c>
      <c r="Z8" s="1">
        <v>74.8</v>
      </c>
      <c r="AA8" s="1">
        <v>58.7</v>
      </c>
      <c r="AB8" s="1">
        <v>65.8</v>
      </c>
      <c r="AC8" s="1">
        <v>66.0</v>
      </c>
      <c r="AD8" s="8">
        <f t="shared" si="6"/>
        <v>1.136778116</v>
      </c>
      <c r="AE8" s="1">
        <v>17.0</v>
      </c>
      <c r="AF8" s="1">
        <v>36.0</v>
      </c>
      <c r="AG8" s="1">
        <v>28.0</v>
      </c>
      <c r="AH8" s="1">
        <v>47.0</v>
      </c>
      <c r="AI8" s="1">
        <v>36.0</v>
      </c>
      <c r="AJ8" s="1">
        <v>68.0</v>
      </c>
      <c r="AK8" s="1">
        <v>65.0</v>
      </c>
      <c r="AL8" s="1">
        <f t="shared" si="7"/>
        <v>47.9</v>
      </c>
      <c r="AM8" s="1">
        <v>44.0</v>
      </c>
      <c r="AN8" s="1">
        <v>54.0</v>
      </c>
      <c r="AO8" s="1">
        <v>56.0</v>
      </c>
      <c r="AP8" s="1">
        <v>13.03</v>
      </c>
      <c r="AQ8" s="1">
        <v>7.0</v>
      </c>
      <c r="AR8" s="9">
        <f t="shared" si="8"/>
        <v>26.26</v>
      </c>
      <c r="AS8" s="1">
        <v>35.0</v>
      </c>
      <c r="AT8" s="1">
        <v>39.29</v>
      </c>
      <c r="AU8" s="1">
        <v>14.0</v>
      </c>
      <c r="AV8" s="7">
        <f t="shared" si="9"/>
        <v>36.3794</v>
      </c>
      <c r="AW8" s="1">
        <v>11.0</v>
      </c>
      <c r="AX8" s="1">
        <f t="shared" si="10"/>
        <v>3</v>
      </c>
      <c r="AY8" s="1">
        <v>119.2</v>
      </c>
      <c r="AZ8" s="1">
        <v>93.6</v>
      </c>
      <c r="BA8" s="1">
        <f t="shared" si="11"/>
        <v>25.6</v>
      </c>
      <c r="BB8" s="7">
        <f t="shared" si="12"/>
        <v>0.8509197279</v>
      </c>
      <c r="BC8" s="1">
        <v>6.7</v>
      </c>
      <c r="BD8" s="1">
        <v>37.0</v>
      </c>
      <c r="BE8" s="1">
        <v>3.9</v>
      </c>
      <c r="BF8" s="1">
        <v>26.0</v>
      </c>
      <c r="BG8" s="1">
        <f t="shared" si="13"/>
        <v>10.6</v>
      </c>
      <c r="BH8" s="1">
        <v>33.0</v>
      </c>
      <c r="BI8" s="1">
        <v>16.44</v>
      </c>
      <c r="BJ8" s="1">
        <v>32.0</v>
      </c>
      <c r="BK8" s="1">
        <v>6.4</v>
      </c>
      <c r="BL8" s="1">
        <v>13.59</v>
      </c>
      <c r="BM8" s="1">
        <v>37.2</v>
      </c>
      <c r="BN8" s="1">
        <v>15.8</v>
      </c>
      <c r="BO8" s="1">
        <v>60.0</v>
      </c>
      <c r="BR8" s="1">
        <v>1.6</v>
      </c>
      <c r="BS8" s="1">
        <v>13.9</v>
      </c>
      <c r="BT8" s="1">
        <v>22.0</v>
      </c>
      <c r="BU8" s="1">
        <v>7.6</v>
      </c>
      <c r="BV8" s="1">
        <v>38.0</v>
      </c>
      <c r="BW8" s="1">
        <v>8.9</v>
      </c>
      <c r="BX8" s="1">
        <v>16.0</v>
      </c>
      <c r="BY8" s="1">
        <f t="shared" si="14"/>
        <v>1.3</v>
      </c>
      <c r="BZ8" s="1">
        <v>23.0</v>
      </c>
      <c r="CA8" s="1">
        <f t="shared" si="15"/>
        <v>16.5</v>
      </c>
      <c r="CB8" s="1">
        <v>25.0</v>
      </c>
      <c r="CC8" s="1">
        <v>63.7</v>
      </c>
      <c r="CD8" s="1">
        <v>66.0</v>
      </c>
      <c r="CE8" s="1">
        <v>0.9</v>
      </c>
      <c r="CF8" s="1">
        <v>6.0</v>
      </c>
      <c r="CG8" s="1">
        <v>0.26</v>
      </c>
      <c r="CH8" s="1">
        <v>22.0</v>
      </c>
      <c r="CI8" s="1">
        <v>1.19</v>
      </c>
      <c r="CJ8" s="1">
        <v>5.0</v>
      </c>
      <c r="CK8" s="1">
        <v>3.0</v>
      </c>
      <c r="CL8" s="1">
        <v>3.0</v>
      </c>
      <c r="CM8" s="1">
        <v>2.0</v>
      </c>
      <c r="CN8" s="1">
        <v>5.0</v>
      </c>
      <c r="CO8" s="1">
        <v>2.0</v>
      </c>
      <c r="CP8" s="1">
        <v>12.0</v>
      </c>
      <c r="CQ8" s="1">
        <v>0.0</v>
      </c>
      <c r="CR8" s="10">
        <f t="shared" si="16"/>
        <v>62.5</v>
      </c>
      <c r="CS8" s="10">
        <f t="shared" si="17"/>
        <v>60</v>
      </c>
      <c r="CT8" s="10">
        <f t="shared" si="18"/>
        <v>71.42857143</v>
      </c>
      <c r="CU8" s="10">
        <f t="shared" si="19"/>
        <v>100</v>
      </c>
      <c r="CV8" s="1">
        <f t="shared" si="20"/>
        <v>4.44</v>
      </c>
      <c r="CW8" s="7">
        <f t="shared" si="21"/>
        <v>69.44642857</v>
      </c>
      <c r="CX8" s="1">
        <v>25.0</v>
      </c>
      <c r="CY8" s="1">
        <v>29.0</v>
      </c>
      <c r="CZ8" s="1"/>
      <c r="DA8" s="1"/>
      <c r="DB8" s="1"/>
      <c r="DC8" s="1"/>
      <c r="DD8" s="1"/>
      <c r="DE8" s="1"/>
      <c r="DF8" s="1"/>
      <c r="DG8" s="1">
        <v>70.0</v>
      </c>
      <c r="DH8" s="1"/>
      <c r="DI8" s="1"/>
      <c r="DJ8" s="1"/>
      <c r="DK8" s="1"/>
      <c r="DL8" s="1"/>
      <c r="DM8" s="1"/>
      <c r="DN8" s="1"/>
      <c r="DO8" s="1">
        <v>11.0</v>
      </c>
      <c r="DU8" s="1">
        <v>-5.5</v>
      </c>
      <c r="EI8" s="1">
        <v>129.0</v>
      </c>
    </row>
    <row r="9">
      <c r="A9" s="5" t="s">
        <v>141</v>
      </c>
      <c r="B9" s="1">
        <v>2.0</v>
      </c>
      <c r="C9" s="1" t="s">
        <v>140</v>
      </c>
      <c r="D9" s="1">
        <v>25.0</v>
      </c>
      <c r="E9" s="1">
        <v>8.0</v>
      </c>
      <c r="F9" s="6">
        <f t="shared" si="1"/>
        <v>75.75757576</v>
      </c>
      <c r="G9" s="1" t="s">
        <v>142</v>
      </c>
      <c r="H9" s="1">
        <v>10.3</v>
      </c>
      <c r="I9" s="1">
        <v>6.0</v>
      </c>
      <c r="J9" s="1">
        <v>0.0</v>
      </c>
      <c r="K9" s="1">
        <v>15.0</v>
      </c>
      <c r="L9" s="1">
        <v>5.0</v>
      </c>
      <c r="M9" s="6">
        <f t="shared" si="2"/>
        <v>75</v>
      </c>
      <c r="N9" s="7">
        <f t="shared" si="3"/>
        <v>5.295</v>
      </c>
      <c r="O9" s="1">
        <v>7.0</v>
      </c>
      <c r="P9" s="1">
        <v>6.0</v>
      </c>
      <c r="Q9" s="1">
        <v>3.0</v>
      </c>
      <c r="R9" s="1">
        <v>3.0</v>
      </c>
      <c r="S9" s="6">
        <f t="shared" si="4"/>
        <v>50</v>
      </c>
      <c r="T9" s="7">
        <f t="shared" si="5"/>
        <v>0.5705</v>
      </c>
      <c r="U9" s="6">
        <v>24.0</v>
      </c>
      <c r="V9" s="6">
        <v>20.0</v>
      </c>
      <c r="W9" s="6">
        <v>16.0</v>
      </c>
      <c r="X9" s="1">
        <v>4.0</v>
      </c>
      <c r="Y9" s="4">
        <v>6.0</v>
      </c>
      <c r="Z9" s="1">
        <v>88.7</v>
      </c>
      <c r="AA9" s="1">
        <v>72.0</v>
      </c>
      <c r="AB9" s="1">
        <v>76.4</v>
      </c>
      <c r="AC9" s="1">
        <v>4.0</v>
      </c>
      <c r="AD9" s="8">
        <f t="shared" si="6"/>
        <v>1.160994764</v>
      </c>
      <c r="AE9" s="1" t="s">
        <v>143</v>
      </c>
      <c r="AF9" s="1">
        <v>37.0</v>
      </c>
      <c r="AG9" s="1">
        <v>11.0</v>
      </c>
      <c r="AH9" s="1">
        <v>49.0</v>
      </c>
      <c r="AI9" s="1">
        <v>9.0</v>
      </c>
      <c r="AJ9" s="1">
        <v>72.0</v>
      </c>
      <c r="AK9" s="1">
        <v>34.0</v>
      </c>
      <c r="AL9" s="1">
        <f t="shared" si="7"/>
        <v>50</v>
      </c>
      <c r="AM9" s="1">
        <v>14.0</v>
      </c>
      <c r="AN9" s="1">
        <v>55.0</v>
      </c>
      <c r="AO9" s="1">
        <v>58.0</v>
      </c>
      <c r="AP9" s="1">
        <v>13.14</v>
      </c>
      <c r="AQ9" s="1">
        <v>5.0</v>
      </c>
      <c r="AR9" s="9">
        <f t="shared" si="8"/>
        <v>29.75</v>
      </c>
      <c r="AS9" s="1">
        <v>1.0</v>
      </c>
      <c r="AT9" s="1">
        <v>42.89</v>
      </c>
      <c r="AU9" s="1">
        <v>1.0</v>
      </c>
      <c r="AV9" s="7">
        <f t="shared" si="9"/>
        <v>39.2358</v>
      </c>
      <c r="AW9" s="1">
        <v>3.0</v>
      </c>
      <c r="AX9" s="1">
        <f t="shared" si="10"/>
        <v>-2</v>
      </c>
      <c r="AY9" s="1">
        <v>120.0</v>
      </c>
      <c r="AZ9" s="1">
        <v>97.3</v>
      </c>
      <c r="BA9" s="1">
        <f t="shared" si="11"/>
        <v>22.7</v>
      </c>
      <c r="BB9" s="7">
        <f t="shared" si="12"/>
        <v>0.8787982051</v>
      </c>
      <c r="BC9" s="1">
        <v>8.7</v>
      </c>
      <c r="BD9" s="1">
        <v>8.0</v>
      </c>
      <c r="BE9" s="1">
        <v>3.4</v>
      </c>
      <c r="BF9" s="1">
        <v>39.0</v>
      </c>
      <c r="BG9" s="1">
        <f t="shared" si="13"/>
        <v>12.1</v>
      </c>
      <c r="BH9" s="1">
        <v>13.0</v>
      </c>
      <c r="BI9" s="1">
        <v>16.4</v>
      </c>
      <c r="BJ9" s="1">
        <v>31.0</v>
      </c>
      <c r="BK9" s="1">
        <v>17.4</v>
      </c>
      <c r="BL9" s="1">
        <v>17.91</v>
      </c>
      <c r="BM9" s="1">
        <v>43.3</v>
      </c>
      <c r="BN9" s="1">
        <v>19.2</v>
      </c>
      <c r="BO9" s="1">
        <v>11.0</v>
      </c>
      <c r="BR9" s="1">
        <v>1.53</v>
      </c>
      <c r="BS9" s="1">
        <v>14.4</v>
      </c>
      <c r="BT9" s="1">
        <v>27.0</v>
      </c>
      <c r="BU9" s="1">
        <v>14.6</v>
      </c>
      <c r="BV9" s="1">
        <v>10.0</v>
      </c>
      <c r="BW9" s="1">
        <v>11.1</v>
      </c>
      <c r="BX9" s="1">
        <v>7.0</v>
      </c>
      <c r="BY9" s="1">
        <f t="shared" si="14"/>
        <v>-3.5</v>
      </c>
      <c r="BZ9" s="1">
        <v>5.0</v>
      </c>
      <c r="CA9" s="1">
        <f t="shared" si="15"/>
        <v>25.7</v>
      </c>
      <c r="CB9" s="1">
        <v>5.0</v>
      </c>
      <c r="CC9" s="1">
        <v>73.6</v>
      </c>
      <c r="CD9" s="1">
        <v>6.0</v>
      </c>
      <c r="CE9" s="1">
        <v>0.88</v>
      </c>
      <c r="CF9" s="1">
        <v>7.0</v>
      </c>
      <c r="CG9" s="1">
        <v>0.27</v>
      </c>
      <c r="CH9" s="1">
        <v>25.0</v>
      </c>
      <c r="CI9" s="1">
        <v>1.73</v>
      </c>
      <c r="CJ9" s="1">
        <v>8.0</v>
      </c>
      <c r="CK9" s="1">
        <v>3.0</v>
      </c>
      <c r="CL9" s="1">
        <v>7.0</v>
      </c>
      <c r="CM9" s="1">
        <v>4.0</v>
      </c>
      <c r="CN9" s="1">
        <v>8.0</v>
      </c>
      <c r="CO9" s="1">
        <v>1.0</v>
      </c>
      <c r="CP9" s="1">
        <v>2.0</v>
      </c>
      <c r="CQ9" s="1">
        <v>0.0</v>
      </c>
      <c r="CR9" s="10">
        <f t="shared" si="16"/>
        <v>72.72727273</v>
      </c>
      <c r="CS9" s="10">
        <f t="shared" si="17"/>
        <v>63.63636364</v>
      </c>
      <c r="CT9" s="10">
        <f t="shared" si="18"/>
        <v>88.88888889</v>
      </c>
      <c r="CU9" s="10">
        <f t="shared" si="19"/>
        <v>100</v>
      </c>
      <c r="CV9" s="1">
        <f t="shared" si="20"/>
        <v>6.4</v>
      </c>
      <c r="CW9" s="7">
        <f t="shared" si="21"/>
        <v>77.95454545</v>
      </c>
      <c r="CX9" s="1">
        <v>8.0</v>
      </c>
      <c r="CY9" s="1">
        <v>13.0</v>
      </c>
      <c r="CZ9" s="1"/>
      <c r="DA9" s="1"/>
      <c r="DB9" s="1"/>
      <c r="DC9" s="1"/>
      <c r="DD9" s="1"/>
      <c r="DE9" s="1"/>
      <c r="DF9" s="1"/>
      <c r="DG9" s="1">
        <v>94.0</v>
      </c>
      <c r="DH9" s="1"/>
      <c r="DI9" s="1"/>
      <c r="DJ9" s="1"/>
      <c r="DK9" s="1"/>
      <c r="DL9" s="1"/>
      <c r="DM9" s="1"/>
      <c r="DN9" s="1"/>
      <c r="DO9" s="1">
        <v>16.0</v>
      </c>
      <c r="DU9" s="1">
        <v>-20.5</v>
      </c>
      <c r="EI9" s="1">
        <v>159.5</v>
      </c>
      <c r="EP9" s="1">
        <v>2.5</v>
      </c>
    </row>
    <row r="10">
      <c r="A10" s="14" t="s">
        <v>144</v>
      </c>
      <c r="B10" s="1">
        <v>6.0</v>
      </c>
      <c r="C10" s="1" t="s">
        <v>136</v>
      </c>
      <c r="D10" s="1">
        <v>23.0</v>
      </c>
      <c r="E10" s="1">
        <v>10.0</v>
      </c>
      <c r="F10" s="6">
        <f t="shared" si="1"/>
        <v>69.6969697</v>
      </c>
      <c r="G10" s="1" t="s">
        <v>128</v>
      </c>
      <c r="H10" s="1">
        <v>15.6</v>
      </c>
      <c r="I10" s="1">
        <v>1.0</v>
      </c>
      <c r="J10" s="1">
        <v>0.0</v>
      </c>
      <c r="K10" s="1">
        <v>10.0</v>
      </c>
      <c r="L10" s="1">
        <v>8.0</v>
      </c>
      <c r="M10" s="6">
        <f t="shared" si="2"/>
        <v>55.55555556</v>
      </c>
      <c r="N10" s="7">
        <f t="shared" si="3"/>
        <v>4.511111111</v>
      </c>
      <c r="O10" s="1">
        <v>6.0</v>
      </c>
      <c r="P10" s="1">
        <v>9.0</v>
      </c>
      <c r="Q10" s="1">
        <v>4.0</v>
      </c>
      <c r="R10" s="1">
        <v>5.0</v>
      </c>
      <c r="S10" s="6">
        <f t="shared" si="4"/>
        <v>44.44444444</v>
      </c>
      <c r="T10" s="7">
        <f t="shared" si="5"/>
        <v>0.7298777778</v>
      </c>
      <c r="U10" s="6">
        <v>15.0</v>
      </c>
      <c r="V10" s="6">
        <v>72.0</v>
      </c>
      <c r="W10" s="6">
        <v>37.0</v>
      </c>
      <c r="X10" s="1">
        <v>12.0</v>
      </c>
      <c r="Y10" s="4">
        <v>20.0</v>
      </c>
      <c r="Z10" s="1">
        <v>81.9</v>
      </c>
      <c r="AA10" s="1">
        <v>69.5</v>
      </c>
      <c r="AB10" s="1">
        <v>71.9</v>
      </c>
      <c r="AC10" s="1">
        <v>15.0</v>
      </c>
      <c r="AD10" s="8">
        <f t="shared" si="6"/>
        <v>1.139082058</v>
      </c>
      <c r="AE10" s="1">
        <v>15.0</v>
      </c>
      <c r="AF10" s="1">
        <v>35.0</v>
      </c>
      <c r="AG10" s="1">
        <v>39.0</v>
      </c>
      <c r="AH10" s="1">
        <v>46.0</v>
      </c>
      <c r="AI10" s="1">
        <v>39.0</v>
      </c>
      <c r="AJ10" s="1">
        <v>74.0</v>
      </c>
      <c r="AK10" s="1">
        <v>25.0</v>
      </c>
      <c r="AL10" s="1">
        <f t="shared" si="7"/>
        <v>48.3</v>
      </c>
      <c r="AM10" s="1">
        <v>37.0</v>
      </c>
      <c r="AN10" s="1">
        <v>55.0</v>
      </c>
      <c r="AO10" s="1">
        <v>57.0</v>
      </c>
      <c r="AP10" s="1">
        <v>12.06</v>
      </c>
      <c r="AQ10" s="1">
        <v>18.0</v>
      </c>
      <c r="AR10" s="9">
        <f t="shared" si="8"/>
        <v>27.73</v>
      </c>
      <c r="AS10" s="1">
        <v>13.0</v>
      </c>
      <c r="AT10" s="1">
        <v>39.79</v>
      </c>
      <c r="AU10" s="1">
        <v>8.0</v>
      </c>
      <c r="AV10" s="7">
        <f t="shared" si="9"/>
        <v>36.3426</v>
      </c>
      <c r="AW10" s="1">
        <v>12.0</v>
      </c>
      <c r="AX10" s="1">
        <f t="shared" si="10"/>
        <v>-4</v>
      </c>
      <c r="AY10" s="1">
        <v>119.2</v>
      </c>
      <c r="AZ10" s="1">
        <v>101.2</v>
      </c>
      <c r="BA10" s="1">
        <f t="shared" si="11"/>
        <v>18</v>
      </c>
      <c r="BB10" s="7">
        <f t="shared" si="12"/>
        <v>0.6812848485</v>
      </c>
      <c r="BC10" s="1">
        <v>6.1</v>
      </c>
      <c r="BD10" s="1">
        <v>52.0</v>
      </c>
      <c r="BE10" s="1">
        <v>2.9</v>
      </c>
      <c r="BF10" s="1">
        <v>57.0</v>
      </c>
      <c r="BG10" s="1">
        <f t="shared" si="13"/>
        <v>9</v>
      </c>
      <c r="BH10" s="1">
        <v>56.0</v>
      </c>
      <c r="BI10" s="1">
        <v>17.56</v>
      </c>
      <c r="BJ10" s="1">
        <v>54.0</v>
      </c>
      <c r="BK10" s="1">
        <v>12.3</v>
      </c>
      <c r="BL10" s="1">
        <v>14.24</v>
      </c>
      <c r="BM10" s="1">
        <v>32.9</v>
      </c>
      <c r="BN10" s="1">
        <v>15.2</v>
      </c>
      <c r="BO10" s="1">
        <v>63.0</v>
      </c>
      <c r="BR10" s="1">
        <v>1.75</v>
      </c>
      <c r="BS10" s="1">
        <v>12.6</v>
      </c>
      <c r="BT10" s="1">
        <v>41.0</v>
      </c>
      <c r="BU10" s="1">
        <v>13.0</v>
      </c>
      <c r="BV10" s="1">
        <v>12.0</v>
      </c>
      <c r="BW10" s="1">
        <v>6.7</v>
      </c>
      <c r="BX10" s="1">
        <v>24.0</v>
      </c>
      <c r="BY10" s="1">
        <f t="shared" si="14"/>
        <v>-6.3</v>
      </c>
      <c r="BZ10" s="1">
        <v>17.0</v>
      </c>
      <c r="CA10" s="1">
        <f t="shared" si="15"/>
        <v>19.7</v>
      </c>
      <c r="CB10" s="1">
        <v>17.0</v>
      </c>
      <c r="CC10" s="1">
        <v>70.8</v>
      </c>
      <c r="CD10" s="1">
        <v>15.0</v>
      </c>
      <c r="CE10" s="1">
        <v>0.87</v>
      </c>
      <c r="CF10" s="1">
        <v>8.0</v>
      </c>
      <c r="CG10" s="1">
        <v>0.29</v>
      </c>
      <c r="CH10" s="1">
        <v>32.0</v>
      </c>
      <c r="CI10" s="1">
        <v>1.3</v>
      </c>
      <c r="CJ10" s="1">
        <v>6.0</v>
      </c>
      <c r="CK10" s="1">
        <v>8.0</v>
      </c>
      <c r="CL10" s="1">
        <v>5.0</v>
      </c>
      <c r="CM10" s="1">
        <v>2.0</v>
      </c>
      <c r="CN10" s="1">
        <v>4.0</v>
      </c>
      <c r="CO10" s="1">
        <v>0.0</v>
      </c>
      <c r="CP10" s="1">
        <v>8.0</v>
      </c>
      <c r="CQ10" s="1">
        <v>0.0</v>
      </c>
      <c r="CR10" s="10">
        <f t="shared" si="16"/>
        <v>42.85714286</v>
      </c>
      <c r="CS10" s="10">
        <f t="shared" si="17"/>
        <v>71.42857143</v>
      </c>
      <c r="CT10" s="10">
        <f t="shared" si="18"/>
        <v>100</v>
      </c>
      <c r="CU10" s="10">
        <f t="shared" si="19"/>
        <v>100</v>
      </c>
      <c r="CV10" s="1">
        <f t="shared" si="20"/>
        <v>4.72</v>
      </c>
      <c r="CW10" s="7">
        <f t="shared" si="21"/>
        <v>72.14285714</v>
      </c>
      <c r="CX10" s="1">
        <v>20.0</v>
      </c>
      <c r="CY10" s="1">
        <v>22.0</v>
      </c>
      <c r="CZ10" s="1">
        <v>76.4</v>
      </c>
      <c r="DA10" s="1">
        <v>29.8</v>
      </c>
      <c r="DB10" s="1">
        <v>11.8</v>
      </c>
      <c r="DC10" s="1">
        <v>2.4</v>
      </c>
      <c r="DD10" s="1">
        <v>1.1</v>
      </c>
      <c r="DE10" s="1">
        <v>0.5</v>
      </c>
      <c r="DF10" s="1"/>
      <c r="DG10" s="1">
        <v>74.0</v>
      </c>
      <c r="DH10" s="1"/>
      <c r="DI10" s="1"/>
      <c r="DJ10" s="1"/>
      <c r="DK10" s="1"/>
      <c r="DL10" s="1"/>
      <c r="DM10" s="1"/>
      <c r="DN10" s="1"/>
      <c r="DO10" s="1">
        <v>5.0</v>
      </c>
      <c r="DP10" s="1" t="s">
        <v>145</v>
      </c>
      <c r="DU10" s="1">
        <v>-8.5</v>
      </c>
      <c r="EI10" s="1">
        <v>140.5</v>
      </c>
      <c r="EP10" s="1">
        <v>2.5</v>
      </c>
    </row>
    <row r="11">
      <c r="A11" s="14" t="s">
        <v>146</v>
      </c>
      <c r="B11" s="1">
        <v>4.0</v>
      </c>
      <c r="C11" s="1" t="s">
        <v>136</v>
      </c>
      <c r="D11" s="1">
        <v>27.0</v>
      </c>
      <c r="E11" s="1">
        <v>7.0</v>
      </c>
      <c r="F11" s="6">
        <f t="shared" si="1"/>
        <v>79.41176471</v>
      </c>
      <c r="G11" s="1" t="s">
        <v>147</v>
      </c>
      <c r="H11" s="1">
        <v>13.3</v>
      </c>
      <c r="I11" s="1">
        <v>3.0</v>
      </c>
      <c r="J11" s="1">
        <v>1.0</v>
      </c>
      <c r="K11" s="1">
        <v>13.0</v>
      </c>
      <c r="L11" s="1">
        <v>5.0</v>
      </c>
      <c r="M11" s="6">
        <f t="shared" si="2"/>
        <v>72.22222222</v>
      </c>
      <c r="N11" s="7">
        <f t="shared" si="3"/>
        <v>5.532222222</v>
      </c>
      <c r="O11" s="1">
        <v>8.0</v>
      </c>
      <c r="P11" s="1">
        <v>7.0</v>
      </c>
      <c r="Q11" s="1">
        <v>4.0</v>
      </c>
      <c r="R11" s="1">
        <v>3.0</v>
      </c>
      <c r="S11" s="6">
        <f t="shared" si="4"/>
        <v>57.14285714</v>
      </c>
      <c r="T11" s="7">
        <f t="shared" si="5"/>
        <v>0.6776142857</v>
      </c>
      <c r="U11" s="6">
        <v>16.0</v>
      </c>
      <c r="V11" s="6">
        <v>26.0</v>
      </c>
      <c r="W11" s="6">
        <v>20.0</v>
      </c>
      <c r="X11" s="1">
        <v>5.0</v>
      </c>
      <c r="Y11" s="4">
        <v>12.0</v>
      </c>
      <c r="Z11" s="1">
        <v>84.6</v>
      </c>
      <c r="AA11" s="1">
        <v>68.2</v>
      </c>
      <c r="AB11" s="1">
        <v>72.6</v>
      </c>
      <c r="AC11" s="1">
        <v>13.0</v>
      </c>
      <c r="AD11" s="8">
        <f t="shared" si="6"/>
        <v>1.165289256</v>
      </c>
      <c r="AE11" s="1">
        <v>9.0</v>
      </c>
      <c r="AF11" s="1">
        <v>35.0</v>
      </c>
      <c r="AG11" s="1">
        <v>33.0</v>
      </c>
      <c r="AH11" s="1">
        <v>48.0</v>
      </c>
      <c r="AI11" s="1">
        <v>16.0</v>
      </c>
      <c r="AJ11" s="1">
        <v>75.0</v>
      </c>
      <c r="AK11" s="1">
        <v>13.0</v>
      </c>
      <c r="AL11" s="1">
        <f t="shared" si="7"/>
        <v>49.5</v>
      </c>
      <c r="AM11" s="1">
        <v>19.0</v>
      </c>
      <c r="AN11" s="1">
        <v>54.0</v>
      </c>
      <c r="AO11" s="1">
        <v>58.0</v>
      </c>
      <c r="AP11" s="1">
        <v>11.33</v>
      </c>
      <c r="AQ11" s="1">
        <v>30.0</v>
      </c>
      <c r="AR11" s="9">
        <f t="shared" si="8"/>
        <v>26.92</v>
      </c>
      <c r="AS11" s="1">
        <v>23.0</v>
      </c>
      <c r="AT11" s="1">
        <v>38.25</v>
      </c>
      <c r="AU11" s="1">
        <v>24.0</v>
      </c>
      <c r="AV11" s="7">
        <f t="shared" si="9"/>
        <v>34.8202</v>
      </c>
      <c r="AW11" s="1">
        <v>26.0</v>
      </c>
      <c r="AX11" s="1">
        <f t="shared" si="10"/>
        <v>-2</v>
      </c>
      <c r="AY11" s="1">
        <v>120.9</v>
      </c>
      <c r="AZ11" s="1">
        <v>97.5</v>
      </c>
      <c r="BA11" s="1">
        <f t="shared" si="11"/>
        <v>23.4</v>
      </c>
      <c r="BB11" s="7">
        <f t="shared" si="12"/>
        <v>0.8856983523</v>
      </c>
      <c r="BC11" s="1">
        <v>7.8</v>
      </c>
      <c r="BD11" s="1">
        <v>15.0</v>
      </c>
      <c r="BE11" s="1">
        <v>6.4</v>
      </c>
      <c r="BF11" s="1">
        <v>1.0</v>
      </c>
      <c r="BG11" s="1">
        <f t="shared" si="13"/>
        <v>14.2</v>
      </c>
      <c r="BH11" s="1">
        <v>2.0</v>
      </c>
      <c r="BI11" s="1">
        <v>19.5</v>
      </c>
      <c r="BJ11" s="1">
        <v>67.0</v>
      </c>
      <c r="BK11" s="1">
        <v>14.2</v>
      </c>
      <c r="BL11" s="1">
        <v>16.33</v>
      </c>
      <c r="BM11" s="1">
        <v>37.7</v>
      </c>
      <c r="BN11" s="1">
        <v>19.0</v>
      </c>
      <c r="BO11" s="1">
        <v>13.0</v>
      </c>
      <c r="BR11" s="1">
        <v>1.69</v>
      </c>
      <c r="BS11" s="1">
        <v>13.1</v>
      </c>
      <c r="BT11" s="1">
        <v>41.0</v>
      </c>
      <c r="BU11" s="1">
        <v>15.8</v>
      </c>
      <c r="BV11" s="1">
        <v>7.0</v>
      </c>
      <c r="BW11" s="1">
        <v>13.2</v>
      </c>
      <c r="BX11" s="1">
        <v>4.0</v>
      </c>
      <c r="BY11" s="1">
        <f t="shared" si="14"/>
        <v>-2.6</v>
      </c>
      <c r="BZ11" s="1">
        <v>2.0</v>
      </c>
      <c r="CA11" s="1">
        <f t="shared" si="15"/>
        <v>29</v>
      </c>
      <c r="CB11" s="1">
        <v>2.0</v>
      </c>
      <c r="CC11" s="1">
        <v>71.0</v>
      </c>
      <c r="CD11" s="1">
        <v>12.0</v>
      </c>
      <c r="CE11" s="1">
        <v>0.85</v>
      </c>
      <c r="CF11" s="1">
        <v>9.0</v>
      </c>
      <c r="CG11" s="1">
        <v>0.18</v>
      </c>
      <c r="CH11" s="1">
        <v>6.0</v>
      </c>
      <c r="CI11" s="1">
        <v>1.71</v>
      </c>
      <c r="CJ11" s="1">
        <v>3.0</v>
      </c>
      <c r="CK11" s="1">
        <v>7.0</v>
      </c>
      <c r="CL11" s="1">
        <v>10.0</v>
      </c>
      <c r="CM11" s="1">
        <v>0.0</v>
      </c>
      <c r="CN11" s="1">
        <v>9.0</v>
      </c>
      <c r="CO11" s="1">
        <v>0.0</v>
      </c>
      <c r="CP11" s="1">
        <v>5.0</v>
      </c>
      <c r="CQ11" s="1">
        <v>0.0</v>
      </c>
      <c r="CR11" s="10">
        <f t="shared" si="16"/>
        <v>30</v>
      </c>
      <c r="CS11" s="10">
        <f t="shared" si="17"/>
        <v>100</v>
      </c>
      <c r="CT11" s="10">
        <f t="shared" si="18"/>
        <v>100</v>
      </c>
      <c r="CU11" s="10">
        <f t="shared" si="19"/>
        <v>100</v>
      </c>
      <c r="CV11" s="1">
        <f t="shared" si="20"/>
        <v>5.92</v>
      </c>
      <c r="CW11" s="7">
        <f t="shared" si="21"/>
        <v>75.5</v>
      </c>
      <c r="CX11" s="1">
        <v>10.0</v>
      </c>
      <c r="CY11" s="1">
        <v>17.0</v>
      </c>
      <c r="CZ11" s="1">
        <v>85.8</v>
      </c>
      <c r="DA11" s="1">
        <v>59.8</v>
      </c>
      <c r="DB11" s="1">
        <v>17.8</v>
      </c>
      <c r="DC11" s="1">
        <v>10.1</v>
      </c>
      <c r="DD11" s="1">
        <v>5.3</v>
      </c>
      <c r="DE11" s="1">
        <v>2.7</v>
      </c>
      <c r="DF11" s="1"/>
      <c r="DG11" s="1">
        <v>88.0</v>
      </c>
      <c r="DH11" s="1"/>
      <c r="DI11" s="1"/>
      <c r="DJ11" s="1"/>
      <c r="DK11" s="1"/>
      <c r="DL11" s="1"/>
      <c r="DM11" s="1"/>
      <c r="DN11" s="1"/>
      <c r="DO11" s="1">
        <v>4.0</v>
      </c>
      <c r="DP11" s="1" t="s">
        <v>145</v>
      </c>
      <c r="DU11" s="1">
        <v>-11.5</v>
      </c>
      <c r="EI11" s="1">
        <v>138.0</v>
      </c>
    </row>
    <row r="12">
      <c r="A12" s="5" t="s">
        <v>148</v>
      </c>
      <c r="B12" s="1">
        <v>2.0</v>
      </c>
      <c r="C12" s="1" t="s">
        <v>127</v>
      </c>
      <c r="D12" s="1">
        <v>25.0</v>
      </c>
      <c r="E12" s="1">
        <v>9.0</v>
      </c>
      <c r="F12" s="6">
        <f t="shared" si="1"/>
        <v>73.52941176</v>
      </c>
      <c r="G12" s="1" t="s">
        <v>138</v>
      </c>
      <c r="H12" s="1">
        <v>12.2</v>
      </c>
      <c r="I12" s="1">
        <v>4.0</v>
      </c>
      <c r="J12" s="1">
        <v>0.0</v>
      </c>
      <c r="K12" s="1">
        <v>14.0</v>
      </c>
      <c r="L12" s="1">
        <v>6.0</v>
      </c>
      <c r="M12" s="6">
        <f t="shared" si="2"/>
        <v>70</v>
      </c>
      <c r="N12" s="7">
        <f t="shared" si="3"/>
        <v>5.208</v>
      </c>
      <c r="O12" s="1">
        <v>6.0</v>
      </c>
      <c r="P12" s="1">
        <v>9.0</v>
      </c>
      <c r="Q12" s="1">
        <v>4.0</v>
      </c>
      <c r="R12" s="1">
        <v>5.0</v>
      </c>
      <c r="S12" s="6">
        <f t="shared" si="4"/>
        <v>44.44444444</v>
      </c>
      <c r="T12" s="7">
        <f t="shared" si="5"/>
        <v>0.7298777778</v>
      </c>
      <c r="U12" s="6">
        <v>14.0</v>
      </c>
      <c r="V12" s="6">
        <v>23.0</v>
      </c>
      <c r="W12" s="6">
        <v>18.0</v>
      </c>
      <c r="X12" s="1">
        <v>13.0</v>
      </c>
      <c r="Y12" s="4">
        <v>10.0</v>
      </c>
      <c r="Z12" s="1">
        <v>78.3</v>
      </c>
      <c r="AA12" s="1">
        <v>69.7</v>
      </c>
      <c r="AB12" s="1">
        <v>70.9</v>
      </c>
      <c r="AC12" s="1">
        <v>30.0</v>
      </c>
      <c r="AD12" s="8">
        <f t="shared" si="6"/>
        <v>1.104372355</v>
      </c>
      <c r="AE12" s="1">
        <v>36.0</v>
      </c>
      <c r="AF12" s="1">
        <v>36.0</v>
      </c>
      <c r="AG12" s="1">
        <v>22.0</v>
      </c>
      <c r="AH12" s="1">
        <v>48.0</v>
      </c>
      <c r="AI12" s="1">
        <v>20.0</v>
      </c>
      <c r="AJ12" s="1">
        <v>72.0</v>
      </c>
      <c r="AK12" s="1">
        <v>36.0</v>
      </c>
      <c r="AL12" s="1">
        <f t="shared" si="7"/>
        <v>49.2</v>
      </c>
      <c r="AM12" s="1">
        <v>22.0</v>
      </c>
      <c r="AN12" s="1">
        <v>55.0</v>
      </c>
      <c r="AO12" s="1">
        <v>57.0</v>
      </c>
      <c r="AP12" s="1">
        <v>8.76</v>
      </c>
      <c r="AQ12" s="1">
        <v>58.0</v>
      </c>
      <c r="AR12" s="9">
        <f t="shared" si="8"/>
        <v>24.03</v>
      </c>
      <c r="AS12" s="1">
        <v>60.0</v>
      </c>
      <c r="AT12" s="1">
        <v>32.79</v>
      </c>
      <c r="AU12" s="1">
        <v>65.0</v>
      </c>
      <c r="AV12" s="7">
        <f t="shared" si="9"/>
        <v>29.4306</v>
      </c>
      <c r="AW12" s="1">
        <v>64.0</v>
      </c>
      <c r="AX12" s="1">
        <f t="shared" si="10"/>
        <v>1</v>
      </c>
      <c r="AY12" s="1">
        <v>114.9</v>
      </c>
      <c r="AZ12" s="1">
        <v>102.3</v>
      </c>
      <c r="BA12" s="1">
        <f t="shared" si="11"/>
        <v>12.6</v>
      </c>
      <c r="BB12" s="7">
        <f t="shared" si="12"/>
        <v>0.6065692798</v>
      </c>
      <c r="BC12" s="1">
        <v>8.6</v>
      </c>
      <c r="BD12" s="1">
        <v>9.0</v>
      </c>
      <c r="BE12" s="1">
        <v>3.2</v>
      </c>
      <c r="BF12" s="1">
        <v>42.0</v>
      </c>
      <c r="BG12" s="1">
        <f t="shared" si="13"/>
        <v>11.8</v>
      </c>
      <c r="BH12" s="1">
        <v>18.0</v>
      </c>
      <c r="BI12" s="1">
        <v>15.35</v>
      </c>
      <c r="BJ12" s="1">
        <v>15.0</v>
      </c>
      <c r="BK12" s="1">
        <v>13.1</v>
      </c>
      <c r="BL12" s="1">
        <v>18.32</v>
      </c>
      <c r="BM12" s="1">
        <v>38.8</v>
      </c>
      <c r="BN12" s="1">
        <v>14.6</v>
      </c>
      <c r="BO12" s="1">
        <v>65.0</v>
      </c>
      <c r="BR12" s="1">
        <v>1.59</v>
      </c>
      <c r="BS12" s="1">
        <v>8.3</v>
      </c>
      <c r="BT12" s="1">
        <v>20.0</v>
      </c>
      <c r="BU12" s="1">
        <v>12.0</v>
      </c>
      <c r="BV12" s="1">
        <v>14.0</v>
      </c>
      <c r="BW12" s="1">
        <v>9.1</v>
      </c>
      <c r="BX12" s="1">
        <v>13.0</v>
      </c>
      <c r="BY12" s="1">
        <f t="shared" si="14"/>
        <v>-2.9</v>
      </c>
      <c r="BZ12" s="1">
        <v>16.0</v>
      </c>
      <c r="CA12" s="1">
        <f t="shared" si="15"/>
        <v>21.1</v>
      </c>
      <c r="CB12" s="1">
        <v>12.0</v>
      </c>
      <c r="CC12" s="1">
        <v>70.6</v>
      </c>
      <c r="CD12" s="1">
        <v>16.0</v>
      </c>
      <c r="CE12" s="1">
        <v>0.85</v>
      </c>
      <c r="CF12" s="1">
        <v>10.0</v>
      </c>
      <c r="CG12" s="1">
        <v>0.29</v>
      </c>
      <c r="CH12" s="1">
        <v>31.0</v>
      </c>
      <c r="CI12" s="1">
        <v>1.71</v>
      </c>
      <c r="CJ12" s="1">
        <v>9.0</v>
      </c>
      <c r="CK12" s="1">
        <v>8.0</v>
      </c>
      <c r="CL12" s="1">
        <v>6.0</v>
      </c>
      <c r="CM12" s="1">
        <v>1.0</v>
      </c>
      <c r="CN12" s="1">
        <v>4.0</v>
      </c>
      <c r="CO12" s="1">
        <v>0.0</v>
      </c>
      <c r="CP12" s="1">
        <v>6.0</v>
      </c>
      <c r="CQ12" s="1">
        <v>0.0</v>
      </c>
      <c r="CR12" s="10">
        <f t="shared" si="16"/>
        <v>52.94117647</v>
      </c>
      <c r="CS12" s="10">
        <f t="shared" si="17"/>
        <v>85.71428571</v>
      </c>
      <c r="CT12" s="10">
        <f t="shared" si="18"/>
        <v>100</v>
      </c>
      <c r="CU12" s="10">
        <f t="shared" si="19"/>
        <v>100</v>
      </c>
      <c r="CV12" s="1">
        <f t="shared" si="20"/>
        <v>6.49</v>
      </c>
      <c r="CW12" s="7">
        <f t="shared" si="21"/>
        <v>79.60084034</v>
      </c>
      <c r="CX12" s="1">
        <v>6.0</v>
      </c>
      <c r="CY12" s="1">
        <v>8.0</v>
      </c>
      <c r="CZ12" s="1"/>
      <c r="DA12" s="1"/>
      <c r="DB12" s="1"/>
      <c r="DC12" s="1"/>
      <c r="DD12" s="1"/>
      <c r="DE12" s="1"/>
      <c r="DF12" s="1"/>
      <c r="DG12" s="1">
        <v>93.0</v>
      </c>
      <c r="DH12" s="1"/>
      <c r="DI12" s="1"/>
      <c r="DJ12" s="1"/>
      <c r="DK12" s="1"/>
      <c r="DL12" s="1"/>
      <c r="DM12" s="1"/>
      <c r="DN12" s="1"/>
      <c r="DO12" s="1">
        <v>24.0</v>
      </c>
      <c r="DU12" s="1">
        <v>-14.5</v>
      </c>
      <c r="EI12" s="1">
        <v>158.5</v>
      </c>
    </row>
    <row r="13">
      <c r="A13" s="14" t="s">
        <v>149</v>
      </c>
      <c r="B13" s="1">
        <v>13.0</v>
      </c>
      <c r="C13" s="1" t="s">
        <v>130</v>
      </c>
      <c r="D13" s="1">
        <v>29.0</v>
      </c>
      <c r="E13" s="1">
        <v>5.0</v>
      </c>
      <c r="F13" s="6">
        <f t="shared" si="1"/>
        <v>85.29411765</v>
      </c>
      <c r="G13" s="1" t="s">
        <v>150</v>
      </c>
      <c r="H13" s="1">
        <v>1.0</v>
      </c>
      <c r="I13" s="1" t="s">
        <v>134</v>
      </c>
      <c r="J13" s="1">
        <v>1.0</v>
      </c>
      <c r="K13" s="1">
        <v>15.0</v>
      </c>
      <c r="L13" s="1">
        <v>3.0</v>
      </c>
      <c r="M13" s="6">
        <f t="shared" si="2"/>
        <v>83.33333333</v>
      </c>
      <c r="N13" s="7">
        <f t="shared" si="3"/>
        <v>4.333333333</v>
      </c>
      <c r="O13" s="1">
        <v>8.0</v>
      </c>
      <c r="P13" s="1">
        <v>1.0</v>
      </c>
      <c r="Q13" s="1">
        <v>0.0</v>
      </c>
      <c r="R13" s="1">
        <v>1.0</v>
      </c>
      <c r="S13" s="6">
        <f t="shared" si="4"/>
        <v>0</v>
      </c>
      <c r="T13" s="7">
        <f t="shared" si="5"/>
        <v>0.0489</v>
      </c>
      <c r="U13" s="6">
        <v>54.0</v>
      </c>
      <c r="V13" s="6">
        <v>181.0</v>
      </c>
      <c r="W13" s="6">
        <v>54.0</v>
      </c>
      <c r="X13" s="1">
        <v>74.0</v>
      </c>
      <c r="Y13" s="4" t="s">
        <v>134</v>
      </c>
      <c r="Z13" s="1">
        <v>86.0</v>
      </c>
      <c r="AA13" s="1">
        <v>73.9</v>
      </c>
      <c r="AB13" s="1">
        <v>75.5</v>
      </c>
      <c r="AC13" s="1">
        <v>6.0</v>
      </c>
      <c r="AD13" s="8">
        <f t="shared" si="6"/>
        <v>1.139072848</v>
      </c>
      <c r="AE13" s="1">
        <v>16.0</v>
      </c>
      <c r="AF13" s="1">
        <v>39.0</v>
      </c>
      <c r="AG13" s="1">
        <v>5.0</v>
      </c>
      <c r="AH13" s="1">
        <v>49.0</v>
      </c>
      <c r="AI13" s="1">
        <v>7.0</v>
      </c>
      <c r="AJ13" s="1">
        <v>73.0</v>
      </c>
      <c r="AK13" s="1">
        <v>28.0</v>
      </c>
      <c r="AL13" s="1">
        <f t="shared" si="7"/>
        <v>50.8</v>
      </c>
      <c r="AM13" s="1">
        <v>8.0</v>
      </c>
      <c r="AN13" s="1">
        <v>57.0</v>
      </c>
      <c r="AO13" s="1">
        <v>60.0</v>
      </c>
      <c r="AP13" s="1">
        <v>10.5</v>
      </c>
      <c r="AQ13" s="1">
        <v>40.0</v>
      </c>
      <c r="AR13" s="9">
        <f t="shared" si="8"/>
        <v>25.29</v>
      </c>
      <c r="AS13" s="1">
        <v>44.0</v>
      </c>
      <c r="AT13" s="1">
        <v>35.79</v>
      </c>
      <c r="AU13" s="1">
        <v>44.0</v>
      </c>
      <c r="AV13" s="7">
        <f t="shared" si="9"/>
        <v>32.5362</v>
      </c>
      <c r="AW13" s="1">
        <v>45.0</v>
      </c>
      <c r="AX13" s="1">
        <f t="shared" si="10"/>
        <v>-1</v>
      </c>
      <c r="AY13" s="1">
        <v>117.9</v>
      </c>
      <c r="AZ13" s="1">
        <v>101.4</v>
      </c>
      <c r="BA13" s="1">
        <f t="shared" si="11"/>
        <v>16.5</v>
      </c>
      <c r="BB13" s="7">
        <f t="shared" si="12"/>
        <v>0.5429053353</v>
      </c>
      <c r="BC13" s="1">
        <v>10.0</v>
      </c>
      <c r="BD13" s="1">
        <v>4.0</v>
      </c>
      <c r="BE13" s="1">
        <v>3.8</v>
      </c>
      <c r="BF13" s="1">
        <v>30.0</v>
      </c>
      <c r="BG13" s="1">
        <f t="shared" si="13"/>
        <v>13.8</v>
      </c>
      <c r="BH13" s="1">
        <v>6.0</v>
      </c>
      <c r="BI13" s="1">
        <v>19.03</v>
      </c>
      <c r="BJ13" s="1">
        <v>64.0</v>
      </c>
      <c r="BK13" s="1">
        <v>15.3</v>
      </c>
      <c r="BL13" s="1">
        <v>19.56</v>
      </c>
      <c r="BM13" s="1">
        <v>38.1</v>
      </c>
      <c r="BN13" s="1">
        <v>19.3</v>
      </c>
      <c r="BO13" s="1">
        <v>9.0</v>
      </c>
      <c r="BR13" s="1">
        <v>1.33</v>
      </c>
      <c r="BS13" s="1">
        <v>11.5</v>
      </c>
      <c r="BT13" s="1">
        <v>39.0</v>
      </c>
      <c r="BU13" s="1">
        <v>5.6</v>
      </c>
      <c r="BV13" s="1">
        <v>50.0</v>
      </c>
      <c r="BW13" s="1">
        <v>1.5</v>
      </c>
      <c r="BX13" s="1">
        <v>58.0</v>
      </c>
      <c r="BY13" s="1">
        <f t="shared" si="14"/>
        <v>-4.1</v>
      </c>
      <c r="BZ13" s="1">
        <v>52.0</v>
      </c>
      <c r="CA13" s="1">
        <f t="shared" si="15"/>
        <v>7.1</v>
      </c>
      <c r="CB13" s="1">
        <v>53.0</v>
      </c>
      <c r="CC13" s="1">
        <v>73.9</v>
      </c>
      <c r="CD13" s="1">
        <v>4.0</v>
      </c>
      <c r="CE13" s="1">
        <v>0.84</v>
      </c>
      <c r="CF13" s="1">
        <v>11.0</v>
      </c>
      <c r="CG13" s="1">
        <v>0.29</v>
      </c>
      <c r="CH13" s="1">
        <v>33.0</v>
      </c>
      <c r="CI13" s="1">
        <v>0.94</v>
      </c>
      <c r="CJ13" s="1">
        <v>0.0</v>
      </c>
      <c r="CK13" s="1">
        <v>2.0</v>
      </c>
      <c r="CL13" s="1">
        <v>2.0</v>
      </c>
      <c r="CM13" s="1">
        <v>0.0</v>
      </c>
      <c r="CN13" s="1">
        <v>10.0</v>
      </c>
      <c r="CO13" s="1">
        <v>3.0</v>
      </c>
      <c r="CP13" s="1">
        <v>15.0</v>
      </c>
      <c r="CQ13" s="1">
        <v>0.0</v>
      </c>
      <c r="CR13" s="10">
        <f t="shared" si="16"/>
        <v>0</v>
      </c>
      <c r="CS13" s="10">
        <f t="shared" si="17"/>
        <v>100</v>
      </c>
      <c r="CT13" s="10">
        <f t="shared" si="18"/>
        <v>76.92307692</v>
      </c>
      <c r="CU13" s="10">
        <f t="shared" si="19"/>
        <v>100</v>
      </c>
      <c r="CV13" s="1">
        <f t="shared" si="20"/>
        <v>3.28</v>
      </c>
      <c r="CW13" s="7">
        <f t="shared" si="21"/>
        <v>59.80769231</v>
      </c>
      <c r="CX13" s="1">
        <v>45.0</v>
      </c>
      <c r="CY13" s="1">
        <v>47.0</v>
      </c>
      <c r="CZ13" s="1"/>
      <c r="DA13" s="1"/>
      <c r="DB13" s="1"/>
      <c r="DC13" s="1"/>
      <c r="DD13" s="1"/>
      <c r="DE13" s="1"/>
      <c r="DF13" s="1"/>
      <c r="DG13" s="1">
        <v>19.0</v>
      </c>
      <c r="DH13" s="1"/>
      <c r="DI13" s="1"/>
      <c r="DJ13" s="1"/>
      <c r="DK13" s="1"/>
      <c r="DL13" s="1"/>
      <c r="DM13" s="1"/>
      <c r="DN13" s="1"/>
      <c r="DO13" s="1">
        <v>28.0</v>
      </c>
      <c r="DP13" s="1" t="s">
        <v>145</v>
      </c>
      <c r="DU13" s="1">
        <v>8.5</v>
      </c>
      <c r="EB13" s="1">
        <v>5.0</v>
      </c>
      <c r="EI13" s="1">
        <v>149.5</v>
      </c>
      <c r="EP13" s="1">
        <v>2.5</v>
      </c>
    </row>
    <row r="14">
      <c r="A14" s="5" t="s">
        <v>151</v>
      </c>
      <c r="B14" s="1">
        <v>3.0</v>
      </c>
      <c r="C14" s="1" t="s">
        <v>130</v>
      </c>
      <c r="D14" s="1">
        <v>23.0</v>
      </c>
      <c r="E14" s="1">
        <v>9.0</v>
      </c>
      <c r="F14" s="6">
        <f t="shared" si="1"/>
        <v>71.875</v>
      </c>
      <c r="G14" s="1" t="s">
        <v>138</v>
      </c>
      <c r="H14" s="1">
        <v>12.2</v>
      </c>
      <c r="I14" s="1">
        <v>4.0</v>
      </c>
      <c r="J14" s="1">
        <v>0.0</v>
      </c>
      <c r="K14" s="1">
        <v>14.0</v>
      </c>
      <c r="L14" s="1">
        <v>6.0</v>
      </c>
      <c r="M14" s="6">
        <f t="shared" si="2"/>
        <v>70</v>
      </c>
      <c r="N14" s="7">
        <f t="shared" si="3"/>
        <v>5.208</v>
      </c>
      <c r="O14" s="1">
        <v>7.0</v>
      </c>
      <c r="P14" s="1">
        <v>5.0</v>
      </c>
      <c r="Q14" s="1">
        <v>3.0</v>
      </c>
      <c r="R14" s="1">
        <v>2.0</v>
      </c>
      <c r="S14" s="6">
        <f t="shared" si="4"/>
        <v>60</v>
      </c>
      <c r="T14" s="7">
        <f t="shared" si="5"/>
        <v>0.55746</v>
      </c>
      <c r="U14" s="6">
        <v>28.0</v>
      </c>
      <c r="V14" s="6">
        <v>49.0</v>
      </c>
      <c r="W14" s="6">
        <v>30.0</v>
      </c>
      <c r="X14" s="1">
        <v>11.0</v>
      </c>
      <c r="Y14" s="4">
        <v>8.0</v>
      </c>
      <c r="Z14" s="1">
        <v>81.0</v>
      </c>
      <c r="AA14" s="1">
        <v>69.1</v>
      </c>
      <c r="AB14" s="1">
        <v>70.5</v>
      </c>
      <c r="AC14" s="1">
        <v>32.0</v>
      </c>
      <c r="AD14" s="8">
        <f t="shared" si="6"/>
        <v>1.14893617</v>
      </c>
      <c r="AE14" s="1">
        <v>12.0</v>
      </c>
      <c r="AF14" s="1">
        <v>36.0</v>
      </c>
      <c r="AG14" s="1">
        <v>20.0</v>
      </c>
      <c r="AH14" s="1">
        <v>49.0</v>
      </c>
      <c r="AI14" s="1">
        <v>4.0</v>
      </c>
      <c r="AJ14" s="1">
        <v>78.0</v>
      </c>
      <c r="AK14" s="1">
        <v>2.0</v>
      </c>
      <c r="AL14" s="1">
        <f t="shared" si="7"/>
        <v>50.9</v>
      </c>
      <c r="AM14" s="1">
        <v>3.0</v>
      </c>
      <c r="AN14" s="1">
        <v>58.0</v>
      </c>
      <c r="AO14" s="1">
        <v>60.0</v>
      </c>
      <c r="AP14" s="1">
        <v>8.58</v>
      </c>
      <c r="AQ14" s="1">
        <v>59.0</v>
      </c>
      <c r="AR14" s="9">
        <f t="shared" si="8"/>
        <v>29.75</v>
      </c>
      <c r="AS14" s="1">
        <v>2.0</v>
      </c>
      <c r="AT14" s="1">
        <v>38.33</v>
      </c>
      <c r="AU14" s="1">
        <v>23.0</v>
      </c>
      <c r="AV14" s="7">
        <f t="shared" si="9"/>
        <v>33.6726</v>
      </c>
      <c r="AW14" s="1">
        <v>33.0</v>
      </c>
      <c r="AX14" s="1">
        <f t="shared" si="10"/>
        <v>-10</v>
      </c>
      <c r="AY14" s="1">
        <v>119.2</v>
      </c>
      <c r="AZ14" s="1">
        <v>101.7</v>
      </c>
      <c r="BA14" s="1">
        <f t="shared" si="11"/>
        <v>17.5</v>
      </c>
      <c r="BB14" s="7">
        <f t="shared" si="12"/>
        <v>0.6965675774</v>
      </c>
      <c r="BC14" s="1">
        <v>3.9</v>
      </c>
      <c r="BD14" s="1">
        <v>68.0</v>
      </c>
      <c r="BE14" s="1">
        <v>4.2</v>
      </c>
      <c r="BF14" s="1">
        <v>20.0</v>
      </c>
      <c r="BG14" s="1">
        <f t="shared" si="13"/>
        <v>8.1</v>
      </c>
      <c r="BH14" s="1">
        <v>66.0</v>
      </c>
      <c r="BI14" s="1">
        <v>11.21</v>
      </c>
      <c r="BJ14" s="1">
        <v>1.0</v>
      </c>
      <c r="BK14" s="1">
        <v>9.9</v>
      </c>
      <c r="BL14" s="1">
        <v>9.42</v>
      </c>
      <c r="BM14" s="1">
        <v>31.7</v>
      </c>
      <c r="BN14" s="1">
        <v>14.7</v>
      </c>
      <c r="BO14" s="1">
        <v>64.0</v>
      </c>
      <c r="BR14" s="1">
        <v>1.63</v>
      </c>
      <c r="BS14" s="1">
        <v>10.4</v>
      </c>
      <c r="BT14" s="1">
        <v>15.0</v>
      </c>
      <c r="BU14" s="1">
        <v>13.7</v>
      </c>
      <c r="BV14" s="1">
        <v>11.0</v>
      </c>
      <c r="BW14" s="1">
        <v>7.8</v>
      </c>
      <c r="BX14" s="1">
        <v>19.0</v>
      </c>
      <c r="BY14" s="1">
        <f t="shared" si="14"/>
        <v>-5.9</v>
      </c>
      <c r="BZ14" s="1">
        <v>11.0</v>
      </c>
      <c r="CA14" s="1">
        <f t="shared" si="15"/>
        <v>21.5</v>
      </c>
      <c r="CB14" s="1">
        <v>10.0</v>
      </c>
      <c r="CC14" s="1">
        <v>68.6</v>
      </c>
      <c r="CD14" s="1">
        <v>36.0</v>
      </c>
      <c r="CE14" s="1">
        <v>0.84</v>
      </c>
      <c r="CF14" s="1">
        <v>12.0</v>
      </c>
      <c r="CG14" s="1">
        <v>0.31</v>
      </c>
      <c r="CH14" s="1">
        <v>37.0</v>
      </c>
      <c r="CI14" s="1">
        <v>1.53</v>
      </c>
      <c r="CJ14" s="1">
        <v>8.0</v>
      </c>
      <c r="CK14" s="1">
        <v>5.0</v>
      </c>
      <c r="CL14" s="1">
        <v>7.0</v>
      </c>
      <c r="CM14" s="1">
        <v>4.0</v>
      </c>
      <c r="CN14" s="1">
        <v>1.0</v>
      </c>
      <c r="CO14" s="1">
        <v>0.0</v>
      </c>
      <c r="CP14" s="1">
        <v>7.0</v>
      </c>
      <c r="CQ14" s="1">
        <v>0.0</v>
      </c>
      <c r="CR14" s="10">
        <f t="shared" si="16"/>
        <v>61.53846154</v>
      </c>
      <c r="CS14" s="10">
        <f t="shared" si="17"/>
        <v>63.63636364</v>
      </c>
      <c r="CT14" s="10">
        <f t="shared" si="18"/>
        <v>100</v>
      </c>
      <c r="CU14" s="10">
        <f t="shared" si="19"/>
        <v>100</v>
      </c>
      <c r="CV14" s="1">
        <f t="shared" si="20"/>
        <v>5.6</v>
      </c>
      <c r="CW14" s="7">
        <f t="shared" si="21"/>
        <v>76.53846154</v>
      </c>
      <c r="CX14" s="1">
        <v>12.0</v>
      </c>
      <c r="CY14" s="1">
        <v>15.0</v>
      </c>
      <c r="CZ14" s="1"/>
      <c r="DA14" s="1"/>
      <c r="DB14" s="1"/>
      <c r="DC14" s="1"/>
      <c r="DD14" s="1"/>
      <c r="DE14" s="1"/>
      <c r="DF14" s="1"/>
      <c r="DG14" s="1">
        <v>90.0</v>
      </c>
      <c r="DH14" s="1"/>
      <c r="DI14" s="1"/>
      <c r="DJ14" s="1"/>
      <c r="DK14" s="1"/>
      <c r="DL14" s="1"/>
      <c r="DM14" s="1"/>
      <c r="DN14" s="1"/>
      <c r="DO14" s="1">
        <v>30.0</v>
      </c>
      <c r="DU14" s="1">
        <v>-12.5</v>
      </c>
      <c r="EB14" s="9">
        <f>5</f>
        <v>5</v>
      </c>
      <c r="EI14" s="1">
        <v>140.5</v>
      </c>
      <c r="EP14" s="1">
        <v>-2.5</v>
      </c>
    </row>
    <row r="15">
      <c r="A15" s="11" t="s">
        <v>152</v>
      </c>
      <c r="B15" s="1">
        <v>7.0</v>
      </c>
      <c r="C15" s="1" t="s">
        <v>130</v>
      </c>
      <c r="D15" s="1">
        <v>20.0</v>
      </c>
      <c r="E15" s="1">
        <v>12.0</v>
      </c>
      <c r="F15" s="6">
        <f t="shared" si="1"/>
        <v>62.5</v>
      </c>
      <c r="G15" s="1" t="s">
        <v>128</v>
      </c>
      <c r="H15" s="1">
        <v>15.6</v>
      </c>
      <c r="I15" s="1">
        <v>1.0</v>
      </c>
      <c r="J15" s="1">
        <v>0.0</v>
      </c>
      <c r="K15" s="1">
        <v>9.0</v>
      </c>
      <c r="L15" s="1">
        <v>9.0</v>
      </c>
      <c r="M15" s="6">
        <f t="shared" si="2"/>
        <v>50</v>
      </c>
      <c r="N15" s="7">
        <f t="shared" si="3"/>
        <v>4.06</v>
      </c>
      <c r="O15" s="1">
        <v>5.0</v>
      </c>
      <c r="P15" s="1">
        <v>11.0</v>
      </c>
      <c r="Q15" s="1">
        <v>3.0</v>
      </c>
      <c r="R15" s="1">
        <v>8.0</v>
      </c>
      <c r="S15" s="6">
        <f t="shared" si="4"/>
        <v>27.27272727</v>
      </c>
      <c r="T15" s="7">
        <f t="shared" si="5"/>
        <v>0.7335</v>
      </c>
      <c r="U15" s="6">
        <v>13.0</v>
      </c>
      <c r="V15" s="6">
        <v>33.0</v>
      </c>
      <c r="W15" s="6">
        <v>25.0</v>
      </c>
      <c r="X15" s="1">
        <v>30.0</v>
      </c>
      <c r="Y15" s="4" t="s">
        <v>134</v>
      </c>
      <c r="Z15" s="1">
        <v>76.8</v>
      </c>
      <c r="AA15" s="1">
        <v>69.7</v>
      </c>
      <c r="AB15" s="1">
        <v>70.3</v>
      </c>
      <c r="AC15" s="1">
        <v>34.0</v>
      </c>
      <c r="AD15" s="8">
        <f t="shared" si="6"/>
        <v>1.092460882</v>
      </c>
      <c r="AE15" s="1">
        <v>42.0</v>
      </c>
      <c r="AF15" s="1">
        <v>36.0</v>
      </c>
      <c r="AG15" s="1">
        <v>21.0</v>
      </c>
      <c r="AH15" s="1">
        <v>48.0</v>
      </c>
      <c r="AI15" s="1">
        <v>15.0</v>
      </c>
      <c r="AJ15" s="1">
        <v>76.0</v>
      </c>
      <c r="AK15" s="1">
        <v>9.0</v>
      </c>
      <c r="AL15" s="1">
        <f t="shared" si="7"/>
        <v>50</v>
      </c>
      <c r="AM15" s="1">
        <v>12.0</v>
      </c>
      <c r="AN15" s="1">
        <v>54.0</v>
      </c>
      <c r="AO15" s="1">
        <v>57.0</v>
      </c>
      <c r="AP15" s="1">
        <v>10.18</v>
      </c>
      <c r="AQ15" s="1">
        <v>45.0</v>
      </c>
      <c r="AR15" s="9">
        <f t="shared" si="8"/>
        <v>24.49</v>
      </c>
      <c r="AS15" s="1">
        <v>56.0</v>
      </c>
      <c r="AT15" s="1">
        <v>34.67</v>
      </c>
      <c r="AU15" s="1">
        <v>56.0</v>
      </c>
      <c r="AV15" s="7">
        <f t="shared" si="9"/>
        <v>31.5218</v>
      </c>
      <c r="AW15" s="1">
        <v>52.0</v>
      </c>
      <c r="AX15" s="1">
        <f t="shared" si="10"/>
        <v>4</v>
      </c>
      <c r="AY15" s="1">
        <v>114.2</v>
      </c>
      <c r="AZ15" s="1">
        <v>103.6</v>
      </c>
      <c r="BA15" s="1">
        <f t="shared" si="11"/>
        <v>10.6</v>
      </c>
      <c r="BB15" s="7">
        <f t="shared" si="12"/>
        <v>0.5424405253</v>
      </c>
      <c r="BC15" s="1">
        <v>7.4</v>
      </c>
      <c r="BD15" s="1">
        <v>20.0</v>
      </c>
      <c r="BE15" s="1">
        <v>4.5</v>
      </c>
      <c r="BF15" s="1">
        <v>13.0</v>
      </c>
      <c r="BG15" s="1">
        <f t="shared" si="13"/>
        <v>11.9</v>
      </c>
      <c r="BH15" s="1">
        <v>16.0</v>
      </c>
      <c r="BI15" s="1">
        <v>17.33</v>
      </c>
      <c r="BJ15" s="1">
        <v>49.0</v>
      </c>
      <c r="BK15" s="1">
        <v>12.5</v>
      </c>
      <c r="BL15" s="1">
        <v>17.03</v>
      </c>
      <c r="BM15" s="1">
        <v>32.7</v>
      </c>
      <c r="BN15" s="1">
        <v>16.3</v>
      </c>
      <c r="BO15" s="1">
        <v>49.0</v>
      </c>
      <c r="BR15" s="1">
        <v>1.38</v>
      </c>
      <c r="BS15" s="1">
        <v>10.8</v>
      </c>
      <c r="BT15" s="1">
        <v>23.0</v>
      </c>
      <c r="BU15" s="1">
        <v>10.3</v>
      </c>
      <c r="BV15" s="1">
        <v>20.0</v>
      </c>
      <c r="BW15" s="1">
        <v>6.8</v>
      </c>
      <c r="BX15" s="1">
        <v>23.0</v>
      </c>
      <c r="BY15" s="1">
        <f t="shared" si="14"/>
        <v>-3.5</v>
      </c>
      <c r="BZ15" s="1">
        <v>22.0</v>
      </c>
      <c r="CA15" s="1">
        <f t="shared" si="15"/>
        <v>17.1</v>
      </c>
      <c r="CB15" s="1">
        <v>23.0</v>
      </c>
      <c r="CC15" s="1">
        <v>69.3</v>
      </c>
      <c r="CD15" s="1">
        <v>28.0</v>
      </c>
      <c r="CE15" s="1">
        <v>0.81</v>
      </c>
      <c r="CF15" s="1">
        <v>13.0</v>
      </c>
      <c r="CG15" s="1">
        <v>0.38</v>
      </c>
      <c r="CH15" s="1">
        <v>52.0</v>
      </c>
      <c r="CI15" s="1">
        <v>0.94</v>
      </c>
      <c r="CJ15" s="1">
        <v>5.0</v>
      </c>
      <c r="CK15" s="1">
        <v>9.0</v>
      </c>
      <c r="CL15" s="1">
        <v>3.0</v>
      </c>
      <c r="CM15" s="1">
        <v>2.0</v>
      </c>
      <c r="CN15" s="1">
        <v>5.0</v>
      </c>
      <c r="CO15" s="1">
        <v>1.0</v>
      </c>
      <c r="CP15" s="1">
        <v>7.0</v>
      </c>
      <c r="CQ15" s="1">
        <v>0.0</v>
      </c>
      <c r="CR15" s="10">
        <f t="shared" si="16"/>
        <v>35.71428571</v>
      </c>
      <c r="CS15" s="10">
        <f t="shared" si="17"/>
        <v>60</v>
      </c>
      <c r="CT15" s="10">
        <f t="shared" si="18"/>
        <v>83.33333333</v>
      </c>
      <c r="CU15" s="10">
        <f t="shared" si="19"/>
        <v>100</v>
      </c>
      <c r="CV15" s="1">
        <f t="shared" si="20"/>
        <v>3.28</v>
      </c>
      <c r="CW15" s="7">
        <f t="shared" si="21"/>
        <v>62.75</v>
      </c>
      <c r="CX15" s="1">
        <v>44.0</v>
      </c>
      <c r="CY15" s="1">
        <v>43.0</v>
      </c>
      <c r="CZ15" s="1"/>
      <c r="DA15" s="1"/>
      <c r="DB15" s="1"/>
      <c r="DC15" s="1"/>
      <c r="DD15" s="1"/>
      <c r="DE15" s="1"/>
      <c r="DF15" s="1"/>
      <c r="DG15" s="1">
        <v>74.0</v>
      </c>
      <c r="DH15" s="1"/>
      <c r="DI15" s="1"/>
      <c r="DJ15" s="1"/>
      <c r="DK15" s="1"/>
      <c r="DL15" s="1"/>
      <c r="DM15" s="1"/>
      <c r="DN15" s="1"/>
      <c r="DO15" s="1">
        <v>31.0</v>
      </c>
    </row>
    <row r="16">
      <c r="A16" s="5" t="s">
        <v>153</v>
      </c>
      <c r="B16" s="1">
        <v>1.0</v>
      </c>
      <c r="C16" s="1" t="s">
        <v>140</v>
      </c>
      <c r="D16" s="1">
        <v>27.0</v>
      </c>
      <c r="E16" s="1">
        <v>7.0</v>
      </c>
      <c r="F16" s="6">
        <f t="shared" si="1"/>
        <v>79.41176471</v>
      </c>
      <c r="G16" s="1" t="s">
        <v>154</v>
      </c>
      <c r="H16" s="1">
        <v>10.7</v>
      </c>
      <c r="I16" s="1">
        <v>5.0</v>
      </c>
      <c r="J16" s="1">
        <v>0.0</v>
      </c>
      <c r="K16" s="1">
        <v>17.0</v>
      </c>
      <c r="L16" s="1">
        <v>3.0</v>
      </c>
      <c r="M16" s="6">
        <f t="shared" si="2"/>
        <v>85</v>
      </c>
      <c r="N16" s="7">
        <f t="shared" si="3"/>
        <v>6.069</v>
      </c>
      <c r="O16" s="1">
        <v>8.0</v>
      </c>
      <c r="P16" s="1">
        <v>8.0</v>
      </c>
      <c r="Q16" s="1">
        <v>6.0</v>
      </c>
      <c r="R16" s="1">
        <v>2.0</v>
      </c>
      <c r="S16" s="6">
        <f t="shared" si="4"/>
        <v>75</v>
      </c>
      <c r="T16" s="7">
        <f t="shared" si="5"/>
        <v>0.85575</v>
      </c>
      <c r="U16" s="6">
        <v>8.0</v>
      </c>
      <c r="V16" s="6">
        <v>14.0</v>
      </c>
      <c r="W16" s="6">
        <v>12.0</v>
      </c>
      <c r="X16" s="1">
        <v>8.0</v>
      </c>
      <c r="Y16" s="4">
        <v>4.0</v>
      </c>
      <c r="Z16" s="1">
        <v>82.5</v>
      </c>
      <c r="AA16" s="1">
        <v>69.7</v>
      </c>
      <c r="AB16" s="1">
        <v>73.5</v>
      </c>
      <c r="AC16" s="1">
        <v>10.0</v>
      </c>
      <c r="AD16" s="8">
        <f t="shared" si="6"/>
        <v>1.12244898</v>
      </c>
      <c r="AE16" s="1">
        <v>24.0</v>
      </c>
      <c r="AF16" s="1">
        <v>36.0</v>
      </c>
      <c r="AG16" s="1">
        <v>30.0</v>
      </c>
      <c r="AH16" s="1">
        <v>45.0</v>
      </c>
      <c r="AI16" s="1">
        <v>51.0</v>
      </c>
      <c r="AJ16" s="1">
        <v>75.0</v>
      </c>
      <c r="AK16" s="1">
        <v>12.0</v>
      </c>
      <c r="AL16" s="1">
        <f t="shared" si="7"/>
        <v>48.3</v>
      </c>
      <c r="AM16" s="1">
        <v>36.0</v>
      </c>
      <c r="AN16" s="1">
        <v>52.0</v>
      </c>
      <c r="AO16" s="1">
        <v>56.0</v>
      </c>
      <c r="AP16" s="1">
        <v>12.31</v>
      </c>
      <c r="AQ16" s="1">
        <v>16.0</v>
      </c>
      <c r="AR16" s="9">
        <f t="shared" si="8"/>
        <v>29.43</v>
      </c>
      <c r="AS16" s="1">
        <v>3.0</v>
      </c>
      <c r="AT16" s="1">
        <v>41.74</v>
      </c>
      <c r="AU16" s="1">
        <v>5.0</v>
      </c>
      <c r="AV16" s="7">
        <f t="shared" si="9"/>
        <v>37.9736</v>
      </c>
      <c r="AW16" s="1">
        <v>5.0</v>
      </c>
      <c r="AX16" s="1">
        <f t="shared" si="10"/>
        <v>0</v>
      </c>
      <c r="AY16" s="1">
        <v>117.4</v>
      </c>
      <c r="AZ16" s="1">
        <v>99.2</v>
      </c>
      <c r="BA16" s="1">
        <f t="shared" si="11"/>
        <v>18.2</v>
      </c>
      <c r="BB16" s="7">
        <f t="shared" si="12"/>
        <v>0.7688409857</v>
      </c>
      <c r="BC16" s="1">
        <v>5.8</v>
      </c>
      <c r="BD16" s="1">
        <v>58.0</v>
      </c>
      <c r="BE16" s="1">
        <v>4.2</v>
      </c>
      <c r="BF16" s="1">
        <v>19.0</v>
      </c>
      <c r="BG16" s="1">
        <f t="shared" si="13"/>
        <v>10</v>
      </c>
      <c r="BH16" s="1">
        <v>40.0</v>
      </c>
      <c r="BI16" s="1">
        <v>16.69</v>
      </c>
      <c r="BJ16" s="1">
        <v>38.0</v>
      </c>
      <c r="BK16" s="1">
        <v>13.1</v>
      </c>
      <c r="BL16" s="1">
        <v>13.66</v>
      </c>
      <c r="BM16" s="1">
        <v>34.8</v>
      </c>
      <c r="BN16" s="1">
        <v>18.8</v>
      </c>
      <c r="BO16" s="1">
        <v>17.0</v>
      </c>
      <c r="BR16" s="1">
        <v>1.42</v>
      </c>
      <c r="BS16" s="1">
        <v>12.4</v>
      </c>
      <c r="BT16" s="1">
        <v>22.0</v>
      </c>
      <c r="BU16" s="1">
        <v>11.6</v>
      </c>
      <c r="BV16" s="1">
        <v>16.0</v>
      </c>
      <c r="BW16" s="1">
        <v>10.5</v>
      </c>
      <c r="BX16" s="1">
        <v>9.0</v>
      </c>
      <c r="BY16" s="1">
        <f t="shared" si="14"/>
        <v>-1.1</v>
      </c>
      <c r="BZ16" s="1">
        <v>9.0</v>
      </c>
      <c r="CA16" s="1">
        <f t="shared" si="15"/>
        <v>22.1</v>
      </c>
      <c r="CB16" s="1">
        <v>9.0</v>
      </c>
      <c r="CC16" s="1">
        <v>71.5</v>
      </c>
      <c r="CD16" s="1">
        <v>10.0</v>
      </c>
      <c r="CE16" s="1">
        <v>0.79</v>
      </c>
      <c r="CF16" s="1">
        <v>14.0</v>
      </c>
      <c r="CG16" s="1">
        <v>0.24</v>
      </c>
      <c r="CH16" s="1">
        <v>20.0</v>
      </c>
      <c r="CI16" s="1">
        <v>1.85</v>
      </c>
      <c r="CJ16" s="1">
        <v>9.0</v>
      </c>
      <c r="CK16" s="1">
        <v>3.0</v>
      </c>
      <c r="CL16" s="1">
        <v>7.0</v>
      </c>
      <c r="CM16" s="1">
        <v>4.0</v>
      </c>
      <c r="CN16" s="1">
        <v>6.0</v>
      </c>
      <c r="CO16" s="1">
        <v>0.0</v>
      </c>
      <c r="CP16" s="1">
        <v>5.0</v>
      </c>
      <c r="CQ16" s="1">
        <v>0.0</v>
      </c>
      <c r="CR16" s="10">
        <f t="shared" si="16"/>
        <v>75</v>
      </c>
      <c r="CS16" s="10">
        <f t="shared" si="17"/>
        <v>63.63636364</v>
      </c>
      <c r="CT16" s="10">
        <f t="shared" si="18"/>
        <v>100</v>
      </c>
      <c r="CU16" s="10">
        <f t="shared" si="19"/>
        <v>100</v>
      </c>
      <c r="CV16" s="1">
        <f t="shared" si="20"/>
        <v>7.14</v>
      </c>
      <c r="CW16" s="7">
        <f t="shared" si="21"/>
        <v>81.25</v>
      </c>
      <c r="CX16" s="1">
        <v>5.0</v>
      </c>
      <c r="CY16" s="1">
        <v>6.0</v>
      </c>
      <c r="CZ16" s="1"/>
      <c r="DA16" s="1"/>
      <c r="DB16" s="1"/>
      <c r="DC16" s="1"/>
      <c r="DD16" s="1"/>
      <c r="DE16" s="1"/>
      <c r="DF16" s="1"/>
      <c r="DG16" s="1">
        <v>97.0</v>
      </c>
      <c r="DH16" s="1"/>
      <c r="DI16" s="1"/>
      <c r="DJ16" s="1"/>
      <c r="DK16" s="1"/>
      <c r="DL16" s="1"/>
      <c r="DM16" s="1"/>
      <c r="DN16" s="1"/>
      <c r="DO16" s="1">
        <v>9.0</v>
      </c>
    </row>
    <row r="17">
      <c r="A17" s="14" t="s">
        <v>155</v>
      </c>
      <c r="B17" s="1">
        <v>12.0</v>
      </c>
      <c r="C17" s="1" t="s">
        <v>130</v>
      </c>
      <c r="D17" s="1">
        <v>30.0</v>
      </c>
      <c r="E17" s="1">
        <v>3.0</v>
      </c>
      <c r="F17" s="6">
        <f t="shared" si="1"/>
        <v>90.90909091</v>
      </c>
      <c r="G17" s="1" t="s">
        <v>156</v>
      </c>
      <c r="H17" s="1">
        <v>1.0</v>
      </c>
      <c r="I17" s="1" t="s">
        <v>134</v>
      </c>
      <c r="J17" s="1">
        <v>1.0</v>
      </c>
      <c r="K17" s="1">
        <v>17.0</v>
      </c>
      <c r="L17" s="1">
        <v>1.0</v>
      </c>
      <c r="M17" s="6">
        <f t="shared" si="2"/>
        <v>94.44444444</v>
      </c>
      <c r="N17" s="7">
        <f t="shared" si="3"/>
        <v>4.911111111</v>
      </c>
      <c r="O17" s="1">
        <v>10.0</v>
      </c>
      <c r="P17" s="1">
        <v>0.0</v>
      </c>
      <c r="Q17" s="1">
        <v>0.0</v>
      </c>
      <c r="R17" s="1">
        <v>0.0</v>
      </c>
      <c r="S17" s="6">
        <v>0.0</v>
      </c>
      <c r="T17" s="7">
        <f t="shared" si="5"/>
        <v>0</v>
      </c>
      <c r="U17" s="6">
        <v>66.0</v>
      </c>
      <c r="V17" s="6">
        <v>288.0</v>
      </c>
      <c r="W17" s="6">
        <v>65.0</v>
      </c>
      <c r="X17" s="1">
        <v>56.0</v>
      </c>
      <c r="Y17" s="4" t="s">
        <v>134</v>
      </c>
      <c r="Z17" s="1">
        <v>80.4</v>
      </c>
      <c r="AA17" s="1">
        <v>61.5</v>
      </c>
      <c r="AB17" s="1">
        <v>68.0</v>
      </c>
      <c r="AC17" s="1">
        <v>55.0</v>
      </c>
      <c r="AD17" s="8">
        <f t="shared" si="6"/>
        <v>1.182352941</v>
      </c>
      <c r="AE17" s="1">
        <v>4.0</v>
      </c>
      <c r="AF17" s="1">
        <v>39.0</v>
      </c>
      <c r="AG17" s="1">
        <v>6.0</v>
      </c>
      <c r="AH17" s="1">
        <v>49.0</v>
      </c>
      <c r="AI17" s="1">
        <v>12.0</v>
      </c>
      <c r="AJ17" s="1">
        <v>69.0</v>
      </c>
      <c r="AK17" s="1">
        <v>62.0</v>
      </c>
      <c r="AL17" s="1">
        <f t="shared" si="7"/>
        <v>50</v>
      </c>
      <c r="AM17" s="1">
        <v>15.0</v>
      </c>
      <c r="AN17" s="1">
        <v>56.0</v>
      </c>
      <c r="AO17" s="1">
        <v>58.0</v>
      </c>
      <c r="AP17" s="1">
        <v>11.15</v>
      </c>
      <c r="AQ17" s="1">
        <v>34.0</v>
      </c>
      <c r="AR17" s="9">
        <f t="shared" si="8"/>
        <v>24.97</v>
      </c>
      <c r="AS17" s="1">
        <v>48.0</v>
      </c>
      <c r="AT17" s="1">
        <v>36.12</v>
      </c>
      <c r="AU17" s="1">
        <v>40.0</v>
      </c>
      <c r="AV17" s="7">
        <f t="shared" si="9"/>
        <v>33.0796</v>
      </c>
      <c r="AW17" s="1">
        <v>40.0</v>
      </c>
      <c r="AX17" s="1">
        <f t="shared" si="10"/>
        <v>0</v>
      </c>
      <c r="AY17" s="1">
        <v>121.3</v>
      </c>
      <c r="AZ17" s="1">
        <v>92.8</v>
      </c>
      <c r="BA17" s="1">
        <f t="shared" si="11"/>
        <v>28.5</v>
      </c>
      <c r="BB17" s="7">
        <f t="shared" si="12"/>
        <v>0.6847128596</v>
      </c>
      <c r="BC17" s="1">
        <v>10.4</v>
      </c>
      <c r="BD17" s="1">
        <v>1.0</v>
      </c>
      <c r="BE17" s="1">
        <v>3.4</v>
      </c>
      <c r="BF17" s="1">
        <v>38.0</v>
      </c>
      <c r="BG17" s="1">
        <f t="shared" si="13"/>
        <v>13.8</v>
      </c>
      <c r="BH17" s="1">
        <v>7.0</v>
      </c>
      <c r="BI17" s="1">
        <v>17.33</v>
      </c>
      <c r="BJ17" s="1">
        <v>48.0</v>
      </c>
      <c r="BK17" s="1">
        <v>13.7</v>
      </c>
      <c r="BL17" s="1">
        <v>20.79</v>
      </c>
      <c r="BM17" s="1">
        <v>38.1</v>
      </c>
      <c r="BN17" s="1">
        <v>18.6</v>
      </c>
      <c r="BO17" s="1">
        <v>19.0</v>
      </c>
      <c r="BR17" s="1">
        <v>1.54</v>
      </c>
      <c r="BS17" s="1">
        <v>12.4</v>
      </c>
      <c r="BT17" s="1">
        <v>32.0</v>
      </c>
      <c r="BU17" s="1">
        <v>6.9</v>
      </c>
      <c r="BV17" s="1">
        <v>43.0</v>
      </c>
      <c r="BW17" s="1">
        <v>2.9</v>
      </c>
      <c r="BX17" s="1">
        <v>55.0</v>
      </c>
      <c r="BY17" s="1">
        <f t="shared" si="14"/>
        <v>-4</v>
      </c>
      <c r="BZ17" s="1">
        <v>49.0</v>
      </c>
      <c r="CA17" s="1">
        <f t="shared" si="15"/>
        <v>9.8</v>
      </c>
      <c r="CB17" s="1">
        <v>49.0</v>
      </c>
      <c r="CC17" s="1">
        <v>66.9</v>
      </c>
      <c r="CD17" s="1">
        <v>53.0</v>
      </c>
      <c r="CE17" s="1">
        <v>0.79</v>
      </c>
      <c r="CF17" s="1">
        <v>15.0</v>
      </c>
      <c r="CG17" s="1">
        <v>0.24</v>
      </c>
      <c r="CH17" s="1">
        <v>16.0</v>
      </c>
      <c r="CI17" s="1">
        <v>1.0</v>
      </c>
      <c r="CJ17" s="1">
        <v>1.0</v>
      </c>
      <c r="CK17" s="1">
        <v>0.0</v>
      </c>
      <c r="CL17" s="1">
        <v>2.0</v>
      </c>
      <c r="CM17" s="1">
        <v>2.0</v>
      </c>
      <c r="CN17" s="1">
        <v>4.0</v>
      </c>
      <c r="CO17" s="1">
        <v>2.0</v>
      </c>
      <c r="CP17" s="1">
        <v>19.0</v>
      </c>
      <c r="CQ17" s="1">
        <v>1.0</v>
      </c>
      <c r="CR17" s="10">
        <f t="shared" si="16"/>
        <v>100</v>
      </c>
      <c r="CS17" s="10">
        <f t="shared" si="17"/>
        <v>50</v>
      </c>
      <c r="CT17" s="10">
        <f t="shared" si="18"/>
        <v>66.66666667</v>
      </c>
      <c r="CU17" s="10">
        <f t="shared" si="19"/>
        <v>95</v>
      </c>
      <c r="CV17" s="1">
        <f t="shared" si="20"/>
        <v>2.86</v>
      </c>
      <c r="CW17" s="7">
        <f t="shared" si="21"/>
        <v>78</v>
      </c>
      <c r="CX17" s="1">
        <v>47.0</v>
      </c>
      <c r="CY17" s="1">
        <v>12.0</v>
      </c>
      <c r="CZ17" s="1"/>
      <c r="DA17" s="1"/>
      <c r="DB17" s="1"/>
      <c r="DC17" s="1"/>
      <c r="DD17" s="1"/>
      <c r="DE17" s="1"/>
      <c r="DF17" s="1"/>
      <c r="DG17" s="1">
        <v>22.0</v>
      </c>
      <c r="DH17" s="1"/>
      <c r="DI17" s="1"/>
      <c r="DJ17" s="1"/>
      <c r="DK17" s="1"/>
      <c r="DL17" s="1"/>
      <c r="DM17" s="1"/>
      <c r="DN17" s="1"/>
      <c r="DO17" s="1">
        <v>27.0</v>
      </c>
      <c r="DP17" s="1" t="s">
        <v>145</v>
      </c>
      <c r="DU17" s="1">
        <v>6.5</v>
      </c>
      <c r="EI17" s="1">
        <v>145.5</v>
      </c>
    </row>
    <row r="18">
      <c r="A18" s="15" t="s">
        <v>157</v>
      </c>
      <c r="B18" s="1">
        <v>4.0</v>
      </c>
      <c r="C18" s="1" t="s">
        <v>140</v>
      </c>
      <c r="D18" s="1">
        <v>21.0</v>
      </c>
      <c r="E18" s="1">
        <v>11.0</v>
      </c>
      <c r="F18" s="6">
        <f t="shared" si="1"/>
        <v>65.625</v>
      </c>
      <c r="G18" s="1" t="s">
        <v>147</v>
      </c>
      <c r="H18" s="1">
        <v>13.3</v>
      </c>
      <c r="I18" s="1">
        <v>3.0</v>
      </c>
      <c r="J18" s="1">
        <v>0.0</v>
      </c>
      <c r="K18" s="1">
        <v>13.0</v>
      </c>
      <c r="L18" s="1">
        <v>5.0</v>
      </c>
      <c r="M18" s="6">
        <f t="shared" si="2"/>
        <v>72.22222222</v>
      </c>
      <c r="N18" s="7">
        <f t="shared" si="3"/>
        <v>5.532222222</v>
      </c>
      <c r="O18" s="1">
        <v>5.0</v>
      </c>
      <c r="P18" s="1">
        <v>9.0</v>
      </c>
      <c r="Q18" s="1">
        <v>2.0</v>
      </c>
      <c r="R18" s="1">
        <v>7.0</v>
      </c>
      <c r="S18" s="6">
        <f t="shared" ref="S18:S19" si="22">(Q18/P18)*100</f>
        <v>22.22222222</v>
      </c>
      <c r="T18" s="7">
        <f t="shared" si="5"/>
        <v>0.5849888889</v>
      </c>
      <c r="U18" s="6">
        <v>22.0</v>
      </c>
      <c r="V18" s="6">
        <v>1.0</v>
      </c>
      <c r="W18" s="6">
        <v>1.0</v>
      </c>
      <c r="X18" s="1">
        <v>9.0</v>
      </c>
      <c r="Y18" s="4">
        <v>19.0</v>
      </c>
      <c r="Z18" s="1">
        <v>90.8</v>
      </c>
      <c r="AA18" s="1">
        <v>81.1</v>
      </c>
      <c r="AB18" s="1">
        <v>76.5</v>
      </c>
      <c r="AC18" s="1">
        <v>3.0</v>
      </c>
      <c r="AD18" s="8">
        <f t="shared" si="6"/>
        <v>1.186928105</v>
      </c>
      <c r="AE18" s="1">
        <v>3.0</v>
      </c>
      <c r="AF18" s="1">
        <v>37.0</v>
      </c>
      <c r="AG18" s="1">
        <v>12.0</v>
      </c>
      <c r="AH18" s="1">
        <v>48.0</v>
      </c>
      <c r="AI18" s="1">
        <v>13.0</v>
      </c>
      <c r="AJ18" s="1">
        <v>78.0</v>
      </c>
      <c r="AK18" s="1">
        <v>1.0</v>
      </c>
      <c r="AL18" s="1">
        <f t="shared" si="7"/>
        <v>50.7</v>
      </c>
      <c r="AM18" s="1">
        <v>9.0</v>
      </c>
      <c r="AN18" s="1">
        <v>56.0</v>
      </c>
      <c r="AO18" s="1">
        <v>60.0</v>
      </c>
      <c r="AP18" s="1">
        <v>12.72</v>
      </c>
      <c r="AQ18" s="1">
        <v>11.0</v>
      </c>
      <c r="AR18" s="9">
        <f t="shared" si="8"/>
        <v>26.87</v>
      </c>
      <c r="AS18" s="1">
        <v>24.0</v>
      </c>
      <c r="AT18" s="1">
        <v>39.59</v>
      </c>
      <c r="AU18" s="1">
        <v>11.0</v>
      </c>
      <c r="AV18" s="7">
        <f t="shared" si="9"/>
        <v>36.477</v>
      </c>
      <c r="AW18" s="1">
        <v>9.0</v>
      </c>
      <c r="AX18" s="1">
        <f t="shared" si="10"/>
        <v>2</v>
      </c>
      <c r="AY18" s="1">
        <v>124.1</v>
      </c>
      <c r="AZ18" s="1">
        <v>110.9</v>
      </c>
      <c r="BA18" s="1">
        <f t="shared" si="11"/>
        <v>13.2</v>
      </c>
      <c r="BB18" s="7">
        <f t="shared" si="12"/>
        <v>0.6243443779</v>
      </c>
      <c r="BC18" s="1">
        <v>7.3</v>
      </c>
      <c r="BD18" s="1">
        <v>22.0</v>
      </c>
      <c r="BE18" s="1">
        <v>4.2</v>
      </c>
      <c r="BF18" s="1">
        <v>17.0</v>
      </c>
      <c r="BG18" s="1">
        <f t="shared" si="13"/>
        <v>11.5</v>
      </c>
      <c r="BH18" s="1">
        <v>21.0</v>
      </c>
      <c r="BI18" s="1">
        <v>19.88</v>
      </c>
      <c r="BJ18" s="1">
        <v>68.0</v>
      </c>
      <c r="BK18" s="1">
        <v>14.2</v>
      </c>
      <c r="BL18" s="1">
        <v>14.56</v>
      </c>
      <c r="BM18" s="1">
        <v>37.9</v>
      </c>
      <c r="BN18" s="1">
        <v>20.0</v>
      </c>
      <c r="BO18" s="1">
        <v>5.0</v>
      </c>
      <c r="BR18" s="1">
        <v>1.34</v>
      </c>
      <c r="BS18" s="1">
        <v>15.3</v>
      </c>
      <c r="BT18" s="1">
        <v>29.0</v>
      </c>
      <c r="BU18" s="1">
        <v>16.7</v>
      </c>
      <c r="BV18" s="1">
        <v>4.0</v>
      </c>
      <c r="BW18" s="1">
        <v>4.1</v>
      </c>
      <c r="BX18" s="1">
        <v>47.0</v>
      </c>
      <c r="BY18" s="1">
        <f t="shared" si="14"/>
        <v>-12.6</v>
      </c>
      <c r="BZ18" s="1">
        <v>14.0</v>
      </c>
      <c r="CA18" s="1">
        <f t="shared" si="15"/>
        <v>20.8</v>
      </c>
      <c r="CB18" s="1">
        <v>15.0</v>
      </c>
      <c r="CC18" s="1">
        <v>74.4</v>
      </c>
      <c r="CD18" s="1">
        <v>2.0</v>
      </c>
      <c r="CE18" s="1">
        <v>0.78</v>
      </c>
      <c r="CF18" s="1">
        <v>16.0</v>
      </c>
      <c r="CG18" s="1">
        <v>0.44</v>
      </c>
      <c r="CH18" s="1">
        <v>59.0</v>
      </c>
      <c r="CI18" s="1">
        <v>1.31</v>
      </c>
      <c r="CJ18" s="1">
        <v>4.0</v>
      </c>
      <c r="CK18" s="1">
        <v>10.0</v>
      </c>
      <c r="CL18" s="1">
        <v>7.0</v>
      </c>
      <c r="CM18" s="1">
        <v>1.0</v>
      </c>
      <c r="CN18" s="1">
        <v>7.0</v>
      </c>
      <c r="CO18" s="1">
        <v>0.0</v>
      </c>
      <c r="CP18" s="1">
        <v>3.0</v>
      </c>
      <c r="CQ18" s="1">
        <v>0.0</v>
      </c>
      <c r="CR18" s="10">
        <f t="shared" si="16"/>
        <v>28.57142857</v>
      </c>
      <c r="CS18" s="10">
        <f t="shared" si="17"/>
        <v>87.5</v>
      </c>
      <c r="CT18" s="10">
        <f t="shared" si="18"/>
        <v>100</v>
      </c>
      <c r="CU18" s="10">
        <f t="shared" si="19"/>
        <v>100</v>
      </c>
      <c r="CV18" s="1">
        <f t="shared" si="20"/>
        <v>4.25</v>
      </c>
      <c r="CW18" s="7">
        <f t="shared" si="21"/>
        <v>71.5625</v>
      </c>
      <c r="CX18" s="1">
        <v>30.0</v>
      </c>
      <c r="CY18" s="1">
        <v>24.0</v>
      </c>
      <c r="CZ18" s="1"/>
      <c r="DA18" s="1"/>
      <c r="DB18" s="1"/>
      <c r="DC18" s="1"/>
      <c r="DD18" s="1"/>
      <c r="DE18" s="1"/>
      <c r="DF18" s="1"/>
      <c r="DG18" s="1">
        <v>85.0</v>
      </c>
      <c r="DH18" s="1"/>
      <c r="DI18" s="1"/>
      <c r="DJ18" s="1"/>
      <c r="DK18" s="1"/>
      <c r="DL18" s="1"/>
      <c r="DM18" s="1"/>
      <c r="DN18" s="1"/>
      <c r="DO18" s="1">
        <v>12.0</v>
      </c>
      <c r="DU18" s="1">
        <v>-10.5</v>
      </c>
      <c r="EI18" s="1">
        <v>168.5</v>
      </c>
    </row>
    <row r="19">
      <c r="A19" s="11" t="s">
        <v>158</v>
      </c>
      <c r="B19" s="1">
        <v>7.0</v>
      </c>
      <c r="C19" s="1" t="s">
        <v>140</v>
      </c>
      <c r="D19" s="1">
        <v>24.0</v>
      </c>
      <c r="E19" s="1">
        <v>7.0</v>
      </c>
      <c r="F19" s="6">
        <f t="shared" si="1"/>
        <v>77.41935484</v>
      </c>
      <c r="G19" s="1" t="s">
        <v>159</v>
      </c>
      <c r="H19" s="1">
        <v>3.9</v>
      </c>
      <c r="I19" s="1">
        <v>9.0</v>
      </c>
      <c r="J19" s="1">
        <v>0.0</v>
      </c>
      <c r="K19" s="1">
        <v>14.0</v>
      </c>
      <c r="L19" s="1">
        <v>4.0</v>
      </c>
      <c r="M19" s="6">
        <f t="shared" si="2"/>
        <v>77.77777778</v>
      </c>
      <c r="N19" s="7">
        <f t="shared" si="3"/>
        <v>4.495555556</v>
      </c>
      <c r="O19" s="1">
        <v>6.0</v>
      </c>
      <c r="P19" s="1">
        <v>1.0</v>
      </c>
      <c r="Q19" s="1">
        <v>0.0</v>
      </c>
      <c r="R19" s="1">
        <v>1.0</v>
      </c>
      <c r="S19" s="6">
        <f t="shared" si="22"/>
        <v>0</v>
      </c>
      <c r="T19" s="7">
        <f t="shared" si="5"/>
        <v>0.0489</v>
      </c>
      <c r="U19" s="6">
        <v>51.0</v>
      </c>
      <c r="V19" s="6">
        <v>18.0</v>
      </c>
      <c r="W19" s="6">
        <v>14.0</v>
      </c>
      <c r="X19" s="1">
        <v>23.0</v>
      </c>
      <c r="Y19" s="4">
        <v>24.0</v>
      </c>
      <c r="Z19" s="1">
        <v>74.8</v>
      </c>
      <c r="AA19" s="1">
        <v>65.5</v>
      </c>
      <c r="AB19" s="1">
        <v>66.3</v>
      </c>
      <c r="AC19" s="1">
        <v>64.0</v>
      </c>
      <c r="AD19" s="8">
        <f t="shared" si="6"/>
        <v>1.128205128</v>
      </c>
      <c r="AE19" s="1">
        <v>21.0</v>
      </c>
      <c r="AF19" s="1">
        <v>40.0</v>
      </c>
      <c r="AG19" s="1">
        <v>3.0</v>
      </c>
      <c r="AH19" s="1">
        <v>48.0</v>
      </c>
      <c r="AI19" s="1">
        <v>17.0</v>
      </c>
      <c r="AJ19" s="1">
        <v>74.0</v>
      </c>
      <c r="AK19" s="1">
        <v>19.0</v>
      </c>
      <c r="AL19" s="1">
        <f t="shared" si="7"/>
        <v>50.8</v>
      </c>
      <c r="AM19" s="1">
        <v>7.0</v>
      </c>
      <c r="AN19" s="1">
        <v>57.0</v>
      </c>
      <c r="AO19" s="1">
        <v>60.0</v>
      </c>
      <c r="AP19" s="1">
        <v>8.19</v>
      </c>
      <c r="AQ19" s="1">
        <v>62.0</v>
      </c>
      <c r="AR19" s="9">
        <f t="shared" si="8"/>
        <v>25.81</v>
      </c>
      <c r="AS19" s="1">
        <v>38.0</v>
      </c>
      <c r="AT19" s="1">
        <v>34.0</v>
      </c>
      <c r="AU19" s="1">
        <v>62.0</v>
      </c>
      <c r="AV19" s="7">
        <f t="shared" si="9"/>
        <v>30.1236</v>
      </c>
      <c r="AW19" s="1">
        <v>62.0</v>
      </c>
      <c r="AX19" s="1">
        <f t="shared" si="10"/>
        <v>0</v>
      </c>
      <c r="AY19" s="1">
        <v>117.9</v>
      </c>
      <c r="AZ19" s="1">
        <v>103.2</v>
      </c>
      <c r="BA19" s="1">
        <f t="shared" si="11"/>
        <v>14.7</v>
      </c>
      <c r="BB19" s="7">
        <f t="shared" si="12"/>
        <v>0.663152381</v>
      </c>
      <c r="BC19" s="1">
        <v>5.4</v>
      </c>
      <c r="BD19" s="1">
        <v>62.0</v>
      </c>
      <c r="BE19" s="1">
        <v>3.9</v>
      </c>
      <c r="BF19" s="1">
        <v>29.0</v>
      </c>
      <c r="BG19" s="1">
        <f t="shared" si="13"/>
        <v>9.3</v>
      </c>
      <c r="BH19" s="1">
        <v>51.0</v>
      </c>
      <c r="BI19" s="1">
        <v>13.28</v>
      </c>
      <c r="BJ19" s="1">
        <v>2.0</v>
      </c>
      <c r="BK19" s="1">
        <v>7.5</v>
      </c>
      <c r="BL19" s="1">
        <v>12.09</v>
      </c>
      <c r="BM19" s="1">
        <v>29.3</v>
      </c>
      <c r="BN19" s="1">
        <v>16.6</v>
      </c>
      <c r="BO19" s="1">
        <v>47.0</v>
      </c>
      <c r="BR19" s="1">
        <v>1.46</v>
      </c>
      <c r="BS19" s="1">
        <v>9.5</v>
      </c>
      <c r="BT19" s="1">
        <v>21.0</v>
      </c>
      <c r="BU19" s="1">
        <v>9.7</v>
      </c>
      <c r="BV19" s="1">
        <v>23.0</v>
      </c>
      <c r="BW19" s="1">
        <v>3.9</v>
      </c>
      <c r="BX19" s="1">
        <v>53.0</v>
      </c>
      <c r="BY19" s="1">
        <f t="shared" si="14"/>
        <v>-5.8</v>
      </c>
      <c r="BZ19" s="1">
        <v>36.0</v>
      </c>
      <c r="CA19" s="1">
        <f t="shared" si="15"/>
        <v>13.6</v>
      </c>
      <c r="CB19" s="1">
        <v>36.0</v>
      </c>
      <c r="CC19" s="1">
        <v>65.6</v>
      </c>
      <c r="CD19" s="1">
        <v>62.0</v>
      </c>
      <c r="CE19" s="1">
        <v>0.77</v>
      </c>
      <c r="CF19" s="1">
        <v>17.0</v>
      </c>
      <c r="CG19" s="1">
        <v>0.35</v>
      </c>
      <c r="CH19" s="1">
        <v>46.0</v>
      </c>
      <c r="CI19" s="1">
        <v>1.35</v>
      </c>
      <c r="CJ19" s="1">
        <v>3.0</v>
      </c>
      <c r="CK19" s="1">
        <v>4.0</v>
      </c>
      <c r="CL19" s="1">
        <v>5.0</v>
      </c>
      <c r="CM19" s="1">
        <v>3.0</v>
      </c>
      <c r="CN19" s="1">
        <v>9.0</v>
      </c>
      <c r="CO19" s="1">
        <v>0.0</v>
      </c>
      <c r="CP19" s="1">
        <v>7.0</v>
      </c>
      <c r="CQ19" s="1">
        <v>0.0</v>
      </c>
      <c r="CR19" s="10">
        <f t="shared" si="16"/>
        <v>42.85714286</v>
      </c>
      <c r="CS19" s="10">
        <f t="shared" si="17"/>
        <v>62.5</v>
      </c>
      <c r="CT19" s="10">
        <f t="shared" si="18"/>
        <v>100</v>
      </c>
      <c r="CU19" s="10">
        <f t="shared" si="19"/>
        <v>100</v>
      </c>
      <c r="CV19" s="1">
        <f t="shared" si="20"/>
        <v>4.45</v>
      </c>
      <c r="CW19" s="7">
        <f t="shared" si="21"/>
        <v>69.6875</v>
      </c>
      <c r="CX19" s="1">
        <v>24.0</v>
      </c>
      <c r="CY19" s="1">
        <v>27.0</v>
      </c>
      <c r="CZ19" s="1"/>
      <c r="DA19" s="1"/>
      <c r="DB19" s="1"/>
      <c r="DC19" s="1"/>
      <c r="DD19" s="1"/>
      <c r="DE19" s="1"/>
      <c r="DF19" s="1"/>
      <c r="DG19" s="1">
        <v>51.0</v>
      </c>
      <c r="DH19" s="1"/>
      <c r="DI19" s="1"/>
      <c r="DJ19" s="1"/>
      <c r="DK19" s="1"/>
      <c r="DL19" s="1"/>
      <c r="DM19" s="1"/>
      <c r="DN19" s="1"/>
      <c r="DO19" s="1">
        <v>15.0</v>
      </c>
      <c r="DU19" s="1">
        <v>1.5</v>
      </c>
      <c r="EB19" s="1">
        <v>5.0</v>
      </c>
      <c r="EI19" s="1">
        <v>138.5</v>
      </c>
      <c r="EP19" s="1">
        <v>2.5</v>
      </c>
    </row>
    <row r="20">
      <c r="A20" s="14" t="s">
        <v>160</v>
      </c>
      <c r="B20" s="1">
        <v>10.0</v>
      </c>
      <c r="C20" s="1" t="s">
        <v>136</v>
      </c>
      <c r="D20" s="1">
        <v>28.0</v>
      </c>
      <c r="E20" s="1">
        <v>6.0</v>
      </c>
      <c r="F20" s="6">
        <f t="shared" si="1"/>
        <v>82.35294118</v>
      </c>
      <c r="G20" s="1" t="s">
        <v>161</v>
      </c>
      <c r="H20" s="1">
        <v>1.0</v>
      </c>
      <c r="I20" s="1" t="s">
        <v>134</v>
      </c>
      <c r="J20" s="1">
        <v>1.0</v>
      </c>
      <c r="K20" s="1">
        <v>16.0</v>
      </c>
      <c r="L20" s="1">
        <v>4.0</v>
      </c>
      <c r="M20" s="6">
        <f t="shared" si="2"/>
        <v>80</v>
      </c>
      <c r="N20" s="7">
        <f t="shared" si="3"/>
        <v>4.16</v>
      </c>
      <c r="O20" s="1">
        <v>9.0</v>
      </c>
      <c r="P20" s="1">
        <v>0.0</v>
      </c>
      <c r="Q20" s="1">
        <v>0.0</v>
      </c>
      <c r="R20" s="1">
        <v>0.0</v>
      </c>
      <c r="S20" s="6">
        <v>0.0</v>
      </c>
      <c r="T20" s="7">
        <f t="shared" si="5"/>
        <v>0</v>
      </c>
      <c r="U20" s="6">
        <v>56.0</v>
      </c>
      <c r="V20" s="6">
        <v>48.0</v>
      </c>
      <c r="W20" s="6">
        <v>29.0</v>
      </c>
      <c r="X20" s="1">
        <v>47.0</v>
      </c>
      <c r="Y20" s="4" t="s">
        <v>134</v>
      </c>
      <c r="Z20" s="1">
        <v>80.9</v>
      </c>
      <c r="AA20" s="1">
        <v>69.9</v>
      </c>
      <c r="AB20" s="1">
        <v>71.4</v>
      </c>
      <c r="AC20" s="1">
        <v>23.0</v>
      </c>
      <c r="AD20" s="8">
        <f t="shared" si="6"/>
        <v>1.133053221</v>
      </c>
      <c r="AE20" s="1">
        <v>20.0</v>
      </c>
      <c r="AF20" s="1">
        <v>37.0</v>
      </c>
      <c r="AG20" s="1">
        <v>13.0</v>
      </c>
      <c r="AH20" s="1">
        <v>48.0</v>
      </c>
      <c r="AI20" s="1">
        <v>14.0</v>
      </c>
      <c r="AJ20" s="1">
        <v>76.0</v>
      </c>
      <c r="AK20" s="1">
        <v>7.0</v>
      </c>
      <c r="AL20" s="1">
        <f t="shared" si="7"/>
        <v>50.3</v>
      </c>
      <c r="AM20" s="1">
        <v>11.0</v>
      </c>
      <c r="AN20" s="1">
        <v>55.0</v>
      </c>
      <c r="AO20" s="1">
        <v>59.0</v>
      </c>
      <c r="AP20" s="1">
        <v>8.11</v>
      </c>
      <c r="AQ20" s="1">
        <v>64.0</v>
      </c>
      <c r="AR20" s="9">
        <f t="shared" si="8"/>
        <v>26.49</v>
      </c>
      <c r="AS20" s="1">
        <v>31.0</v>
      </c>
      <c r="AT20" s="1">
        <v>34.6</v>
      </c>
      <c r="AU20" s="1">
        <v>58.0</v>
      </c>
      <c r="AV20" s="7">
        <f t="shared" si="9"/>
        <v>30.5564</v>
      </c>
      <c r="AW20" s="1">
        <v>61.0</v>
      </c>
      <c r="AX20" s="1">
        <f t="shared" si="10"/>
        <v>-3</v>
      </c>
      <c r="AY20" s="1">
        <v>117.5</v>
      </c>
      <c r="AZ20" s="1">
        <v>101.6</v>
      </c>
      <c r="BA20" s="1">
        <f t="shared" si="11"/>
        <v>15.9</v>
      </c>
      <c r="BB20" s="7">
        <f t="shared" si="12"/>
        <v>0.6597739659</v>
      </c>
      <c r="BC20" s="1">
        <v>6.4</v>
      </c>
      <c r="BD20" s="1">
        <v>44.0</v>
      </c>
      <c r="BE20" s="1">
        <v>1.7</v>
      </c>
      <c r="BF20" s="1">
        <v>67.0</v>
      </c>
      <c r="BG20" s="1">
        <f t="shared" si="13"/>
        <v>8.1</v>
      </c>
      <c r="BH20" s="1">
        <v>67.0</v>
      </c>
      <c r="BI20" s="1">
        <v>15.97</v>
      </c>
      <c r="BJ20" s="1">
        <v>25.0</v>
      </c>
      <c r="BK20" s="1">
        <v>9.9</v>
      </c>
      <c r="BL20" s="1">
        <v>16.74</v>
      </c>
      <c r="BM20" s="1">
        <v>32.8</v>
      </c>
      <c r="BN20" s="1">
        <v>17.3</v>
      </c>
      <c r="BO20" s="1">
        <v>34.0</v>
      </c>
      <c r="BR20" s="1">
        <v>1.65</v>
      </c>
      <c r="BS20" s="1">
        <v>10.0</v>
      </c>
      <c r="BT20" s="1">
        <v>20.0</v>
      </c>
      <c r="BU20" s="1">
        <v>9.1</v>
      </c>
      <c r="BV20" s="1">
        <v>25.0</v>
      </c>
      <c r="BW20" s="1">
        <v>4.4</v>
      </c>
      <c r="BX20" s="1">
        <v>43.0</v>
      </c>
      <c r="BY20" s="1">
        <f t="shared" si="14"/>
        <v>-4.7</v>
      </c>
      <c r="BZ20" s="1">
        <v>37.0</v>
      </c>
      <c r="CA20" s="1">
        <f t="shared" si="15"/>
        <v>13.5</v>
      </c>
      <c r="CB20" s="1">
        <v>38.0</v>
      </c>
      <c r="CC20" s="1">
        <v>68.9</v>
      </c>
      <c r="CD20" s="1">
        <v>32.0</v>
      </c>
      <c r="CE20" s="1">
        <v>0.75</v>
      </c>
      <c r="CF20" s="1">
        <v>18.0</v>
      </c>
      <c r="CG20" s="1">
        <v>0.31</v>
      </c>
      <c r="CH20" s="1">
        <v>38.0</v>
      </c>
      <c r="CI20" s="1">
        <v>1.24</v>
      </c>
      <c r="CJ20" s="1">
        <v>4.0</v>
      </c>
      <c r="CK20" s="1">
        <v>1.0</v>
      </c>
      <c r="CL20" s="1">
        <v>3.0</v>
      </c>
      <c r="CM20" s="1">
        <v>3.0</v>
      </c>
      <c r="CN20" s="1">
        <v>9.0</v>
      </c>
      <c r="CO20" s="1">
        <v>2.0</v>
      </c>
      <c r="CP20" s="1">
        <v>11.0</v>
      </c>
      <c r="CQ20" s="1">
        <v>0.0</v>
      </c>
      <c r="CR20" s="10">
        <f t="shared" si="16"/>
        <v>80</v>
      </c>
      <c r="CS20" s="10">
        <f t="shared" si="17"/>
        <v>50</v>
      </c>
      <c r="CT20" s="10">
        <f t="shared" si="18"/>
        <v>81.81818182</v>
      </c>
      <c r="CU20" s="10">
        <f t="shared" si="19"/>
        <v>100</v>
      </c>
      <c r="CV20" s="1">
        <f t="shared" si="20"/>
        <v>4.69</v>
      </c>
      <c r="CW20" s="7">
        <f t="shared" si="21"/>
        <v>75.15909091</v>
      </c>
      <c r="CX20" s="1">
        <v>21.0</v>
      </c>
      <c r="CY20" s="1">
        <v>18.0</v>
      </c>
      <c r="CZ20" s="1">
        <f>100-CZ19</f>
        <v>100</v>
      </c>
      <c r="DA20" s="1">
        <v>14.7</v>
      </c>
      <c r="DB20" s="1">
        <v>4.9</v>
      </c>
      <c r="DC20" s="1">
        <v>0.8</v>
      </c>
      <c r="DD20" s="1">
        <v>0.2</v>
      </c>
      <c r="DE20" s="1">
        <v>0.1</v>
      </c>
      <c r="DF20" s="1"/>
      <c r="DG20" s="1">
        <v>52.0</v>
      </c>
      <c r="DH20" s="1"/>
      <c r="DI20" s="1"/>
      <c r="DJ20" s="1"/>
      <c r="DK20" s="1"/>
      <c r="DL20" s="1"/>
      <c r="DM20" s="1"/>
      <c r="DN20" s="1"/>
      <c r="DO20" s="1">
        <v>7.0</v>
      </c>
      <c r="DP20" s="1" t="s">
        <v>145</v>
      </c>
      <c r="DU20" s="1">
        <v>1.5</v>
      </c>
      <c r="EI20" s="1">
        <v>138.5</v>
      </c>
    </row>
    <row r="21">
      <c r="A21" s="11" t="s">
        <v>162</v>
      </c>
      <c r="B21" s="1">
        <v>12.0</v>
      </c>
      <c r="C21" s="1" t="s">
        <v>140</v>
      </c>
      <c r="D21" s="1">
        <v>29.0</v>
      </c>
      <c r="E21" s="1">
        <v>4.0</v>
      </c>
      <c r="F21" s="6">
        <f t="shared" si="1"/>
        <v>87.87878788</v>
      </c>
      <c r="G21" s="1" t="s">
        <v>163</v>
      </c>
      <c r="H21" s="1">
        <v>1.0</v>
      </c>
      <c r="I21" s="1" t="s">
        <v>134</v>
      </c>
      <c r="J21" s="1">
        <v>1.0</v>
      </c>
      <c r="K21" s="1">
        <v>17.0</v>
      </c>
      <c r="L21" s="1">
        <v>3.0</v>
      </c>
      <c r="M21" s="6">
        <f t="shared" si="2"/>
        <v>85</v>
      </c>
      <c r="N21" s="7">
        <f t="shared" si="3"/>
        <v>4.42</v>
      </c>
      <c r="O21" s="1">
        <v>8.0</v>
      </c>
      <c r="P21" s="1">
        <v>1.0</v>
      </c>
      <c r="Q21" s="1">
        <v>1.0</v>
      </c>
      <c r="R21" s="1">
        <v>0.0</v>
      </c>
      <c r="S21" s="6">
        <f t="shared" ref="S21:S23" si="23">(Q21/P21)*100</f>
        <v>100</v>
      </c>
      <c r="T21" s="7">
        <f t="shared" si="5"/>
        <v>0.4401</v>
      </c>
      <c r="U21" s="6">
        <v>41.0</v>
      </c>
      <c r="V21" s="6">
        <v>164.0</v>
      </c>
      <c r="W21" s="6">
        <v>52.0</v>
      </c>
      <c r="X21" s="1">
        <v>50.0</v>
      </c>
      <c r="Y21" s="4" t="s">
        <v>134</v>
      </c>
      <c r="Z21" s="1">
        <v>80.5</v>
      </c>
      <c r="AA21" s="1">
        <v>66.3</v>
      </c>
      <c r="AB21" s="1">
        <v>71.7</v>
      </c>
      <c r="AC21" s="1">
        <v>21.0</v>
      </c>
      <c r="AD21" s="8">
        <f t="shared" si="6"/>
        <v>1.122733612</v>
      </c>
      <c r="AE21" s="1">
        <v>23.0</v>
      </c>
      <c r="AF21" s="1">
        <v>35.0</v>
      </c>
      <c r="AG21" s="1">
        <v>36.0</v>
      </c>
      <c r="AH21" s="1">
        <v>47.0</v>
      </c>
      <c r="AI21" s="1">
        <v>27.0</v>
      </c>
      <c r="AJ21" s="1">
        <v>75.0</v>
      </c>
      <c r="AK21" s="1">
        <v>14.0</v>
      </c>
      <c r="AL21" s="1">
        <f t="shared" si="7"/>
        <v>49</v>
      </c>
      <c r="AM21" s="1">
        <v>25.0</v>
      </c>
      <c r="AN21" s="1">
        <v>53.0</v>
      </c>
      <c r="AO21" s="1">
        <v>58.0</v>
      </c>
      <c r="AP21" s="1">
        <v>11.88</v>
      </c>
      <c r="AQ21" s="1">
        <v>20.0</v>
      </c>
      <c r="AR21" s="9">
        <f t="shared" si="8"/>
        <v>26.71</v>
      </c>
      <c r="AS21" s="1">
        <v>27.0</v>
      </c>
      <c r="AT21" s="1">
        <v>38.59</v>
      </c>
      <c r="AU21" s="1">
        <v>20.0</v>
      </c>
      <c r="AV21" s="7">
        <f t="shared" si="9"/>
        <v>35.3274</v>
      </c>
      <c r="AW21" s="1">
        <v>22.0</v>
      </c>
      <c r="AX21" s="1">
        <f t="shared" si="10"/>
        <v>-2</v>
      </c>
      <c r="AY21" s="1">
        <v>116.8</v>
      </c>
      <c r="AZ21" s="1">
        <v>96.2</v>
      </c>
      <c r="BA21" s="1">
        <f t="shared" si="11"/>
        <v>20.6</v>
      </c>
      <c r="BB21" s="7">
        <f t="shared" si="12"/>
        <v>0.6490726908</v>
      </c>
      <c r="BC21" s="1">
        <v>8.3</v>
      </c>
      <c r="BD21" s="1">
        <v>10.0</v>
      </c>
      <c r="BE21" s="1">
        <v>5.5</v>
      </c>
      <c r="BF21" s="1">
        <v>3.0</v>
      </c>
      <c r="BG21" s="1">
        <f t="shared" si="13"/>
        <v>13.8</v>
      </c>
      <c r="BH21" s="1">
        <v>5.0</v>
      </c>
      <c r="BI21" s="1">
        <v>17.91</v>
      </c>
      <c r="BJ21" s="1">
        <v>59.0</v>
      </c>
      <c r="BK21" s="1">
        <v>11.6</v>
      </c>
      <c r="BL21" s="1">
        <v>17.82</v>
      </c>
      <c r="BM21" s="1">
        <v>34.6</v>
      </c>
      <c r="BN21" s="1">
        <v>20.3</v>
      </c>
      <c r="BO21" s="1">
        <v>4.0</v>
      </c>
      <c r="BR21" s="1">
        <v>1.03</v>
      </c>
      <c r="BS21" s="1">
        <v>12.0</v>
      </c>
      <c r="BT21" s="1">
        <v>24.0</v>
      </c>
      <c r="BU21" s="1">
        <v>5.7</v>
      </c>
      <c r="BV21" s="1">
        <v>49.0</v>
      </c>
      <c r="BW21" s="1">
        <v>6.3</v>
      </c>
      <c r="BX21" s="1">
        <v>26.0</v>
      </c>
      <c r="BY21" s="1">
        <f t="shared" si="14"/>
        <v>0.6</v>
      </c>
      <c r="BZ21" s="1">
        <v>41.0</v>
      </c>
      <c r="CA21" s="1">
        <f t="shared" si="15"/>
        <v>12</v>
      </c>
      <c r="CB21" s="1">
        <v>42.0</v>
      </c>
      <c r="CC21" s="1">
        <v>69.9</v>
      </c>
      <c r="CD21" s="1">
        <v>23.0</v>
      </c>
      <c r="CE21" s="1">
        <v>0.74</v>
      </c>
      <c r="CF21" s="1">
        <v>19.0</v>
      </c>
      <c r="CG21" s="1">
        <v>0.26</v>
      </c>
      <c r="CH21" s="1">
        <v>23.0</v>
      </c>
      <c r="CI21" s="1">
        <v>1.12</v>
      </c>
      <c r="CJ21" s="1">
        <v>1.0</v>
      </c>
      <c r="CK21" s="1">
        <v>0.0</v>
      </c>
      <c r="CL21" s="1">
        <v>2.0</v>
      </c>
      <c r="CM21" s="1">
        <v>2.0</v>
      </c>
      <c r="CN21" s="1">
        <v>11.0</v>
      </c>
      <c r="CO21" s="1">
        <v>2.0</v>
      </c>
      <c r="CP21" s="1">
        <v>14.0</v>
      </c>
      <c r="CQ21" s="1">
        <v>0.0</v>
      </c>
      <c r="CR21" s="10">
        <f t="shared" si="16"/>
        <v>100</v>
      </c>
      <c r="CS21" s="10">
        <f t="shared" si="17"/>
        <v>50</v>
      </c>
      <c r="CT21" s="10">
        <f t="shared" si="18"/>
        <v>84.61538462</v>
      </c>
      <c r="CU21" s="10">
        <f t="shared" si="19"/>
        <v>100</v>
      </c>
      <c r="CV21" s="1">
        <f t="shared" si="20"/>
        <v>4</v>
      </c>
      <c r="CW21" s="7">
        <f t="shared" si="21"/>
        <v>82.78846154</v>
      </c>
      <c r="CX21" s="1">
        <v>34.0</v>
      </c>
      <c r="CY21" s="1">
        <v>5.0</v>
      </c>
      <c r="CZ21" s="1"/>
      <c r="DA21" s="1"/>
      <c r="DB21" s="1"/>
      <c r="DC21" s="1"/>
      <c r="DD21" s="1"/>
      <c r="DE21" s="1"/>
      <c r="DF21" s="1"/>
      <c r="DG21" s="1">
        <v>30.0</v>
      </c>
      <c r="DH21" s="1"/>
      <c r="DI21" s="1"/>
      <c r="DJ21" s="1"/>
      <c r="DK21" s="1"/>
      <c r="DL21" s="1"/>
      <c r="DM21" s="1"/>
      <c r="DN21" s="1"/>
      <c r="DO21" s="1">
        <v>11.0</v>
      </c>
      <c r="DU21" s="1">
        <v>5.5</v>
      </c>
      <c r="EI21" s="1">
        <v>129.0</v>
      </c>
    </row>
    <row r="22">
      <c r="A22" s="14" t="s">
        <v>164</v>
      </c>
      <c r="B22" s="1">
        <v>9.0</v>
      </c>
      <c r="C22" s="1" t="s">
        <v>130</v>
      </c>
      <c r="D22" s="1">
        <v>21.0</v>
      </c>
      <c r="E22" s="1">
        <v>12.0</v>
      </c>
      <c r="F22" s="6">
        <f t="shared" si="1"/>
        <v>63.63636364</v>
      </c>
      <c r="G22" s="1" t="s">
        <v>128</v>
      </c>
      <c r="H22" s="1">
        <v>15.6</v>
      </c>
      <c r="I22" s="1">
        <v>1.0</v>
      </c>
      <c r="J22" s="1">
        <v>0.0</v>
      </c>
      <c r="K22" s="1">
        <v>9.0</v>
      </c>
      <c r="L22" s="1">
        <v>9.0</v>
      </c>
      <c r="M22" s="6">
        <f t="shared" si="2"/>
        <v>50</v>
      </c>
      <c r="N22" s="7">
        <f t="shared" si="3"/>
        <v>4.06</v>
      </c>
      <c r="O22" s="1">
        <v>5.0</v>
      </c>
      <c r="P22" s="1">
        <v>11.0</v>
      </c>
      <c r="Q22" s="1">
        <v>4.0</v>
      </c>
      <c r="R22" s="1">
        <v>7.0</v>
      </c>
      <c r="S22" s="6">
        <f t="shared" si="23"/>
        <v>36.36363636</v>
      </c>
      <c r="T22" s="7">
        <f t="shared" si="5"/>
        <v>0.7987</v>
      </c>
      <c r="U22" s="6">
        <v>10.0</v>
      </c>
      <c r="V22" s="6">
        <v>85.0</v>
      </c>
      <c r="W22" s="6">
        <v>44.0</v>
      </c>
      <c r="X22" s="1">
        <v>42.0</v>
      </c>
      <c r="Y22" s="4" t="s">
        <v>134</v>
      </c>
      <c r="Z22" s="1">
        <v>79.8</v>
      </c>
      <c r="AA22" s="1">
        <v>70.9</v>
      </c>
      <c r="AB22" s="1">
        <v>73.4</v>
      </c>
      <c r="AC22" s="1">
        <v>11.0</v>
      </c>
      <c r="AD22" s="8">
        <f t="shared" si="6"/>
        <v>1.08719346</v>
      </c>
      <c r="AE22" s="1">
        <v>45.0</v>
      </c>
      <c r="AF22" s="1">
        <v>36.0</v>
      </c>
      <c r="AG22" s="1">
        <v>26.0</v>
      </c>
      <c r="AH22" s="1">
        <v>47.0</v>
      </c>
      <c r="AI22" s="1">
        <v>30.0</v>
      </c>
      <c r="AJ22" s="1">
        <v>72.0</v>
      </c>
      <c r="AK22" s="1">
        <v>38.0</v>
      </c>
      <c r="AL22" s="1">
        <f t="shared" si="7"/>
        <v>48.7</v>
      </c>
      <c r="AM22" s="1">
        <v>32.0</v>
      </c>
      <c r="AN22" s="1">
        <v>52.0</v>
      </c>
      <c r="AO22" s="1">
        <v>56.0</v>
      </c>
      <c r="AP22" s="1">
        <v>12.53</v>
      </c>
      <c r="AQ22" s="1">
        <v>13.0</v>
      </c>
      <c r="AR22" s="9">
        <f t="shared" si="8"/>
        <v>24.65</v>
      </c>
      <c r="AS22" s="1">
        <v>53.0</v>
      </c>
      <c r="AT22" s="1">
        <v>37.18</v>
      </c>
      <c r="AU22" s="1">
        <v>33.0</v>
      </c>
      <c r="AV22" s="7">
        <f t="shared" si="9"/>
        <v>34.5136</v>
      </c>
      <c r="AW22" s="1">
        <v>27.0</v>
      </c>
      <c r="AX22" s="1">
        <f t="shared" si="10"/>
        <v>6</v>
      </c>
      <c r="AY22" s="1">
        <v>113.1</v>
      </c>
      <c r="AZ22" s="1">
        <v>100.5</v>
      </c>
      <c r="BA22" s="1">
        <f t="shared" si="11"/>
        <v>12.6</v>
      </c>
      <c r="BB22" s="7">
        <f t="shared" si="12"/>
        <v>0.5466894587</v>
      </c>
      <c r="BC22" s="1">
        <v>9.2</v>
      </c>
      <c r="BD22" s="1">
        <v>5.0</v>
      </c>
      <c r="BE22" s="1">
        <v>3.8</v>
      </c>
      <c r="BF22" s="1">
        <v>31.0</v>
      </c>
      <c r="BG22" s="1">
        <f t="shared" si="13"/>
        <v>13</v>
      </c>
      <c r="BH22" s="1">
        <v>9.0</v>
      </c>
      <c r="BI22" s="1">
        <v>17.5</v>
      </c>
      <c r="BJ22" s="1">
        <v>51.0</v>
      </c>
      <c r="BK22" s="1">
        <v>18.7</v>
      </c>
      <c r="BL22" s="1">
        <v>18.32</v>
      </c>
      <c r="BM22" s="1">
        <v>36.9</v>
      </c>
      <c r="BN22" s="1">
        <v>17.8</v>
      </c>
      <c r="BO22" s="1">
        <v>29.0</v>
      </c>
      <c r="BR22" s="1">
        <v>1.33</v>
      </c>
      <c r="BS22" s="1">
        <v>12.8</v>
      </c>
      <c r="BT22" s="1">
        <v>34.0</v>
      </c>
      <c r="BU22" s="1">
        <v>8.1</v>
      </c>
      <c r="BV22" s="1">
        <v>33.0</v>
      </c>
      <c r="BW22" s="1">
        <v>7.3</v>
      </c>
      <c r="BX22" s="1">
        <v>21.0</v>
      </c>
      <c r="BY22" s="1">
        <f t="shared" si="14"/>
        <v>-0.8</v>
      </c>
      <c r="BZ22" s="1">
        <v>28.0</v>
      </c>
      <c r="CA22" s="1">
        <f t="shared" si="15"/>
        <v>15.4</v>
      </c>
      <c r="CB22" s="1">
        <v>31.0</v>
      </c>
      <c r="CC22" s="1">
        <v>70.9</v>
      </c>
      <c r="CD22" s="1">
        <v>13.0</v>
      </c>
      <c r="CE22" s="1">
        <v>0.73</v>
      </c>
      <c r="CF22" s="1">
        <v>20.0</v>
      </c>
      <c r="CG22" s="1">
        <v>0.42</v>
      </c>
      <c r="CH22" s="1">
        <v>58.0</v>
      </c>
      <c r="CI22" s="1">
        <v>1.03</v>
      </c>
      <c r="CJ22" s="1">
        <v>5.0</v>
      </c>
      <c r="CK22" s="1">
        <v>11.0</v>
      </c>
      <c r="CL22" s="1">
        <v>3.0</v>
      </c>
      <c r="CM22" s="1">
        <v>1.0</v>
      </c>
      <c r="CN22" s="1">
        <v>5.0</v>
      </c>
      <c r="CO22" s="1">
        <v>0.0</v>
      </c>
      <c r="CP22" s="1">
        <v>8.0</v>
      </c>
      <c r="CQ22" s="1">
        <v>0.0</v>
      </c>
      <c r="CR22" s="10">
        <f t="shared" si="16"/>
        <v>31.25</v>
      </c>
      <c r="CS22" s="10">
        <f t="shared" si="17"/>
        <v>75</v>
      </c>
      <c r="CT22" s="10">
        <f t="shared" si="18"/>
        <v>100</v>
      </c>
      <c r="CU22" s="10">
        <f t="shared" si="19"/>
        <v>100</v>
      </c>
      <c r="CV22" s="1">
        <f t="shared" si="20"/>
        <v>3.61</v>
      </c>
      <c r="CW22" s="7">
        <f t="shared" si="21"/>
        <v>69.0625</v>
      </c>
      <c r="CX22" s="1">
        <v>41.0</v>
      </c>
      <c r="CY22" s="1">
        <v>31.0</v>
      </c>
      <c r="CZ22" s="1"/>
      <c r="DA22" s="1"/>
      <c r="DB22" s="1"/>
      <c r="DC22" s="1"/>
      <c r="DD22" s="1"/>
      <c r="DE22" s="1"/>
      <c r="DF22" s="1"/>
      <c r="DG22" s="1">
        <v>58.0</v>
      </c>
      <c r="DH22" s="1"/>
      <c r="DI22" s="1"/>
      <c r="DJ22" s="1"/>
      <c r="DK22" s="1"/>
      <c r="DL22" s="1"/>
      <c r="DM22" s="1"/>
      <c r="DN22" s="1"/>
      <c r="DO22" s="1">
        <v>26.0</v>
      </c>
      <c r="DU22" s="1">
        <v>-3.5</v>
      </c>
      <c r="EI22" s="1">
        <v>146.5</v>
      </c>
    </row>
    <row r="23">
      <c r="A23" s="11" t="s">
        <v>165</v>
      </c>
      <c r="B23" s="1">
        <v>14.0</v>
      </c>
      <c r="C23" s="1" t="s">
        <v>127</v>
      </c>
      <c r="D23" s="1">
        <v>23.0</v>
      </c>
      <c r="E23" s="1">
        <v>11.0</v>
      </c>
      <c r="F23" s="6">
        <f t="shared" si="1"/>
        <v>67.64705882</v>
      </c>
      <c r="G23" s="1" t="s">
        <v>166</v>
      </c>
      <c r="H23" s="1">
        <v>1.0</v>
      </c>
      <c r="I23" s="1" t="s">
        <v>134</v>
      </c>
      <c r="J23" s="1">
        <v>1.0</v>
      </c>
      <c r="K23" s="1">
        <v>15.0</v>
      </c>
      <c r="L23" s="1">
        <v>5.0</v>
      </c>
      <c r="M23" s="6">
        <f t="shared" si="2"/>
        <v>75</v>
      </c>
      <c r="N23" s="7">
        <f t="shared" si="3"/>
        <v>3.9</v>
      </c>
      <c r="O23" s="1">
        <v>8.0</v>
      </c>
      <c r="P23" s="1">
        <v>1.0</v>
      </c>
      <c r="Q23" s="1">
        <v>0.0</v>
      </c>
      <c r="R23" s="1">
        <v>1.0</v>
      </c>
      <c r="S23" s="6">
        <f t="shared" si="23"/>
        <v>0</v>
      </c>
      <c r="T23" s="7">
        <f t="shared" si="5"/>
        <v>0.0489</v>
      </c>
      <c r="U23" s="6">
        <v>52.0</v>
      </c>
      <c r="V23" s="6">
        <v>154.0</v>
      </c>
      <c r="W23" s="6">
        <v>51.0</v>
      </c>
      <c r="X23" s="1">
        <v>126.0</v>
      </c>
      <c r="Y23" s="4" t="s">
        <v>134</v>
      </c>
      <c r="Z23" s="1">
        <v>76.5</v>
      </c>
      <c r="AA23" s="1">
        <v>72.9</v>
      </c>
      <c r="AB23" s="1">
        <v>68.5</v>
      </c>
      <c r="AC23" s="1">
        <v>45.0</v>
      </c>
      <c r="AD23" s="8">
        <f t="shared" si="6"/>
        <v>1.116788321</v>
      </c>
      <c r="AE23" s="1">
        <v>28.0</v>
      </c>
      <c r="AF23" s="1">
        <v>35.0</v>
      </c>
      <c r="AG23" s="1">
        <v>41.0</v>
      </c>
      <c r="AH23" s="1">
        <v>45.0</v>
      </c>
      <c r="AI23" s="1">
        <v>50.0</v>
      </c>
      <c r="AJ23" s="1">
        <v>76.0</v>
      </c>
      <c r="AK23" s="1">
        <v>11.0</v>
      </c>
      <c r="AL23" s="1">
        <f t="shared" si="7"/>
        <v>48.2</v>
      </c>
      <c r="AM23" s="1">
        <v>38.0</v>
      </c>
      <c r="AN23" s="1">
        <v>52.0</v>
      </c>
      <c r="AO23" s="1">
        <v>55.0</v>
      </c>
      <c r="AP23" s="1">
        <v>10.58</v>
      </c>
      <c r="AQ23" s="1">
        <v>36.0</v>
      </c>
      <c r="AR23" s="9">
        <f t="shared" si="8"/>
        <v>25.23</v>
      </c>
      <c r="AS23" s="1">
        <v>46.0</v>
      </c>
      <c r="AT23" s="1">
        <v>35.81</v>
      </c>
      <c r="AU23" s="1">
        <v>43.0</v>
      </c>
      <c r="AV23" s="7">
        <f t="shared" si="9"/>
        <v>32.587</v>
      </c>
      <c r="AW23" s="1">
        <v>44.0</v>
      </c>
      <c r="AX23" s="1">
        <f t="shared" si="10"/>
        <v>-1</v>
      </c>
      <c r="AY23" s="1">
        <v>112.8</v>
      </c>
      <c r="AZ23" s="1">
        <v>107.5</v>
      </c>
      <c r="BA23" s="1">
        <f t="shared" si="11"/>
        <v>5.3</v>
      </c>
      <c r="BB23" s="7">
        <f t="shared" si="12"/>
        <v>0.3271630989</v>
      </c>
      <c r="BC23" s="1">
        <v>6.7</v>
      </c>
      <c r="BD23" s="1">
        <v>39.0</v>
      </c>
      <c r="BE23" s="1">
        <v>2.9</v>
      </c>
      <c r="BF23" s="1">
        <v>56.0</v>
      </c>
      <c r="BG23" s="1">
        <f t="shared" si="13"/>
        <v>9.6</v>
      </c>
      <c r="BH23" s="1">
        <v>49.0</v>
      </c>
      <c r="BI23" s="1">
        <v>14.89</v>
      </c>
      <c r="BJ23" s="1">
        <v>11.0</v>
      </c>
      <c r="BK23" s="1">
        <v>7.8</v>
      </c>
      <c r="BL23" s="1">
        <v>13.08</v>
      </c>
      <c r="BM23" s="1">
        <v>32.3</v>
      </c>
      <c r="BN23" s="1">
        <v>15.8</v>
      </c>
      <c r="BO23" s="1">
        <v>61.0</v>
      </c>
      <c r="BR23" s="1">
        <v>1.29</v>
      </c>
      <c r="BS23" s="1">
        <v>11.3</v>
      </c>
      <c r="BT23" s="1">
        <v>26.0</v>
      </c>
      <c r="BU23" s="1">
        <v>2.8</v>
      </c>
      <c r="BV23" s="1">
        <v>54.0</v>
      </c>
      <c r="BW23" s="1">
        <v>-1.0</v>
      </c>
      <c r="BX23" s="1">
        <v>64.0</v>
      </c>
      <c r="BY23" s="1">
        <f t="shared" si="14"/>
        <v>-3.8</v>
      </c>
      <c r="BZ23" s="1">
        <v>61.0</v>
      </c>
      <c r="CA23" s="1">
        <f t="shared" si="15"/>
        <v>1.8</v>
      </c>
      <c r="CB23" s="1">
        <v>61.0</v>
      </c>
      <c r="CC23" s="1">
        <v>68.2</v>
      </c>
      <c r="CD23" s="1">
        <v>41.0</v>
      </c>
      <c r="CE23" s="1">
        <v>0.71</v>
      </c>
      <c r="CF23" s="1">
        <v>21.0</v>
      </c>
      <c r="CG23" s="1">
        <v>0.47</v>
      </c>
      <c r="CH23" s="1">
        <v>61.0</v>
      </c>
      <c r="CI23" s="1">
        <v>0.35</v>
      </c>
      <c r="CJ23" s="1">
        <v>1.0</v>
      </c>
      <c r="CK23" s="1">
        <v>5.0</v>
      </c>
      <c r="CL23" s="1">
        <v>1.0</v>
      </c>
      <c r="CM23" s="1">
        <v>0.0</v>
      </c>
      <c r="CN23" s="1">
        <v>7.0</v>
      </c>
      <c r="CO23" s="1">
        <v>6.0</v>
      </c>
      <c r="CP23" s="1">
        <v>14.0</v>
      </c>
      <c r="CQ23" s="1">
        <v>0.0</v>
      </c>
      <c r="CR23" s="10">
        <f t="shared" si="16"/>
        <v>16.66666667</v>
      </c>
      <c r="CS23" s="10">
        <f t="shared" si="17"/>
        <v>100</v>
      </c>
      <c r="CT23" s="10">
        <f t="shared" si="18"/>
        <v>53.84615385</v>
      </c>
      <c r="CU23" s="10">
        <f t="shared" si="19"/>
        <v>100</v>
      </c>
      <c r="CV23" s="1">
        <f t="shared" si="20"/>
        <v>1.5</v>
      </c>
      <c r="CW23" s="7">
        <f t="shared" si="21"/>
        <v>60.44871795</v>
      </c>
      <c r="CX23" s="1">
        <v>55.0</v>
      </c>
      <c r="CY23" s="1">
        <v>46.0</v>
      </c>
      <c r="CZ23" s="1"/>
      <c r="DA23" s="1"/>
      <c r="DB23" s="1"/>
      <c r="DC23" s="1"/>
      <c r="DD23" s="1"/>
      <c r="DE23" s="1"/>
      <c r="DF23" s="1"/>
      <c r="DG23" s="1">
        <v>8.0</v>
      </c>
      <c r="DH23" s="1"/>
      <c r="DI23" s="1"/>
      <c r="DJ23" s="1"/>
      <c r="DK23" s="1"/>
      <c r="DL23" s="1"/>
      <c r="DM23" s="1"/>
      <c r="DN23" s="1"/>
      <c r="DO23" s="1">
        <v>22.0</v>
      </c>
      <c r="DU23" s="1">
        <v>-12.5</v>
      </c>
      <c r="EI23" s="1">
        <v>160.5</v>
      </c>
    </row>
    <row r="24">
      <c r="A24" s="14" t="s">
        <v>167</v>
      </c>
      <c r="B24" s="1">
        <v>15.0</v>
      </c>
      <c r="C24" s="1" t="s">
        <v>127</v>
      </c>
      <c r="D24" s="1">
        <v>22.0</v>
      </c>
      <c r="E24" s="1">
        <v>11.0</v>
      </c>
      <c r="F24" s="6">
        <f t="shared" si="1"/>
        <v>66.66666667</v>
      </c>
      <c r="G24" s="1" t="s">
        <v>168</v>
      </c>
      <c r="H24" s="1">
        <v>1.0</v>
      </c>
      <c r="I24" s="1" t="s">
        <v>134</v>
      </c>
      <c r="J24" s="1">
        <v>1.0</v>
      </c>
      <c r="K24" s="1">
        <v>8.0</v>
      </c>
      <c r="L24" s="1">
        <v>8.0</v>
      </c>
      <c r="M24" s="6">
        <f t="shared" si="2"/>
        <v>50</v>
      </c>
      <c r="N24" s="7">
        <f t="shared" si="3"/>
        <v>2.6</v>
      </c>
      <c r="O24" s="1">
        <v>6.0</v>
      </c>
      <c r="P24" s="1">
        <v>0.0</v>
      </c>
      <c r="Q24" s="1">
        <v>0.0</v>
      </c>
      <c r="R24" s="1">
        <v>0.0</v>
      </c>
      <c r="S24" s="6">
        <v>0.0</v>
      </c>
      <c r="T24" s="7">
        <f t="shared" si="5"/>
        <v>0</v>
      </c>
      <c r="U24" s="6">
        <v>65.0</v>
      </c>
      <c r="V24" s="6">
        <v>269.0</v>
      </c>
      <c r="W24" s="6">
        <v>63.0</v>
      </c>
      <c r="X24" s="1">
        <v>136.0</v>
      </c>
      <c r="Y24" s="4" t="s">
        <v>134</v>
      </c>
      <c r="Z24" s="1">
        <v>80.6</v>
      </c>
      <c r="AA24" s="1">
        <v>74.1</v>
      </c>
      <c r="AB24" s="1">
        <v>77.3</v>
      </c>
      <c r="AC24" s="1">
        <v>1.0</v>
      </c>
      <c r="AD24" s="8">
        <f t="shared" si="6"/>
        <v>1.042690815</v>
      </c>
      <c r="AE24" s="1">
        <v>61.0</v>
      </c>
      <c r="AF24" s="1">
        <v>34.0</v>
      </c>
      <c r="AG24" s="1">
        <v>47.0</v>
      </c>
      <c r="AH24" s="1">
        <v>47.0</v>
      </c>
      <c r="AI24" s="1">
        <v>31.0</v>
      </c>
      <c r="AJ24" s="1">
        <v>72.0</v>
      </c>
      <c r="AK24" s="1">
        <v>40.0</v>
      </c>
      <c r="AL24" s="1">
        <f t="shared" si="7"/>
        <v>48.1</v>
      </c>
      <c r="AM24" s="1">
        <v>40.0</v>
      </c>
      <c r="AN24" s="1">
        <v>52.0</v>
      </c>
      <c r="AO24" s="1">
        <v>55.0</v>
      </c>
      <c r="AP24" s="1">
        <v>10.52</v>
      </c>
      <c r="AQ24" s="1">
        <v>39.0</v>
      </c>
      <c r="AR24" s="9">
        <f t="shared" si="8"/>
        <v>29.3</v>
      </c>
      <c r="AS24" s="1">
        <v>4.0</v>
      </c>
      <c r="AT24" s="1">
        <v>39.82</v>
      </c>
      <c r="AU24" s="1">
        <v>7.0</v>
      </c>
      <c r="AV24" s="7">
        <f t="shared" si="9"/>
        <v>35.6884</v>
      </c>
      <c r="AW24" s="1">
        <v>14.0</v>
      </c>
      <c r="AX24" s="1">
        <f t="shared" si="10"/>
        <v>-7</v>
      </c>
      <c r="AY24" s="1">
        <v>108.0</v>
      </c>
      <c r="AZ24" s="1">
        <v>99.3</v>
      </c>
      <c r="BA24" s="1">
        <f t="shared" si="11"/>
        <v>8.7</v>
      </c>
      <c r="BB24" s="7">
        <f t="shared" si="12"/>
        <v>0.3515445167</v>
      </c>
      <c r="BC24" s="1">
        <v>7.7</v>
      </c>
      <c r="BD24" s="1">
        <v>17.0</v>
      </c>
      <c r="BE24" s="1">
        <v>3.2</v>
      </c>
      <c r="BF24" s="1">
        <v>43.0</v>
      </c>
      <c r="BG24" s="1">
        <f t="shared" si="13"/>
        <v>10.9</v>
      </c>
      <c r="BH24" s="1">
        <v>29.0</v>
      </c>
      <c r="BI24" s="1">
        <v>18.48</v>
      </c>
      <c r="BJ24" s="1">
        <v>62.0</v>
      </c>
      <c r="BK24" s="1">
        <v>13.7</v>
      </c>
      <c r="BL24" s="1">
        <v>17.12</v>
      </c>
      <c r="BM24" s="1">
        <v>40.6</v>
      </c>
      <c r="BN24" s="1">
        <v>18.1</v>
      </c>
      <c r="BO24" s="1">
        <v>24.0</v>
      </c>
      <c r="BR24" s="1">
        <v>0.97</v>
      </c>
      <c r="BS24" s="1">
        <v>10.5</v>
      </c>
      <c r="BT24" s="1">
        <v>36.0</v>
      </c>
      <c r="BU24" s="1">
        <v>1.1</v>
      </c>
      <c r="BV24" s="1">
        <v>60.0</v>
      </c>
      <c r="BW24" s="1">
        <v>3.9</v>
      </c>
      <c r="BX24" s="1">
        <v>51.0</v>
      </c>
      <c r="BY24" s="1">
        <f t="shared" si="14"/>
        <v>2.8</v>
      </c>
      <c r="BZ24" s="1">
        <v>56.0</v>
      </c>
      <c r="CA24" s="1">
        <f t="shared" si="15"/>
        <v>5</v>
      </c>
      <c r="CB24" s="1">
        <v>56.0</v>
      </c>
      <c r="CC24" s="1">
        <v>75.7</v>
      </c>
      <c r="CD24" s="1">
        <v>1.0</v>
      </c>
      <c r="CE24" s="1">
        <v>0.7</v>
      </c>
      <c r="CF24" s="1">
        <v>22.0</v>
      </c>
      <c r="CG24" s="1">
        <v>0.4</v>
      </c>
      <c r="CH24" s="1">
        <v>55.0</v>
      </c>
      <c r="CI24" s="1">
        <v>-0.33</v>
      </c>
      <c r="CJ24" s="1">
        <v>0.0</v>
      </c>
      <c r="CK24" s="1">
        <v>0.0</v>
      </c>
      <c r="CL24" s="1">
        <v>1.0</v>
      </c>
      <c r="CM24" s="1">
        <v>0.0</v>
      </c>
      <c r="CN24" s="1">
        <v>6.0</v>
      </c>
      <c r="CO24" s="1">
        <v>7.0</v>
      </c>
      <c r="CP24" s="1">
        <v>12.0</v>
      </c>
      <c r="CQ24" s="1">
        <v>4.0</v>
      </c>
      <c r="CR24" s="10">
        <v>0.0</v>
      </c>
      <c r="CS24" s="10">
        <f t="shared" si="17"/>
        <v>100</v>
      </c>
      <c r="CT24" s="10">
        <f t="shared" si="18"/>
        <v>46.15384615</v>
      </c>
      <c r="CU24" s="10">
        <f t="shared" si="19"/>
        <v>75</v>
      </c>
      <c r="CV24" s="1">
        <f t="shared" si="20"/>
        <v>-0.38</v>
      </c>
      <c r="CW24" s="7">
        <f t="shared" si="21"/>
        <v>49.13461538</v>
      </c>
      <c r="CX24" s="1">
        <v>59.0</v>
      </c>
      <c r="CY24" s="1">
        <v>53.0</v>
      </c>
      <c r="CZ24" s="1"/>
      <c r="DA24" s="1"/>
      <c r="DB24" s="1"/>
      <c r="DC24" s="1"/>
      <c r="DD24" s="1"/>
      <c r="DE24" s="1"/>
      <c r="DF24" s="1"/>
      <c r="DG24" s="1">
        <v>7.0</v>
      </c>
      <c r="DH24" s="1"/>
      <c r="DI24" s="1"/>
      <c r="DJ24" s="1"/>
      <c r="DK24" s="1"/>
      <c r="DL24" s="1"/>
      <c r="DM24" s="1"/>
      <c r="DN24" s="1"/>
      <c r="DO24" s="1">
        <v>24.0</v>
      </c>
      <c r="DP24" s="1" t="s">
        <v>145</v>
      </c>
      <c r="DU24" s="1">
        <v>14.5</v>
      </c>
      <c r="EI24" s="1">
        <v>158.5</v>
      </c>
    </row>
    <row r="25">
      <c r="A25" s="14" t="s">
        <v>169</v>
      </c>
      <c r="B25" s="1">
        <v>8.0</v>
      </c>
      <c r="C25" s="1" t="s">
        <v>127</v>
      </c>
      <c r="D25" s="1">
        <v>23.0</v>
      </c>
      <c r="E25" s="1">
        <v>10.0</v>
      </c>
      <c r="F25" s="6">
        <f t="shared" si="1"/>
        <v>69.6969697</v>
      </c>
      <c r="G25" s="1" t="s">
        <v>170</v>
      </c>
      <c r="H25" s="1">
        <v>13.5</v>
      </c>
      <c r="I25" s="1">
        <v>2.0</v>
      </c>
      <c r="J25" s="1">
        <v>0.0</v>
      </c>
      <c r="K25" s="1">
        <v>12.0</v>
      </c>
      <c r="L25" s="1">
        <v>8.0</v>
      </c>
      <c r="M25" s="6">
        <f t="shared" si="2"/>
        <v>60</v>
      </c>
      <c r="N25" s="7">
        <f t="shared" si="3"/>
        <v>4.62</v>
      </c>
      <c r="O25" s="1">
        <v>7.0</v>
      </c>
      <c r="P25" s="1">
        <v>6.0</v>
      </c>
      <c r="Q25" s="1">
        <v>2.0</v>
      </c>
      <c r="R25" s="1">
        <v>4.0</v>
      </c>
      <c r="S25" s="6">
        <f t="shared" ref="S25:S26" si="24">(Q25/P25)*100</f>
        <v>33.33333333</v>
      </c>
      <c r="T25" s="7">
        <f t="shared" si="5"/>
        <v>0.4781333333</v>
      </c>
      <c r="U25" s="6">
        <v>33.0</v>
      </c>
      <c r="V25" s="6">
        <v>68.0</v>
      </c>
      <c r="W25" s="6">
        <v>35.0</v>
      </c>
      <c r="X25" s="1">
        <v>33.0</v>
      </c>
      <c r="Y25" s="4" t="s">
        <v>134</v>
      </c>
      <c r="Z25" s="1">
        <v>77.8</v>
      </c>
      <c r="AA25" s="1">
        <v>69.6</v>
      </c>
      <c r="AB25" s="1">
        <v>71.5</v>
      </c>
      <c r="AC25" s="1">
        <v>22.0</v>
      </c>
      <c r="AD25" s="8">
        <f t="shared" si="6"/>
        <v>1.088111888</v>
      </c>
      <c r="AE25" s="1">
        <v>44.0</v>
      </c>
      <c r="AF25" s="1">
        <v>35.0</v>
      </c>
      <c r="AG25" s="1">
        <v>43.0</v>
      </c>
      <c r="AH25" s="1">
        <v>45.0</v>
      </c>
      <c r="AI25" s="1">
        <v>53.0</v>
      </c>
      <c r="AJ25" s="1">
        <v>75.0</v>
      </c>
      <c r="AK25" s="1">
        <v>16.0</v>
      </c>
      <c r="AL25" s="1">
        <f t="shared" si="7"/>
        <v>48</v>
      </c>
      <c r="AM25" s="1">
        <v>43.0</v>
      </c>
      <c r="AN25" s="1">
        <v>53.0</v>
      </c>
      <c r="AO25" s="1">
        <v>57.0</v>
      </c>
      <c r="AP25" s="1">
        <v>9.53</v>
      </c>
      <c r="AQ25" s="1">
        <v>54.0</v>
      </c>
      <c r="AR25" s="9">
        <f t="shared" si="8"/>
        <v>28.5</v>
      </c>
      <c r="AS25" s="1">
        <v>6.0</v>
      </c>
      <c r="AT25" s="1">
        <v>38.03</v>
      </c>
      <c r="AU25" s="1">
        <v>27.0</v>
      </c>
      <c r="AV25" s="7">
        <f t="shared" si="9"/>
        <v>33.8566</v>
      </c>
      <c r="AW25" s="1">
        <v>32.0</v>
      </c>
      <c r="AX25" s="1">
        <f t="shared" si="10"/>
        <v>-5</v>
      </c>
      <c r="AY25" s="1">
        <v>113.0</v>
      </c>
      <c r="AZ25" s="1">
        <v>101.1</v>
      </c>
      <c r="BA25" s="1">
        <f t="shared" si="11"/>
        <v>11.9</v>
      </c>
      <c r="BB25" s="7">
        <f t="shared" si="12"/>
        <v>0.5453617371</v>
      </c>
      <c r="BC25" s="1">
        <v>6.5</v>
      </c>
      <c r="BD25" s="1">
        <v>42.0</v>
      </c>
      <c r="BE25" s="1">
        <v>2.6</v>
      </c>
      <c r="BF25" s="1">
        <v>61.0</v>
      </c>
      <c r="BG25" s="1">
        <f t="shared" si="13"/>
        <v>9.1</v>
      </c>
      <c r="BH25" s="1">
        <v>55.0</v>
      </c>
      <c r="BI25" s="1">
        <v>15.59</v>
      </c>
      <c r="BJ25" s="1">
        <v>18.0</v>
      </c>
      <c r="BK25" s="1">
        <v>9.8</v>
      </c>
      <c r="BL25" s="1">
        <v>12.38</v>
      </c>
      <c r="BM25" s="1">
        <v>30.2</v>
      </c>
      <c r="BN25" s="1">
        <v>16.1</v>
      </c>
      <c r="BO25" s="1">
        <v>55.0</v>
      </c>
      <c r="BR25" s="1">
        <v>1.39</v>
      </c>
      <c r="BS25" s="1">
        <v>9.3</v>
      </c>
      <c r="BT25" s="1">
        <v>29.0</v>
      </c>
      <c r="BU25" s="1">
        <v>8.3</v>
      </c>
      <c r="BV25" s="1">
        <v>31.0</v>
      </c>
      <c r="BW25" s="1">
        <v>7.5</v>
      </c>
      <c r="BX25" s="1">
        <v>20.0</v>
      </c>
      <c r="BY25" s="1">
        <f t="shared" si="14"/>
        <v>-0.8</v>
      </c>
      <c r="BZ25" s="1">
        <v>29.0</v>
      </c>
      <c r="CA25" s="1">
        <f t="shared" si="15"/>
        <v>15.8</v>
      </c>
      <c r="CB25" s="1">
        <v>29.0</v>
      </c>
      <c r="CC25" s="1">
        <v>70.1</v>
      </c>
      <c r="CD25" s="1">
        <v>21.0</v>
      </c>
      <c r="CE25" s="1">
        <v>0.7</v>
      </c>
      <c r="CF25" s="1">
        <v>23.0</v>
      </c>
      <c r="CG25" s="1">
        <v>0.3</v>
      </c>
      <c r="CH25" s="1">
        <v>35.0</v>
      </c>
      <c r="CI25" s="1">
        <v>1.18</v>
      </c>
      <c r="CJ25" s="1">
        <v>4.0</v>
      </c>
      <c r="CK25" s="1">
        <v>7.0</v>
      </c>
      <c r="CL25" s="1">
        <v>5.0</v>
      </c>
      <c r="CM25" s="1">
        <v>3.0</v>
      </c>
      <c r="CN25" s="1">
        <v>7.0</v>
      </c>
      <c r="CO25" s="1">
        <v>0.0</v>
      </c>
      <c r="CP25" s="1">
        <v>7.0</v>
      </c>
      <c r="CQ25" s="1">
        <v>0.0</v>
      </c>
      <c r="CR25" s="10">
        <f t="shared" ref="CR25:CR70" si="25">(CJ25/(CK25+CJ25))*100</f>
        <v>36.36363636</v>
      </c>
      <c r="CS25" s="10">
        <f t="shared" si="17"/>
        <v>62.5</v>
      </c>
      <c r="CT25" s="10">
        <f t="shared" si="18"/>
        <v>100</v>
      </c>
      <c r="CU25" s="10">
        <f t="shared" si="19"/>
        <v>100</v>
      </c>
      <c r="CV25" s="1">
        <f t="shared" si="20"/>
        <v>4.13</v>
      </c>
      <c r="CW25" s="7">
        <f t="shared" si="21"/>
        <v>67.41477273</v>
      </c>
      <c r="CX25" s="1">
        <v>32.0</v>
      </c>
      <c r="CY25" s="1">
        <v>36.0</v>
      </c>
      <c r="CZ25" s="1"/>
      <c r="DA25" s="1"/>
      <c r="DB25" s="1"/>
      <c r="DC25" s="1"/>
      <c r="DD25" s="1"/>
      <c r="DE25" s="1"/>
      <c r="DF25" s="1"/>
      <c r="DG25" s="1">
        <v>47.0</v>
      </c>
      <c r="DH25" s="1"/>
      <c r="DI25" s="1"/>
      <c r="DJ25" s="1"/>
      <c r="DK25" s="1"/>
      <c r="DL25" s="1"/>
      <c r="DM25" s="1"/>
      <c r="DN25" s="1"/>
      <c r="DO25" s="1">
        <v>18.0</v>
      </c>
      <c r="DP25" s="1" t="s">
        <v>145</v>
      </c>
      <c r="DU25" s="1">
        <v>-3.0</v>
      </c>
      <c r="EI25" s="1">
        <v>143.5</v>
      </c>
    </row>
    <row r="26">
      <c r="A26" s="14" t="s">
        <v>171</v>
      </c>
      <c r="B26" s="1">
        <v>14.0</v>
      </c>
      <c r="C26" s="1" t="s">
        <v>140</v>
      </c>
      <c r="D26" s="1">
        <v>25.0</v>
      </c>
      <c r="E26" s="1">
        <v>9.0</v>
      </c>
      <c r="F26" s="6">
        <f t="shared" si="1"/>
        <v>73.52941176</v>
      </c>
      <c r="G26" s="1" t="s">
        <v>172</v>
      </c>
      <c r="H26" s="1">
        <v>1.0</v>
      </c>
      <c r="I26" s="1" t="s">
        <v>134</v>
      </c>
      <c r="J26" s="1">
        <v>1.0</v>
      </c>
      <c r="K26" s="1">
        <v>16.0</v>
      </c>
      <c r="L26" s="1">
        <v>2.0</v>
      </c>
      <c r="M26" s="6">
        <f t="shared" si="2"/>
        <v>88.88888889</v>
      </c>
      <c r="N26" s="7">
        <f t="shared" si="3"/>
        <v>4.622222222</v>
      </c>
      <c r="O26" s="1">
        <v>9.0</v>
      </c>
      <c r="P26" s="1">
        <v>2.0</v>
      </c>
      <c r="Q26" s="1">
        <v>0.0</v>
      </c>
      <c r="R26" s="1">
        <v>2.0</v>
      </c>
      <c r="S26" s="6">
        <f t="shared" si="24"/>
        <v>0</v>
      </c>
      <c r="T26" s="7">
        <f t="shared" si="5"/>
        <v>0.0978</v>
      </c>
      <c r="U26" s="6">
        <v>50.0</v>
      </c>
      <c r="V26" s="6">
        <v>276.0</v>
      </c>
      <c r="W26" s="6">
        <v>64.0</v>
      </c>
      <c r="X26" s="1">
        <v>125.0</v>
      </c>
      <c r="Y26" s="4" t="s">
        <v>134</v>
      </c>
      <c r="Z26" s="1">
        <v>71.1</v>
      </c>
      <c r="AA26" s="1">
        <v>63.5</v>
      </c>
      <c r="AB26" s="1">
        <v>67.4</v>
      </c>
      <c r="AC26" s="1">
        <v>58.0</v>
      </c>
      <c r="AD26" s="8">
        <f t="shared" si="6"/>
        <v>1.054896142</v>
      </c>
      <c r="AE26" s="1">
        <v>59.0</v>
      </c>
      <c r="AF26" s="1">
        <v>36.0</v>
      </c>
      <c r="AG26" s="1">
        <v>19.0</v>
      </c>
      <c r="AH26" s="1">
        <v>47.0</v>
      </c>
      <c r="AI26" s="1">
        <v>35.0</v>
      </c>
      <c r="AJ26" s="1">
        <v>69.0</v>
      </c>
      <c r="AK26" s="1">
        <v>63.0</v>
      </c>
      <c r="AL26" s="1">
        <f t="shared" si="7"/>
        <v>48.1</v>
      </c>
      <c r="AM26" s="1">
        <v>41.0</v>
      </c>
      <c r="AN26" s="1">
        <v>54.0</v>
      </c>
      <c r="AO26" s="1">
        <v>56.0</v>
      </c>
      <c r="AP26" s="1">
        <v>8.06</v>
      </c>
      <c r="AQ26" s="1">
        <v>65.0</v>
      </c>
      <c r="AR26" s="9">
        <f t="shared" si="8"/>
        <v>27.65</v>
      </c>
      <c r="AS26" s="1">
        <v>14.0</v>
      </c>
      <c r="AT26" s="1">
        <v>35.71</v>
      </c>
      <c r="AU26" s="1">
        <v>45.0</v>
      </c>
      <c r="AV26" s="7">
        <f t="shared" si="9"/>
        <v>31.4002</v>
      </c>
      <c r="AW26" s="1">
        <v>55.0</v>
      </c>
      <c r="AX26" s="1">
        <f t="shared" si="10"/>
        <v>-10</v>
      </c>
      <c r="AY26" s="1">
        <v>108.6</v>
      </c>
      <c r="AZ26" s="1">
        <v>97.1</v>
      </c>
      <c r="BA26" s="1">
        <f t="shared" si="11"/>
        <v>11.5</v>
      </c>
      <c r="BB26" s="7">
        <f t="shared" si="12"/>
        <v>0.3997974227</v>
      </c>
      <c r="BC26" s="1">
        <v>6.3</v>
      </c>
      <c r="BD26" s="1">
        <v>45.0</v>
      </c>
      <c r="BE26" s="1">
        <v>3.5</v>
      </c>
      <c r="BF26" s="1">
        <v>37.0</v>
      </c>
      <c r="BG26" s="1">
        <f t="shared" si="13"/>
        <v>9.8</v>
      </c>
      <c r="BH26" s="1">
        <v>45.0</v>
      </c>
      <c r="BI26" s="1">
        <v>13.37</v>
      </c>
      <c r="BJ26" s="1">
        <v>3.0</v>
      </c>
      <c r="BK26" s="1">
        <v>8.9</v>
      </c>
      <c r="BL26" s="1">
        <v>13.4</v>
      </c>
      <c r="BM26" s="1">
        <v>32.2</v>
      </c>
      <c r="BN26" s="1">
        <v>14.4</v>
      </c>
      <c r="BO26" s="1">
        <v>66.0</v>
      </c>
      <c r="BR26" s="1">
        <v>1.4</v>
      </c>
      <c r="BS26" s="1">
        <v>8.2</v>
      </c>
      <c r="BT26" s="1">
        <v>34.0</v>
      </c>
      <c r="BU26" s="1">
        <v>1.3</v>
      </c>
      <c r="BV26" s="1">
        <v>57.0</v>
      </c>
      <c r="BW26" s="1">
        <v>3.5</v>
      </c>
      <c r="BX26" s="1">
        <v>54.0</v>
      </c>
      <c r="BY26" s="1">
        <f t="shared" si="14"/>
        <v>2.2</v>
      </c>
      <c r="BZ26" s="1">
        <v>57.0</v>
      </c>
      <c r="CA26" s="1">
        <f t="shared" si="15"/>
        <v>4.8</v>
      </c>
      <c r="CB26" s="1">
        <v>58.0</v>
      </c>
      <c r="CC26" s="1">
        <v>67.8</v>
      </c>
      <c r="CD26" s="1">
        <v>44.0</v>
      </c>
      <c r="CE26" s="1">
        <v>0.7</v>
      </c>
      <c r="CF26" s="1">
        <v>24.0</v>
      </c>
      <c r="CG26" s="1">
        <v>0.39</v>
      </c>
      <c r="CH26" s="1">
        <v>54.0</v>
      </c>
      <c r="CI26" s="1">
        <v>0.15</v>
      </c>
      <c r="CJ26" s="1">
        <v>0.0</v>
      </c>
      <c r="CK26" s="1">
        <v>2.0</v>
      </c>
      <c r="CL26" s="1">
        <v>1.0</v>
      </c>
      <c r="CM26" s="1">
        <v>3.0</v>
      </c>
      <c r="CN26" s="1">
        <v>2.0</v>
      </c>
      <c r="CO26" s="1">
        <v>1.0</v>
      </c>
      <c r="CP26" s="1">
        <v>21.0</v>
      </c>
      <c r="CQ26" s="1">
        <v>3.0</v>
      </c>
      <c r="CR26" s="10">
        <f t="shared" si="25"/>
        <v>0</v>
      </c>
      <c r="CS26" s="10">
        <f t="shared" si="17"/>
        <v>25</v>
      </c>
      <c r="CT26" s="10">
        <f t="shared" si="18"/>
        <v>66.66666667</v>
      </c>
      <c r="CU26" s="10">
        <f t="shared" si="19"/>
        <v>87.5</v>
      </c>
      <c r="CV26" s="1">
        <f t="shared" si="20"/>
        <v>1.01</v>
      </c>
      <c r="CW26" s="7">
        <f t="shared" si="21"/>
        <v>35</v>
      </c>
      <c r="CX26" s="1">
        <v>57.0</v>
      </c>
      <c r="CY26" s="1">
        <v>60.0</v>
      </c>
      <c r="CZ26" s="1"/>
      <c r="DA26" s="1"/>
      <c r="DB26" s="1"/>
      <c r="DC26" s="1"/>
      <c r="DD26" s="1"/>
      <c r="DE26" s="1"/>
      <c r="DF26" s="1"/>
      <c r="DG26" s="1">
        <v>8.0</v>
      </c>
      <c r="DH26" s="1"/>
      <c r="DI26" s="1"/>
      <c r="DJ26" s="1"/>
      <c r="DK26" s="1"/>
      <c r="DL26" s="1"/>
      <c r="DM26" s="1"/>
      <c r="DN26" s="1"/>
      <c r="DO26" s="1">
        <v>14.0</v>
      </c>
      <c r="DP26" s="1" t="s">
        <v>145</v>
      </c>
      <c r="DU26" s="1">
        <v>12.5</v>
      </c>
      <c r="EI26" s="1">
        <v>137.5</v>
      </c>
    </row>
    <row r="27">
      <c r="A27" s="14" t="s">
        <v>173</v>
      </c>
      <c r="B27" s="1">
        <v>15.0</v>
      </c>
      <c r="C27" s="1" t="s">
        <v>136</v>
      </c>
      <c r="D27" s="1">
        <v>22.0</v>
      </c>
      <c r="E27" s="1">
        <v>12.0</v>
      </c>
      <c r="F27" s="6">
        <f t="shared" si="1"/>
        <v>64.70588235</v>
      </c>
      <c r="G27" s="1" t="s">
        <v>174</v>
      </c>
      <c r="H27" s="1">
        <v>1.0</v>
      </c>
      <c r="I27" s="1" t="s">
        <v>134</v>
      </c>
      <c r="J27" s="1">
        <v>1.0</v>
      </c>
      <c r="K27" s="1">
        <v>12.0</v>
      </c>
      <c r="L27" s="1">
        <v>4.0</v>
      </c>
      <c r="M27" s="6">
        <f t="shared" si="2"/>
        <v>75</v>
      </c>
      <c r="N27" s="7">
        <f t="shared" si="3"/>
        <v>3.9</v>
      </c>
      <c r="O27" s="1">
        <v>9.0</v>
      </c>
      <c r="P27" s="1">
        <v>0.0</v>
      </c>
      <c r="Q27" s="1">
        <v>0.0</v>
      </c>
      <c r="R27" s="1">
        <v>0.0</v>
      </c>
      <c r="S27" s="6">
        <v>0.0</v>
      </c>
      <c r="T27" s="7">
        <f t="shared" si="5"/>
        <v>0</v>
      </c>
      <c r="U27" s="6">
        <v>61.0</v>
      </c>
      <c r="V27" s="6">
        <v>235.0</v>
      </c>
      <c r="W27" s="6">
        <v>57.0</v>
      </c>
      <c r="X27" s="1">
        <v>135.0</v>
      </c>
      <c r="Y27" s="4" t="s">
        <v>134</v>
      </c>
      <c r="Z27" s="1">
        <v>76.9</v>
      </c>
      <c r="AA27" s="1">
        <v>70.8</v>
      </c>
      <c r="AB27" s="1">
        <v>67.7</v>
      </c>
      <c r="AC27" s="1">
        <v>57.0</v>
      </c>
      <c r="AD27" s="8">
        <f t="shared" si="6"/>
        <v>1.135893648</v>
      </c>
      <c r="AE27" s="1">
        <v>18.0</v>
      </c>
      <c r="AF27" s="1">
        <v>36.0</v>
      </c>
      <c r="AG27" s="1">
        <v>24.0</v>
      </c>
      <c r="AH27" s="1">
        <v>48.0</v>
      </c>
      <c r="AI27" s="1">
        <v>22.0</v>
      </c>
      <c r="AJ27" s="1">
        <v>71.0</v>
      </c>
      <c r="AK27" s="1">
        <v>45.0</v>
      </c>
      <c r="AL27" s="1">
        <f t="shared" si="7"/>
        <v>49</v>
      </c>
      <c r="AM27" s="1">
        <v>27.0</v>
      </c>
      <c r="AN27" s="1">
        <v>56.0</v>
      </c>
      <c r="AO27" s="1">
        <v>58.0</v>
      </c>
      <c r="AP27" s="1">
        <v>8.29</v>
      </c>
      <c r="AQ27" s="1">
        <v>61.0</v>
      </c>
      <c r="AR27" s="9">
        <f t="shared" si="8"/>
        <v>27.36</v>
      </c>
      <c r="AS27" s="1">
        <v>18.0</v>
      </c>
      <c r="AT27" s="1">
        <v>35.65</v>
      </c>
      <c r="AU27" s="1">
        <v>47.0</v>
      </c>
      <c r="AV27" s="7">
        <f t="shared" si="9"/>
        <v>31.4546</v>
      </c>
      <c r="AW27" s="1">
        <v>54.0</v>
      </c>
      <c r="AX27" s="1">
        <f t="shared" si="10"/>
        <v>-7</v>
      </c>
      <c r="AY27" s="1">
        <v>119.9</v>
      </c>
      <c r="AZ27" s="1">
        <v>110.6</v>
      </c>
      <c r="BA27" s="1">
        <f t="shared" si="11"/>
        <v>9.3</v>
      </c>
      <c r="BB27" s="7">
        <f t="shared" si="12"/>
        <v>0.3565063039</v>
      </c>
      <c r="BC27" s="1">
        <v>6.2</v>
      </c>
      <c r="BD27" s="1">
        <v>49.0</v>
      </c>
      <c r="BE27" s="1">
        <v>3.2</v>
      </c>
      <c r="BF27" s="1">
        <v>46.0</v>
      </c>
      <c r="BG27" s="1">
        <f t="shared" si="13"/>
        <v>9.4</v>
      </c>
      <c r="BH27" s="1">
        <v>50.0</v>
      </c>
      <c r="BI27" s="1">
        <v>14.35</v>
      </c>
      <c r="BJ27" s="1">
        <v>7.0</v>
      </c>
      <c r="BK27" s="1">
        <v>7.6</v>
      </c>
      <c r="BL27" s="1">
        <v>14.15</v>
      </c>
      <c r="BM27" s="1">
        <v>35.2</v>
      </c>
      <c r="BN27" s="1">
        <v>16.7</v>
      </c>
      <c r="BO27" s="1">
        <v>46.0</v>
      </c>
      <c r="BR27" s="1">
        <v>1.14</v>
      </c>
      <c r="BS27" s="1">
        <v>9.5</v>
      </c>
      <c r="BT27" s="1">
        <v>20.0</v>
      </c>
      <c r="BU27" s="1">
        <v>3.7</v>
      </c>
      <c r="BV27" s="1">
        <v>53.0</v>
      </c>
      <c r="BW27" s="1">
        <v>1.1</v>
      </c>
      <c r="BX27" s="1">
        <v>59.0</v>
      </c>
      <c r="BY27" s="1">
        <f t="shared" si="14"/>
        <v>-2.6</v>
      </c>
      <c r="BZ27" s="1">
        <v>58.0</v>
      </c>
      <c r="CA27" s="1">
        <f t="shared" si="15"/>
        <v>4.8</v>
      </c>
      <c r="CB27" s="1">
        <v>57.0</v>
      </c>
      <c r="CC27" s="1">
        <v>69.3</v>
      </c>
      <c r="CD27" s="1">
        <v>29.0</v>
      </c>
      <c r="CE27" s="1">
        <v>0.69</v>
      </c>
      <c r="CF27" s="1">
        <v>25.0</v>
      </c>
      <c r="CG27" s="1">
        <v>0.31</v>
      </c>
      <c r="CH27" s="1">
        <v>39.0</v>
      </c>
      <c r="CI27" s="1">
        <v>-0.35</v>
      </c>
      <c r="CJ27" s="1">
        <v>0.0</v>
      </c>
      <c r="CK27" s="1">
        <v>1.0</v>
      </c>
      <c r="CL27" s="1">
        <v>0.0</v>
      </c>
      <c r="CM27" s="1">
        <v>2.0</v>
      </c>
      <c r="CN27" s="1">
        <v>7.0</v>
      </c>
      <c r="CO27" s="1">
        <v>4.0</v>
      </c>
      <c r="CP27" s="1">
        <v>12.0</v>
      </c>
      <c r="CQ27" s="1">
        <v>5.0</v>
      </c>
      <c r="CR27" s="10">
        <f t="shared" si="25"/>
        <v>0</v>
      </c>
      <c r="CS27" s="10">
        <f t="shared" si="17"/>
        <v>0</v>
      </c>
      <c r="CT27" s="10">
        <f t="shared" si="18"/>
        <v>63.63636364</v>
      </c>
      <c r="CU27" s="10">
        <f t="shared" si="19"/>
        <v>70.58823529</v>
      </c>
      <c r="CV27" s="1">
        <f t="shared" si="20"/>
        <v>-0.54</v>
      </c>
      <c r="CW27" s="7">
        <f t="shared" si="21"/>
        <v>24.90641711</v>
      </c>
      <c r="CX27" s="1">
        <v>60.0</v>
      </c>
      <c r="CY27" s="1">
        <v>64.0</v>
      </c>
      <c r="CZ27" s="1">
        <f>100-CZ26</f>
        <v>100</v>
      </c>
      <c r="DA27" s="1">
        <v>1.2</v>
      </c>
      <c r="DB27" s="1">
        <v>0.2</v>
      </c>
      <c r="DC27" s="1">
        <v>0.0</v>
      </c>
      <c r="DD27" s="1">
        <v>0.0</v>
      </c>
      <c r="DE27" s="1">
        <v>0.0</v>
      </c>
      <c r="DF27" s="1"/>
      <c r="DG27" s="1">
        <v>6.0</v>
      </c>
      <c r="DH27" s="1"/>
      <c r="DI27" s="1"/>
      <c r="DJ27" s="1"/>
      <c r="DK27" s="1"/>
      <c r="DL27" s="1"/>
      <c r="DM27" s="1"/>
      <c r="DN27" s="1"/>
      <c r="DO27" s="1">
        <v>8.0</v>
      </c>
      <c r="DP27" s="1" t="s">
        <v>145</v>
      </c>
      <c r="DU27" s="1">
        <v>16.5</v>
      </c>
      <c r="EI27" s="1">
        <v>138.5</v>
      </c>
    </row>
    <row r="28">
      <c r="A28" s="11" t="s">
        <v>175</v>
      </c>
      <c r="B28" s="1">
        <v>10.0</v>
      </c>
      <c r="C28" s="1" t="s">
        <v>127</v>
      </c>
      <c r="D28" s="1">
        <v>24.0</v>
      </c>
      <c r="E28" s="1">
        <v>10.0</v>
      </c>
      <c r="F28" s="6">
        <f t="shared" si="1"/>
        <v>70.58823529</v>
      </c>
      <c r="G28" s="1" t="s">
        <v>142</v>
      </c>
      <c r="H28" s="1">
        <v>10.3</v>
      </c>
      <c r="I28" s="1">
        <v>6.0</v>
      </c>
      <c r="J28" s="1">
        <v>0.0</v>
      </c>
      <c r="K28" s="1">
        <v>13.0</v>
      </c>
      <c r="L28" s="1">
        <v>7.0</v>
      </c>
      <c r="M28" s="6">
        <f t="shared" si="2"/>
        <v>65</v>
      </c>
      <c r="N28" s="7">
        <f t="shared" si="3"/>
        <v>4.589</v>
      </c>
      <c r="O28" s="1">
        <v>8.0</v>
      </c>
      <c r="P28" s="1">
        <v>5.0</v>
      </c>
      <c r="Q28" s="1">
        <v>2.0</v>
      </c>
      <c r="R28" s="1">
        <v>3.0</v>
      </c>
      <c r="S28" s="6">
        <f t="shared" ref="S28:S46" si="26">(Q28/P28)*100</f>
        <v>40</v>
      </c>
      <c r="T28" s="7">
        <f t="shared" si="5"/>
        <v>0.45314</v>
      </c>
      <c r="U28" s="6">
        <v>34.0</v>
      </c>
      <c r="V28" s="6">
        <v>45.0</v>
      </c>
      <c r="W28" s="6">
        <v>28.0</v>
      </c>
      <c r="Y28" s="4" t="s">
        <v>134</v>
      </c>
      <c r="Z28" s="1">
        <v>79.3</v>
      </c>
      <c r="AB28" s="1">
        <v>71.4</v>
      </c>
      <c r="AC28" s="1">
        <v>24.0</v>
      </c>
      <c r="AD28" s="8">
        <f t="shared" si="6"/>
        <v>1.110644258</v>
      </c>
      <c r="AE28" s="1">
        <v>31.0</v>
      </c>
      <c r="AF28" s="1">
        <v>39.0</v>
      </c>
      <c r="AG28" s="1">
        <v>4.0</v>
      </c>
      <c r="AH28" s="1">
        <v>49.0</v>
      </c>
      <c r="AI28" s="1">
        <v>5.0</v>
      </c>
      <c r="AJ28" s="1">
        <v>77.0</v>
      </c>
      <c r="AK28" s="1">
        <v>5.0</v>
      </c>
      <c r="AL28" s="1">
        <f t="shared" si="7"/>
        <v>51.6</v>
      </c>
      <c r="AM28" s="1">
        <v>2.0</v>
      </c>
      <c r="AP28" s="1">
        <v>10.3</v>
      </c>
      <c r="AQ28" s="1">
        <v>44.0</v>
      </c>
      <c r="AR28" s="9">
        <f t="shared" si="8"/>
        <v>27.4</v>
      </c>
      <c r="AS28" s="1">
        <v>17.0</v>
      </c>
      <c r="AT28" s="1">
        <v>37.7</v>
      </c>
      <c r="AU28" s="1">
        <v>30.0</v>
      </c>
      <c r="AV28" s="7">
        <f t="shared" si="9"/>
        <v>33.938</v>
      </c>
      <c r="AW28" s="1">
        <v>30.0</v>
      </c>
      <c r="AX28" s="1">
        <f t="shared" si="10"/>
        <v>0</v>
      </c>
      <c r="BA28" s="1">
        <f t="shared" si="11"/>
        <v>0</v>
      </c>
      <c r="BB28" s="7">
        <f t="shared" si="12"/>
        <v>0.5474006116</v>
      </c>
      <c r="BC28" s="1">
        <v>6.1</v>
      </c>
      <c r="BD28" s="1">
        <v>53.0</v>
      </c>
      <c r="BE28" s="1">
        <v>2.1</v>
      </c>
      <c r="BF28" s="1">
        <v>66.0</v>
      </c>
      <c r="BG28" s="1">
        <f t="shared" si="13"/>
        <v>8.2</v>
      </c>
      <c r="BH28" s="1">
        <v>64.0</v>
      </c>
      <c r="BI28" s="1">
        <v>14.7</v>
      </c>
      <c r="BJ28" s="1">
        <v>9.0</v>
      </c>
      <c r="BN28" s="1">
        <v>17.9</v>
      </c>
      <c r="BO28" s="1">
        <v>28.0</v>
      </c>
      <c r="BU28" s="1">
        <v>10.1</v>
      </c>
      <c r="BV28" s="1">
        <v>22.0</v>
      </c>
      <c r="BW28" s="1">
        <v>5.7</v>
      </c>
      <c r="BX28" s="1">
        <v>29.0</v>
      </c>
      <c r="BY28" s="1">
        <f t="shared" si="14"/>
        <v>-4.4</v>
      </c>
      <c r="BZ28" s="1">
        <v>27.0</v>
      </c>
      <c r="CA28" s="1">
        <f t="shared" si="15"/>
        <v>15.8</v>
      </c>
      <c r="CB28" s="1">
        <v>30.0</v>
      </c>
      <c r="CC28" s="1">
        <v>69.2</v>
      </c>
      <c r="CD28" s="1">
        <v>30.0</v>
      </c>
      <c r="CE28" s="1">
        <v>0.67</v>
      </c>
      <c r="CF28" s="1">
        <v>26.0</v>
      </c>
      <c r="CG28" s="1">
        <v>0.42</v>
      </c>
      <c r="CH28" s="1">
        <v>56.0</v>
      </c>
      <c r="CI28" s="1">
        <v>1.18</v>
      </c>
      <c r="CJ28" s="1">
        <v>4.0</v>
      </c>
      <c r="CK28" s="1">
        <v>5.0</v>
      </c>
      <c r="CL28" s="1">
        <v>6.0</v>
      </c>
      <c r="CM28" s="1">
        <v>5.0</v>
      </c>
      <c r="CN28" s="1">
        <v>7.0</v>
      </c>
      <c r="CO28" s="1">
        <v>0.0</v>
      </c>
      <c r="CP28" s="1">
        <v>7.0</v>
      </c>
      <c r="CQ28" s="1">
        <v>0.0</v>
      </c>
      <c r="CR28" s="10">
        <f t="shared" si="25"/>
        <v>44.44444444</v>
      </c>
      <c r="CS28" s="10">
        <f t="shared" si="17"/>
        <v>54.54545455</v>
      </c>
      <c r="CT28" s="10">
        <f t="shared" si="18"/>
        <v>100</v>
      </c>
      <c r="CU28" s="10">
        <f t="shared" si="19"/>
        <v>100</v>
      </c>
      <c r="CV28" s="1">
        <f t="shared" si="20"/>
        <v>4.29</v>
      </c>
      <c r="CW28" s="7">
        <f t="shared" si="21"/>
        <v>68.05555556</v>
      </c>
      <c r="CX28" s="1">
        <v>29.0</v>
      </c>
      <c r="CY28" s="1">
        <v>34.0</v>
      </c>
      <c r="CZ28" s="1"/>
      <c r="DA28" s="1"/>
      <c r="DB28" s="1"/>
      <c r="DC28" s="1"/>
      <c r="DD28" s="1"/>
      <c r="DE28" s="1"/>
      <c r="DF28" s="1"/>
      <c r="DG28" s="1">
        <v>28.0</v>
      </c>
      <c r="DH28" s="1"/>
      <c r="DI28" s="1"/>
      <c r="DJ28" s="1"/>
      <c r="DK28" s="1"/>
      <c r="DL28" s="1"/>
      <c r="DM28" s="1"/>
      <c r="DN28" s="1">
        <v>3.0</v>
      </c>
      <c r="DO28" s="1">
        <v>23.0</v>
      </c>
    </row>
    <row r="29">
      <c r="A29" s="16" t="s">
        <v>176</v>
      </c>
      <c r="B29" s="1">
        <v>1.0</v>
      </c>
      <c r="C29" s="1" t="s">
        <v>130</v>
      </c>
      <c r="D29" s="1">
        <v>29.0</v>
      </c>
      <c r="E29" s="1">
        <v>4.0</v>
      </c>
      <c r="F29" s="6">
        <f t="shared" si="1"/>
        <v>87.87878788</v>
      </c>
      <c r="G29" s="1" t="s">
        <v>170</v>
      </c>
      <c r="H29" s="1">
        <v>13.5</v>
      </c>
      <c r="I29" s="1">
        <v>2.0</v>
      </c>
      <c r="J29" s="1">
        <v>0.0</v>
      </c>
      <c r="K29" s="1">
        <v>17.0</v>
      </c>
      <c r="L29" s="1">
        <v>3.0</v>
      </c>
      <c r="M29" s="6">
        <f t="shared" si="2"/>
        <v>85</v>
      </c>
      <c r="N29" s="7">
        <f t="shared" si="3"/>
        <v>6.545</v>
      </c>
      <c r="O29" s="1">
        <v>8.0</v>
      </c>
      <c r="P29" s="1">
        <v>7.0</v>
      </c>
      <c r="Q29" s="1">
        <v>7.0</v>
      </c>
      <c r="R29" s="1">
        <v>0.0</v>
      </c>
      <c r="S29" s="6">
        <f t="shared" si="26"/>
        <v>100</v>
      </c>
      <c r="T29" s="7">
        <f t="shared" si="5"/>
        <v>0.9291</v>
      </c>
      <c r="U29" s="6">
        <v>3.0</v>
      </c>
      <c r="V29" s="6">
        <v>2.0</v>
      </c>
      <c r="W29" s="6">
        <v>2.0</v>
      </c>
      <c r="X29" s="1">
        <v>3.0</v>
      </c>
      <c r="Y29" s="4">
        <v>3.0</v>
      </c>
      <c r="Z29" s="1">
        <v>83.8</v>
      </c>
      <c r="AA29" s="1">
        <v>69.6</v>
      </c>
      <c r="AB29" s="1">
        <v>70.9</v>
      </c>
      <c r="AC29" s="1">
        <v>29.0</v>
      </c>
      <c r="AD29" s="8">
        <f t="shared" si="6"/>
        <v>1.181946403</v>
      </c>
      <c r="AE29" s="1">
        <v>5.0</v>
      </c>
      <c r="AF29" s="1">
        <v>40.0</v>
      </c>
      <c r="AG29" s="1">
        <v>2.0</v>
      </c>
      <c r="AH29" s="1">
        <v>49.0</v>
      </c>
      <c r="AI29" s="1">
        <v>8.0</v>
      </c>
      <c r="AJ29" s="1">
        <v>72.0</v>
      </c>
      <c r="AK29" s="1">
        <v>33.0</v>
      </c>
      <c r="AL29" s="1">
        <f t="shared" si="7"/>
        <v>50.9</v>
      </c>
      <c r="AM29" s="1">
        <v>5.0</v>
      </c>
      <c r="AN29" s="1">
        <v>56.0</v>
      </c>
      <c r="AO29" s="1">
        <v>59.0</v>
      </c>
      <c r="AP29" s="1">
        <v>12.29</v>
      </c>
      <c r="AQ29" s="1">
        <v>17.0</v>
      </c>
      <c r="AR29" s="9">
        <f t="shared" si="8"/>
        <v>28.45</v>
      </c>
      <c r="AS29" s="1">
        <v>7.0</v>
      </c>
      <c r="AT29" s="1">
        <v>40.74</v>
      </c>
      <c r="AU29" s="1">
        <v>6.0</v>
      </c>
      <c r="AV29" s="7">
        <f t="shared" si="9"/>
        <v>37.1848</v>
      </c>
      <c r="AW29" s="1">
        <v>6.0</v>
      </c>
      <c r="AX29" s="1">
        <f t="shared" si="10"/>
        <v>0</v>
      </c>
      <c r="AY29" s="1">
        <v>122.4</v>
      </c>
      <c r="AZ29" s="1">
        <v>101.6</v>
      </c>
      <c r="BA29" s="1">
        <f t="shared" si="11"/>
        <v>20.8</v>
      </c>
      <c r="BB29" s="7">
        <f t="shared" si="12"/>
        <v>0.8483601594</v>
      </c>
      <c r="BC29" s="1">
        <v>5.8</v>
      </c>
      <c r="BD29" s="1">
        <v>59.0</v>
      </c>
      <c r="BE29" s="1">
        <v>3.9</v>
      </c>
      <c r="BF29" s="1">
        <v>28.0</v>
      </c>
      <c r="BG29" s="1">
        <f t="shared" si="13"/>
        <v>9.7</v>
      </c>
      <c r="BH29" s="1">
        <v>47.0</v>
      </c>
      <c r="BI29" s="1">
        <v>14.21</v>
      </c>
      <c r="BJ29" s="1">
        <v>6.0</v>
      </c>
      <c r="BK29" s="1">
        <v>7.4</v>
      </c>
      <c r="BL29" s="1">
        <v>10.35</v>
      </c>
      <c r="BM29" s="1">
        <v>35.3</v>
      </c>
      <c r="BN29" s="1">
        <v>20.7</v>
      </c>
      <c r="BO29" s="1">
        <v>2.0</v>
      </c>
      <c r="BR29" s="1">
        <v>1.62</v>
      </c>
      <c r="BS29" s="1">
        <v>14.3</v>
      </c>
      <c r="BT29" s="1">
        <v>22.0</v>
      </c>
      <c r="BU29" s="1">
        <v>18.0</v>
      </c>
      <c r="BV29" s="1">
        <v>2.0</v>
      </c>
      <c r="BW29" s="1">
        <v>9.1</v>
      </c>
      <c r="BX29" s="1">
        <v>14.0</v>
      </c>
      <c r="BY29" s="1">
        <f t="shared" si="14"/>
        <v>-8.9</v>
      </c>
      <c r="BZ29" s="1">
        <v>4.0</v>
      </c>
      <c r="CA29" s="1">
        <f t="shared" si="15"/>
        <v>27.1</v>
      </c>
      <c r="CB29" s="1">
        <v>4.0</v>
      </c>
      <c r="CC29" s="1">
        <v>68.8</v>
      </c>
      <c r="CD29" s="1">
        <v>34.0</v>
      </c>
      <c r="CE29" s="1">
        <v>0.67</v>
      </c>
      <c r="CF29" s="1">
        <v>27.0</v>
      </c>
      <c r="CG29" s="1">
        <v>0.18</v>
      </c>
      <c r="CH29" s="1">
        <v>5.0</v>
      </c>
      <c r="CI29" s="1">
        <v>2.52</v>
      </c>
      <c r="CJ29" s="1">
        <v>12.0</v>
      </c>
      <c r="CK29" s="1">
        <v>4.0</v>
      </c>
      <c r="CL29" s="1">
        <v>8.0</v>
      </c>
      <c r="CM29" s="1">
        <v>0.0</v>
      </c>
      <c r="CN29" s="1">
        <v>6.0</v>
      </c>
      <c r="CO29" s="1">
        <v>0.0</v>
      </c>
      <c r="CP29" s="1">
        <v>3.0</v>
      </c>
      <c r="CQ29" s="1">
        <v>0.0</v>
      </c>
      <c r="CR29" s="10">
        <f t="shared" si="25"/>
        <v>75</v>
      </c>
      <c r="CS29" s="10">
        <f t="shared" si="17"/>
        <v>100</v>
      </c>
      <c r="CT29" s="10">
        <f t="shared" si="18"/>
        <v>100</v>
      </c>
      <c r="CU29" s="10">
        <f t="shared" si="19"/>
        <v>100</v>
      </c>
      <c r="CV29" s="1">
        <f t="shared" si="20"/>
        <v>9.4</v>
      </c>
      <c r="CW29" s="7">
        <f t="shared" si="21"/>
        <v>91.25</v>
      </c>
      <c r="CX29" s="1">
        <v>3.0</v>
      </c>
      <c r="CY29" s="1">
        <v>3.0</v>
      </c>
      <c r="DG29" s="1">
        <v>97.0</v>
      </c>
      <c r="DO29" s="1">
        <v>25.0</v>
      </c>
    </row>
    <row r="30">
      <c r="A30" s="14" t="s">
        <v>177</v>
      </c>
      <c r="B30" s="1">
        <v>8.0</v>
      </c>
      <c r="C30" s="1" t="s">
        <v>136</v>
      </c>
      <c r="D30" s="1">
        <v>25.0</v>
      </c>
      <c r="E30" s="1">
        <v>8.0</v>
      </c>
      <c r="F30" s="6">
        <f t="shared" si="1"/>
        <v>75.75757576</v>
      </c>
      <c r="G30" s="1" t="s">
        <v>178</v>
      </c>
      <c r="H30" s="1">
        <v>4.0</v>
      </c>
      <c r="I30" s="1">
        <v>8.0</v>
      </c>
      <c r="J30" s="1">
        <v>0.0</v>
      </c>
      <c r="K30" s="1">
        <v>14.0</v>
      </c>
      <c r="L30" s="1">
        <v>4.0</v>
      </c>
      <c r="M30" s="6">
        <f t="shared" si="2"/>
        <v>77.77777778</v>
      </c>
      <c r="N30" s="7">
        <f t="shared" si="3"/>
        <v>4.511111111</v>
      </c>
      <c r="O30" s="1">
        <v>7.0</v>
      </c>
      <c r="P30" s="1">
        <v>3.0</v>
      </c>
      <c r="Q30" s="1">
        <v>2.0</v>
      </c>
      <c r="R30" s="1">
        <v>1.0</v>
      </c>
      <c r="S30" s="6">
        <f t="shared" si="26"/>
        <v>66.66666667</v>
      </c>
      <c r="T30" s="7">
        <f t="shared" si="5"/>
        <v>0.4509666667</v>
      </c>
      <c r="U30" s="6">
        <v>38.0</v>
      </c>
      <c r="V30" s="6">
        <v>67.0</v>
      </c>
      <c r="W30" s="6">
        <v>34.0</v>
      </c>
      <c r="X30" s="1">
        <v>39.0</v>
      </c>
      <c r="Y30" s="4" t="s">
        <v>134</v>
      </c>
      <c r="Z30" s="1">
        <v>82.6</v>
      </c>
      <c r="AA30" s="1">
        <v>73.3</v>
      </c>
      <c r="AB30" s="1">
        <v>72.1</v>
      </c>
      <c r="AC30" s="1">
        <v>14.0</v>
      </c>
      <c r="AD30" s="8">
        <f t="shared" si="6"/>
        <v>1.145631068</v>
      </c>
      <c r="AE30" s="1">
        <v>13.0</v>
      </c>
      <c r="AF30" s="1">
        <v>36.0</v>
      </c>
      <c r="AG30" s="1">
        <v>23.0</v>
      </c>
      <c r="AH30" s="1">
        <v>48.0</v>
      </c>
      <c r="AI30" s="1">
        <v>21.0</v>
      </c>
      <c r="AJ30" s="1">
        <v>72.0</v>
      </c>
      <c r="AK30" s="1">
        <v>37.0</v>
      </c>
      <c r="AL30" s="1">
        <f t="shared" si="7"/>
        <v>49.2</v>
      </c>
      <c r="AM30" s="1">
        <v>23.0</v>
      </c>
      <c r="AN30" s="1">
        <v>55.0</v>
      </c>
      <c r="AO30" s="1">
        <v>58.0</v>
      </c>
      <c r="AP30" s="1">
        <v>11.73</v>
      </c>
      <c r="AQ30" s="1">
        <v>21.0</v>
      </c>
      <c r="AR30" s="9">
        <f t="shared" si="8"/>
        <v>26.33</v>
      </c>
      <c r="AS30" s="1">
        <v>33.0</v>
      </c>
      <c r="AT30" s="1">
        <v>38.06</v>
      </c>
      <c r="AU30" s="1">
        <v>26.0</v>
      </c>
      <c r="AV30" s="7">
        <f t="shared" si="9"/>
        <v>34.848</v>
      </c>
      <c r="AW30" s="1">
        <v>25.0</v>
      </c>
      <c r="AX30" s="1">
        <f t="shared" si="10"/>
        <v>1</v>
      </c>
      <c r="AY30" s="1">
        <v>119.4</v>
      </c>
      <c r="AZ30" s="1">
        <v>106.0</v>
      </c>
      <c r="BA30" s="1">
        <f t="shared" si="11"/>
        <v>13.4</v>
      </c>
      <c r="BB30" s="7">
        <f t="shared" si="12"/>
        <v>0.5686748971</v>
      </c>
      <c r="BC30" s="1">
        <v>7.1</v>
      </c>
      <c r="BD30" s="1">
        <v>29.0</v>
      </c>
      <c r="BE30" s="1">
        <v>3.0</v>
      </c>
      <c r="BF30" s="1">
        <v>53.0</v>
      </c>
      <c r="BG30" s="1">
        <f t="shared" si="13"/>
        <v>10.1</v>
      </c>
      <c r="BH30" s="1">
        <v>39.0</v>
      </c>
      <c r="BI30" s="1">
        <v>16.03</v>
      </c>
      <c r="BJ30" s="1">
        <v>27.0</v>
      </c>
      <c r="BK30" s="1">
        <v>13.3</v>
      </c>
      <c r="BL30" s="1">
        <v>14.3</v>
      </c>
      <c r="BM30" s="1">
        <v>38.2</v>
      </c>
      <c r="BN30" s="1">
        <v>18.1</v>
      </c>
      <c r="BO30" s="1">
        <v>25.0</v>
      </c>
      <c r="BR30" s="1">
        <v>1.35</v>
      </c>
      <c r="BS30" s="1">
        <v>12.8</v>
      </c>
      <c r="BT30" s="1">
        <v>25.0</v>
      </c>
      <c r="BU30" s="1">
        <v>12.4</v>
      </c>
      <c r="BV30" s="1">
        <v>13.0</v>
      </c>
      <c r="BW30" s="1">
        <v>4.0</v>
      </c>
      <c r="BX30" s="1">
        <v>50.0</v>
      </c>
      <c r="BY30" s="1">
        <f t="shared" si="14"/>
        <v>-8.4</v>
      </c>
      <c r="BZ30" s="1">
        <v>24.0</v>
      </c>
      <c r="CA30" s="1">
        <f t="shared" si="15"/>
        <v>16.4</v>
      </c>
      <c r="CB30" s="1">
        <v>27.0</v>
      </c>
      <c r="CC30" s="1">
        <v>69.7</v>
      </c>
      <c r="CD30" s="1">
        <v>25.0</v>
      </c>
      <c r="CE30" s="1">
        <v>0.66</v>
      </c>
      <c r="CF30" s="1">
        <v>28.0</v>
      </c>
      <c r="CG30" s="1">
        <v>0.34</v>
      </c>
      <c r="CH30" s="1">
        <v>42.0</v>
      </c>
      <c r="CI30" s="1">
        <v>1.09</v>
      </c>
      <c r="CJ30" s="1">
        <v>2.0</v>
      </c>
      <c r="CK30" s="1">
        <v>2.0</v>
      </c>
      <c r="CL30" s="1">
        <v>8.0</v>
      </c>
      <c r="CM30" s="1">
        <v>3.0</v>
      </c>
      <c r="CN30" s="1">
        <v>8.0</v>
      </c>
      <c r="CO30" s="1">
        <v>1.0</v>
      </c>
      <c r="CP30" s="1">
        <v>7.0</v>
      </c>
      <c r="CQ30" s="1">
        <v>2.0</v>
      </c>
      <c r="CR30" s="10">
        <f t="shared" si="25"/>
        <v>50</v>
      </c>
      <c r="CS30" s="10">
        <f t="shared" si="17"/>
        <v>72.72727273</v>
      </c>
      <c r="CT30" s="10">
        <f t="shared" si="18"/>
        <v>88.88888889</v>
      </c>
      <c r="CU30" s="10">
        <f t="shared" si="19"/>
        <v>77.77777778</v>
      </c>
      <c r="CV30" s="1">
        <f t="shared" si="20"/>
        <v>3.97</v>
      </c>
      <c r="CW30" s="7">
        <f t="shared" si="21"/>
        <v>69.16666667</v>
      </c>
      <c r="CX30" s="1">
        <v>35.0</v>
      </c>
      <c r="CY30" s="1">
        <v>30.0</v>
      </c>
      <c r="CZ30" s="1">
        <v>65.5</v>
      </c>
      <c r="DA30" s="1">
        <v>8.2</v>
      </c>
      <c r="DB30" s="1">
        <v>3.5</v>
      </c>
      <c r="DC30" s="1">
        <v>1.4</v>
      </c>
      <c r="DD30" s="1">
        <v>0.5</v>
      </c>
      <c r="DE30" s="1">
        <v>0.2</v>
      </c>
      <c r="DF30" s="1"/>
      <c r="DG30" s="1">
        <v>54.0</v>
      </c>
      <c r="DH30" s="1"/>
      <c r="DI30" s="1"/>
      <c r="DJ30" s="1"/>
      <c r="DK30" s="1"/>
      <c r="DL30" s="1"/>
      <c r="DM30" s="1"/>
      <c r="DN30" s="1"/>
      <c r="DO30" s="1">
        <v>2.0</v>
      </c>
      <c r="DP30" s="1" t="s">
        <v>145</v>
      </c>
      <c r="DU30" s="1">
        <v>-1.5</v>
      </c>
      <c r="EI30" s="1">
        <v>140.5</v>
      </c>
    </row>
    <row r="31">
      <c r="A31" s="5" t="s">
        <v>179</v>
      </c>
      <c r="B31" s="1">
        <v>5.0</v>
      </c>
      <c r="C31" s="1" t="s">
        <v>136</v>
      </c>
      <c r="D31" s="1">
        <v>24.0</v>
      </c>
      <c r="E31" s="1">
        <v>10.0</v>
      </c>
      <c r="F31" s="6">
        <f t="shared" si="1"/>
        <v>70.58823529</v>
      </c>
      <c r="G31" s="1" t="s">
        <v>180</v>
      </c>
      <c r="H31" s="1">
        <v>6.5</v>
      </c>
      <c r="I31" s="1">
        <v>7.0</v>
      </c>
      <c r="J31" s="1">
        <v>0.0</v>
      </c>
      <c r="K31" s="1">
        <v>11.0</v>
      </c>
      <c r="L31" s="1">
        <v>7.0</v>
      </c>
      <c r="M31" s="6">
        <f t="shared" si="2"/>
        <v>61.11111111</v>
      </c>
      <c r="N31" s="7">
        <f t="shared" si="3"/>
        <v>3.85</v>
      </c>
      <c r="O31" s="1">
        <v>6.0</v>
      </c>
      <c r="P31" s="1">
        <v>3.0</v>
      </c>
      <c r="Q31" s="1">
        <v>3.0</v>
      </c>
      <c r="R31" s="1">
        <v>0.0</v>
      </c>
      <c r="S31" s="6">
        <f t="shared" si="26"/>
        <v>100</v>
      </c>
      <c r="T31" s="7">
        <f t="shared" si="5"/>
        <v>0.6031</v>
      </c>
      <c r="U31" s="6">
        <v>20.0</v>
      </c>
      <c r="V31" s="6">
        <v>3.0</v>
      </c>
      <c r="W31" s="6">
        <v>3.0</v>
      </c>
      <c r="X31" s="1">
        <v>21.0</v>
      </c>
      <c r="Y31" s="4" t="s">
        <v>134</v>
      </c>
      <c r="Z31" s="1">
        <v>74.8</v>
      </c>
      <c r="AA31" s="1">
        <v>66.1</v>
      </c>
      <c r="AB31" s="1">
        <v>69.9</v>
      </c>
      <c r="AC31" s="1">
        <v>36.0</v>
      </c>
      <c r="AD31" s="8">
        <f t="shared" si="6"/>
        <v>1.070100143</v>
      </c>
      <c r="AE31" s="1">
        <v>54.0</v>
      </c>
      <c r="AF31" s="1">
        <v>31.0</v>
      </c>
      <c r="AG31" s="1">
        <v>67.0</v>
      </c>
      <c r="AH31" s="1">
        <v>44.0</v>
      </c>
      <c r="AI31" s="1">
        <v>59.0</v>
      </c>
      <c r="AJ31" s="1">
        <v>73.0</v>
      </c>
      <c r="AK31" s="1">
        <v>32.0</v>
      </c>
      <c r="AL31" s="1">
        <f t="shared" si="7"/>
        <v>45.9</v>
      </c>
      <c r="AM31" s="1">
        <v>62.0</v>
      </c>
      <c r="AN31" s="1">
        <v>50.0</v>
      </c>
      <c r="AO31" s="1">
        <v>54.0</v>
      </c>
      <c r="AP31" s="1">
        <v>11.89</v>
      </c>
      <c r="AQ31" s="1">
        <v>19.0</v>
      </c>
      <c r="AR31" s="9">
        <f t="shared" si="8"/>
        <v>26.62</v>
      </c>
      <c r="AS31" s="1">
        <v>28.0</v>
      </c>
      <c r="AT31" s="1">
        <v>38.51</v>
      </c>
      <c r="AU31" s="1">
        <v>21.0</v>
      </c>
      <c r="AV31" s="7">
        <f t="shared" si="9"/>
        <v>35.2694</v>
      </c>
      <c r="AW31" s="1">
        <v>23.0</v>
      </c>
      <c r="AX31" s="1">
        <f t="shared" si="10"/>
        <v>-2</v>
      </c>
      <c r="AY31" s="1">
        <v>111.5</v>
      </c>
      <c r="AZ31" s="1">
        <v>98.6</v>
      </c>
      <c r="BA31" s="1">
        <f t="shared" si="11"/>
        <v>12.9</v>
      </c>
      <c r="BB31" s="7">
        <f t="shared" si="12"/>
        <v>0.6490499669</v>
      </c>
      <c r="BC31" s="1">
        <v>7.3</v>
      </c>
      <c r="BD31" s="1">
        <v>23.0</v>
      </c>
      <c r="BE31" s="1">
        <v>4.1</v>
      </c>
      <c r="BF31" s="1">
        <v>21.0</v>
      </c>
      <c r="BG31" s="1">
        <f t="shared" si="13"/>
        <v>11.4</v>
      </c>
      <c r="BH31" s="1">
        <v>23.0</v>
      </c>
      <c r="BI31" s="1">
        <v>17.54</v>
      </c>
      <c r="BJ31" s="1">
        <v>53.0</v>
      </c>
      <c r="BK31" s="1">
        <v>8.8</v>
      </c>
      <c r="BL31" s="1">
        <v>15.46</v>
      </c>
      <c r="BM31" s="1">
        <v>30.1</v>
      </c>
      <c r="BN31" s="1">
        <v>19.0</v>
      </c>
      <c r="BO31" s="1">
        <v>14.0</v>
      </c>
      <c r="BR31" s="1">
        <v>1.17</v>
      </c>
      <c r="BS31" s="1">
        <v>11.8</v>
      </c>
      <c r="BT31" s="1">
        <v>25.0</v>
      </c>
      <c r="BU31" s="1">
        <v>6.7</v>
      </c>
      <c r="BV31" s="1">
        <v>45.0</v>
      </c>
      <c r="BW31" s="1">
        <v>10.7</v>
      </c>
      <c r="BX31" s="1">
        <v>8.0</v>
      </c>
      <c r="BY31" s="1">
        <f t="shared" si="14"/>
        <v>4</v>
      </c>
      <c r="BZ31" s="1">
        <v>20.0</v>
      </c>
      <c r="CA31" s="1">
        <f t="shared" si="15"/>
        <v>17.4</v>
      </c>
      <c r="CB31" s="1">
        <v>21.0</v>
      </c>
      <c r="CC31" s="1">
        <v>67.6</v>
      </c>
      <c r="CD31" s="1">
        <v>48.0</v>
      </c>
      <c r="CE31" s="1">
        <v>0.66</v>
      </c>
      <c r="CF31" s="1">
        <v>29.0</v>
      </c>
      <c r="CG31" s="1">
        <v>0.16</v>
      </c>
      <c r="CH31" s="1">
        <v>3.0</v>
      </c>
      <c r="CI31" s="1">
        <v>1.28</v>
      </c>
      <c r="CJ31" s="1">
        <v>4.0</v>
      </c>
      <c r="CK31" s="1">
        <v>9.0</v>
      </c>
      <c r="CL31" s="1">
        <v>6.0</v>
      </c>
      <c r="CM31" s="1">
        <v>1.0</v>
      </c>
      <c r="CN31" s="1">
        <v>6.0</v>
      </c>
      <c r="CO31" s="1">
        <v>0.0</v>
      </c>
      <c r="CP31" s="1">
        <v>6.0</v>
      </c>
      <c r="CQ31" s="1">
        <v>0.0</v>
      </c>
      <c r="CR31" s="10">
        <f t="shared" si="25"/>
        <v>30.76923077</v>
      </c>
      <c r="CS31" s="10">
        <f t="shared" si="17"/>
        <v>85.71428571</v>
      </c>
      <c r="CT31" s="10">
        <f t="shared" si="18"/>
        <v>100</v>
      </c>
      <c r="CU31" s="10">
        <f t="shared" si="19"/>
        <v>100</v>
      </c>
      <c r="CV31" s="1">
        <f t="shared" si="20"/>
        <v>4.25</v>
      </c>
      <c r="CW31" s="7">
        <f t="shared" si="21"/>
        <v>71.84065934</v>
      </c>
      <c r="CX31" s="1">
        <v>31.0</v>
      </c>
      <c r="CY31" s="1">
        <v>23.0</v>
      </c>
      <c r="CZ31" s="1">
        <v>78.1</v>
      </c>
      <c r="DA31" s="1">
        <v>31.5</v>
      </c>
      <c r="DB31" s="1">
        <v>4.5</v>
      </c>
      <c r="DC31" s="1">
        <v>1.6</v>
      </c>
      <c r="DD31" s="1">
        <v>0.7</v>
      </c>
      <c r="DE31" s="1">
        <v>0.3</v>
      </c>
      <c r="DF31" s="1"/>
      <c r="DG31" s="1">
        <v>79.0</v>
      </c>
      <c r="DH31" s="1"/>
      <c r="DI31" s="1"/>
      <c r="DJ31" s="1"/>
      <c r="DK31" s="1"/>
      <c r="DL31" s="1"/>
      <c r="DM31" s="1"/>
      <c r="DN31" s="1"/>
      <c r="DO31" s="1">
        <v>3.0</v>
      </c>
      <c r="DU31" s="1">
        <v>-8.5</v>
      </c>
      <c r="EI31" s="1">
        <v>134.5</v>
      </c>
    </row>
    <row r="32">
      <c r="A32" s="11" t="s">
        <v>181</v>
      </c>
      <c r="B32" s="1">
        <v>3.0</v>
      </c>
      <c r="C32" s="1" t="s">
        <v>140</v>
      </c>
      <c r="D32" s="1">
        <v>23.0</v>
      </c>
      <c r="E32" s="1">
        <v>10.0</v>
      </c>
      <c r="F32" s="6">
        <f t="shared" si="1"/>
        <v>69.6969697</v>
      </c>
      <c r="G32" s="1" t="s">
        <v>128</v>
      </c>
      <c r="H32" s="1">
        <v>15.6</v>
      </c>
      <c r="I32" s="1">
        <v>1.0</v>
      </c>
      <c r="J32" s="1">
        <v>0.0</v>
      </c>
      <c r="K32" s="1">
        <v>11.0</v>
      </c>
      <c r="L32" s="1">
        <v>7.0</v>
      </c>
      <c r="M32" s="6">
        <f t="shared" si="2"/>
        <v>61.11111111</v>
      </c>
      <c r="N32" s="7">
        <f t="shared" si="3"/>
        <v>4.962222222</v>
      </c>
      <c r="O32" s="1">
        <v>6.0</v>
      </c>
      <c r="P32" s="1">
        <v>10.0</v>
      </c>
      <c r="Q32" s="1">
        <v>5.0</v>
      </c>
      <c r="R32" s="1">
        <v>5.0</v>
      </c>
      <c r="S32" s="6">
        <f t="shared" si="26"/>
        <v>50</v>
      </c>
      <c r="T32" s="7">
        <f t="shared" si="5"/>
        <v>0.8313</v>
      </c>
      <c r="U32" s="6">
        <v>9.0</v>
      </c>
      <c r="V32" s="6">
        <v>8.0</v>
      </c>
      <c r="W32" s="6">
        <v>7.0</v>
      </c>
      <c r="X32" s="1">
        <v>14.0</v>
      </c>
      <c r="Y32" s="4">
        <v>14.0</v>
      </c>
      <c r="Z32" s="1">
        <v>80.6</v>
      </c>
      <c r="AA32" s="1">
        <v>71.2</v>
      </c>
      <c r="AB32" s="1">
        <v>69.9</v>
      </c>
      <c r="AC32" s="1">
        <v>35.0</v>
      </c>
      <c r="AD32" s="8">
        <f t="shared" si="6"/>
        <v>1.153075823</v>
      </c>
      <c r="AE32" s="1">
        <v>11.0</v>
      </c>
      <c r="AF32" s="1">
        <v>39.0</v>
      </c>
      <c r="AG32" s="1">
        <v>7.0</v>
      </c>
      <c r="AH32" s="1">
        <v>48.0</v>
      </c>
      <c r="AI32" s="1">
        <v>18.0</v>
      </c>
      <c r="AJ32" s="1">
        <v>74.0</v>
      </c>
      <c r="AK32" s="1">
        <v>20.0</v>
      </c>
      <c r="AL32" s="1">
        <f t="shared" si="7"/>
        <v>50.5</v>
      </c>
      <c r="AM32" s="1">
        <v>10.0</v>
      </c>
      <c r="AN32" s="1">
        <v>56.0</v>
      </c>
      <c r="AO32" s="1">
        <v>59.0</v>
      </c>
      <c r="AP32" s="1">
        <v>11.42</v>
      </c>
      <c r="AQ32" s="1">
        <v>28.0</v>
      </c>
      <c r="AR32" s="9">
        <f t="shared" si="8"/>
        <v>23.82</v>
      </c>
      <c r="AS32" s="1">
        <v>63.0</v>
      </c>
      <c r="AT32" s="1">
        <v>35.24</v>
      </c>
      <c r="AU32" s="1">
        <v>50.0</v>
      </c>
      <c r="AV32" s="7">
        <f t="shared" si="9"/>
        <v>32.512</v>
      </c>
      <c r="AW32" s="1">
        <v>46.0</v>
      </c>
      <c r="AX32" s="1">
        <f t="shared" si="10"/>
        <v>4</v>
      </c>
      <c r="AY32" s="1">
        <v>120.3</v>
      </c>
      <c r="AZ32" s="1">
        <v>106.4</v>
      </c>
      <c r="BA32" s="1">
        <f t="shared" si="11"/>
        <v>13.9</v>
      </c>
      <c r="BB32" s="7">
        <f t="shared" si="12"/>
        <v>0.6465141732</v>
      </c>
      <c r="BC32" s="1">
        <v>6.7</v>
      </c>
      <c r="BD32" s="1">
        <v>38.0</v>
      </c>
      <c r="BE32" s="1">
        <v>3.2</v>
      </c>
      <c r="BF32" s="1">
        <v>44.0</v>
      </c>
      <c r="BG32" s="1">
        <f t="shared" si="13"/>
        <v>9.9</v>
      </c>
      <c r="BH32" s="1">
        <v>42.0</v>
      </c>
      <c r="BI32" s="1">
        <v>16.55</v>
      </c>
      <c r="BJ32" s="1">
        <v>35.0</v>
      </c>
      <c r="BK32" s="1">
        <v>8.7</v>
      </c>
      <c r="BL32" s="1">
        <v>14.79</v>
      </c>
      <c r="BM32" s="1">
        <v>33.5</v>
      </c>
      <c r="BN32" s="1">
        <v>19.3</v>
      </c>
      <c r="BO32" s="1">
        <v>10.0</v>
      </c>
      <c r="BR32" s="1">
        <v>1.23</v>
      </c>
      <c r="BS32" s="1">
        <v>12.3</v>
      </c>
      <c r="BT32" s="1">
        <v>25.0</v>
      </c>
      <c r="BU32" s="1">
        <v>16.0</v>
      </c>
      <c r="BV32" s="1">
        <v>6.0</v>
      </c>
      <c r="BW32" s="1">
        <v>4.4</v>
      </c>
      <c r="BX32" s="1">
        <v>44.0</v>
      </c>
      <c r="BY32" s="1">
        <f t="shared" si="14"/>
        <v>-11.6</v>
      </c>
      <c r="BZ32" s="1">
        <v>15.0</v>
      </c>
      <c r="CA32" s="1">
        <f t="shared" si="15"/>
        <v>20.4</v>
      </c>
      <c r="CB32" s="1">
        <v>16.0</v>
      </c>
      <c r="CC32" s="1">
        <v>67.1</v>
      </c>
      <c r="CD32" s="1">
        <v>51.0</v>
      </c>
      <c r="CE32" s="1">
        <v>0.66</v>
      </c>
      <c r="CF32" s="1">
        <v>30.0</v>
      </c>
      <c r="CG32" s="1">
        <v>0.28</v>
      </c>
      <c r="CH32" s="1">
        <v>26.0</v>
      </c>
      <c r="CI32" s="1">
        <v>1.62</v>
      </c>
      <c r="CJ32" s="1">
        <v>10.0</v>
      </c>
      <c r="CK32" s="1">
        <v>9.0</v>
      </c>
      <c r="CL32" s="1">
        <v>3.0</v>
      </c>
      <c r="CM32" s="1">
        <v>1.0</v>
      </c>
      <c r="CN32" s="1">
        <v>4.0</v>
      </c>
      <c r="CO32" s="1">
        <v>0.0</v>
      </c>
      <c r="CP32" s="1">
        <v>5.0</v>
      </c>
      <c r="CQ32" s="1">
        <v>0.0</v>
      </c>
      <c r="CR32" s="10">
        <f t="shared" si="25"/>
        <v>52.63157895</v>
      </c>
      <c r="CS32" s="10">
        <f t="shared" si="17"/>
        <v>75</v>
      </c>
      <c r="CT32" s="10">
        <f t="shared" si="18"/>
        <v>100</v>
      </c>
      <c r="CU32" s="10">
        <f t="shared" si="19"/>
        <v>100</v>
      </c>
      <c r="CV32" s="1">
        <f t="shared" si="20"/>
        <v>5.83</v>
      </c>
      <c r="CW32" s="7">
        <f t="shared" si="21"/>
        <v>76.54605263</v>
      </c>
      <c r="CX32" s="1">
        <v>11.0</v>
      </c>
      <c r="CY32" s="1">
        <v>14.0</v>
      </c>
      <c r="CZ32" s="1"/>
      <c r="DA32" s="1"/>
      <c r="DB32" s="1"/>
      <c r="DC32" s="1"/>
      <c r="DD32" s="1"/>
      <c r="DE32" s="1"/>
      <c r="DF32" s="1"/>
      <c r="DG32" s="1">
        <v>92.0</v>
      </c>
      <c r="DH32" s="1"/>
      <c r="DI32" s="1"/>
      <c r="DJ32" s="1"/>
      <c r="DK32" s="1"/>
      <c r="DL32" s="1"/>
      <c r="DM32" s="1"/>
      <c r="DN32" s="1"/>
      <c r="DO32" s="1">
        <v>14.0</v>
      </c>
      <c r="DU32" s="1">
        <v>-12.5</v>
      </c>
      <c r="EI32" s="1">
        <v>137.5</v>
      </c>
    </row>
    <row r="33">
      <c r="A33" s="11" t="s">
        <v>182</v>
      </c>
      <c r="B33" s="1">
        <v>13.0</v>
      </c>
      <c r="C33" s="1" t="s">
        <v>136</v>
      </c>
      <c r="D33" s="1">
        <v>22.0</v>
      </c>
      <c r="E33" s="1">
        <v>9.0</v>
      </c>
      <c r="F33" s="6">
        <f t="shared" si="1"/>
        <v>70.96774194</v>
      </c>
      <c r="G33" s="1" t="s">
        <v>183</v>
      </c>
      <c r="H33" s="1">
        <v>1.0</v>
      </c>
      <c r="I33" s="1" t="s">
        <v>134</v>
      </c>
      <c r="J33" s="1">
        <v>1.0</v>
      </c>
      <c r="K33" s="1">
        <v>11.0</v>
      </c>
      <c r="L33" s="1">
        <v>3.0</v>
      </c>
      <c r="M33" s="6">
        <f t="shared" si="2"/>
        <v>78.57142857</v>
      </c>
      <c r="N33" s="7">
        <f t="shared" si="3"/>
        <v>4.085714286</v>
      </c>
      <c r="O33" s="1">
        <v>7.0</v>
      </c>
      <c r="P33" s="1">
        <v>2.0</v>
      </c>
      <c r="Q33" s="1">
        <v>0.0</v>
      </c>
      <c r="R33" s="1">
        <v>2.0</v>
      </c>
      <c r="S33" s="6">
        <f t="shared" si="26"/>
        <v>0</v>
      </c>
      <c r="T33" s="7">
        <f t="shared" si="5"/>
        <v>0.0978</v>
      </c>
      <c r="U33" s="6">
        <v>48.0</v>
      </c>
      <c r="V33" s="6">
        <v>76.0</v>
      </c>
      <c r="W33" s="6">
        <v>39.0</v>
      </c>
      <c r="X33" s="1">
        <v>81.0</v>
      </c>
      <c r="Y33" s="4" t="s">
        <v>134</v>
      </c>
      <c r="Z33" s="1">
        <v>75.2</v>
      </c>
      <c r="AA33" s="1">
        <v>66.6</v>
      </c>
      <c r="AB33" s="1">
        <v>68.2</v>
      </c>
      <c r="AC33" s="1">
        <v>51.0</v>
      </c>
      <c r="AD33" s="8">
        <f t="shared" si="6"/>
        <v>1.102639296</v>
      </c>
      <c r="AE33" s="1">
        <v>39.0</v>
      </c>
      <c r="AF33" s="1">
        <v>35.0</v>
      </c>
      <c r="AG33" s="1">
        <v>38.0</v>
      </c>
      <c r="AH33" s="1">
        <v>47.0</v>
      </c>
      <c r="AI33" s="1">
        <v>33.0</v>
      </c>
      <c r="AJ33" s="1">
        <v>71.0</v>
      </c>
      <c r="AK33" s="1">
        <v>48.0</v>
      </c>
      <c r="AL33" s="1">
        <f t="shared" si="7"/>
        <v>48.2</v>
      </c>
      <c r="AM33" s="1">
        <v>39.0</v>
      </c>
      <c r="AN33" s="1">
        <v>53.0</v>
      </c>
      <c r="AO33" s="1">
        <v>55.0</v>
      </c>
      <c r="AP33" s="1">
        <v>10.06</v>
      </c>
      <c r="AQ33" s="1">
        <v>47.0</v>
      </c>
      <c r="AR33" s="9">
        <f t="shared" si="8"/>
        <v>27.04</v>
      </c>
      <c r="AS33" s="1">
        <v>21.0</v>
      </c>
      <c r="AT33" s="1">
        <v>37.1</v>
      </c>
      <c r="AU33" s="1">
        <v>34.0</v>
      </c>
      <c r="AV33" s="7">
        <f t="shared" si="9"/>
        <v>33.3644</v>
      </c>
      <c r="AW33" s="1">
        <v>35.0</v>
      </c>
      <c r="AX33" s="1">
        <f t="shared" si="10"/>
        <v>-1</v>
      </c>
      <c r="AY33" s="1">
        <v>114.1</v>
      </c>
      <c r="AZ33" s="1">
        <v>101.1</v>
      </c>
      <c r="BA33" s="1">
        <f t="shared" si="11"/>
        <v>13</v>
      </c>
      <c r="BB33" s="7">
        <f t="shared" si="12"/>
        <v>0.5628555556</v>
      </c>
      <c r="BC33" s="1">
        <v>6.0</v>
      </c>
      <c r="BD33" s="1">
        <v>54.0</v>
      </c>
      <c r="BE33" s="1">
        <v>3.3</v>
      </c>
      <c r="BF33" s="1">
        <v>41.0</v>
      </c>
      <c r="BG33" s="1">
        <f t="shared" si="13"/>
        <v>9.3</v>
      </c>
      <c r="BH33" s="1">
        <v>52.0</v>
      </c>
      <c r="BI33" s="1">
        <v>15.03</v>
      </c>
      <c r="BJ33" s="1">
        <v>12.0</v>
      </c>
      <c r="BK33" s="1">
        <v>9.3</v>
      </c>
      <c r="BL33" s="1">
        <v>12.74</v>
      </c>
      <c r="BM33" s="1">
        <v>37.7</v>
      </c>
      <c r="BN33" s="1">
        <v>15.9</v>
      </c>
      <c r="BO33" s="1">
        <v>57.0</v>
      </c>
      <c r="BR33" s="1">
        <v>1.61</v>
      </c>
      <c r="BS33" s="1">
        <v>10.6</v>
      </c>
      <c r="BT33" s="1">
        <v>20.0</v>
      </c>
      <c r="BU33" s="1">
        <v>5.6</v>
      </c>
      <c r="BV33" s="1">
        <v>51.0</v>
      </c>
      <c r="BW33" s="1">
        <v>5.3</v>
      </c>
      <c r="BX33" s="1">
        <v>36.0</v>
      </c>
      <c r="BY33" s="1">
        <f t="shared" si="14"/>
        <v>-0.3</v>
      </c>
      <c r="BZ33" s="1">
        <v>45.0</v>
      </c>
      <c r="CA33" s="1">
        <f t="shared" si="15"/>
        <v>10.9</v>
      </c>
      <c r="CB33" s="1">
        <v>47.0</v>
      </c>
      <c r="CC33" s="1">
        <v>66.5</v>
      </c>
      <c r="CD33" s="1">
        <v>56.0</v>
      </c>
      <c r="CE33" s="1">
        <v>0.66</v>
      </c>
      <c r="CF33" s="1">
        <v>31.0</v>
      </c>
      <c r="CG33" s="1">
        <v>0.31</v>
      </c>
      <c r="CH33" s="1">
        <v>36.0</v>
      </c>
      <c r="CI33" s="1">
        <v>0.52</v>
      </c>
      <c r="CJ33" s="1">
        <v>0.0</v>
      </c>
      <c r="CK33" s="1">
        <v>3.0</v>
      </c>
      <c r="CL33" s="1">
        <v>3.0</v>
      </c>
      <c r="CM33" s="1">
        <v>2.0</v>
      </c>
      <c r="CN33" s="1">
        <v>10.0</v>
      </c>
      <c r="CO33" s="1">
        <v>2.0</v>
      </c>
      <c r="CP33" s="1">
        <v>7.0</v>
      </c>
      <c r="CQ33" s="1">
        <v>2.0</v>
      </c>
      <c r="CR33" s="10">
        <f t="shared" si="25"/>
        <v>0</v>
      </c>
      <c r="CS33" s="10">
        <f t="shared" si="17"/>
        <v>60</v>
      </c>
      <c r="CT33" s="10">
        <f t="shared" si="18"/>
        <v>83.33333333</v>
      </c>
      <c r="CU33" s="10">
        <f t="shared" si="19"/>
        <v>77.77777778</v>
      </c>
      <c r="CV33" s="1">
        <f t="shared" si="20"/>
        <v>1.66</v>
      </c>
      <c r="CW33" s="7">
        <f t="shared" si="21"/>
        <v>46.91666667</v>
      </c>
      <c r="CX33" s="1">
        <v>54.0</v>
      </c>
      <c r="CY33" s="1">
        <v>55.0</v>
      </c>
      <c r="CZ33" s="1">
        <f>100-CZ32</f>
        <v>100</v>
      </c>
      <c r="DA33" s="1">
        <v>4.7</v>
      </c>
      <c r="DB33" s="1">
        <v>0.5</v>
      </c>
      <c r="DC33" s="1">
        <v>0.2</v>
      </c>
      <c r="DD33" s="1">
        <v>0.0</v>
      </c>
      <c r="DE33" s="1">
        <v>0.0</v>
      </c>
      <c r="DF33" s="1"/>
      <c r="DG33" s="1">
        <v>12.0</v>
      </c>
      <c r="DH33" s="1"/>
      <c r="DI33" s="1"/>
      <c r="DJ33" s="1"/>
      <c r="DK33" s="1"/>
      <c r="DL33" s="1"/>
      <c r="DM33" s="1"/>
      <c r="DN33" s="1"/>
      <c r="DO33" s="1">
        <v>4.0</v>
      </c>
      <c r="DU33" s="1">
        <v>11.5</v>
      </c>
      <c r="EI33" s="1">
        <v>138.0</v>
      </c>
    </row>
    <row r="34">
      <c r="A34" s="17" t="s">
        <v>184</v>
      </c>
      <c r="B34" s="1">
        <v>3.0</v>
      </c>
      <c r="C34" s="1" t="s">
        <v>136</v>
      </c>
      <c r="D34" s="1">
        <v>26.0</v>
      </c>
      <c r="E34" s="1">
        <v>8.0</v>
      </c>
      <c r="F34" s="6">
        <f t="shared" si="1"/>
        <v>76.47058824</v>
      </c>
      <c r="G34" s="1" t="s">
        <v>170</v>
      </c>
      <c r="H34" s="1">
        <v>13.5</v>
      </c>
      <c r="I34" s="1">
        <v>2.0</v>
      </c>
      <c r="J34" s="1">
        <v>1.0</v>
      </c>
      <c r="K34" s="1">
        <v>14.0</v>
      </c>
      <c r="L34" s="1">
        <v>6.0</v>
      </c>
      <c r="M34" s="6">
        <f t="shared" si="2"/>
        <v>70</v>
      </c>
      <c r="N34" s="7">
        <f t="shared" si="3"/>
        <v>5.39</v>
      </c>
      <c r="O34" s="1">
        <v>8.0</v>
      </c>
      <c r="P34" s="1">
        <v>5.0</v>
      </c>
      <c r="Q34" s="1">
        <v>1.0</v>
      </c>
      <c r="R34" s="1">
        <v>4.0</v>
      </c>
      <c r="S34" s="6">
        <f t="shared" si="26"/>
        <v>20</v>
      </c>
      <c r="T34" s="7">
        <f t="shared" si="5"/>
        <v>0.34882</v>
      </c>
      <c r="U34" s="6">
        <v>44.0</v>
      </c>
      <c r="V34" s="6">
        <v>22.0</v>
      </c>
      <c r="W34" s="6">
        <v>17.0</v>
      </c>
      <c r="X34" s="1">
        <v>15.0</v>
      </c>
      <c r="Y34" s="4">
        <v>13.0</v>
      </c>
      <c r="Z34" s="1">
        <v>85.2</v>
      </c>
      <c r="AA34" s="1">
        <v>73.6</v>
      </c>
      <c r="AB34" s="1">
        <v>72.7</v>
      </c>
      <c r="AC34" s="1">
        <v>12.0</v>
      </c>
      <c r="AD34" s="8">
        <f t="shared" si="6"/>
        <v>1.171939477</v>
      </c>
      <c r="AE34" s="1">
        <v>6.0</v>
      </c>
      <c r="AF34" s="1">
        <v>35.0</v>
      </c>
      <c r="AG34" s="1">
        <v>37.0</v>
      </c>
      <c r="AH34" s="1">
        <v>47.0</v>
      </c>
      <c r="AI34" s="1">
        <v>28.0</v>
      </c>
      <c r="AJ34" s="1">
        <v>74.0</v>
      </c>
      <c r="AK34" s="1">
        <v>24.0</v>
      </c>
      <c r="AL34" s="1">
        <f t="shared" si="7"/>
        <v>48.8</v>
      </c>
      <c r="AM34" s="1">
        <v>30.0</v>
      </c>
      <c r="AN34" s="1">
        <v>54.0</v>
      </c>
      <c r="AO34" s="1">
        <v>58.0</v>
      </c>
      <c r="AP34" s="1">
        <v>13.14</v>
      </c>
      <c r="AQ34" s="1">
        <v>6.0</v>
      </c>
      <c r="AR34" s="9">
        <f t="shared" si="8"/>
        <v>28.61</v>
      </c>
      <c r="AS34" s="1">
        <v>5.0</v>
      </c>
      <c r="AT34" s="1">
        <v>41.75</v>
      </c>
      <c r="AU34" s="1">
        <v>4.0</v>
      </c>
      <c r="AV34" s="7">
        <f t="shared" si="9"/>
        <v>38.3466</v>
      </c>
      <c r="AW34" s="1">
        <v>4.0</v>
      </c>
      <c r="AX34" s="1">
        <f t="shared" si="10"/>
        <v>0</v>
      </c>
      <c r="AY34" s="1">
        <v>121.9</v>
      </c>
      <c r="AZ34" s="1">
        <v>105.2</v>
      </c>
      <c r="BA34" s="1">
        <f t="shared" si="11"/>
        <v>16.7</v>
      </c>
      <c r="BB34" s="7">
        <f t="shared" si="12"/>
        <v>0.7028779055</v>
      </c>
      <c r="BC34" s="1">
        <v>4.4</v>
      </c>
      <c r="BD34" s="1">
        <v>67.0</v>
      </c>
      <c r="BE34" s="1">
        <v>3.8</v>
      </c>
      <c r="BF34" s="1">
        <v>32.0</v>
      </c>
      <c r="BG34" s="1">
        <f t="shared" si="13"/>
        <v>8.2</v>
      </c>
      <c r="BH34" s="1">
        <v>60.0</v>
      </c>
      <c r="BI34" s="1">
        <v>15.22</v>
      </c>
      <c r="BJ34" s="1">
        <v>14.0</v>
      </c>
      <c r="BK34" s="1">
        <v>11.6</v>
      </c>
      <c r="BL34" s="1">
        <v>11.58</v>
      </c>
      <c r="BM34" s="1">
        <v>38.5</v>
      </c>
      <c r="BN34" s="1">
        <v>18.7</v>
      </c>
      <c r="BO34" s="1">
        <v>18.0</v>
      </c>
      <c r="BR34" s="1">
        <v>1.21</v>
      </c>
      <c r="BS34" s="1">
        <v>14.9</v>
      </c>
      <c r="BT34" s="1">
        <v>24.0</v>
      </c>
      <c r="BU34" s="1">
        <v>17.1</v>
      </c>
      <c r="BV34" s="1">
        <v>3.0</v>
      </c>
      <c r="BW34" s="1">
        <v>4.4</v>
      </c>
      <c r="BX34" s="1">
        <v>45.0</v>
      </c>
      <c r="BY34" s="1">
        <f t="shared" si="14"/>
        <v>-12.7</v>
      </c>
      <c r="BZ34" s="1">
        <v>10.0</v>
      </c>
      <c r="CA34" s="1">
        <f t="shared" si="15"/>
        <v>21.5</v>
      </c>
      <c r="CB34" s="1">
        <v>11.0</v>
      </c>
      <c r="CC34" s="1">
        <v>70.9</v>
      </c>
      <c r="CD34" s="1">
        <v>14.0</v>
      </c>
      <c r="CE34" s="1">
        <v>0.65</v>
      </c>
      <c r="CF34" s="1">
        <v>32.0</v>
      </c>
      <c r="CG34" s="1">
        <v>0.26</v>
      </c>
      <c r="CH34" s="1">
        <v>24.0</v>
      </c>
      <c r="CI34" s="1">
        <v>1.71</v>
      </c>
      <c r="CJ34" s="1">
        <v>8.0</v>
      </c>
      <c r="CK34" s="1">
        <v>6.0</v>
      </c>
      <c r="CL34" s="1">
        <v>6.0</v>
      </c>
      <c r="CM34" s="1">
        <v>1.0</v>
      </c>
      <c r="CN34" s="1">
        <v>7.0</v>
      </c>
      <c r="CO34" s="1">
        <v>1.0</v>
      </c>
      <c r="CP34" s="1">
        <v>5.0</v>
      </c>
      <c r="CQ34" s="1">
        <v>0.0</v>
      </c>
      <c r="CR34" s="10">
        <f t="shared" si="25"/>
        <v>57.14285714</v>
      </c>
      <c r="CS34" s="10">
        <f t="shared" si="17"/>
        <v>85.71428571</v>
      </c>
      <c r="CT34" s="10">
        <f t="shared" si="18"/>
        <v>87.5</v>
      </c>
      <c r="CU34" s="10">
        <f t="shared" si="19"/>
        <v>100</v>
      </c>
      <c r="CV34" s="1">
        <f t="shared" si="20"/>
        <v>6.47</v>
      </c>
      <c r="CW34" s="7">
        <f t="shared" si="21"/>
        <v>78.25892857</v>
      </c>
      <c r="CX34" s="1">
        <v>7.0</v>
      </c>
      <c r="CY34" s="1">
        <v>11.0</v>
      </c>
      <c r="CZ34" s="1">
        <v>91.8</v>
      </c>
      <c r="DA34" s="1">
        <v>63.9</v>
      </c>
      <c r="DB34" s="1">
        <v>34.6</v>
      </c>
      <c r="DC34" s="1">
        <v>11.0</v>
      </c>
      <c r="DD34" s="1">
        <v>5.4</v>
      </c>
      <c r="DE34" s="1">
        <v>2.6</v>
      </c>
      <c r="DF34" s="1"/>
      <c r="DG34" s="1">
        <v>89.0</v>
      </c>
      <c r="DH34" s="1"/>
      <c r="DI34" s="1"/>
      <c r="DJ34" s="1"/>
      <c r="DK34" s="1"/>
      <c r="DL34" s="1"/>
      <c r="DM34" s="1"/>
      <c r="DN34" s="1"/>
      <c r="DO34" s="1">
        <v>6.0</v>
      </c>
      <c r="DU34" s="1">
        <v>-13.5</v>
      </c>
      <c r="EI34" s="1">
        <v>148.0</v>
      </c>
    </row>
    <row r="35">
      <c r="A35" s="11" t="s">
        <v>185</v>
      </c>
      <c r="B35" s="1">
        <v>7.0</v>
      </c>
      <c r="C35" s="1" t="s">
        <v>136</v>
      </c>
      <c r="D35" s="1">
        <v>24.0</v>
      </c>
      <c r="E35" s="1">
        <v>9.0</v>
      </c>
      <c r="F35" s="6">
        <f t="shared" si="1"/>
        <v>72.72727273</v>
      </c>
      <c r="G35" s="1" t="s">
        <v>142</v>
      </c>
      <c r="H35" s="1">
        <v>10.3</v>
      </c>
      <c r="I35" s="1">
        <v>6.0</v>
      </c>
      <c r="J35" s="1">
        <v>0.0</v>
      </c>
      <c r="K35" s="1">
        <v>14.0</v>
      </c>
      <c r="L35" s="1">
        <v>6.0</v>
      </c>
      <c r="M35" s="6">
        <f t="shared" si="2"/>
        <v>70</v>
      </c>
      <c r="N35" s="7">
        <f t="shared" si="3"/>
        <v>4.942</v>
      </c>
      <c r="O35" s="1">
        <v>7.0</v>
      </c>
      <c r="P35" s="1">
        <v>2.0</v>
      </c>
      <c r="Q35" s="1">
        <v>2.0</v>
      </c>
      <c r="R35" s="1">
        <v>0.0</v>
      </c>
      <c r="S35" s="6">
        <f t="shared" si="26"/>
        <v>100</v>
      </c>
      <c r="T35" s="7">
        <f t="shared" si="5"/>
        <v>0.5216</v>
      </c>
      <c r="U35" s="6">
        <v>31.0</v>
      </c>
      <c r="V35" s="6">
        <v>95.0</v>
      </c>
      <c r="W35" s="6">
        <v>46.0</v>
      </c>
      <c r="X35" s="1">
        <v>44.0</v>
      </c>
      <c r="Y35" s="4">
        <v>22.0</v>
      </c>
      <c r="Z35" s="1">
        <v>74.3</v>
      </c>
      <c r="AA35" s="1">
        <v>66.9</v>
      </c>
      <c r="AB35" s="1">
        <v>68.8</v>
      </c>
      <c r="AC35" s="1">
        <v>43.0</v>
      </c>
      <c r="AD35" s="8">
        <f t="shared" si="6"/>
        <v>1.07994186</v>
      </c>
      <c r="AE35" s="1">
        <v>52.0</v>
      </c>
      <c r="AF35" s="1">
        <v>34.0</v>
      </c>
      <c r="AG35" s="1">
        <v>48.0</v>
      </c>
      <c r="AH35" s="1">
        <v>47.0</v>
      </c>
      <c r="AI35" s="1">
        <v>34.0</v>
      </c>
      <c r="AJ35" s="1">
        <v>70.0</v>
      </c>
      <c r="AK35" s="1">
        <v>61.0</v>
      </c>
      <c r="AL35" s="1">
        <f t="shared" si="7"/>
        <v>47.7</v>
      </c>
      <c r="AM35" s="1">
        <v>47.0</v>
      </c>
      <c r="AN35" s="1">
        <v>52.0</v>
      </c>
      <c r="AO35" s="1">
        <v>55.0</v>
      </c>
      <c r="AP35" s="1">
        <v>11.21</v>
      </c>
      <c r="AQ35" s="1">
        <v>31.0</v>
      </c>
      <c r="AR35" s="9">
        <f t="shared" si="8"/>
        <v>26.49</v>
      </c>
      <c r="AS35" s="1">
        <v>30.0</v>
      </c>
      <c r="AT35" s="1">
        <v>37.7</v>
      </c>
      <c r="AU35" s="1">
        <v>29.0</v>
      </c>
      <c r="AV35" s="7">
        <f t="shared" si="9"/>
        <v>34.3384</v>
      </c>
      <c r="AW35" s="1">
        <v>28.0</v>
      </c>
      <c r="AX35" s="1">
        <f t="shared" si="10"/>
        <v>1</v>
      </c>
      <c r="AY35" s="1">
        <v>112.8</v>
      </c>
      <c r="AZ35" s="1">
        <v>101.5</v>
      </c>
      <c r="BA35" s="1">
        <f t="shared" si="11"/>
        <v>11.3</v>
      </c>
      <c r="BB35" s="7">
        <f t="shared" si="12"/>
        <v>0.5064145658</v>
      </c>
      <c r="BC35" s="1">
        <v>5.2</v>
      </c>
      <c r="BD35" s="1">
        <v>63.0</v>
      </c>
      <c r="BE35" s="1">
        <v>4.9</v>
      </c>
      <c r="BF35" s="1">
        <v>8.0</v>
      </c>
      <c r="BG35" s="1">
        <f t="shared" si="13"/>
        <v>10.1</v>
      </c>
      <c r="BH35" s="1">
        <v>38.0</v>
      </c>
      <c r="BI35" s="1">
        <v>16.76</v>
      </c>
      <c r="BJ35" s="1">
        <v>41.0</v>
      </c>
      <c r="BK35" s="1">
        <v>8.1</v>
      </c>
      <c r="BL35" s="1">
        <v>11.85</v>
      </c>
      <c r="BM35" s="1">
        <v>35.2</v>
      </c>
      <c r="BN35" s="1">
        <v>17.0</v>
      </c>
      <c r="BO35" s="1">
        <v>41.0</v>
      </c>
      <c r="BR35" s="1">
        <v>1.16</v>
      </c>
      <c r="BS35" s="1">
        <v>12.3</v>
      </c>
      <c r="BT35" s="1">
        <v>25.0</v>
      </c>
      <c r="BU35" s="1">
        <v>6.2</v>
      </c>
      <c r="BV35" s="1">
        <v>48.0</v>
      </c>
      <c r="BW35" s="1">
        <v>7.8</v>
      </c>
      <c r="BX35" s="1">
        <v>18.0</v>
      </c>
      <c r="BY35" s="1">
        <f t="shared" si="14"/>
        <v>1.6</v>
      </c>
      <c r="BZ35" s="1">
        <v>33.0</v>
      </c>
      <c r="CA35" s="1">
        <f t="shared" si="15"/>
        <v>14</v>
      </c>
      <c r="CB35" s="1">
        <v>34.0</v>
      </c>
      <c r="CC35" s="1">
        <v>66.8</v>
      </c>
      <c r="CD35" s="1">
        <v>54.0</v>
      </c>
      <c r="CE35" s="1">
        <v>0.64</v>
      </c>
      <c r="CF35" s="1">
        <v>33.0</v>
      </c>
      <c r="CG35" s="1">
        <v>0.24</v>
      </c>
      <c r="CH35" s="1">
        <v>15.0</v>
      </c>
      <c r="CI35" s="1">
        <v>1.21</v>
      </c>
      <c r="CJ35" s="1">
        <v>6.0</v>
      </c>
      <c r="CK35" s="1">
        <v>4.0</v>
      </c>
      <c r="CL35" s="1">
        <v>3.0</v>
      </c>
      <c r="CM35" s="1">
        <v>4.0</v>
      </c>
      <c r="CN35" s="1">
        <v>7.0</v>
      </c>
      <c r="CO35" s="1">
        <v>1.0</v>
      </c>
      <c r="CP35" s="1">
        <v>8.0</v>
      </c>
      <c r="CQ35" s="1">
        <v>0.0</v>
      </c>
      <c r="CR35" s="10">
        <f t="shared" si="25"/>
        <v>60</v>
      </c>
      <c r="CS35" s="10">
        <f t="shared" si="17"/>
        <v>42.85714286</v>
      </c>
      <c r="CT35" s="10">
        <f t="shared" si="18"/>
        <v>87.5</v>
      </c>
      <c r="CU35" s="10">
        <f t="shared" si="19"/>
        <v>100</v>
      </c>
      <c r="CV35" s="1">
        <f t="shared" si="20"/>
        <v>4.58</v>
      </c>
      <c r="CW35" s="7">
        <f t="shared" si="21"/>
        <v>67.47321429</v>
      </c>
      <c r="CX35" s="1">
        <v>22.0</v>
      </c>
      <c r="CY35" s="1">
        <v>35.0</v>
      </c>
      <c r="CZ35" s="1">
        <v>43.8</v>
      </c>
      <c r="DA35" s="1">
        <v>9.6</v>
      </c>
      <c r="DB35" s="1">
        <v>3.1</v>
      </c>
      <c r="DC35" s="1">
        <v>0.5</v>
      </c>
      <c r="DD35" s="1">
        <v>0.2</v>
      </c>
      <c r="DE35" s="1">
        <v>0.1</v>
      </c>
      <c r="DF35" s="1"/>
      <c r="DG35" s="1">
        <v>48.0</v>
      </c>
      <c r="DH35" s="1"/>
      <c r="DI35" s="1"/>
      <c r="DJ35" s="1"/>
      <c r="DK35" s="1"/>
      <c r="DL35" s="1"/>
      <c r="DM35" s="1"/>
      <c r="DN35" s="1"/>
      <c r="DO35" s="1">
        <v>7.0</v>
      </c>
      <c r="DU35" s="1">
        <v>-1.5</v>
      </c>
      <c r="EI35" s="1">
        <v>138.5</v>
      </c>
    </row>
    <row r="36">
      <c r="A36" s="14" t="s">
        <v>186</v>
      </c>
      <c r="B36" s="1">
        <v>3.0</v>
      </c>
      <c r="C36" s="1" t="s">
        <v>127</v>
      </c>
      <c r="D36" s="1">
        <v>23.0</v>
      </c>
      <c r="E36" s="1">
        <v>9.0</v>
      </c>
      <c r="F36" s="6">
        <f t="shared" si="1"/>
        <v>71.875</v>
      </c>
      <c r="G36" s="1" t="s">
        <v>147</v>
      </c>
      <c r="H36" s="1">
        <v>13.3</v>
      </c>
      <c r="I36" s="1">
        <v>3.0</v>
      </c>
      <c r="J36" s="1">
        <v>0.0</v>
      </c>
      <c r="K36" s="1">
        <v>13.0</v>
      </c>
      <c r="L36" s="1">
        <v>5.0</v>
      </c>
      <c r="M36" s="6">
        <f t="shared" si="2"/>
        <v>72.22222222</v>
      </c>
      <c r="N36" s="7">
        <f t="shared" si="3"/>
        <v>5.532222222</v>
      </c>
      <c r="O36" s="1">
        <v>7.0</v>
      </c>
      <c r="P36" s="1">
        <v>7.0</v>
      </c>
      <c r="Q36" s="1">
        <v>5.0</v>
      </c>
      <c r="R36" s="1">
        <v>2.0</v>
      </c>
      <c r="S36" s="6">
        <f t="shared" si="26"/>
        <v>71.42857143</v>
      </c>
      <c r="T36" s="7">
        <f t="shared" si="5"/>
        <v>0.7614428571</v>
      </c>
      <c r="U36" s="6">
        <v>12.0</v>
      </c>
      <c r="V36" s="6">
        <v>65.0</v>
      </c>
      <c r="W36" s="6">
        <v>33.0</v>
      </c>
      <c r="X36" s="1">
        <v>19.0</v>
      </c>
      <c r="Y36" s="4">
        <v>9.0</v>
      </c>
      <c r="Z36" s="1">
        <v>89.7</v>
      </c>
      <c r="AA36" s="1">
        <v>78.9</v>
      </c>
      <c r="AB36" s="1">
        <v>76.9</v>
      </c>
      <c r="AC36" s="1">
        <v>2.0</v>
      </c>
      <c r="AD36" s="8">
        <f t="shared" si="6"/>
        <v>1.166449935</v>
      </c>
      <c r="AE36" s="1">
        <v>7.0</v>
      </c>
      <c r="AF36" s="1">
        <v>41.0</v>
      </c>
      <c r="AG36" s="1">
        <v>1.0</v>
      </c>
      <c r="AH36" s="1">
        <v>50.0</v>
      </c>
      <c r="AI36" s="1">
        <v>2.0</v>
      </c>
      <c r="AJ36" s="1">
        <v>77.0</v>
      </c>
      <c r="AK36" s="1">
        <v>4.0</v>
      </c>
      <c r="AL36" s="1">
        <f t="shared" si="7"/>
        <v>52.7</v>
      </c>
      <c r="AM36" s="1">
        <v>1.0</v>
      </c>
      <c r="AN36" s="1">
        <v>58.0</v>
      </c>
      <c r="AO36" s="1">
        <v>61.0</v>
      </c>
      <c r="AP36" s="1">
        <v>9.97</v>
      </c>
      <c r="AQ36" s="1">
        <v>48.0</v>
      </c>
      <c r="AR36" s="9">
        <f t="shared" si="8"/>
        <v>27.85</v>
      </c>
      <c r="AS36" s="1">
        <v>11.0</v>
      </c>
      <c r="AT36" s="1">
        <v>37.82</v>
      </c>
      <c r="AU36" s="1">
        <v>28.0</v>
      </c>
      <c r="AV36" s="7">
        <f t="shared" si="9"/>
        <v>33.8864</v>
      </c>
      <c r="AW36" s="1">
        <v>31.0</v>
      </c>
      <c r="AX36" s="1">
        <f t="shared" si="10"/>
        <v>-3</v>
      </c>
      <c r="AY36" s="1">
        <v>122.4</v>
      </c>
      <c r="AZ36" s="1">
        <v>107.6</v>
      </c>
      <c r="BA36" s="1">
        <f t="shared" si="11"/>
        <v>14.8</v>
      </c>
      <c r="BB36" s="7">
        <f t="shared" si="12"/>
        <v>0.5991589381</v>
      </c>
      <c r="BC36" s="1">
        <v>7.8</v>
      </c>
      <c r="BD36" s="1">
        <v>16.0</v>
      </c>
      <c r="BE36" s="1">
        <v>6.2</v>
      </c>
      <c r="BF36" s="1">
        <v>2.0</v>
      </c>
      <c r="BG36" s="1">
        <f t="shared" si="13"/>
        <v>14</v>
      </c>
      <c r="BH36" s="1">
        <v>4.0</v>
      </c>
      <c r="BI36" s="1">
        <v>17.33</v>
      </c>
      <c r="BJ36" s="1">
        <v>47.0</v>
      </c>
      <c r="BK36" s="1">
        <v>16.3</v>
      </c>
      <c r="BL36" s="1">
        <v>15.55</v>
      </c>
      <c r="BM36" s="1">
        <v>37.1</v>
      </c>
      <c r="BN36" s="1">
        <v>17.0</v>
      </c>
      <c r="BO36" s="1">
        <v>40.0</v>
      </c>
      <c r="BR36" s="1">
        <v>1.69</v>
      </c>
      <c r="BS36" s="1">
        <v>12.7</v>
      </c>
      <c r="BT36" s="1">
        <v>36.0</v>
      </c>
      <c r="BU36" s="1">
        <v>16.7</v>
      </c>
      <c r="BV36" s="1">
        <v>5.0</v>
      </c>
      <c r="BW36" s="1">
        <v>4.2</v>
      </c>
      <c r="BX36" s="1">
        <v>46.0</v>
      </c>
      <c r="BY36" s="1">
        <f t="shared" si="14"/>
        <v>-12.5</v>
      </c>
      <c r="BZ36" s="1">
        <v>13.0</v>
      </c>
      <c r="CA36" s="1">
        <f t="shared" si="15"/>
        <v>20.9</v>
      </c>
      <c r="CB36" s="1">
        <v>14.0</v>
      </c>
      <c r="CC36" s="1">
        <v>73.7</v>
      </c>
      <c r="CD36" s="1">
        <v>5.0</v>
      </c>
      <c r="CE36" s="1">
        <v>0.63</v>
      </c>
      <c r="CF36" s="1">
        <v>34.0</v>
      </c>
      <c r="CG36" s="1">
        <v>0.28</v>
      </c>
      <c r="CH36" s="1">
        <v>28.0</v>
      </c>
      <c r="CI36" s="1">
        <v>1.28</v>
      </c>
      <c r="CJ36" s="1">
        <v>6.0</v>
      </c>
      <c r="CK36" s="1">
        <v>7.0</v>
      </c>
      <c r="CL36" s="1">
        <v>2.0</v>
      </c>
      <c r="CM36" s="1">
        <v>1.0</v>
      </c>
      <c r="CN36" s="1">
        <v>8.0</v>
      </c>
      <c r="CO36" s="1">
        <v>1.0</v>
      </c>
      <c r="CP36" s="1">
        <v>7.0</v>
      </c>
      <c r="CQ36" s="1">
        <v>0.0</v>
      </c>
      <c r="CR36" s="10">
        <f t="shared" si="25"/>
        <v>46.15384615</v>
      </c>
      <c r="CS36" s="10">
        <f t="shared" si="17"/>
        <v>66.66666667</v>
      </c>
      <c r="CT36" s="10">
        <f t="shared" si="18"/>
        <v>88.88888889</v>
      </c>
      <c r="CU36" s="10">
        <f t="shared" si="19"/>
        <v>100</v>
      </c>
      <c r="CV36" s="1">
        <f t="shared" si="20"/>
        <v>4.57</v>
      </c>
      <c r="CW36" s="7">
        <f t="shared" si="21"/>
        <v>69.48717949</v>
      </c>
      <c r="CX36" s="1">
        <v>23.0</v>
      </c>
      <c r="CY36" s="1">
        <v>28.0</v>
      </c>
      <c r="CZ36" s="1"/>
      <c r="DA36" s="1"/>
      <c r="DB36" s="1"/>
      <c r="DC36" s="1"/>
      <c r="DD36" s="1"/>
      <c r="DE36" s="1"/>
      <c r="DF36" s="1"/>
      <c r="DG36" s="1">
        <v>92.0</v>
      </c>
      <c r="DH36" s="1"/>
      <c r="DI36" s="1"/>
      <c r="DJ36" s="1"/>
      <c r="DK36" s="1"/>
      <c r="DL36" s="1"/>
      <c r="DM36" s="1"/>
      <c r="DN36" s="1"/>
      <c r="DO36" s="1">
        <v>22.0</v>
      </c>
      <c r="DP36" s="1" t="s">
        <v>145</v>
      </c>
      <c r="DU36" s="1">
        <v>-12.5</v>
      </c>
      <c r="EI36" s="1">
        <v>160.5</v>
      </c>
    </row>
    <row r="37">
      <c r="A37" s="14" t="s">
        <v>187</v>
      </c>
      <c r="B37" s="1">
        <v>10.0</v>
      </c>
      <c r="C37" s="1" t="s">
        <v>130</v>
      </c>
      <c r="D37" s="1">
        <v>24.0</v>
      </c>
      <c r="E37" s="1">
        <v>10.0</v>
      </c>
      <c r="F37" s="6">
        <f t="shared" si="1"/>
        <v>70.58823529</v>
      </c>
      <c r="G37" s="1" t="s">
        <v>180</v>
      </c>
      <c r="H37" s="1">
        <v>6.5</v>
      </c>
      <c r="I37" s="1">
        <v>7.0</v>
      </c>
      <c r="J37" s="1">
        <v>0.0</v>
      </c>
      <c r="K37" s="1">
        <v>10.0</v>
      </c>
      <c r="L37" s="1">
        <v>8.0</v>
      </c>
      <c r="M37" s="6">
        <f t="shared" si="2"/>
        <v>55.55555556</v>
      </c>
      <c r="N37" s="7">
        <f t="shared" si="3"/>
        <v>3.5</v>
      </c>
      <c r="O37" s="1">
        <v>5.0</v>
      </c>
      <c r="P37" s="1">
        <v>2.0</v>
      </c>
      <c r="Q37" s="1">
        <v>2.0</v>
      </c>
      <c r="R37" s="1">
        <v>0.0</v>
      </c>
      <c r="S37" s="6">
        <f t="shared" si="26"/>
        <v>100</v>
      </c>
      <c r="T37" s="7">
        <f t="shared" si="5"/>
        <v>0.5216</v>
      </c>
      <c r="U37" s="6">
        <v>29.0</v>
      </c>
      <c r="V37" s="6">
        <v>12.0</v>
      </c>
      <c r="W37" s="6">
        <v>11.0</v>
      </c>
      <c r="Y37" s="4" t="s">
        <v>134</v>
      </c>
      <c r="Z37" s="1">
        <v>75.1</v>
      </c>
      <c r="AB37" s="1">
        <v>68.1</v>
      </c>
      <c r="AC37" s="1">
        <v>54.0</v>
      </c>
      <c r="AD37" s="8">
        <f t="shared" si="6"/>
        <v>1.102790015</v>
      </c>
      <c r="AE37" s="1">
        <v>37.0</v>
      </c>
      <c r="AF37" s="1">
        <v>34.0</v>
      </c>
      <c r="AG37" s="1">
        <v>46.0</v>
      </c>
      <c r="AH37" s="1">
        <v>49.0</v>
      </c>
      <c r="AI37" s="1">
        <v>6.0</v>
      </c>
      <c r="AJ37" s="1">
        <v>75.0</v>
      </c>
      <c r="AK37" s="1">
        <v>17.0</v>
      </c>
      <c r="AL37" s="1">
        <f t="shared" si="7"/>
        <v>49.7</v>
      </c>
      <c r="AM37" s="1">
        <v>17.0</v>
      </c>
      <c r="AP37" s="1">
        <v>7.9</v>
      </c>
      <c r="AQ37" s="1">
        <v>66.0</v>
      </c>
      <c r="AR37" s="9">
        <f t="shared" si="8"/>
        <v>25</v>
      </c>
      <c r="AS37" s="1">
        <v>47.0</v>
      </c>
      <c r="AT37" s="1">
        <v>32.9</v>
      </c>
      <c r="AU37" s="1">
        <v>63.0</v>
      </c>
      <c r="AV37" s="7">
        <f t="shared" si="9"/>
        <v>29.138</v>
      </c>
      <c r="AW37" s="1">
        <v>66.0</v>
      </c>
      <c r="AX37" s="1">
        <f t="shared" si="10"/>
        <v>-3</v>
      </c>
      <c r="BA37" s="1">
        <f t="shared" si="11"/>
        <v>0</v>
      </c>
      <c r="BB37" s="7">
        <f t="shared" si="12"/>
        <v>0.5826822917</v>
      </c>
      <c r="BC37" s="1">
        <v>6.6</v>
      </c>
      <c r="BD37" s="1">
        <v>41.0</v>
      </c>
      <c r="BE37" s="1">
        <v>3.2</v>
      </c>
      <c r="BF37" s="1">
        <v>45.0</v>
      </c>
      <c r="BG37" s="1">
        <f t="shared" si="13"/>
        <v>9.8</v>
      </c>
      <c r="BH37" s="1">
        <v>46.0</v>
      </c>
      <c r="BI37" s="1">
        <v>17.3</v>
      </c>
      <c r="BJ37" s="1">
        <v>46.0</v>
      </c>
      <c r="BN37" s="1">
        <v>17.1</v>
      </c>
      <c r="BO37" s="1">
        <v>39.0</v>
      </c>
      <c r="BU37" s="1">
        <v>8.0</v>
      </c>
      <c r="BV37" s="1">
        <v>34.0</v>
      </c>
      <c r="BW37" s="1">
        <v>5.4</v>
      </c>
      <c r="BX37" s="1">
        <v>34.0</v>
      </c>
      <c r="BY37" s="1">
        <f t="shared" si="14"/>
        <v>-2.6</v>
      </c>
      <c r="BZ37" s="1">
        <v>39.0</v>
      </c>
      <c r="CA37" s="1">
        <f t="shared" si="15"/>
        <v>13.4</v>
      </c>
      <c r="CB37" s="1">
        <v>39.0</v>
      </c>
      <c r="CC37" s="1">
        <v>67.7</v>
      </c>
      <c r="CD37" s="1">
        <v>47.0</v>
      </c>
      <c r="CE37" s="1">
        <v>0.63</v>
      </c>
      <c r="CF37" s="1">
        <v>35.0</v>
      </c>
      <c r="CG37" s="1">
        <v>0.28</v>
      </c>
      <c r="CH37" s="1">
        <v>27.0</v>
      </c>
      <c r="CI37" s="1">
        <v>1.22</v>
      </c>
      <c r="CJ37" s="1">
        <v>6.0</v>
      </c>
      <c r="CK37" s="1">
        <v>7.0</v>
      </c>
      <c r="CL37" s="1">
        <v>3.0</v>
      </c>
      <c r="CM37" s="1">
        <v>2.0</v>
      </c>
      <c r="CN37" s="1">
        <v>7.0</v>
      </c>
      <c r="CO37" s="1">
        <v>1.0</v>
      </c>
      <c r="CP37" s="1">
        <v>6.0</v>
      </c>
      <c r="CQ37" s="1">
        <v>0.0</v>
      </c>
      <c r="CR37" s="10">
        <f t="shared" si="25"/>
        <v>46.15384615</v>
      </c>
      <c r="CS37" s="10">
        <f t="shared" si="17"/>
        <v>60</v>
      </c>
      <c r="CT37" s="10">
        <f t="shared" si="18"/>
        <v>87.5</v>
      </c>
      <c r="CU37" s="10">
        <f t="shared" si="19"/>
        <v>100</v>
      </c>
      <c r="CV37" s="1">
        <f t="shared" si="20"/>
        <v>4.34</v>
      </c>
      <c r="CW37" s="7">
        <f t="shared" si="21"/>
        <v>67.34134615</v>
      </c>
      <c r="CX37" s="1">
        <v>27.0</v>
      </c>
      <c r="CY37" s="1">
        <v>37.0</v>
      </c>
      <c r="CZ37" s="1"/>
      <c r="DA37" s="1"/>
      <c r="DB37" s="1"/>
      <c r="DC37" s="1"/>
      <c r="DD37" s="1"/>
      <c r="DE37" s="1"/>
      <c r="DF37" s="1"/>
      <c r="DG37" s="1">
        <v>26.0</v>
      </c>
      <c r="DH37" s="1"/>
      <c r="DI37" s="1"/>
      <c r="DJ37" s="1"/>
      <c r="DK37" s="1"/>
      <c r="DL37" s="1"/>
      <c r="DM37" s="1"/>
      <c r="DN37" s="1">
        <v>2.0</v>
      </c>
      <c r="DO37" s="1">
        <v>31.0</v>
      </c>
      <c r="DP37" s="1" t="s">
        <v>145</v>
      </c>
    </row>
    <row r="38">
      <c r="A38" s="11" t="s">
        <v>188</v>
      </c>
      <c r="B38" s="1">
        <v>9.0</v>
      </c>
      <c r="C38" s="1" t="s">
        <v>140</v>
      </c>
      <c r="D38" s="1">
        <v>19.0</v>
      </c>
      <c r="E38" s="1">
        <v>14.0</v>
      </c>
      <c r="F38" s="6">
        <f t="shared" si="1"/>
        <v>57.57575758</v>
      </c>
      <c r="G38" s="1" t="s">
        <v>170</v>
      </c>
      <c r="H38" s="1">
        <v>13.5</v>
      </c>
      <c r="I38" s="1">
        <v>2.0</v>
      </c>
      <c r="J38" s="1">
        <v>0.0</v>
      </c>
      <c r="K38" s="1">
        <v>10.0</v>
      </c>
      <c r="L38" s="1">
        <v>10.0</v>
      </c>
      <c r="M38" s="6">
        <f t="shared" si="2"/>
        <v>50</v>
      </c>
      <c r="N38" s="7">
        <f t="shared" si="3"/>
        <v>3.85</v>
      </c>
      <c r="O38" s="1">
        <v>5.0</v>
      </c>
      <c r="P38" s="1">
        <v>9.0</v>
      </c>
      <c r="Q38" s="1">
        <v>2.0</v>
      </c>
      <c r="R38" s="1">
        <v>7.0</v>
      </c>
      <c r="S38" s="6">
        <f t="shared" si="26"/>
        <v>22.22222222</v>
      </c>
      <c r="T38" s="7">
        <f t="shared" si="5"/>
        <v>0.5849888889</v>
      </c>
      <c r="U38" s="6">
        <v>23.0</v>
      </c>
      <c r="V38" s="6">
        <v>10.0</v>
      </c>
      <c r="W38" s="6">
        <v>9.0</v>
      </c>
      <c r="X38" s="1">
        <v>24.0</v>
      </c>
      <c r="Y38" s="4" t="s">
        <v>134</v>
      </c>
      <c r="Z38" s="1">
        <v>73.9</v>
      </c>
      <c r="AA38" s="1">
        <v>65.9</v>
      </c>
      <c r="AB38" s="1">
        <v>68.4</v>
      </c>
      <c r="AC38" s="1">
        <v>49.0</v>
      </c>
      <c r="AD38" s="8">
        <f t="shared" si="6"/>
        <v>1.080409357</v>
      </c>
      <c r="AE38" s="1">
        <v>50.0</v>
      </c>
      <c r="AF38" s="1">
        <v>36.0</v>
      </c>
      <c r="AG38" s="1">
        <v>29.0</v>
      </c>
      <c r="AH38" s="1">
        <v>46.0</v>
      </c>
      <c r="AI38" s="1">
        <v>46.0</v>
      </c>
      <c r="AJ38" s="1">
        <v>70.0</v>
      </c>
      <c r="AK38" s="1">
        <v>59.0</v>
      </c>
      <c r="AL38" s="1">
        <f t="shared" si="7"/>
        <v>47.8</v>
      </c>
      <c r="AM38" s="1">
        <v>46.0</v>
      </c>
      <c r="AN38" s="1">
        <v>52.0</v>
      </c>
      <c r="AO38" s="1">
        <v>55.0</v>
      </c>
      <c r="AP38" s="1">
        <v>10.31</v>
      </c>
      <c r="AQ38" s="1">
        <v>43.0</v>
      </c>
      <c r="AR38" s="9">
        <f t="shared" si="8"/>
        <v>24.75</v>
      </c>
      <c r="AS38" s="1">
        <v>51.0</v>
      </c>
      <c r="AT38" s="1">
        <v>35.06</v>
      </c>
      <c r="AU38" s="1">
        <v>54.0</v>
      </c>
      <c r="AV38" s="7">
        <f t="shared" si="9"/>
        <v>31.8832</v>
      </c>
      <c r="AW38" s="1">
        <v>49.0</v>
      </c>
      <c r="AX38" s="1">
        <f t="shared" si="10"/>
        <v>5</v>
      </c>
      <c r="AY38" s="1">
        <v>112.3</v>
      </c>
      <c r="AZ38" s="1">
        <v>100.2</v>
      </c>
      <c r="BA38" s="1">
        <f t="shared" si="11"/>
        <v>12.1</v>
      </c>
      <c r="BB38" s="7">
        <f t="shared" si="12"/>
        <v>0.6150580392</v>
      </c>
      <c r="BC38" s="1">
        <v>7.5</v>
      </c>
      <c r="BD38" s="1">
        <v>19.0</v>
      </c>
      <c r="BE38" s="1">
        <v>4.0</v>
      </c>
      <c r="BF38" s="1">
        <v>23.0</v>
      </c>
      <c r="BG38" s="1">
        <f t="shared" si="13"/>
        <v>11.5</v>
      </c>
      <c r="BH38" s="1">
        <v>22.0</v>
      </c>
      <c r="BI38" s="1">
        <v>16.71</v>
      </c>
      <c r="BJ38" s="1">
        <v>40.0</v>
      </c>
      <c r="BK38" s="1">
        <v>15.0</v>
      </c>
      <c r="BL38" s="1">
        <v>15.14</v>
      </c>
      <c r="BM38" s="1">
        <v>33.7</v>
      </c>
      <c r="BN38" s="1">
        <v>17.1</v>
      </c>
      <c r="BO38" s="1">
        <v>37.0</v>
      </c>
      <c r="BR38" s="1">
        <v>1.66</v>
      </c>
      <c r="BS38" s="1">
        <v>11.0</v>
      </c>
      <c r="BT38" s="1">
        <v>25.0</v>
      </c>
      <c r="BU38" s="1">
        <v>8.4</v>
      </c>
      <c r="BV38" s="1">
        <v>30.0</v>
      </c>
      <c r="BW38" s="1">
        <v>11.1</v>
      </c>
      <c r="BX38" s="1">
        <v>6.0</v>
      </c>
      <c r="BY38" s="1">
        <f t="shared" si="14"/>
        <v>2.7</v>
      </c>
      <c r="BZ38" s="1">
        <v>18.0</v>
      </c>
      <c r="CA38" s="1">
        <f t="shared" si="15"/>
        <v>19.5</v>
      </c>
      <c r="CB38" s="1">
        <v>18.0</v>
      </c>
      <c r="CC38" s="1">
        <v>67.0</v>
      </c>
      <c r="CD38" s="1">
        <v>52.0</v>
      </c>
      <c r="CE38" s="1">
        <v>0.63</v>
      </c>
      <c r="CF38" s="1">
        <v>36.0</v>
      </c>
      <c r="CG38" s="1">
        <v>0.13</v>
      </c>
      <c r="CH38" s="1">
        <v>2.0</v>
      </c>
      <c r="CI38" s="1">
        <v>0.82</v>
      </c>
      <c r="CJ38" s="1">
        <v>3.0</v>
      </c>
      <c r="CK38" s="1">
        <v>9.0</v>
      </c>
      <c r="CL38" s="1">
        <v>6.0</v>
      </c>
      <c r="CM38" s="1">
        <v>5.0</v>
      </c>
      <c r="CN38" s="1">
        <v>6.0</v>
      </c>
      <c r="CO38" s="1">
        <v>0.0</v>
      </c>
      <c r="CP38" s="1">
        <v>4.0</v>
      </c>
      <c r="CQ38" s="1">
        <v>0.0</v>
      </c>
      <c r="CR38" s="10">
        <f t="shared" si="25"/>
        <v>25</v>
      </c>
      <c r="CS38" s="10">
        <f t="shared" si="17"/>
        <v>54.54545455</v>
      </c>
      <c r="CT38" s="10">
        <f t="shared" si="18"/>
        <v>100</v>
      </c>
      <c r="CU38" s="10">
        <f t="shared" si="19"/>
        <v>100</v>
      </c>
      <c r="CV38" s="1">
        <f t="shared" si="20"/>
        <v>2.67</v>
      </c>
      <c r="CW38" s="7">
        <f t="shared" si="21"/>
        <v>61.25</v>
      </c>
      <c r="CX38" s="1">
        <v>51.0</v>
      </c>
      <c r="CY38" s="1">
        <v>45.0</v>
      </c>
      <c r="CZ38" s="1"/>
      <c r="DA38" s="1"/>
      <c r="DB38" s="1"/>
      <c r="DC38" s="1"/>
      <c r="DD38" s="1"/>
      <c r="DE38" s="1"/>
      <c r="DF38" s="1"/>
      <c r="DG38" s="1">
        <v>61.0</v>
      </c>
      <c r="DH38" s="1"/>
      <c r="DI38" s="1"/>
      <c r="DJ38" s="1"/>
      <c r="DK38" s="1"/>
      <c r="DL38" s="1"/>
      <c r="DM38" s="1"/>
      <c r="DN38" s="1"/>
      <c r="DO38" s="1">
        <v>10.0</v>
      </c>
      <c r="DU38" s="1">
        <v>-1.5</v>
      </c>
      <c r="EB38" s="1">
        <v>5.0</v>
      </c>
      <c r="EI38" s="1">
        <v>127.5</v>
      </c>
      <c r="EP38" s="1">
        <v>2.5</v>
      </c>
    </row>
    <row r="39">
      <c r="A39" s="13" t="s">
        <v>189</v>
      </c>
      <c r="B39" s="1">
        <v>11.0</v>
      </c>
      <c r="C39" s="1" t="s">
        <v>140</v>
      </c>
      <c r="D39" s="1">
        <v>26.0</v>
      </c>
      <c r="E39" s="1">
        <v>9.0</v>
      </c>
      <c r="F39" s="6">
        <f t="shared" si="1"/>
        <v>74.28571429</v>
      </c>
      <c r="G39" s="1" t="s">
        <v>180</v>
      </c>
      <c r="H39" s="1">
        <v>6.5</v>
      </c>
      <c r="I39" s="1">
        <v>7.0</v>
      </c>
      <c r="J39" s="1">
        <v>1.0</v>
      </c>
      <c r="K39" s="1">
        <v>10.0</v>
      </c>
      <c r="L39" s="1">
        <v>8.0</v>
      </c>
      <c r="M39" s="6">
        <f t="shared" si="2"/>
        <v>55.55555556</v>
      </c>
      <c r="N39" s="7">
        <f t="shared" si="3"/>
        <v>3.5</v>
      </c>
      <c r="O39" s="1">
        <v>6.0</v>
      </c>
      <c r="P39" s="1">
        <v>6.0</v>
      </c>
      <c r="Q39" s="1">
        <v>3.0</v>
      </c>
      <c r="R39" s="1">
        <v>3.0</v>
      </c>
      <c r="S39" s="6">
        <f t="shared" si="26"/>
        <v>50</v>
      </c>
      <c r="T39" s="7">
        <f t="shared" si="5"/>
        <v>0.5705</v>
      </c>
      <c r="U39" s="6">
        <v>25.0</v>
      </c>
      <c r="V39" s="6">
        <v>27.0</v>
      </c>
      <c r="W39" s="6">
        <v>21.0</v>
      </c>
      <c r="X39" s="1">
        <v>22.0</v>
      </c>
      <c r="Y39" s="4" t="s">
        <v>134</v>
      </c>
      <c r="Z39" s="1">
        <v>81.9</v>
      </c>
      <c r="AA39" s="1">
        <v>70.4</v>
      </c>
      <c r="AB39" s="1">
        <v>74.3</v>
      </c>
      <c r="AC39" s="1">
        <v>8.0</v>
      </c>
      <c r="AD39" s="8">
        <f t="shared" si="6"/>
        <v>1.102288022</v>
      </c>
      <c r="AE39" s="1">
        <v>40.0</v>
      </c>
      <c r="AF39" s="1">
        <v>33.0</v>
      </c>
      <c r="AG39" s="1">
        <v>59.0</v>
      </c>
      <c r="AH39" s="1">
        <v>46.0</v>
      </c>
      <c r="AI39" s="1">
        <v>45.0</v>
      </c>
      <c r="AJ39" s="1">
        <v>71.0</v>
      </c>
      <c r="AK39" s="1">
        <v>53.0</v>
      </c>
      <c r="AL39" s="1">
        <f t="shared" si="7"/>
        <v>47.1</v>
      </c>
      <c r="AM39" s="1">
        <v>55.0</v>
      </c>
      <c r="AN39" s="1">
        <v>51.0</v>
      </c>
      <c r="AO39" s="1">
        <v>54.0</v>
      </c>
      <c r="AP39" s="1">
        <v>12.73</v>
      </c>
      <c r="AQ39" s="1">
        <v>10.0</v>
      </c>
      <c r="AR39" s="9">
        <f t="shared" si="8"/>
        <v>27.03</v>
      </c>
      <c r="AS39" s="1">
        <v>22.0</v>
      </c>
      <c r="AT39" s="1">
        <v>39.76</v>
      </c>
      <c r="AU39" s="1">
        <v>9.0</v>
      </c>
      <c r="AV39" s="7">
        <f t="shared" si="9"/>
        <v>36.614</v>
      </c>
      <c r="AW39" s="1">
        <v>8.0</v>
      </c>
      <c r="AX39" s="1">
        <f t="shared" si="10"/>
        <v>1</v>
      </c>
      <c r="AY39" s="1">
        <v>114.8</v>
      </c>
      <c r="AZ39" s="1">
        <v>98.8</v>
      </c>
      <c r="BA39" s="1">
        <f t="shared" si="11"/>
        <v>16</v>
      </c>
      <c r="BB39" s="7">
        <f t="shared" si="12"/>
        <v>0.6961639469</v>
      </c>
      <c r="BC39" s="1">
        <v>8.9</v>
      </c>
      <c r="BD39" s="1">
        <v>7.0</v>
      </c>
      <c r="BE39" s="1">
        <v>5.2</v>
      </c>
      <c r="BF39" s="1">
        <v>6.0</v>
      </c>
      <c r="BG39" s="1">
        <f t="shared" si="13"/>
        <v>14.1</v>
      </c>
      <c r="BH39" s="1">
        <v>3.0</v>
      </c>
      <c r="BI39" s="1">
        <v>17.62</v>
      </c>
      <c r="BJ39" s="1">
        <v>55.0</v>
      </c>
      <c r="BK39" s="1">
        <v>14.9</v>
      </c>
      <c r="BL39" s="1">
        <v>17.0</v>
      </c>
      <c r="BM39" s="1">
        <v>40.9</v>
      </c>
      <c r="BN39" s="1">
        <v>18.0</v>
      </c>
      <c r="BO39" s="1">
        <v>27.0</v>
      </c>
      <c r="BR39" s="1">
        <v>1.49</v>
      </c>
      <c r="BS39" s="1">
        <v>12.6</v>
      </c>
      <c r="BT39" s="1">
        <v>23.0</v>
      </c>
      <c r="BU39" s="1">
        <v>8.8</v>
      </c>
      <c r="BV39" s="1">
        <v>26.0</v>
      </c>
      <c r="BW39" s="1">
        <v>8.4</v>
      </c>
      <c r="BX39" s="1">
        <v>17.0</v>
      </c>
      <c r="BY39" s="1">
        <f t="shared" si="14"/>
        <v>-0.4</v>
      </c>
      <c r="BZ39" s="1">
        <v>21.0</v>
      </c>
      <c r="CA39" s="1">
        <f t="shared" si="15"/>
        <v>17.2</v>
      </c>
      <c r="CB39" s="1">
        <v>22.0</v>
      </c>
      <c r="CC39" s="1">
        <v>74.1</v>
      </c>
      <c r="CD39" s="1">
        <v>3.0</v>
      </c>
      <c r="CE39" s="1">
        <v>0.62</v>
      </c>
      <c r="CF39" s="1">
        <v>37.0</v>
      </c>
      <c r="CG39" s="1">
        <v>0.18</v>
      </c>
      <c r="CH39" s="1">
        <v>7.0</v>
      </c>
      <c r="CI39" s="1">
        <v>1.12</v>
      </c>
      <c r="CJ39" s="1">
        <v>5.0</v>
      </c>
      <c r="CK39" s="1">
        <v>6.0</v>
      </c>
      <c r="CL39" s="1">
        <v>3.0</v>
      </c>
      <c r="CM39" s="1">
        <v>1.0</v>
      </c>
      <c r="CN39" s="1">
        <v>7.0</v>
      </c>
      <c r="CO39" s="1">
        <v>1.0</v>
      </c>
      <c r="CP39" s="1">
        <v>10.0</v>
      </c>
      <c r="CQ39" s="1">
        <v>1.0</v>
      </c>
      <c r="CR39" s="10">
        <f t="shared" si="25"/>
        <v>45.45454545</v>
      </c>
      <c r="CS39" s="10">
        <f t="shared" si="17"/>
        <v>75</v>
      </c>
      <c r="CT39" s="10">
        <f t="shared" si="18"/>
        <v>87.5</v>
      </c>
      <c r="CU39" s="10">
        <f t="shared" si="19"/>
        <v>90.90909091</v>
      </c>
      <c r="CV39" s="1">
        <f t="shared" si="20"/>
        <v>4.33</v>
      </c>
      <c r="CW39" s="7">
        <f t="shared" si="21"/>
        <v>69.85795455</v>
      </c>
      <c r="CX39" s="1">
        <v>28.0</v>
      </c>
      <c r="CY39" s="1">
        <v>26.0</v>
      </c>
      <c r="CZ39" s="1"/>
      <c r="DA39" s="1"/>
      <c r="DB39" s="1"/>
      <c r="DC39" s="1"/>
      <c r="DD39" s="1"/>
      <c r="DE39" s="1"/>
      <c r="DF39" s="1"/>
      <c r="DG39" s="1">
        <v>47.0</v>
      </c>
      <c r="DH39" s="1"/>
      <c r="DI39" s="1"/>
      <c r="DJ39" s="1"/>
      <c r="DK39" s="1"/>
      <c r="DL39" s="1"/>
      <c r="DM39" s="1"/>
      <c r="DN39" s="1"/>
      <c r="DO39" s="1">
        <v>13.0</v>
      </c>
      <c r="DP39" s="1" t="s">
        <v>145</v>
      </c>
      <c r="DU39" s="1">
        <v>-1.5</v>
      </c>
      <c r="EI39" s="1">
        <v>147.5</v>
      </c>
    </row>
    <row r="40">
      <c r="A40" s="11" t="s">
        <v>190</v>
      </c>
      <c r="B40" s="1">
        <v>8.0</v>
      </c>
      <c r="C40" s="1" t="s">
        <v>130</v>
      </c>
      <c r="D40" s="1">
        <v>27.0</v>
      </c>
      <c r="E40" s="1">
        <v>6.0</v>
      </c>
      <c r="F40" s="6">
        <f t="shared" si="1"/>
        <v>81.81818182</v>
      </c>
      <c r="G40" s="1" t="s">
        <v>180</v>
      </c>
      <c r="H40" s="1">
        <v>6.5</v>
      </c>
      <c r="I40" s="1">
        <v>7.0</v>
      </c>
      <c r="J40" s="1">
        <v>0.0</v>
      </c>
      <c r="K40" s="1">
        <v>14.0</v>
      </c>
      <c r="L40" s="1">
        <v>4.0</v>
      </c>
      <c r="M40" s="6">
        <f t="shared" si="2"/>
        <v>77.77777778</v>
      </c>
      <c r="N40" s="7">
        <f t="shared" si="3"/>
        <v>4.9</v>
      </c>
      <c r="O40" s="1">
        <v>8.0</v>
      </c>
      <c r="P40" s="1">
        <v>2.0</v>
      </c>
      <c r="Q40" s="1">
        <v>2.0</v>
      </c>
      <c r="R40" s="1">
        <v>0.0</v>
      </c>
      <c r="S40" s="6">
        <f t="shared" si="26"/>
        <v>100</v>
      </c>
      <c r="T40" s="7">
        <f t="shared" si="5"/>
        <v>0.5216</v>
      </c>
      <c r="U40" s="6">
        <v>30.0</v>
      </c>
      <c r="V40" s="6">
        <v>62.0</v>
      </c>
      <c r="W40" s="6">
        <v>32.0</v>
      </c>
      <c r="X40" s="1">
        <v>38.0</v>
      </c>
      <c r="Y40" s="4">
        <v>18.0</v>
      </c>
      <c r="Z40" s="1">
        <v>79.6</v>
      </c>
      <c r="AA40" s="1">
        <v>70.1</v>
      </c>
      <c r="AB40" s="1">
        <v>71.8</v>
      </c>
      <c r="AC40" s="1">
        <v>18.0</v>
      </c>
      <c r="AD40" s="8">
        <f t="shared" si="6"/>
        <v>1.108635097</v>
      </c>
      <c r="AE40" s="1">
        <v>33.0</v>
      </c>
      <c r="AF40" s="1">
        <v>33.0</v>
      </c>
      <c r="AG40" s="1">
        <v>57.0</v>
      </c>
      <c r="AH40" s="1">
        <v>49.0</v>
      </c>
      <c r="AI40" s="1">
        <v>11.0</v>
      </c>
      <c r="AJ40" s="1">
        <v>71.0</v>
      </c>
      <c r="AK40" s="1">
        <v>52.0</v>
      </c>
      <c r="AL40" s="1">
        <f t="shared" si="7"/>
        <v>48.6</v>
      </c>
      <c r="AM40" s="1">
        <v>33.0</v>
      </c>
      <c r="AN40" s="1">
        <v>55.0</v>
      </c>
      <c r="AO40" s="1">
        <v>58.0</v>
      </c>
      <c r="AP40" s="1">
        <v>9.79</v>
      </c>
      <c r="AQ40" s="1">
        <v>51.0</v>
      </c>
      <c r="AR40" s="9">
        <f t="shared" si="8"/>
        <v>26.5</v>
      </c>
      <c r="AS40" s="1">
        <v>29.0</v>
      </c>
      <c r="AT40" s="1">
        <v>36.29</v>
      </c>
      <c r="AU40" s="1">
        <v>39.0</v>
      </c>
      <c r="AV40" s="7">
        <f t="shared" si="9"/>
        <v>32.6138</v>
      </c>
      <c r="AW40" s="1">
        <v>43.0</v>
      </c>
      <c r="AX40" s="1">
        <f t="shared" si="10"/>
        <v>-4</v>
      </c>
      <c r="AY40" s="1">
        <v>115.6</v>
      </c>
      <c r="AZ40" s="1">
        <v>101.8</v>
      </c>
      <c r="BA40" s="1">
        <f t="shared" si="11"/>
        <v>13.8</v>
      </c>
      <c r="BB40" s="7">
        <f t="shared" si="12"/>
        <v>0.5937788849</v>
      </c>
      <c r="BC40" s="1">
        <v>6.9</v>
      </c>
      <c r="BD40" s="1">
        <v>34.0</v>
      </c>
      <c r="BE40" s="1">
        <v>4.1</v>
      </c>
      <c r="BF40" s="1">
        <v>22.0</v>
      </c>
      <c r="BG40" s="1">
        <f t="shared" si="13"/>
        <v>11</v>
      </c>
      <c r="BH40" s="1">
        <v>28.0</v>
      </c>
      <c r="BI40" s="1">
        <v>17.06</v>
      </c>
      <c r="BJ40" s="1">
        <v>43.0</v>
      </c>
      <c r="BK40" s="1">
        <v>11.1</v>
      </c>
      <c r="BL40" s="1">
        <v>14.24</v>
      </c>
      <c r="BM40" s="1">
        <v>38.9</v>
      </c>
      <c r="BN40" s="1">
        <v>19.0</v>
      </c>
      <c r="BO40" s="1">
        <v>12.0</v>
      </c>
      <c r="BR40" s="1">
        <v>1.47</v>
      </c>
      <c r="BS40" s="1">
        <v>10.9</v>
      </c>
      <c r="BT40" s="1">
        <v>23.0</v>
      </c>
      <c r="BU40" s="1">
        <v>6.9</v>
      </c>
      <c r="BV40" s="1">
        <v>44.0</v>
      </c>
      <c r="BW40" s="1">
        <v>4.0</v>
      </c>
      <c r="BX40" s="1">
        <v>49.0</v>
      </c>
      <c r="BY40" s="1">
        <f t="shared" si="14"/>
        <v>-2.9</v>
      </c>
      <c r="BZ40" s="1">
        <v>46.0</v>
      </c>
      <c r="CA40" s="1">
        <f t="shared" si="15"/>
        <v>10.9</v>
      </c>
      <c r="CB40" s="1">
        <v>46.0</v>
      </c>
      <c r="CC40" s="1">
        <v>70.5</v>
      </c>
      <c r="CD40" s="1">
        <v>18.0</v>
      </c>
      <c r="CE40" s="1">
        <v>0.61</v>
      </c>
      <c r="CF40" s="1">
        <v>38.0</v>
      </c>
      <c r="CG40" s="1">
        <v>0.1</v>
      </c>
      <c r="CH40" s="1">
        <v>1.0</v>
      </c>
      <c r="CI40" s="1">
        <v>1.45</v>
      </c>
      <c r="CJ40" s="1">
        <v>4.0</v>
      </c>
      <c r="CK40" s="1">
        <v>5.0</v>
      </c>
      <c r="CL40" s="1">
        <v>4.0</v>
      </c>
      <c r="CM40" s="1">
        <v>1.0</v>
      </c>
      <c r="CN40" s="1">
        <v>7.0</v>
      </c>
      <c r="CO40" s="1">
        <v>0.0</v>
      </c>
      <c r="CP40" s="1">
        <v>10.0</v>
      </c>
      <c r="CQ40" s="1">
        <v>0.0</v>
      </c>
      <c r="CR40" s="10">
        <f t="shared" si="25"/>
        <v>44.44444444</v>
      </c>
      <c r="CS40" s="10">
        <f t="shared" si="17"/>
        <v>80</v>
      </c>
      <c r="CT40" s="10">
        <f t="shared" si="18"/>
        <v>100</v>
      </c>
      <c r="CU40" s="10">
        <f t="shared" si="19"/>
        <v>100</v>
      </c>
      <c r="CV40" s="1">
        <f t="shared" si="20"/>
        <v>4.89</v>
      </c>
      <c r="CW40" s="7">
        <f t="shared" si="21"/>
        <v>75.05555556</v>
      </c>
      <c r="CX40" s="1">
        <v>17.0</v>
      </c>
      <c r="CY40" s="1">
        <v>19.0</v>
      </c>
      <c r="CZ40" s="1"/>
      <c r="DA40" s="1"/>
      <c r="DB40" s="1"/>
      <c r="DC40" s="1"/>
      <c r="DD40" s="1"/>
      <c r="DE40" s="1"/>
      <c r="DF40" s="1"/>
      <c r="DG40" s="1">
        <v>42.0</v>
      </c>
      <c r="DH40" s="1"/>
      <c r="DI40" s="1"/>
      <c r="DJ40" s="1"/>
      <c r="DK40" s="1"/>
      <c r="DL40" s="1"/>
      <c r="DM40" s="1"/>
      <c r="DN40" s="1"/>
      <c r="DO40" s="1">
        <v>26.0</v>
      </c>
      <c r="DU40" s="1">
        <v>3.5</v>
      </c>
      <c r="EI40" s="1">
        <v>146.5</v>
      </c>
    </row>
    <row r="41">
      <c r="A41" s="14" t="s">
        <v>191</v>
      </c>
      <c r="B41" s="1">
        <v>12.0</v>
      </c>
      <c r="C41" s="1" t="s">
        <v>136</v>
      </c>
      <c r="D41" s="1">
        <v>23.0</v>
      </c>
      <c r="E41" s="1">
        <v>11.0</v>
      </c>
      <c r="F41" s="6">
        <f t="shared" si="1"/>
        <v>67.64705882</v>
      </c>
      <c r="G41" s="1" t="s">
        <v>178</v>
      </c>
      <c r="H41" s="1">
        <v>4.0</v>
      </c>
      <c r="I41" s="1">
        <v>8.0</v>
      </c>
      <c r="J41" s="1">
        <v>1.0</v>
      </c>
      <c r="K41" s="1">
        <v>12.0</v>
      </c>
      <c r="L41" s="1">
        <v>6.0</v>
      </c>
      <c r="M41" s="6">
        <f t="shared" si="2"/>
        <v>66.66666667</v>
      </c>
      <c r="N41" s="7">
        <f t="shared" si="3"/>
        <v>3.866666667</v>
      </c>
      <c r="O41" s="1">
        <v>7.0</v>
      </c>
      <c r="P41" s="1">
        <v>3.0</v>
      </c>
      <c r="Q41" s="1">
        <v>2.0</v>
      </c>
      <c r="R41" s="1">
        <v>1.0</v>
      </c>
      <c r="S41" s="6">
        <f t="shared" si="26"/>
        <v>66.66666667</v>
      </c>
      <c r="T41" s="7">
        <f t="shared" si="5"/>
        <v>0.4509666667</v>
      </c>
      <c r="U41" s="6">
        <v>39.0</v>
      </c>
      <c r="V41" s="6">
        <v>77.82</v>
      </c>
      <c r="W41" s="6">
        <v>40.0</v>
      </c>
      <c r="X41" s="1">
        <v>105.0</v>
      </c>
      <c r="Y41" s="4" t="s">
        <v>134</v>
      </c>
      <c r="Z41" s="1">
        <v>77.8</v>
      </c>
      <c r="AA41" s="1">
        <v>75.2</v>
      </c>
      <c r="AB41" s="1">
        <v>71.8</v>
      </c>
      <c r="AC41" s="1">
        <v>19.0</v>
      </c>
      <c r="AD41" s="8">
        <f t="shared" si="6"/>
        <v>1.08356546</v>
      </c>
      <c r="AE41" s="1">
        <v>48.0</v>
      </c>
      <c r="AF41" s="1">
        <v>33.0</v>
      </c>
      <c r="AG41" s="1">
        <v>60.0</v>
      </c>
      <c r="AH41" s="1">
        <v>45.0</v>
      </c>
      <c r="AI41" s="1">
        <v>54.0</v>
      </c>
      <c r="AJ41" s="1">
        <v>75.0</v>
      </c>
      <c r="AK41" s="1">
        <v>18.0</v>
      </c>
      <c r="AL41" s="1">
        <f t="shared" si="7"/>
        <v>47.4</v>
      </c>
      <c r="AM41" s="1">
        <v>52.0</v>
      </c>
      <c r="AN41" s="1">
        <v>50.0</v>
      </c>
      <c r="AO41" s="1">
        <v>55.0</v>
      </c>
      <c r="AP41" s="1">
        <v>12.85</v>
      </c>
      <c r="AQ41" s="1">
        <v>9.0</v>
      </c>
      <c r="AR41" s="9">
        <f t="shared" si="8"/>
        <v>25.27</v>
      </c>
      <c r="AS41" s="1">
        <v>45.0</v>
      </c>
      <c r="AT41" s="1">
        <v>38.12</v>
      </c>
      <c r="AU41" s="1">
        <v>25.0</v>
      </c>
      <c r="AV41" s="7">
        <f t="shared" si="9"/>
        <v>35.3876</v>
      </c>
      <c r="AW41" s="1">
        <v>19.0</v>
      </c>
      <c r="AX41" s="1">
        <f t="shared" si="10"/>
        <v>6</v>
      </c>
      <c r="AY41" s="1">
        <v>113.7</v>
      </c>
      <c r="AZ41" s="1">
        <v>109.9</v>
      </c>
      <c r="BA41" s="1">
        <f t="shared" si="11"/>
        <v>3.8</v>
      </c>
      <c r="BB41" s="7">
        <f t="shared" si="12"/>
        <v>0.3302721724</v>
      </c>
      <c r="BC41" s="1">
        <v>6.7</v>
      </c>
      <c r="BD41" s="1">
        <v>36.0</v>
      </c>
      <c r="BE41" s="1">
        <v>4.6</v>
      </c>
      <c r="BF41" s="1">
        <v>12.0</v>
      </c>
      <c r="BG41" s="1">
        <f t="shared" si="13"/>
        <v>11.3</v>
      </c>
      <c r="BH41" s="1">
        <v>24.0</v>
      </c>
      <c r="BI41" s="1">
        <v>15.79</v>
      </c>
      <c r="BJ41" s="1">
        <v>21.0</v>
      </c>
      <c r="BK41" s="1">
        <v>12.9</v>
      </c>
      <c r="BL41" s="1">
        <v>14.71</v>
      </c>
      <c r="BM41" s="1">
        <v>35.1</v>
      </c>
      <c r="BN41" s="1">
        <v>18.8</v>
      </c>
      <c r="BO41" s="1">
        <v>16.0</v>
      </c>
      <c r="BR41" s="1">
        <v>1.18</v>
      </c>
      <c r="BS41" s="1">
        <v>14.2</v>
      </c>
      <c r="BT41" s="1">
        <v>29.0</v>
      </c>
      <c r="BU41" s="1">
        <v>6.3</v>
      </c>
      <c r="BV41" s="1">
        <v>47.0</v>
      </c>
      <c r="BW41" s="1">
        <v>-0.1</v>
      </c>
      <c r="BX41" s="1">
        <v>62.0</v>
      </c>
      <c r="BY41" s="1">
        <f t="shared" si="14"/>
        <v>-6.4</v>
      </c>
      <c r="BZ41" s="1">
        <v>54.0</v>
      </c>
      <c r="CA41" s="1">
        <f t="shared" si="15"/>
        <v>6.2</v>
      </c>
      <c r="CB41" s="1">
        <v>54.0</v>
      </c>
      <c r="CC41" s="1">
        <v>69.9</v>
      </c>
      <c r="CD41" s="1">
        <v>24.0</v>
      </c>
      <c r="CE41" s="1">
        <v>0.61</v>
      </c>
      <c r="CF41" s="1">
        <v>39.0</v>
      </c>
      <c r="CG41" s="1">
        <v>0.34</v>
      </c>
      <c r="CH41" s="1">
        <v>43.0</v>
      </c>
      <c r="CI41" s="1">
        <v>0.64</v>
      </c>
      <c r="CJ41" s="1">
        <v>0.0</v>
      </c>
      <c r="CK41" s="1">
        <v>4.0</v>
      </c>
      <c r="CL41" s="1">
        <v>7.0</v>
      </c>
      <c r="CM41" s="1">
        <v>3.0</v>
      </c>
      <c r="CN41" s="1">
        <v>9.0</v>
      </c>
      <c r="CO41" s="1">
        <v>2.0</v>
      </c>
      <c r="CP41" s="1">
        <v>6.0</v>
      </c>
      <c r="CQ41" s="1">
        <v>2.0</v>
      </c>
      <c r="CR41" s="10">
        <f t="shared" si="25"/>
        <v>0</v>
      </c>
      <c r="CS41" s="10">
        <f t="shared" si="17"/>
        <v>70</v>
      </c>
      <c r="CT41" s="10">
        <f t="shared" si="18"/>
        <v>81.81818182</v>
      </c>
      <c r="CU41" s="10">
        <f t="shared" si="19"/>
        <v>75</v>
      </c>
      <c r="CV41" s="1">
        <f t="shared" si="20"/>
        <v>2.19</v>
      </c>
      <c r="CW41" s="7">
        <f t="shared" si="21"/>
        <v>48.90909091</v>
      </c>
      <c r="CX41" s="1">
        <v>53.0</v>
      </c>
      <c r="CY41" s="1">
        <v>54.0</v>
      </c>
      <c r="CZ41" s="1">
        <f>100-CZ40</f>
        <v>100</v>
      </c>
      <c r="DA41" s="1">
        <v>4.0</v>
      </c>
      <c r="DB41" s="1">
        <v>0.3</v>
      </c>
      <c r="DC41" s="1">
        <v>0.1</v>
      </c>
      <c r="DD41" s="1">
        <v>0.0</v>
      </c>
      <c r="DE41" s="1">
        <v>0.0</v>
      </c>
      <c r="DF41" s="1"/>
      <c r="DG41" s="1">
        <v>21.0</v>
      </c>
      <c r="DH41" s="1"/>
      <c r="DI41" s="1"/>
      <c r="DJ41" s="1"/>
      <c r="DK41" s="1"/>
      <c r="DL41" s="1"/>
      <c r="DM41" s="1"/>
      <c r="DN41" s="1"/>
      <c r="DO41" s="1">
        <v>3.0</v>
      </c>
      <c r="DP41" s="1" t="s">
        <v>145</v>
      </c>
      <c r="DU41" s="1">
        <v>8.5</v>
      </c>
      <c r="EI41" s="1">
        <v>134.5</v>
      </c>
    </row>
    <row r="42">
      <c r="A42" s="14" t="s">
        <v>192</v>
      </c>
      <c r="B42" s="1">
        <v>10.0</v>
      </c>
      <c r="C42" s="1" t="s">
        <v>140</v>
      </c>
      <c r="D42" s="1">
        <v>26.0</v>
      </c>
      <c r="E42" s="1">
        <v>7.0</v>
      </c>
      <c r="F42" s="6">
        <f t="shared" si="1"/>
        <v>78.78787879</v>
      </c>
      <c r="G42" s="1" t="s">
        <v>180</v>
      </c>
      <c r="H42" s="1">
        <v>6.5</v>
      </c>
      <c r="I42" s="1">
        <v>7.0</v>
      </c>
      <c r="J42" s="1">
        <v>0.0</v>
      </c>
      <c r="K42" s="1">
        <v>13.0</v>
      </c>
      <c r="L42" s="1">
        <v>5.0</v>
      </c>
      <c r="M42" s="6">
        <f t="shared" si="2"/>
        <v>72.22222222</v>
      </c>
      <c r="N42" s="7">
        <f t="shared" si="3"/>
        <v>4.55</v>
      </c>
      <c r="O42" s="1">
        <v>8.0</v>
      </c>
      <c r="P42" s="1">
        <v>4.0</v>
      </c>
      <c r="Q42" s="1">
        <v>3.0</v>
      </c>
      <c r="R42" s="1">
        <v>1.0</v>
      </c>
      <c r="S42" s="6">
        <f t="shared" si="26"/>
        <v>75</v>
      </c>
      <c r="T42" s="7">
        <f t="shared" si="5"/>
        <v>0.56235</v>
      </c>
      <c r="U42" s="6">
        <v>26.0</v>
      </c>
      <c r="V42" s="6">
        <v>73.0</v>
      </c>
      <c r="W42" s="6">
        <v>38.0</v>
      </c>
      <c r="X42" s="1">
        <v>34.0</v>
      </c>
      <c r="Y42" s="4">
        <v>23.0</v>
      </c>
      <c r="Z42" s="1">
        <v>76.7</v>
      </c>
      <c r="AA42" s="1">
        <v>67.4</v>
      </c>
      <c r="AB42" s="1">
        <v>68.7</v>
      </c>
      <c r="AC42" s="1">
        <v>44.0</v>
      </c>
      <c r="AD42" s="8">
        <f t="shared" si="6"/>
        <v>1.116448326</v>
      </c>
      <c r="AE42" s="1">
        <v>29.0</v>
      </c>
      <c r="AF42" s="1">
        <v>37.0</v>
      </c>
      <c r="AG42" s="1">
        <v>15.0</v>
      </c>
      <c r="AH42" s="1">
        <v>47.0</v>
      </c>
      <c r="AI42" s="1">
        <v>29.0</v>
      </c>
      <c r="AJ42" s="1">
        <v>72.0</v>
      </c>
      <c r="AK42" s="1">
        <v>35.0</v>
      </c>
      <c r="AL42" s="1">
        <f t="shared" si="7"/>
        <v>49</v>
      </c>
      <c r="AM42" s="1">
        <v>26.0</v>
      </c>
      <c r="AN42" s="1">
        <v>54.0</v>
      </c>
      <c r="AO42" s="1">
        <v>58.0</v>
      </c>
      <c r="AP42" s="1">
        <v>9.03</v>
      </c>
      <c r="AQ42" s="1">
        <v>56.0</v>
      </c>
      <c r="AR42" s="9">
        <f t="shared" si="8"/>
        <v>25.59</v>
      </c>
      <c r="AS42" s="1">
        <v>40.0</v>
      </c>
      <c r="AT42" s="1">
        <v>34.62</v>
      </c>
      <c r="AU42" s="1">
        <v>57.0</v>
      </c>
      <c r="AV42" s="7">
        <f t="shared" si="9"/>
        <v>30.9768</v>
      </c>
      <c r="AW42" s="1">
        <v>59.0</v>
      </c>
      <c r="AX42" s="1">
        <f t="shared" si="10"/>
        <v>-2</v>
      </c>
      <c r="AY42" s="1">
        <v>116.2</v>
      </c>
      <c r="AZ42" s="1">
        <v>102.3</v>
      </c>
      <c r="BA42" s="1">
        <f t="shared" si="11"/>
        <v>13.9</v>
      </c>
      <c r="BB42" s="7">
        <f t="shared" si="12"/>
        <v>0.5834212914</v>
      </c>
      <c r="BC42" s="1">
        <v>6.2</v>
      </c>
      <c r="BD42" s="1">
        <v>48.0</v>
      </c>
      <c r="BE42" s="1">
        <v>3.6</v>
      </c>
      <c r="BF42" s="1">
        <v>35.0</v>
      </c>
      <c r="BG42" s="1">
        <f t="shared" si="13"/>
        <v>9.8</v>
      </c>
      <c r="BH42" s="1">
        <v>44.0</v>
      </c>
      <c r="BI42" s="1">
        <v>17.65</v>
      </c>
      <c r="BJ42" s="1">
        <v>56.0</v>
      </c>
      <c r="BK42" s="1">
        <v>7.9</v>
      </c>
      <c r="BL42" s="1">
        <v>15.03</v>
      </c>
      <c r="BM42" s="1">
        <v>29.4</v>
      </c>
      <c r="BN42" s="1">
        <v>21.4</v>
      </c>
      <c r="BO42" s="1">
        <v>1.0</v>
      </c>
      <c r="BR42" s="1">
        <v>1.51</v>
      </c>
      <c r="BS42" s="1">
        <v>10.6</v>
      </c>
      <c r="BT42" s="1">
        <v>23.0</v>
      </c>
      <c r="BU42" s="1">
        <v>7.9</v>
      </c>
      <c r="BV42" s="1">
        <v>35.0</v>
      </c>
      <c r="BW42" s="1">
        <v>5.6</v>
      </c>
      <c r="BX42" s="1">
        <v>33.0</v>
      </c>
      <c r="BY42" s="1">
        <f t="shared" si="14"/>
        <v>-2.3</v>
      </c>
      <c r="BZ42" s="1">
        <v>38.0</v>
      </c>
      <c r="CA42" s="1">
        <f t="shared" si="15"/>
        <v>13.5</v>
      </c>
      <c r="CB42" s="1">
        <v>37.0</v>
      </c>
      <c r="CC42" s="1">
        <v>68.4</v>
      </c>
      <c r="CD42" s="1">
        <v>38.0</v>
      </c>
      <c r="CE42" s="1">
        <v>0.6</v>
      </c>
      <c r="CF42" s="1">
        <v>40.0</v>
      </c>
      <c r="CG42" s="1">
        <v>0.33</v>
      </c>
      <c r="CH42" s="1">
        <v>41.0</v>
      </c>
      <c r="CI42" s="1">
        <v>1.44</v>
      </c>
      <c r="CJ42" s="1">
        <v>6.0</v>
      </c>
      <c r="CK42" s="1">
        <v>6.0</v>
      </c>
      <c r="CL42" s="1">
        <v>2.0</v>
      </c>
      <c r="CM42" s="1">
        <v>0.0</v>
      </c>
      <c r="CN42" s="1">
        <v>8.0</v>
      </c>
      <c r="CO42" s="1">
        <v>1.0</v>
      </c>
      <c r="CP42" s="1">
        <v>9.0</v>
      </c>
      <c r="CQ42" s="1">
        <v>0.0</v>
      </c>
      <c r="CR42" s="10">
        <f t="shared" si="25"/>
        <v>50</v>
      </c>
      <c r="CS42" s="10">
        <f t="shared" si="17"/>
        <v>100</v>
      </c>
      <c r="CT42" s="10">
        <f t="shared" si="18"/>
        <v>88.88888889</v>
      </c>
      <c r="CU42" s="10">
        <f t="shared" si="19"/>
        <v>100</v>
      </c>
      <c r="CV42" s="1">
        <f t="shared" si="20"/>
        <v>5.16</v>
      </c>
      <c r="CW42" s="7">
        <f t="shared" si="21"/>
        <v>80</v>
      </c>
      <c r="CX42" s="1">
        <v>14.0</v>
      </c>
      <c r="CY42" s="1">
        <v>7.0</v>
      </c>
      <c r="CZ42" s="1"/>
      <c r="DA42" s="1"/>
      <c r="DB42" s="1"/>
      <c r="DC42" s="1"/>
      <c r="DD42" s="1"/>
      <c r="DE42" s="1"/>
      <c r="DF42" s="1"/>
      <c r="DG42" s="1">
        <v>49.0</v>
      </c>
      <c r="DH42" s="1"/>
      <c r="DI42" s="1"/>
      <c r="DJ42" s="1"/>
      <c r="DK42" s="1"/>
      <c r="DL42" s="1"/>
      <c r="DM42" s="1"/>
      <c r="DN42" s="1"/>
      <c r="DO42" s="1">
        <v>15.0</v>
      </c>
      <c r="DP42" s="1" t="s">
        <v>145</v>
      </c>
      <c r="DU42" s="1">
        <v>-1.5</v>
      </c>
      <c r="EI42" s="1">
        <v>138.5</v>
      </c>
      <c r="EP42" s="1">
        <v>2.5</v>
      </c>
    </row>
    <row r="43">
      <c r="A43" s="14" t="s">
        <v>193</v>
      </c>
      <c r="B43" s="1">
        <v>13.0</v>
      </c>
      <c r="C43" s="1" t="s">
        <v>140</v>
      </c>
      <c r="D43" s="1">
        <v>27.0</v>
      </c>
      <c r="E43" s="1">
        <v>7.0</v>
      </c>
      <c r="F43" s="6">
        <f t="shared" si="1"/>
        <v>79.41176471</v>
      </c>
      <c r="G43" s="1" t="s">
        <v>194</v>
      </c>
      <c r="H43" s="1">
        <v>1.0</v>
      </c>
      <c r="I43" s="1" t="s">
        <v>134</v>
      </c>
      <c r="J43" s="1">
        <v>1.0</v>
      </c>
      <c r="K43" s="1">
        <v>15.0</v>
      </c>
      <c r="L43" s="1">
        <v>3.0</v>
      </c>
      <c r="M43" s="6">
        <f t="shared" si="2"/>
        <v>83.33333333</v>
      </c>
      <c r="N43" s="7">
        <f t="shared" si="3"/>
        <v>4.333333333</v>
      </c>
      <c r="O43" s="1">
        <v>10.0</v>
      </c>
      <c r="P43" s="1">
        <v>1.0</v>
      </c>
      <c r="Q43" s="1">
        <v>0.0</v>
      </c>
      <c r="R43" s="1">
        <v>1.0</v>
      </c>
      <c r="S43" s="6">
        <f t="shared" si="26"/>
        <v>0</v>
      </c>
      <c r="T43" s="7">
        <f t="shared" si="5"/>
        <v>0.0489</v>
      </c>
      <c r="U43" s="6">
        <v>53.0</v>
      </c>
      <c r="V43" s="6">
        <v>173.0</v>
      </c>
      <c r="W43" s="6">
        <v>53.0</v>
      </c>
      <c r="X43" s="1">
        <v>97.0</v>
      </c>
      <c r="Y43" s="4" t="s">
        <v>134</v>
      </c>
      <c r="Z43" s="1">
        <v>80.5</v>
      </c>
      <c r="AA43" s="1">
        <v>72.5</v>
      </c>
      <c r="AB43" s="1">
        <v>71.7</v>
      </c>
      <c r="AC43" s="1">
        <v>20.0</v>
      </c>
      <c r="AD43" s="8">
        <f t="shared" si="6"/>
        <v>1.122733612</v>
      </c>
      <c r="AE43" s="1">
        <v>22.0</v>
      </c>
      <c r="AF43" s="1">
        <v>34.0</v>
      </c>
      <c r="AG43" s="1">
        <v>55.0</v>
      </c>
      <c r="AH43" s="1">
        <v>44.0</v>
      </c>
      <c r="AI43" s="1">
        <v>61.0</v>
      </c>
      <c r="AJ43" s="1">
        <v>72.0</v>
      </c>
      <c r="AK43" s="1">
        <v>43.0</v>
      </c>
      <c r="AL43" s="1">
        <f t="shared" si="7"/>
        <v>46.6</v>
      </c>
      <c r="AM43" s="1">
        <v>58.0</v>
      </c>
      <c r="AN43" s="1">
        <v>52.0</v>
      </c>
      <c r="AO43" s="1">
        <v>55.0</v>
      </c>
      <c r="AP43" s="1">
        <v>12.94</v>
      </c>
      <c r="AQ43" s="1">
        <v>8.0</v>
      </c>
      <c r="AR43" s="9">
        <f t="shared" si="8"/>
        <v>26.77</v>
      </c>
      <c r="AS43" s="1">
        <v>26.0</v>
      </c>
      <c r="AT43" s="1">
        <v>39.71</v>
      </c>
      <c r="AU43" s="1">
        <v>10.0</v>
      </c>
      <c r="AV43" s="7">
        <f t="shared" si="9"/>
        <v>36.6674</v>
      </c>
      <c r="AW43" s="1">
        <v>7.0</v>
      </c>
      <c r="AX43" s="1">
        <f t="shared" si="10"/>
        <v>3</v>
      </c>
      <c r="AY43" s="1">
        <v>116.7</v>
      </c>
      <c r="AZ43" s="1">
        <v>105.2</v>
      </c>
      <c r="BA43" s="1">
        <f t="shared" si="11"/>
        <v>11.5</v>
      </c>
      <c r="BB43" s="7">
        <f t="shared" si="12"/>
        <v>0.4437497771</v>
      </c>
      <c r="BC43" s="1">
        <v>6.2</v>
      </c>
      <c r="BD43" s="1">
        <v>50.0</v>
      </c>
      <c r="BE43" s="1">
        <v>3.1</v>
      </c>
      <c r="BF43" s="1">
        <v>51.0</v>
      </c>
      <c r="BG43" s="1">
        <f t="shared" si="13"/>
        <v>9.3</v>
      </c>
      <c r="BH43" s="1">
        <v>53.0</v>
      </c>
      <c r="BI43" s="1">
        <v>15.76</v>
      </c>
      <c r="BJ43" s="1">
        <v>20.0</v>
      </c>
      <c r="BK43" s="1">
        <v>9.2</v>
      </c>
      <c r="BL43" s="1">
        <v>13.32</v>
      </c>
      <c r="BM43" s="1">
        <v>34.6</v>
      </c>
      <c r="BN43" s="1">
        <v>16.2</v>
      </c>
      <c r="BO43" s="1">
        <v>52.0</v>
      </c>
      <c r="BR43" s="1">
        <v>1.54</v>
      </c>
      <c r="BS43" s="1">
        <v>13.8</v>
      </c>
      <c r="BT43" s="1">
        <v>37.0</v>
      </c>
      <c r="BU43" s="1">
        <v>7.1</v>
      </c>
      <c r="BV43" s="1">
        <v>41.0</v>
      </c>
      <c r="BW43" s="1">
        <v>0.8</v>
      </c>
      <c r="BX43" s="1">
        <v>60.0</v>
      </c>
      <c r="BY43" s="1">
        <f t="shared" si="14"/>
        <v>-6.3</v>
      </c>
      <c r="BZ43" s="1">
        <v>51.0</v>
      </c>
      <c r="CA43" s="1">
        <f t="shared" si="15"/>
        <v>7.9</v>
      </c>
      <c r="CB43" s="1">
        <v>51.0</v>
      </c>
      <c r="CC43" s="1">
        <v>71.6</v>
      </c>
      <c r="CD43" s="1">
        <v>9.0</v>
      </c>
      <c r="CE43" s="1">
        <v>0.59</v>
      </c>
      <c r="CF43" s="1">
        <v>41.0</v>
      </c>
      <c r="CG43" s="1">
        <v>0.34</v>
      </c>
      <c r="CH43" s="1">
        <v>45.0</v>
      </c>
      <c r="CI43" s="1">
        <v>0.67</v>
      </c>
      <c r="CJ43" s="1">
        <v>0.0</v>
      </c>
      <c r="CK43" s="1">
        <v>1.0</v>
      </c>
      <c r="CL43" s="1">
        <v>1.0</v>
      </c>
      <c r="CM43" s="1">
        <v>2.0</v>
      </c>
      <c r="CN43" s="1">
        <v>11.0</v>
      </c>
      <c r="CO43" s="1">
        <v>4.0</v>
      </c>
      <c r="CP43" s="1">
        <v>14.0</v>
      </c>
      <c r="CQ43" s="1">
        <v>0.0</v>
      </c>
      <c r="CR43" s="10">
        <f t="shared" si="25"/>
        <v>0</v>
      </c>
      <c r="CS43" s="10">
        <f t="shared" si="17"/>
        <v>33.33333333</v>
      </c>
      <c r="CT43" s="10">
        <f t="shared" si="18"/>
        <v>73.33333333</v>
      </c>
      <c r="CU43" s="10">
        <f t="shared" si="19"/>
        <v>100</v>
      </c>
      <c r="CV43" s="1">
        <f t="shared" si="20"/>
        <v>2.5</v>
      </c>
      <c r="CW43" s="7">
        <f t="shared" si="21"/>
        <v>40.66666667</v>
      </c>
      <c r="CX43" s="1">
        <v>52.0</v>
      </c>
      <c r="CY43" s="1">
        <v>58.0</v>
      </c>
      <c r="CZ43" s="1"/>
      <c r="DA43" s="1"/>
      <c r="DB43" s="1"/>
      <c r="DC43" s="1"/>
      <c r="DD43" s="1"/>
      <c r="DE43" s="1"/>
      <c r="DF43" s="1"/>
      <c r="DG43" s="1">
        <v>15.0</v>
      </c>
      <c r="DH43" s="1"/>
      <c r="DI43" s="1"/>
      <c r="DJ43" s="1"/>
      <c r="DK43" s="1"/>
      <c r="DL43" s="1"/>
      <c r="DM43" s="1"/>
      <c r="DN43" s="1"/>
      <c r="DO43" s="1">
        <v>12.0</v>
      </c>
      <c r="DP43" s="1" t="s">
        <v>145</v>
      </c>
      <c r="DU43" s="1">
        <v>10.5</v>
      </c>
      <c r="EI43" s="1">
        <v>168.5</v>
      </c>
    </row>
    <row r="44">
      <c r="A44" s="11" t="s">
        <v>195</v>
      </c>
      <c r="B44" s="1">
        <v>9.0</v>
      </c>
      <c r="C44" s="1" t="s">
        <v>127</v>
      </c>
      <c r="D44" s="1">
        <v>20.0</v>
      </c>
      <c r="E44" s="1">
        <v>14.0</v>
      </c>
      <c r="F44" s="6">
        <f t="shared" si="1"/>
        <v>58.82352941</v>
      </c>
      <c r="G44" s="1" t="s">
        <v>147</v>
      </c>
      <c r="H44" s="1">
        <v>13.3</v>
      </c>
      <c r="I44" s="1">
        <v>3.0</v>
      </c>
      <c r="J44" s="1">
        <v>0.0</v>
      </c>
      <c r="K44" s="1">
        <v>9.0</v>
      </c>
      <c r="L44" s="1">
        <v>9.0</v>
      </c>
      <c r="M44" s="6">
        <f t="shared" si="2"/>
        <v>50</v>
      </c>
      <c r="N44" s="7">
        <f t="shared" si="3"/>
        <v>3.83</v>
      </c>
      <c r="O44" s="1">
        <v>5.0</v>
      </c>
      <c r="P44" s="1">
        <v>9.0</v>
      </c>
      <c r="Q44" s="1">
        <v>3.0</v>
      </c>
      <c r="R44" s="1">
        <v>6.0</v>
      </c>
      <c r="S44" s="6">
        <f t="shared" si="26"/>
        <v>33.33333333</v>
      </c>
      <c r="T44" s="7">
        <f t="shared" si="5"/>
        <v>0.6574333333</v>
      </c>
      <c r="U44" s="6">
        <v>19.0</v>
      </c>
      <c r="V44" s="6">
        <v>32.0</v>
      </c>
      <c r="W44" s="6">
        <v>24.0</v>
      </c>
      <c r="X44" s="1">
        <v>45.0</v>
      </c>
      <c r="Y44" s="4" t="s">
        <v>134</v>
      </c>
      <c r="Z44" s="1">
        <v>75.1</v>
      </c>
      <c r="AA44" s="1">
        <v>71.3</v>
      </c>
      <c r="AB44" s="1">
        <v>69.5</v>
      </c>
      <c r="AC44" s="1">
        <v>38.0</v>
      </c>
      <c r="AD44" s="8">
        <f t="shared" si="6"/>
        <v>1.08057554</v>
      </c>
      <c r="AE44" s="1">
        <v>49.0</v>
      </c>
      <c r="AF44" s="1">
        <v>28.0</v>
      </c>
      <c r="AG44" s="1">
        <v>68.0</v>
      </c>
      <c r="AH44" s="1">
        <v>40.0</v>
      </c>
      <c r="AI44" s="1">
        <v>67.0</v>
      </c>
      <c r="AJ44" s="1">
        <v>71.0</v>
      </c>
      <c r="AK44" s="1">
        <v>58.0</v>
      </c>
      <c r="AL44" s="1">
        <f t="shared" si="7"/>
        <v>42.6</v>
      </c>
      <c r="AM44" s="1">
        <v>68.0</v>
      </c>
      <c r="AN44" s="1">
        <v>46.0</v>
      </c>
      <c r="AO44" s="1">
        <v>50.0</v>
      </c>
      <c r="AP44" s="1">
        <v>17.26</v>
      </c>
      <c r="AQ44" s="1">
        <v>1.0</v>
      </c>
      <c r="AR44" s="9">
        <f t="shared" si="8"/>
        <v>25.43</v>
      </c>
      <c r="AS44" s="1">
        <v>42.0</v>
      </c>
      <c r="AT44" s="1">
        <v>42.69</v>
      </c>
      <c r="AU44" s="1">
        <v>3.0</v>
      </c>
      <c r="AV44" s="7">
        <f t="shared" si="9"/>
        <v>40.8926</v>
      </c>
      <c r="AW44" s="1">
        <v>1.0</v>
      </c>
      <c r="AX44" s="1">
        <f t="shared" si="10"/>
        <v>2</v>
      </c>
      <c r="AY44" s="1">
        <v>113.2</v>
      </c>
      <c r="AZ44" s="1">
        <v>107.6</v>
      </c>
      <c r="BA44" s="1">
        <f t="shared" si="11"/>
        <v>5.6</v>
      </c>
      <c r="BB44" s="7">
        <f t="shared" si="12"/>
        <v>0.4093223058</v>
      </c>
      <c r="BC44" s="1">
        <v>7.1</v>
      </c>
      <c r="BD44" s="1">
        <v>30.0</v>
      </c>
      <c r="BE44" s="1">
        <v>2.9</v>
      </c>
      <c r="BF44" s="1">
        <v>55.0</v>
      </c>
      <c r="BG44" s="1">
        <f t="shared" si="13"/>
        <v>10</v>
      </c>
      <c r="BH44" s="1">
        <v>41.0</v>
      </c>
      <c r="BI44" s="1">
        <v>16.83</v>
      </c>
      <c r="BJ44" s="1">
        <v>42.0</v>
      </c>
      <c r="BK44" s="1">
        <v>7.3</v>
      </c>
      <c r="BL44" s="1">
        <v>12.29</v>
      </c>
      <c r="BM44" s="1">
        <v>31.9</v>
      </c>
      <c r="BN44" s="1">
        <v>19.6</v>
      </c>
      <c r="BO44" s="1">
        <v>7.0</v>
      </c>
      <c r="BR44" s="1">
        <v>1.15</v>
      </c>
      <c r="BS44" s="1">
        <v>17.4</v>
      </c>
      <c r="BT44" s="1">
        <v>25.0</v>
      </c>
      <c r="BU44" s="1">
        <v>8.6</v>
      </c>
      <c r="BV44" s="1">
        <v>27.0</v>
      </c>
      <c r="BW44" s="1">
        <v>6.2</v>
      </c>
      <c r="BX44" s="1">
        <v>27.0</v>
      </c>
      <c r="BY44" s="1">
        <f t="shared" si="14"/>
        <v>-2.4</v>
      </c>
      <c r="BZ44" s="1">
        <v>31.0</v>
      </c>
      <c r="CA44" s="1">
        <f t="shared" si="15"/>
        <v>14.8</v>
      </c>
      <c r="CB44" s="1">
        <v>32.0</v>
      </c>
      <c r="CC44" s="1">
        <v>67.4</v>
      </c>
      <c r="CD44" s="1">
        <v>49.0</v>
      </c>
      <c r="CE44" s="1">
        <v>0.58</v>
      </c>
      <c r="CF44" s="1">
        <v>42.0</v>
      </c>
      <c r="CG44" s="1">
        <v>0.24</v>
      </c>
      <c r="CH44" s="1">
        <v>17.0</v>
      </c>
      <c r="CI44" s="1">
        <v>0.88</v>
      </c>
      <c r="CJ44" s="1">
        <v>7.0</v>
      </c>
      <c r="CK44" s="1">
        <v>7.0</v>
      </c>
      <c r="CL44" s="1">
        <v>6.0</v>
      </c>
      <c r="CM44" s="1">
        <v>3.0</v>
      </c>
      <c r="CN44" s="1">
        <v>2.0</v>
      </c>
      <c r="CO44" s="1">
        <v>4.0</v>
      </c>
      <c r="CP44" s="1">
        <v>5.0</v>
      </c>
      <c r="CQ44" s="1">
        <v>0.0</v>
      </c>
      <c r="CR44" s="10">
        <f t="shared" si="25"/>
        <v>50</v>
      </c>
      <c r="CS44" s="10">
        <f t="shared" si="17"/>
        <v>66.66666667</v>
      </c>
      <c r="CT44" s="10">
        <f t="shared" si="18"/>
        <v>33.33333333</v>
      </c>
      <c r="CU44" s="10">
        <f t="shared" si="19"/>
        <v>100</v>
      </c>
      <c r="CV44" s="1">
        <f t="shared" si="20"/>
        <v>3.57</v>
      </c>
      <c r="CW44" s="7">
        <f t="shared" si="21"/>
        <v>58.33333333</v>
      </c>
      <c r="CX44" s="1">
        <v>42.0</v>
      </c>
      <c r="CY44" s="1">
        <v>49.0</v>
      </c>
      <c r="CZ44" s="1"/>
      <c r="DA44" s="1"/>
      <c r="DB44" s="1"/>
      <c r="DC44" s="1"/>
      <c r="DD44" s="1"/>
      <c r="DE44" s="1"/>
      <c r="DF44" s="1"/>
      <c r="DG44" s="1">
        <v>53.0</v>
      </c>
      <c r="DH44" s="1"/>
      <c r="DI44" s="1"/>
      <c r="DJ44" s="1"/>
      <c r="DK44" s="1"/>
      <c r="DL44" s="1"/>
      <c r="DM44" s="1"/>
      <c r="DN44" s="1"/>
      <c r="DO44" s="1">
        <v>18.0</v>
      </c>
      <c r="DU44" s="1">
        <v>3.0</v>
      </c>
      <c r="EI44" s="1">
        <v>143.5</v>
      </c>
    </row>
    <row r="45">
      <c r="A45" s="17" t="s">
        <v>196</v>
      </c>
      <c r="B45" s="1">
        <v>2.0</v>
      </c>
      <c r="C45" s="1" t="s">
        <v>130</v>
      </c>
      <c r="D45" s="1">
        <v>24.0</v>
      </c>
      <c r="E45" s="1">
        <v>8.0</v>
      </c>
      <c r="F45" s="6">
        <f t="shared" si="1"/>
        <v>75</v>
      </c>
      <c r="G45" s="1" t="s">
        <v>147</v>
      </c>
      <c r="H45" s="1">
        <v>13.3</v>
      </c>
      <c r="I45" s="1">
        <v>3.0</v>
      </c>
      <c r="J45" s="1">
        <v>0.0</v>
      </c>
      <c r="K45" s="1">
        <v>14.0</v>
      </c>
      <c r="L45" s="1">
        <v>4.0</v>
      </c>
      <c r="M45" s="6">
        <f t="shared" si="2"/>
        <v>77.77777778</v>
      </c>
      <c r="N45" s="7">
        <f t="shared" si="3"/>
        <v>5.957777778</v>
      </c>
      <c r="O45" s="1">
        <v>7.0</v>
      </c>
      <c r="P45" s="1">
        <v>10.0</v>
      </c>
      <c r="Q45" s="1">
        <v>6.0</v>
      </c>
      <c r="R45" s="1">
        <v>4.0</v>
      </c>
      <c r="S45" s="6">
        <f t="shared" si="26"/>
        <v>60</v>
      </c>
      <c r="T45" s="7">
        <f t="shared" si="5"/>
        <v>0.89976</v>
      </c>
      <c r="U45" s="6">
        <v>6.0</v>
      </c>
      <c r="V45" s="6">
        <v>5.0</v>
      </c>
      <c r="W45" s="6">
        <v>5.0</v>
      </c>
      <c r="X45" s="1">
        <v>7.0</v>
      </c>
      <c r="Y45" s="4">
        <v>5.0</v>
      </c>
      <c r="Z45" s="1">
        <v>80.1</v>
      </c>
      <c r="AA45" s="1">
        <v>67.9</v>
      </c>
      <c r="AB45" s="1">
        <v>71.9</v>
      </c>
      <c r="AC45" s="1">
        <v>16.0</v>
      </c>
      <c r="AD45" s="8">
        <f t="shared" si="6"/>
        <v>1.114047288</v>
      </c>
      <c r="AE45" s="1">
        <v>30.0</v>
      </c>
      <c r="AF45" s="1">
        <v>35.0</v>
      </c>
      <c r="AG45" s="1">
        <v>42.0</v>
      </c>
      <c r="AH45" s="1">
        <v>45.0</v>
      </c>
      <c r="AI45" s="1">
        <v>52.0</v>
      </c>
      <c r="AJ45" s="1">
        <v>75.0</v>
      </c>
      <c r="AK45" s="1">
        <v>15.0</v>
      </c>
      <c r="AL45" s="1">
        <f t="shared" si="7"/>
        <v>48</v>
      </c>
      <c r="AM45" s="1">
        <v>42.0</v>
      </c>
      <c r="AN45" s="1">
        <v>52.0</v>
      </c>
      <c r="AO45" s="1">
        <v>56.0</v>
      </c>
      <c r="AP45" s="1">
        <v>11.53</v>
      </c>
      <c r="AQ45" s="1">
        <v>26.0</v>
      </c>
      <c r="AR45" s="9">
        <f t="shared" si="8"/>
        <v>27.26</v>
      </c>
      <c r="AS45" s="1">
        <v>20.0</v>
      </c>
      <c r="AT45" s="1">
        <v>38.79</v>
      </c>
      <c r="AU45" s="1">
        <v>17.0</v>
      </c>
      <c r="AV45" s="7">
        <f t="shared" si="9"/>
        <v>35.3294</v>
      </c>
      <c r="AW45" s="1">
        <v>21.0</v>
      </c>
      <c r="AX45" s="1">
        <f t="shared" si="10"/>
        <v>-4</v>
      </c>
      <c r="AY45" s="1">
        <v>115.7</v>
      </c>
      <c r="AZ45" s="1">
        <v>98.1</v>
      </c>
      <c r="BA45" s="1">
        <f t="shared" si="11"/>
        <v>17.6</v>
      </c>
      <c r="BB45" s="7">
        <f t="shared" si="12"/>
        <v>0.7700662706</v>
      </c>
      <c r="BC45" s="1">
        <v>7.9</v>
      </c>
      <c r="BD45" s="1">
        <v>14.0</v>
      </c>
      <c r="BE45" s="1">
        <v>4.7</v>
      </c>
      <c r="BF45" s="1">
        <v>10.0</v>
      </c>
      <c r="BG45" s="1">
        <f t="shared" si="13"/>
        <v>12.6</v>
      </c>
      <c r="BH45" s="1">
        <v>10.0</v>
      </c>
      <c r="BI45" s="1">
        <v>17.5</v>
      </c>
      <c r="BJ45" s="1">
        <v>52.0</v>
      </c>
      <c r="BK45" s="1">
        <v>13.0</v>
      </c>
      <c r="BL45" s="1">
        <v>15.97</v>
      </c>
      <c r="BM45" s="1">
        <v>32.5</v>
      </c>
      <c r="BN45" s="1">
        <v>18.3</v>
      </c>
      <c r="BO45" s="1">
        <v>21.0</v>
      </c>
      <c r="BR45" s="1">
        <v>1.6</v>
      </c>
      <c r="BS45" s="1">
        <v>12.0</v>
      </c>
      <c r="BT45" s="1">
        <v>24.0</v>
      </c>
      <c r="BU45" s="1">
        <v>10.9</v>
      </c>
      <c r="BV45" s="1">
        <v>17.0</v>
      </c>
      <c r="BW45" s="1">
        <v>14.4</v>
      </c>
      <c r="BX45" s="1">
        <v>3.0</v>
      </c>
      <c r="BY45" s="1">
        <f t="shared" si="14"/>
        <v>3.5</v>
      </c>
      <c r="BZ45" s="1">
        <v>6.0</v>
      </c>
      <c r="CA45" s="1">
        <f t="shared" si="15"/>
        <v>25.3</v>
      </c>
      <c r="CB45" s="1">
        <v>6.0</v>
      </c>
      <c r="CC45" s="1">
        <v>70.2</v>
      </c>
      <c r="CD45" s="1">
        <v>20.0</v>
      </c>
      <c r="CE45" s="1">
        <v>0.56</v>
      </c>
      <c r="CF45" s="1">
        <v>43.0</v>
      </c>
      <c r="CG45" s="1">
        <v>0.19</v>
      </c>
      <c r="CH45" s="1">
        <v>9.0</v>
      </c>
      <c r="CI45" s="1">
        <v>1.72</v>
      </c>
      <c r="CJ45" s="1">
        <v>8.0</v>
      </c>
      <c r="CK45" s="1">
        <v>7.0</v>
      </c>
      <c r="CL45" s="1">
        <v>5.0</v>
      </c>
      <c r="CM45" s="1">
        <v>1.0</v>
      </c>
      <c r="CN45" s="1">
        <v>6.0</v>
      </c>
      <c r="CO45" s="1">
        <v>0.0</v>
      </c>
      <c r="CP45" s="1">
        <v>5.0</v>
      </c>
      <c r="CQ45" s="1">
        <v>0.0</v>
      </c>
      <c r="CR45" s="10">
        <f t="shared" si="25"/>
        <v>53.33333333</v>
      </c>
      <c r="CS45" s="10">
        <f t="shared" si="17"/>
        <v>83.33333333</v>
      </c>
      <c r="CT45" s="10">
        <f t="shared" si="18"/>
        <v>100</v>
      </c>
      <c r="CU45" s="10">
        <f t="shared" si="19"/>
        <v>100</v>
      </c>
      <c r="CV45" s="1">
        <f t="shared" si="20"/>
        <v>6.11</v>
      </c>
      <c r="CW45" s="7">
        <f t="shared" si="21"/>
        <v>79.08333333</v>
      </c>
      <c r="CX45" s="1">
        <v>9.0</v>
      </c>
      <c r="CY45" s="1">
        <v>9.0</v>
      </c>
      <c r="CZ45" s="1"/>
      <c r="DA45" s="1"/>
      <c r="DB45" s="1"/>
      <c r="DC45" s="1"/>
      <c r="DD45" s="1"/>
      <c r="DE45" s="1"/>
      <c r="DF45" s="1"/>
      <c r="DG45" s="1">
        <v>93.0</v>
      </c>
      <c r="DH45" s="1"/>
      <c r="DI45" s="1"/>
      <c r="DJ45" s="1"/>
      <c r="DK45" s="1"/>
      <c r="DL45" s="1"/>
      <c r="DM45" s="1"/>
      <c r="DN45" s="1"/>
      <c r="DO45" s="1">
        <v>32.0</v>
      </c>
      <c r="DU45" s="1">
        <v>-18.5</v>
      </c>
      <c r="EI45" s="1">
        <v>128.5</v>
      </c>
    </row>
    <row r="46">
      <c r="A46" s="17" t="s">
        <v>197</v>
      </c>
      <c r="B46" s="1">
        <v>4.0</v>
      </c>
      <c r="C46" s="1" t="s">
        <v>127</v>
      </c>
      <c r="D46" s="1">
        <v>24.0</v>
      </c>
      <c r="E46" s="1">
        <v>8.0</v>
      </c>
      <c r="F46" s="6">
        <f t="shared" si="1"/>
        <v>75</v>
      </c>
      <c r="G46" s="1" t="s">
        <v>154</v>
      </c>
      <c r="H46" s="1">
        <v>10.7</v>
      </c>
      <c r="I46" s="1">
        <v>5.0</v>
      </c>
      <c r="J46" s="1">
        <v>0.0</v>
      </c>
      <c r="K46" s="1">
        <v>15.0</v>
      </c>
      <c r="L46" s="1">
        <v>5.0</v>
      </c>
      <c r="M46" s="6">
        <f t="shared" si="2"/>
        <v>75</v>
      </c>
      <c r="N46" s="7">
        <f t="shared" si="3"/>
        <v>5.355</v>
      </c>
      <c r="O46" s="1">
        <v>7.0</v>
      </c>
      <c r="P46" s="1">
        <v>5.0</v>
      </c>
      <c r="Q46" s="1">
        <v>2.0</v>
      </c>
      <c r="R46" s="1">
        <v>3.0</v>
      </c>
      <c r="S46" s="6">
        <f t="shared" si="26"/>
        <v>40</v>
      </c>
      <c r="T46" s="7">
        <f t="shared" si="5"/>
        <v>0.45314</v>
      </c>
      <c r="U46" s="6">
        <v>35.0</v>
      </c>
      <c r="V46" s="6">
        <v>78.0</v>
      </c>
      <c r="W46" s="6">
        <v>41.0</v>
      </c>
      <c r="X46" s="1">
        <v>10.0</v>
      </c>
      <c r="Y46" s="4">
        <v>11.0</v>
      </c>
      <c r="Z46" s="1">
        <v>80.7</v>
      </c>
      <c r="AA46" s="1">
        <v>67.3</v>
      </c>
      <c r="AB46" s="1">
        <v>69.2</v>
      </c>
      <c r="AC46" s="1">
        <v>40.0</v>
      </c>
      <c r="AD46" s="8">
        <f t="shared" si="6"/>
        <v>1.166184971</v>
      </c>
      <c r="AE46" s="1">
        <v>8.0</v>
      </c>
      <c r="AF46" s="1">
        <v>38.0</v>
      </c>
      <c r="AG46" s="1">
        <v>9.0</v>
      </c>
      <c r="AH46" s="1">
        <v>48.0</v>
      </c>
      <c r="AI46" s="1">
        <v>19.0</v>
      </c>
      <c r="AJ46" s="1">
        <v>73.0</v>
      </c>
      <c r="AK46" s="1">
        <v>29.0</v>
      </c>
      <c r="AL46" s="1">
        <f t="shared" si="7"/>
        <v>50</v>
      </c>
      <c r="AM46" s="1">
        <v>13.0</v>
      </c>
      <c r="AN46" s="1">
        <v>55.0</v>
      </c>
      <c r="AO46" s="1">
        <v>58.0</v>
      </c>
      <c r="AP46" s="1">
        <v>10.55</v>
      </c>
      <c r="AQ46" s="1">
        <v>38.0</v>
      </c>
      <c r="AR46" s="9">
        <f t="shared" si="8"/>
        <v>25.97</v>
      </c>
      <c r="AS46" s="1">
        <v>37.0</v>
      </c>
      <c r="AT46" s="1">
        <v>36.52</v>
      </c>
      <c r="AU46" s="1">
        <v>37.0</v>
      </c>
      <c r="AV46" s="7">
        <f t="shared" si="9"/>
        <v>33.1276</v>
      </c>
      <c r="AW46" s="1">
        <v>38.0</v>
      </c>
      <c r="AX46" s="1">
        <f t="shared" si="10"/>
        <v>-1</v>
      </c>
      <c r="AY46" s="1">
        <v>121.2</v>
      </c>
      <c r="AZ46" s="1">
        <v>101.1</v>
      </c>
      <c r="BA46" s="1">
        <f t="shared" si="11"/>
        <v>20.1</v>
      </c>
      <c r="BB46" s="7">
        <f t="shared" si="12"/>
        <v>0.7221524798</v>
      </c>
      <c r="BC46" s="1">
        <v>6.6</v>
      </c>
      <c r="BD46" s="1">
        <v>40.0</v>
      </c>
      <c r="BE46" s="1">
        <v>3.6</v>
      </c>
      <c r="BF46" s="1">
        <v>34.0</v>
      </c>
      <c r="BG46" s="1">
        <f t="shared" si="13"/>
        <v>10.2</v>
      </c>
      <c r="BH46" s="1">
        <v>37.0</v>
      </c>
      <c r="BI46" s="1">
        <v>15.88</v>
      </c>
      <c r="BJ46" s="1">
        <v>23.0</v>
      </c>
      <c r="BK46" s="1">
        <v>11.8</v>
      </c>
      <c r="BL46" s="1">
        <v>15.45</v>
      </c>
      <c r="BM46" s="1">
        <v>36.3</v>
      </c>
      <c r="BN46" s="1">
        <v>16.1</v>
      </c>
      <c r="BO46" s="1">
        <v>54.0</v>
      </c>
      <c r="BR46" s="1">
        <v>1.62</v>
      </c>
      <c r="BS46" s="1">
        <v>11.9</v>
      </c>
      <c r="BT46" s="1">
        <v>20.0</v>
      </c>
      <c r="BU46" s="1">
        <v>14.6</v>
      </c>
      <c r="BV46" s="1">
        <v>9.0</v>
      </c>
      <c r="BW46" s="1">
        <v>9.0</v>
      </c>
      <c r="BX46" s="1">
        <v>15.0</v>
      </c>
      <c r="BY46" s="1">
        <f t="shared" si="14"/>
        <v>-5.6</v>
      </c>
      <c r="BZ46" s="1">
        <v>8.0</v>
      </c>
      <c r="CA46" s="1">
        <f t="shared" si="15"/>
        <v>23.6</v>
      </c>
      <c r="CB46" s="1">
        <v>8.0</v>
      </c>
      <c r="CC46" s="1">
        <v>68.4</v>
      </c>
      <c r="CD46" s="1">
        <v>39.0</v>
      </c>
      <c r="CE46" s="1">
        <v>0.56</v>
      </c>
      <c r="CF46" s="1">
        <v>44.0</v>
      </c>
      <c r="CG46" s="1">
        <v>0.19</v>
      </c>
      <c r="CH46" s="1">
        <v>8.0</v>
      </c>
      <c r="CI46" s="1">
        <v>1.44</v>
      </c>
      <c r="CJ46" s="1">
        <v>5.0</v>
      </c>
      <c r="CK46" s="1">
        <v>4.0</v>
      </c>
      <c r="CL46" s="1">
        <v>6.0</v>
      </c>
      <c r="CM46" s="1">
        <v>4.0</v>
      </c>
      <c r="CN46" s="1">
        <v>7.0</v>
      </c>
      <c r="CO46" s="1">
        <v>0.0</v>
      </c>
      <c r="CP46" s="1">
        <v>6.0</v>
      </c>
      <c r="CQ46" s="1">
        <v>0.0</v>
      </c>
      <c r="CR46" s="10">
        <f t="shared" si="25"/>
        <v>55.55555556</v>
      </c>
      <c r="CS46" s="10">
        <f t="shared" si="17"/>
        <v>60</v>
      </c>
      <c r="CT46" s="10">
        <f t="shared" si="18"/>
        <v>100</v>
      </c>
      <c r="CU46" s="10">
        <f t="shared" si="19"/>
        <v>100</v>
      </c>
      <c r="CV46" s="1">
        <f t="shared" si="20"/>
        <v>5.02</v>
      </c>
      <c r="CW46" s="7">
        <f t="shared" si="21"/>
        <v>73.44444444</v>
      </c>
      <c r="CX46" s="1">
        <v>16.0</v>
      </c>
      <c r="CY46" s="1">
        <v>21.0</v>
      </c>
      <c r="CZ46" s="1"/>
      <c r="DA46" s="1"/>
      <c r="DB46" s="1"/>
      <c r="DC46" s="1"/>
      <c r="DD46" s="1"/>
      <c r="DE46" s="1"/>
      <c r="DF46" s="1"/>
      <c r="DG46" s="1">
        <v>90.0</v>
      </c>
      <c r="DH46" s="1"/>
      <c r="DI46" s="1"/>
      <c r="DJ46" s="1"/>
      <c r="DK46" s="1"/>
      <c r="DL46" s="1"/>
      <c r="DM46" s="1"/>
      <c r="DN46" s="1"/>
      <c r="DO46" s="1">
        <v>20.0</v>
      </c>
      <c r="DU46" s="1">
        <v>-11.5</v>
      </c>
      <c r="EI46" s="1">
        <v>131.5</v>
      </c>
    </row>
    <row r="47">
      <c r="A47" s="14" t="s">
        <v>198</v>
      </c>
      <c r="B47" s="1">
        <v>15.0</v>
      </c>
      <c r="C47" s="1" t="s">
        <v>140</v>
      </c>
      <c r="D47" s="1">
        <v>21.0</v>
      </c>
      <c r="E47" s="1">
        <v>14.0</v>
      </c>
      <c r="F47" s="6">
        <f t="shared" si="1"/>
        <v>60</v>
      </c>
      <c r="G47" s="1" t="s">
        <v>199</v>
      </c>
      <c r="H47" s="1">
        <v>1.0</v>
      </c>
      <c r="I47" s="1" t="s">
        <v>134</v>
      </c>
      <c r="J47" s="1">
        <v>1.0</v>
      </c>
      <c r="K47" s="1">
        <v>10.0</v>
      </c>
      <c r="L47" s="1">
        <v>10.0</v>
      </c>
      <c r="M47" s="6">
        <f t="shared" si="2"/>
        <v>50</v>
      </c>
      <c r="N47" s="7">
        <f t="shared" si="3"/>
        <v>2.6</v>
      </c>
      <c r="O47" s="1">
        <v>5.0</v>
      </c>
      <c r="P47" s="1">
        <v>0.0</v>
      </c>
      <c r="Q47" s="1">
        <v>0.0</v>
      </c>
      <c r="R47" s="1">
        <v>0.0</v>
      </c>
      <c r="S47" s="6">
        <v>0.0</v>
      </c>
      <c r="T47" s="7">
        <f t="shared" si="5"/>
        <v>0</v>
      </c>
      <c r="U47" s="6">
        <v>59.0</v>
      </c>
      <c r="V47" s="6">
        <v>226.0</v>
      </c>
      <c r="W47" s="6">
        <v>55.0</v>
      </c>
      <c r="X47" s="1">
        <v>170.0</v>
      </c>
      <c r="Y47" s="4" t="s">
        <v>134</v>
      </c>
      <c r="Z47" s="1">
        <v>78.6</v>
      </c>
      <c r="AA47" s="1">
        <v>75.4</v>
      </c>
      <c r="AB47" s="1">
        <v>74.4</v>
      </c>
      <c r="AC47" s="1">
        <v>7.0</v>
      </c>
      <c r="AD47" s="8">
        <f t="shared" si="6"/>
        <v>1.056451613</v>
      </c>
      <c r="AE47" s="1">
        <v>57.0</v>
      </c>
      <c r="AF47" s="1">
        <v>32.0</v>
      </c>
      <c r="AG47" s="1">
        <v>65.0</v>
      </c>
      <c r="AH47" s="1">
        <v>45.0</v>
      </c>
      <c r="AI47" s="1">
        <v>57.0</v>
      </c>
      <c r="AJ47" s="1">
        <v>71.0</v>
      </c>
      <c r="AK47" s="1">
        <v>56.0</v>
      </c>
      <c r="AL47" s="1">
        <f t="shared" si="7"/>
        <v>46.3</v>
      </c>
      <c r="AM47" s="1">
        <v>60.0</v>
      </c>
      <c r="AN47" s="1">
        <v>50.0</v>
      </c>
      <c r="AO47" s="1">
        <v>54.0</v>
      </c>
      <c r="AP47" s="1">
        <v>12.36</v>
      </c>
      <c r="AQ47" s="1">
        <v>15.0</v>
      </c>
      <c r="AR47" s="9">
        <f t="shared" si="8"/>
        <v>26.28</v>
      </c>
      <c r="AS47" s="1">
        <v>34.0</v>
      </c>
      <c r="AT47" s="1">
        <v>38.64</v>
      </c>
      <c r="AU47" s="1">
        <v>18.0</v>
      </c>
      <c r="AV47" s="7">
        <f t="shared" si="9"/>
        <v>35.5776</v>
      </c>
      <c r="AW47" s="1">
        <v>17.0</v>
      </c>
      <c r="AX47" s="1">
        <f t="shared" si="10"/>
        <v>1</v>
      </c>
      <c r="AY47" s="1">
        <v>109.3</v>
      </c>
      <c r="AZ47" s="1">
        <v>104.8</v>
      </c>
      <c r="BA47" s="1">
        <f t="shared" si="11"/>
        <v>4.5</v>
      </c>
      <c r="BB47" s="7">
        <f t="shared" si="12"/>
        <v>0.2855781451</v>
      </c>
      <c r="BC47" s="1">
        <v>8.2</v>
      </c>
      <c r="BD47" s="1">
        <v>11.0</v>
      </c>
      <c r="BE47" s="1">
        <v>4.3</v>
      </c>
      <c r="BF47" s="1">
        <v>14.0</v>
      </c>
      <c r="BG47" s="1">
        <f t="shared" si="13"/>
        <v>12.5</v>
      </c>
      <c r="BH47" s="1">
        <v>11.0</v>
      </c>
      <c r="BI47" s="1">
        <v>17.36</v>
      </c>
      <c r="BJ47" s="1">
        <v>50.0</v>
      </c>
      <c r="BK47" s="1">
        <v>12.9</v>
      </c>
      <c r="BL47" s="1">
        <v>16.22</v>
      </c>
      <c r="BM47" s="1">
        <v>35.5</v>
      </c>
      <c r="BN47" s="1">
        <v>20.3</v>
      </c>
      <c r="BO47" s="1">
        <v>3.0</v>
      </c>
      <c r="BR47" s="1">
        <v>1.24</v>
      </c>
      <c r="BS47" s="1">
        <v>13.1</v>
      </c>
      <c r="BT47" s="1">
        <v>28.0</v>
      </c>
      <c r="BU47" s="1">
        <v>1.4</v>
      </c>
      <c r="BV47" s="1">
        <v>56.0</v>
      </c>
      <c r="BW47" s="1">
        <v>-0.7</v>
      </c>
      <c r="BX47" s="1">
        <v>63.0</v>
      </c>
      <c r="BY47" s="1">
        <f t="shared" si="14"/>
        <v>-2.1</v>
      </c>
      <c r="BZ47" s="1">
        <v>62.0</v>
      </c>
      <c r="CA47" s="1">
        <f t="shared" si="15"/>
        <v>0.7</v>
      </c>
      <c r="CB47" s="1">
        <v>62.0</v>
      </c>
      <c r="CC47" s="1">
        <v>73.4</v>
      </c>
      <c r="CD47" s="1">
        <v>8.0</v>
      </c>
      <c r="CE47" s="1">
        <v>0.52</v>
      </c>
      <c r="CF47" s="1">
        <v>45.0</v>
      </c>
      <c r="CG47" s="1">
        <v>0.36</v>
      </c>
      <c r="CH47" s="1">
        <v>49.0</v>
      </c>
      <c r="CI47" s="1">
        <v>-0.36</v>
      </c>
      <c r="CJ47" s="1">
        <v>0.0</v>
      </c>
      <c r="CK47" s="1">
        <v>1.0</v>
      </c>
      <c r="CL47" s="1">
        <v>3.0</v>
      </c>
      <c r="CM47" s="1">
        <v>2.0</v>
      </c>
      <c r="CN47" s="1">
        <v>7.0</v>
      </c>
      <c r="CO47" s="1">
        <v>5.0</v>
      </c>
      <c r="CP47" s="1">
        <v>9.0</v>
      </c>
      <c r="CQ47" s="1">
        <v>6.0</v>
      </c>
      <c r="CR47" s="10">
        <f t="shared" si="25"/>
        <v>0</v>
      </c>
      <c r="CS47" s="10">
        <f t="shared" si="17"/>
        <v>60</v>
      </c>
      <c r="CT47" s="10">
        <f t="shared" si="18"/>
        <v>58.33333333</v>
      </c>
      <c r="CU47" s="10">
        <f t="shared" si="19"/>
        <v>60</v>
      </c>
      <c r="CV47" s="1">
        <f t="shared" si="20"/>
        <v>-0.62</v>
      </c>
      <c r="CW47" s="7">
        <f t="shared" si="21"/>
        <v>38.625</v>
      </c>
      <c r="CX47" s="1">
        <v>61.0</v>
      </c>
      <c r="CY47" s="1">
        <v>59.0</v>
      </c>
      <c r="CZ47" s="1"/>
      <c r="DA47" s="1"/>
      <c r="DB47" s="1"/>
      <c r="DC47" s="1"/>
      <c r="DD47" s="1"/>
      <c r="DE47" s="1"/>
      <c r="DF47" s="1"/>
      <c r="DG47" s="1">
        <v>6.0</v>
      </c>
      <c r="DH47" s="1"/>
      <c r="DI47" s="1"/>
      <c r="DJ47" s="1"/>
      <c r="DK47" s="1"/>
      <c r="DL47" s="1"/>
      <c r="DM47" s="1"/>
      <c r="DN47" s="1"/>
      <c r="DO47" s="1">
        <v>16.0</v>
      </c>
      <c r="DP47" s="1" t="s">
        <v>145</v>
      </c>
      <c r="DU47" s="1">
        <v>20.5</v>
      </c>
      <c r="EB47" s="1">
        <v>5.0</v>
      </c>
      <c r="EI47" s="1">
        <v>159.5</v>
      </c>
      <c r="EP47" s="1">
        <v>2.5</v>
      </c>
    </row>
    <row r="48">
      <c r="A48" s="18" t="s">
        <v>200</v>
      </c>
      <c r="B48" s="1">
        <v>10.0</v>
      </c>
      <c r="C48" s="1" t="s">
        <v>130</v>
      </c>
      <c r="D48" s="1">
        <v>23.0</v>
      </c>
      <c r="E48" s="1">
        <v>10.0</v>
      </c>
      <c r="F48" s="6">
        <f t="shared" si="1"/>
        <v>69.6969697</v>
      </c>
      <c r="G48" s="1" t="s">
        <v>154</v>
      </c>
      <c r="H48" s="1">
        <v>10.7</v>
      </c>
      <c r="I48" s="1">
        <v>5.0</v>
      </c>
      <c r="J48" s="1">
        <v>0.0</v>
      </c>
      <c r="K48" s="1">
        <v>13.0</v>
      </c>
      <c r="L48" s="1">
        <v>7.0</v>
      </c>
      <c r="M48" s="6">
        <f t="shared" si="2"/>
        <v>65</v>
      </c>
      <c r="N48" s="7">
        <f t="shared" si="3"/>
        <v>4.641</v>
      </c>
      <c r="O48" s="1">
        <v>5.0</v>
      </c>
      <c r="P48" s="1">
        <v>4.0</v>
      </c>
      <c r="Q48" s="1">
        <v>1.0</v>
      </c>
      <c r="R48" s="1">
        <v>3.0</v>
      </c>
      <c r="S48" s="6">
        <f t="shared" ref="S48:S49" si="27">(Q48/P48)*100</f>
        <v>25</v>
      </c>
      <c r="T48" s="7">
        <f t="shared" si="5"/>
        <v>0.31785</v>
      </c>
      <c r="U48" s="6">
        <v>45.0</v>
      </c>
      <c r="V48" s="6">
        <v>33.0</v>
      </c>
      <c r="W48" s="6">
        <v>26.0</v>
      </c>
      <c r="Y48" s="4" t="s">
        <v>134</v>
      </c>
      <c r="Z48" s="1">
        <v>63.6</v>
      </c>
      <c r="AB48" s="1">
        <v>63.3</v>
      </c>
      <c r="AC48" s="1">
        <v>68.0</v>
      </c>
      <c r="AD48" s="8">
        <f t="shared" si="6"/>
        <v>1.004739336</v>
      </c>
      <c r="AE48" s="1">
        <v>65.0</v>
      </c>
      <c r="AF48" s="1">
        <v>36.0</v>
      </c>
      <c r="AG48" s="1">
        <v>31.0</v>
      </c>
      <c r="AH48" s="1">
        <v>43.0</v>
      </c>
      <c r="AI48" s="1">
        <v>65.0</v>
      </c>
      <c r="AJ48" s="1">
        <v>64.0</v>
      </c>
      <c r="AK48" s="1">
        <v>68.0</v>
      </c>
      <c r="AL48" s="1">
        <f t="shared" si="7"/>
        <v>45.1</v>
      </c>
      <c r="AM48" s="1">
        <v>65.0</v>
      </c>
      <c r="AP48" s="1">
        <v>8.8</v>
      </c>
      <c r="AQ48" s="1">
        <v>57.0</v>
      </c>
      <c r="AR48" s="9">
        <f t="shared" si="8"/>
        <v>24</v>
      </c>
      <c r="AS48" s="1">
        <v>61.0</v>
      </c>
      <c r="AT48" s="1">
        <v>32.8</v>
      </c>
      <c r="AU48" s="1">
        <v>64.0</v>
      </c>
      <c r="AV48" s="7">
        <f t="shared" si="9"/>
        <v>29.456</v>
      </c>
      <c r="AW48" s="1">
        <v>63.0</v>
      </c>
      <c r="AX48" s="1">
        <f t="shared" si="10"/>
        <v>1</v>
      </c>
      <c r="BA48" s="1">
        <f t="shared" si="11"/>
        <v>0</v>
      </c>
      <c r="BB48" s="7">
        <f t="shared" si="12"/>
        <v>0.559724828</v>
      </c>
      <c r="BC48" s="1">
        <v>7.0</v>
      </c>
      <c r="BD48" s="1">
        <v>32.0</v>
      </c>
      <c r="BE48" s="1">
        <v>5.1</v>
      </c>
      <c r="BF48" s="1">
        <v>7.0</v>
      </c>
      <c r="BG48" s="1">
        <f t="shared" si="13"/>
        <v>12.1</v>
      </c>
      <c r="BH48" s="1">
        <v>12.0</v>
      </c>
      <c r="BI48" s="1">
        <v>13.5</v>
      </c>
      <c r="BJ48" s="1">
        <v>4.0</v>
      </c>
      <c r="BN48" s="1">
        <v>13.0</v>
      </c>
      <c r="BO48" s="1">
        <v>68.0</v>
      </c>
      <c r="BU48" s="1">
        <v>0.6</v>
      </c>
      <c r="BV48" s="1">
        <v>62.0</v>
      </c>
      <c r="BW48" s="1">
        <v>10.1</v>
      </c>
      <c r="BX48" s="1">
        <v>11.0</v>
      </c>
      <c r="BY48" s="1">
        <f t="shared" si="14"/>
        <v>9.5</v>
      </c>
      <c r="BZ48" s="1">
        <v>47.0</v>
      </c>
      <c r="CA48" s="1">
        <f t="shared" si="15"/>
        <v>10.7</v>
      </c>
      <c r="CB48" s="1">
        <v>48.0</v>
      </c>
      <c r="CC48" s="1">
        <v>61.9</v>
      </c>
      <c r="CD48" s="1">
        <v>68.0</v>
      </c>
      <c r="CE48" s="1">
        <v>0.52</v>
      </c>
      <c r="CF48" s="1">
        <v>46.0</v>
      </c>
      <c r="CG48" s="1">
        <v>0.3</v>
      </c>
      <c r="CH48" s="1">
        <v>34.0</v>
      </c>
      <c r="CI48" s="1">
        <v>1.18</v>
      </c>
      <c r="CJ48" s="1">
        <v>2.0</v>
      </c>
      <c r="CK48" s="1">
        <v>7.0</v>
      </c>
      <c r="CL48" s="1">
        <v>8.0</v>
      </c>
      <c r="CM48" s="1">
        <v>3.0</v>
      </c>
      <c r="CN48" s="1">
        <v>7.0</v>
      </c>
      <c r="CO48" s="1">
        <v>0.0</v>
      </c>
      <c r="CP48" s="1">
        <v>6.0</v>
      </c>
      <c r="CQ48" s="1">
        <v>0.0</v>
      </c>
      <c r="CR48" s="10">
        <f t="shared" si="25"/>
        <v>22.22222222</v>
      </c>
      <c r="CS48" s="10">
        <f t="shared" si="17"/>
        <v>72.72727273</v>
      </c>
      <c r="CT48" s="10">
        <f t="shared" si="18"/>
        <v>100</v>
      </c>
      <c r="CU48" s="10">
        <f t="shared" si="19"/>
        <v>100</v>
      </c>
      <c r="CV48" s="1">
        <f t="shared" si="20"/>
        <v>3.91</v>
      </c>
      <c r="CW48" s="7">
        <f t="shared" si="21"/>
        <v>65.27777778</v>
      </c>
      <c r="CX48" s="1">
        <v>36.0</v>
      </c>
      <c r="CY48" s="1">
        <v>40.0</v>
      </c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>
        <v>2.0</v>
      </c>
      <c r="DO48" s="1" t="s">
        <v>145</v>
      </c>
      <c r="DP48" s="1" t="s">
        <v>145</v>
      </c>
    </row>
    <row r="49">
      <c r="A49" s="17" t="s">
        <v>201</v>
      </c>
      <c r="B49" s="1">
        <v>6.0</v>
      </c>
      <c r="C49" s="1" t="s">
        <v>140</v>
      </c>
      <c r="D49" s="1">
        <v>21.0</v>
      </c>
      <c r="E49" s="1">
        <v>11.0</v>
      </c>
      <c r="F49" s="6">
        <f t="shared" si="1"/>
        <v>65.625</v>
      </c>
      <c r="G49" s="1" t="s">
        <v>154</v>
      </c>
      <c r="H49" s="1">
        <v>10.7</v>
      </c>
      <c r="I49" s="1">
        <v>5.0</v>
      </c>
      <c r="J49" s="1">
        <v>0.0</v>
      </c>
      <c r="K49" s="1">
        <v>11.0</v>
      </c>
      <c r="L49" s="1">
        <v>9.0</v>
      </c>
      <c r="M49" s="6">
        <f t="shared" si="2"/>
        <v>55</v>
      </c>
      <c r="N49" s="7">
        <f t="shared" si="3"/>
        <v>3.927</v>
      </c>
      <c r="O49" s="1">
        <v>6.0</v>
      </c>
      <c r="P49" s="1">
        <v>4.0</v>
      </c>
      <c r="Q49" s="1">
        <v>2.0</v>
      </c>
      <c r="R49" s="1">
        <v>2.0</v>
      </c>
      <c r="S49" s="6">
        <f t="shared" si="27"/>
        <v>50</v>
      </c>
      <c r="T49" s="7">
        <f t="shared" si="5"/>
        <v>0.4401</v>
      </c>
      <c r="U49" s="6">
        <v>43.0</v>
      </c>
      <c r="V49" s="6">
        <v>24.0</v>
      </c>
      <c r="W49" s="6">
        <v>19.0</v>
      </c>
      <c r="X49" s="1">
        <v>35.0</v>
      </c>
      <c r="Y49" s="4" t="s">
        <v>134</v>
      </c>
      <c r="Z49" s="1">
        <v>77.8</v>
      </c>
      <c r="AA49" s="1">
        <v>70.3</v>
      </c>
      <c r="AB49" s="1">
        <v>69.5</v>
      </c>
      <c r="AC49" s="1">
        <v>37.0</v>
      </c>
      <c r="AD49" s="8">
        <f t="shared" si="6"/>
        <v>1.11942446</v>
      </c>
      <c r="AE49" s="1">
        <v>27.0</v>
      </c>
      <c r="AF49" s="1">
        <v>35.0</v>
      </c>
      <c r="AG49" s="1">
        <v>34.0</v>
      </c>
      <c r="AH49" s="1">
        <v>47.0</v>
      </c>
      <c r="AI49" s="1">
        <v>24.0</v>
      </c>
      <c r="AJ49" s="1">
        <v>78.0</v>
      </c>
      <c r="AK49" s="1">
        <v>3.0</v>
      </c>
      <c r="AL49" s="1">
        <f t="shared" si="7"/>
        <v>49.6</v>
      </c>
      <c r="AM49" s="1">
        <v>18.0</v>
      </c>
      <c r="AN49" s="1">
        <v>54.0</v>
      </c>
      <c r="AO49" s="1">
        <v>58.0</v>
      </c>
      <c r="AP49" s="1">
        <v>9.45</v>
      </c>
      <c r="AQ49" s="1">
        <v>55.0</v>
      </c>
      <c r="AR49" s="9">
        <f t="shared" si="8"/>
        <v>27.58</v>
      </c>
      <c r="AS49" s="1">
        <v>15.0</v>
      </c>
      <c r="AT49" s="1">
        <v>37.03</v>
      </c>
      <c r="AU49" s="1">
        <v>35.0</v>
      </c>
      <c r="AV49" s="7">
        <f t="shared" si="9"/>
        <v>33.0414</v>
      </c>
      <c r="AW49" s="1">
        <v>41.0</v>
      </c>
      <c r="AX49" s="1">
        <f t="shared" si="10"/>
        <v>-6</v>
      </c>
      <c r="AY49" s="1">
        <v>116.9</v>
      </c>
      <c r="AZ49" s="1">
        <v>105.7</v>
      </c>
      <c r="BA49" s="1">
        <f t="shared" si="11"/>
        <v>11.2</v>
      </c>
      <c r="BB49" s="7">
        <f t="shared" si="12"/>
        <v>0.561048855</v>
      </c>
      <c r="BC49" s="1">
        <v>4.6</v>
      </c>
      <c r="BD49" s="1">
        <v>66.0</v>
      </c>
      <c r="BE49" s="1">
        <v>4.0</v>
      </c>
      <c r="BF49" s="1">
        <v>24.0</v>
      </c>
      <c r="BG49" s="1">
        <f t="shared" si="13"/>
        <v>8.6</v>
      </c>
      <c r="BH49" s="1">
        <v>58.0</v>
      </c>
      <c r="BI49" s="1">
        <v>15.58</v>
      </c>
      <c r="BJ49" s="1">
        <v>17.0</v>
      </c>
      <c r="BK49" s="1">
        <v>6.6</v>
      </c>
      <c r="BL49" s="1">
        <v>10.61</v>
      </c>
      <c r="BM49" s="1">
        <v>33.4</v>
      </c>
      <c r="BN49" s="1">
        <v>15.9</v>
      </c>
      <c r="BO49" s="1">
        <v>58.0</v>
      </c>
      <c r="BR49" s="1">
        <v>1.47</v>
      </c>
      <c r="BS49" s="1">
        <v>11.1</v>
      </c>
      <c r="BT49" s="1">
        <v>20.0</v>
      </c>
      <c r="BU49" s="1">
        <v>9.7</v>
      </c>
      <c r="BV49" s="1">
        <v>24.0</v>
      </c>
      <c r="BW49" s="1">
        <v>4.5</v>
      </c>
      <c r="BX49" s="1">
        <v>41.0</v>
      </c>
      <c r="BY49" s="1">
        <f t="shared" si="14"/>
        <v>-5.2</v>
      </c>
      <c r="BZ49" s="1">
        <v>32.0</v>
      </c>
      <c r="CA49" s="1">
        <f t="shared" si="15"/>
        <v>14.2</v>
      </c>
      <c r="CB49" s="1">
        <v>33.0</v>
      </c>
      <c r="CC49" s="1">
        <v>67.9</v>
      </c>
      <c r="CD49" s="1">
        <v>43.0</v>
      </c>
      <c r="CE49" s="1">
        <v>0.5</v>
      </c>
      <c r="CF49" s="1">
        <v>47.0</v>
      </c>
      <c r="CG49" s="1">
        <v>0.25</v>
      </c>
      <c r="CH49" s="1">
        <v>21.0</v>
      </c>
      <c r="CI49" s="1">
        <v>1.06</v>
      </c>
      <c r="CJ49" s="1">
        <v>5.0</v>
      </c>
      <c r="CK49" s="1">
        <v>5.0</v>
      </c>
      <c r="CL49" s="1">
        <v>5.0</v>
      </c>
      <c r="CM49" s="1">
        <v>5.0</v>
      </c>
      <c r="CN49" s="1">
        <v>6.0</v>
      </c>
      <c r="CO49" s="1">
        <v>1.0</v>
      </c>
      <c r="CP49" s="1">
        <v>5.0</v>
      </c>
      <c r="CQ49" s="1">
        <v>0.0</v>
      </c>
      <c r="CR49" s="10">
        <f t="shared" si="25"/>
        <v>50</v>
      </c>
      <c r="CS49" s="10">
        <f t="shared" si="17"/>
        <v>50</v>
      </c>
      <c r="CT49" s="10">
        <f t="shared" si="18"/>
        <v>85.71428571</v>
      </c>
      <c r="CU49" s="10">
        <f t="shared" si="19"/>
        <v>100</v>
      </c>
      <c r="CV49" s="1">
        <f t="shared" si="20"/>
        <v>3.77</v>
      </c>
      <c r="CW49" s="7">
        <f t="shared" si="21"/>
        <v>65.53571429</v>
      </c>
      <c r="CX49" s="1">
        <v>39.0</v>
      </c>
      <c r="CY49" s="1">
        <v>39.0</v>
      </c>
      <c r="CZ49" s="1"/>
      <c r="DA49" s="1"/>
      <c r="DB49" s="1"/>
      <c r="DC49" s="1"/>
      <c r="DD49" s="1"/>
      <c r="DE49" s="1"/>
      <c r="DF49" s="1"/>
      <c r="DG49" s="1">
        <v>53.0</v>
      </c>
      <c r="DH49" s="1"/>
      <c r="DI49" s="1"/>
      <c r="DJ49" s="1"/>
      <c r="DK49" s="1"/>
      <c r="DL49" s="1"/>
      <c r="DM49" s="1"/>
      <c r="DN49" s="1"/>
      <c r="DO49" s="1">
        <v>13.0</v>
      </c>
      <c r="DU49" s="1">
        <v>1.5</v>
      </c>
      <c r="EI49" s="1">
        <v>147.5</v>
      </c>
    </row>
    <row r="50">
      <c r="A50" s="14" t="s">
        <v>202</v>
      </c>
      <c r="B50" s="1">
        <v>13.0</v>
      </c>
      <c r="C50" s="1" t="s">
        <v>127</v>
      </c>
      <c r="D50" s="1">
        <v>28.0</v>
      </c>
      <c r="E50" s="1">
        <v>6.0</v>
      </c>
      <c r="F50" s="6">
        <f t="shared" si="1"/>
        <v>82.35294118</v>
      </c>
      <c r="G50" s="1" t="s">
        <v>203</v>
      </c>
      <c r="H50" s="1">
        <v>1.0</v>
      </c>
      <c r="I50" s="1" t="s">
        <v>134</v>
      </c>
      <c r="J50" s="1">
        <v>1.0</v>
      </c>
      <c r="K50" s="1">
        <v>15.0</v>
      </c>
      <c r="L50" s="1">
        <v>1.0</v>
      </c>
      <c r="M50" s="6">
        <f t="shared" si="2"/>
        <v>93.75</v>
      </c>
      <c r="N50" s="7">
        <f t="shared" si="3"/>
        <v>4.875</v>
      </c>
      <c r="O50" s="1">
        <v>10.0</v>
      </c>
      <c r="P50" s="1">
        <v>0.0</v>
      </c>
      <c r="Q50" s="1">
        <v>0.0</v>
      </c>
      <c r="R50" s="1">
        <v>0.0</v>
      </c>
      <c r="S50" s="6">
        <v>0.0</v>
      </c>
      <c r="T50" s="7">
        <f t="shared" si="5"/>
        <v>0</v>
      </c>
      <c r="U50" s="6">
        <v>57.0</v>
      </c>
      <c r="V50" s="6">
        <v>143.0</v>
      </c>
      <c r="W50" s="6">
        <v>49.0</v>
      </c>
      <c r="X50" s="1">
        <v>102.0</v>
      </c>
      <c r="Y50" s="4" t="s">
        <v>134</v>
      </c>
      <c r="Z50" s="1">
        <v>72.5</v>
      </c>
      <c r="AA50" s="1">
        <v>62.4</v>
      </c>
      <c r="AB50" s="1">
        <v>66.8</v>
      </c>
      <c r="AC50" s="1">
        <v>63.0</v>
      </c>
      <c r="AD50" s="8">
        <f t="shared" si="6"/>
        <v>1.085329341</v>
      </c>
      <c r="AE50" s="1">
        <v>46.0</v>
      </c>
      <c r="AF50" s="1">
        <v>34.0</v>
      </c>
      <c r="AG50" s="1">
        <v>49.0</v>
      </c>
      <c r="AH50" s="1">
        <v>46.0</v>
      </c>
      <c r="AI50" s="1">
        <v>42.0</v>
      </c>
      <c r="AJ50" s="1">
        <v>72.0</v>
      </c>
      <c r="AK50" s="1">
        <v>41.0</v>
      </c>
      <c r="AL50" s="1">
        <f t="shared" si="7"/>
        <v>47.6</v>
      </c>
      <c r="AM50" s="1">
        <v>48.0</v>
      </c>
      <c r="AN50" s="1">
        <v>54.0</v>
      </c>
      <c r="AO50" s="1">
        <v>56.0</v>
      </c>
      <c r="AP50" s="1">
        <v>7.58</v>
      </c>
      <c r="AQ50" s="1">
        <v>67.0</v>
      </c>
      <c r="AR50" s="9">
        <f t="shared" si="8"/>
        <v>27.5</v>
      </c>
      <c r="AS50" s="1">
        <v>16.0</v>
      </c>
      <c r="AT50" s="1">
        <v>35.08</v>
      </c>
      <c r="AU50" s="1">
        <v>53.0</v>
      </c>
      <c r="AV50" s="7">
        <f t="shared" si="9"/>
        <v>30.6976</v>
      </c>
      <c r="AW50" s="1">
        <v>60.0</v>
      </c>
      <c r="AX50" s="1">
        <f t="shared" si="10"/>
        <v>-7</v>
      </c>
      <c r="AY50" s="1">
        <v>112.1</v>
      </c>
      <c r="AZ50" s="1">
        <v>96.6</v>
      </c>
      <c r="BA50" s="1">
        <f t="shared" si="11"/>
        <v>15.5</v>
      </c>
      <c r="BB50" s="7">
        <f t="shared" si="12"/>
        <v>0.5652651115</v>
      </c>
      <c r="BC50" s="1">
        <v>5.9</v>
      </c>
      <c r="BD50" s="1">
        <v>57.0</v>
      </c>
      <c r="BE50" s="1">
        <v>3.9</v>
      </c>
      <c r="BF50" s="1">
        <v>27.0</v>
      </c>
      <c r="BG50" s="1">
        <f t="shared" si="13"/>
        <v>9.8</v>
      </c>
      <c r="BH50" s="1">
        <v>43.0</v>
      </c>
      <c r="BI50" s="1">
        <v>13.75</v>
      </c>
      <c r="BJ50" s="1">
        <v>5.0</v>
      </c>
      <c r="BK50" s="1">
        <v>5.9</v>
      </c>
      <c r="BL50" s="1">
        <v>11.81</v>
      </c>
      <c r="BM50" s="1">
        <v>31.1</v>
      </c>
      <c r="BN50" s="1">
        <v>15.4</v>
      </c>
      <c r="BO50" s="1">
        <v>62.0</v>
      </c>
      <c r="BR50" s="1">
        <v>1.49</v>
      </c>
      <c r="BS50" s="1">
        <v>8.1</v>
      </c>
      <c r="BT50" s="1">
        <v>33.0</v>
      </c>
      <c r="BU50" s="1">
        <v>1.3</v>
      </c>
      <c r="BV50" s="1">
        <v>58.0</v>
      </c>
      <c r="BW50" s="1">
        <v>6.4</v>
      </c>
      <c r="BX50" s="1">
        <v>25.0</v>
      </c>
      <c r="BY50" s="1">
        <f t="shared" si="14"/>
        <v>5.1</v>
      </c>
      <c r="BZ50" s="1">
        <v>53.0</v>
      </c>
      <c r="CA50" s="1">
        <f t="shared" si="15"/>
        <v>7.7</v>
      </c>
      <c r="CB50" s="1">
        <v>52.0</v>
      </c>
      <c r="CC50" s="1">
        <v>65.5</v>
      </c>
      <c r="CD50" s="1">
        <v>64.0</v>
      </c>
      <c r="CE50" s="1">
        <v>0.5</v>
      </c>
      <c r="CF50" s="1">
        <v>48.0</v>
      </c>
      <c r="CG50" s="1">
        <v>0.55</v>
      </c>
      <c r="CH50" s="1">
        <v>67.0</v>
      </c>
      <c r="CI50" s="1">
        <v>0.75</v>
      </c>
      <c r="CJ50" s="1">
        <v>0.0</v>
      </c>
      <c r="CK50" s="1">
        <v>2.0</v>
      </c>
      <c r="CL50" s="1">
        <v>2.0</v>
      </c>
      <c r="CM50" s="1">
        <v>0.0</v>
      </c>
      <c r="CN50" s="1">
        <v>9.0</v>
      </c>
      <c r="CO50" s="1">
        <v>3.0</v>
      </c>
      <c r="CP50" s="1">
        <v>15.0</v>
      </c>
      <c r="CQ50" s="1">
        <v>1.0</v>
      </c>
      <c r="CR50" s="10">
        <f t="shared" si="25"/>
        <v>0</v>
      </c>
      <c r="CS50" s="10">
        <f t="shared" si="17"/>
        <v>100</v>
      </c>
      <c r="CT50" s="10">
        <f t="shared" si="18"/>
        <v>75</v>
      </c>
      <c r="CU50" s="10">
        <f t="shared" si="19"/>
        <v>93.75</v>
      </c>
      <c r="CV50" s="1">
        <f t="shared" si="20"/>
        <v>2.74</v>
      </c>
      <c r="CW50" s="7">
        <f t="shared" si="21"/>
        <v>58.4375</v>
      </c>
      <c r="CX50" s="1">
        <v>48.0</v>
      </c>
      <c r="CY50" s="1">
        <v>48.0</v>
      </c>
      <c r="CZ50" s="1"/>
      <c r="DA50" s="1"/>
      <c r="DB50" s="1"/>
      <c r="DC50" s="1"/>
      <c r="DD50" s="1"/>
      <c r="DE50" s="1"/>
      <c r="DF50" s="1"/>
      <c r="DG50" s="1">
        <v>10.0</v>
      </c>
      <c r="DH50" s="1"/>
      <c r="DI50" s="1"/>
      <c r="DJ50" s="1"/>
      <c r="DK50" s="1"/>
      <c r="DL50" s="1"/>
      <c r="DM50" s="1"/>
      <c r="DN50" s="1"/>
      <c r="DO50" s="1">
        <v>20.0</v>
      </c>
      <c r="DP50" s="1" t="s">
        <v>145</v>
      </c>
      <c r="DU50" s="1">
        <v>11.5</v>
      </c>
      <c r="EI50" s="1">
        <v>131.5</v>
      </c>
    </row>
    <row r="51">
      <c r="A51" s="11" t="s">
        <v>204</v>
      </c>
      <c r="B51" s="1">
        <v>4.0</v>
      </c>
      <c r="C51" s="1" t="s">
        <v>130</v>
      </c>
      <c r="D51" s="1">
        <v>22.0</v>
      </c>
      <c r="E51" s="1">
        <v>10.0</v>
      </c>
      <c r="F51" s="6">
        <f t="shared" si="1"/>
        <v>68.75</v>
      </c>
      <c r="G51" s="1" t="s">
        <v>128</v>
      </c>
      <c r="H51" s="1">
        <v>15.6</v>
      </c>
      <c r="I51" s="1">
        <v>1.0</v>
      </c>
      <c r="J51" s="1">
        <v>0.0</v>
      </c>
      <c r="K51" s="1">
        <v>10.0</v>
      </c>
      <c r="L51" s="1">
        <v>8.0</v>
      </c>
      <c r="M51" s="6">
        <f t="shared" si="2"/>
        <v>55.55555556</v>
      </c>
      <c r="N51" s="7">
        <f t="shared" si="3"/>
        <v>4.511111111</v>
      </c>
      <c r="O51" s="1">
        <v>4.0</v>
      </c>
      <c r="P51" s="1">
        <v>11.0</v>
      </c>
      <c r="Q51" s="1">
        <v>7.0</v>
      </c>
      <c r="R51" s="1">
        <v>4.0</v>
      </c>
      <c r="S51" s="6">
        <f>(Q51/P51)*100</f>
        <v>63.63636364</v>
      </c>
      <c r="T51" s="7">
        <f t="shared" si="5"/>
        <v>0.9943</v>
      </c>
      <c r="U51" s="6">
        <v>1.0</v>
      </c>
      <c r="V51" s="6">
        <v>9.0</v>
      </c>
      <c r="W51" s="6">
        <v>8.0</v>
      </c>
      <c r="X51" s="1">
        <v>20.0</v>
      </c>
      <c r="Y51" s="4">
        <v>16.0</v>
      </c>
      <c r="Z51" s="1">
        <v>75.2</v>
      </c>
      <c r="AA51" s="1">
        <v>68.7</v>
      </c>
      <c r="AB51" s="1">
        <v>71.2</v>
      </c>
      <c r="AC51" s="1">
        <v>25.0</v>
      </c>
      <c r="AD51" s="8">
        <f t="shared" si="6"/>
        <v>1.056179775</v>
      </c>
      <c r="AE51" s="1">
        <v>58.0</v>
      </c>
      <c r="AF51" s="1">
        <v>32.0</v>
      </c>
      <c r="AG51" s="1">
        <v>64.0</v>
      </c>
      <c r="AH51" s="1">
        <v>49.0</v>
      </c>
      <c r="AI51" s="1">
        <v>10.0</v>
      </c>
      <c r="AJ51" s="1">
        <v>72.0</v>
      </c>
      <c r="AK51" s="1">
        <v>44.0</v>
      </c>
      <c r="AL51" s="1">
        <f t="shared" si="7"/>
        <v>48.5</v>
      </c>
      <c r="AM51" s="1">
        <v>34.0</v>
      </c>
      <c r="AN51" s="1">
        <v>54.0</v>
      </c>
      <c r="AO51" s="1">
        <v>57.0</v>
      </c>
      <c r="AP51" s="1">
        <v>8.15</v>
      </c>
      <c r="AQ51" s="1">
        <v>63.0</v>
      </c>
      <c r="AR51" s="9">
        <f t="shared" si="8"/>
        <v>27.88</v>
      </c>
      <c r="AS51" s="1">
        <v>10.0</v>
      </c>
      <c r="AT51" s="1">
        <v>36.03</v>
      </c>
      <c r="AU51" s="1">
        <v>41.0</v>
      </c>
      <c r="AV51" s="7">
        <f t="shared" si="9"/>
        <v>31.6894</v>
      </c>
      <c r="AW51" s="1">
        <v>51.0</v>
      </c>
      <c r="AX51" s="1">
        <f t="shared" si="10"/>
        <v>-10</v>
      </c>
      <c r="AY51" s="1">
        <v>109.5</v>
      </c>
      <c r="AZ51" s="1">
        <v>100.0</v>
      </c>
      <c r="BA51" s="1">
        <f t="shared" si="11"/>
        <v>9.5</v>
      </c>
      <c r="BB51" s="7">
        <f t="shared" si="12"/>
        <v>0.5497773412</v>
      </c>
      <c r="BC51" s="1">
        <v>7.2</v>
      </c>
      <c r="BD51" s="1">
        <v>26.0</v>
      </c>
      <c r="BE51" s="1">
        <v>3.9</v>
      </c>
      <c r="BF51" s="1">
        <v>25.0</v>
      </c>
      <c r="BG51" s="1">
        <f t="shared" si="13"/>
        <v>11.1</v>
      </c>
      <c r="BH51" s="1">
        <v>27.0</v>
      </c>
      <c r="BI51" s="1">
        <v>14.85</v>
      </c>
      <c r="BJ51" s="1">
        <v>10.0</v>
      </c>
      <c r="BK51" s="1">
        <v>12.3</v>
      </c>
      <c r="BL51" s="1">
        <v>13.53</v>
      </c>
      <c r="BM51" s="1">
        <v>38.4</v>
      </c>
      <c r="BN51" s="1">
        <v>16.2</v>
      </c>
      <c r="BO51" s="1">
        <v>51.0</v>
      </c>
      <c r="BR51" s="1">
        <v>1.6</v>
      </c>
      <c r="BS51" s="1">
        <v>8.9</v>
      </c>
      <c r="BT51" s="1">
        <v>15.0</v>
      </c>
      <c r="BU51" s="1">
        <v>7.8</v>
      </c>
      <c r="BV51" s="1">
        <v>36.0</v>
      </c>
      <c r="BW51" s="1">
        <v>10.3</v>
      </c>
      <c r="BX51" s="1">
        <v>10.0</v>
      </c>
      <c r="BY51" s="1">
        <f t="shared" si="14"/>
        <v>2.5</v>
      </c>
      <c r="BZ51" s="1">
        <v>35.0</v>
      </c>
      <c r="CA51" s="1">
        <f t="shared" si="15"/>
        <v>18.1</v>
      </c>
      <c r="CB51" s="1">
        <v>19.0</v>
      </c>
      <c r="CC51" s="1">
        <v>70.3</v>
      </c>
      <c r="CD51" s="1">
        <v>19.0</v>
      </c>
      <c r="CE51" s="1">
        <v>0.48</v>
      </c>
      <c r="CF51" s="1">
        <v>49.0</v>
      </c>
      <c r="CG51" s="1">
        <v>0.42</v>
      </c>
      <c r="CH51" s="1">
        <v>57.0</v>
      </c>
      <c r="CI51" s="1">
        <v>1.48</v>
      </c>
      <c r="CJ51" s="1">
        <v>7.0</v>
      </c>
      <c r="CK51" s="1">
        <v>9.0</v>
      </c>
      <c r="CL51" s="1">
        <v>6.0</v>
      </c>
      <c r="CM51" s="1">
        <v>0.0</v>
      </c>
      <c r="CN51" s="1">
        <v>4.0</v>
      </c>
      <c r="CO51" s="1">
        <v>1.0</v>
      </c>
      <c r="CP51" s="1">
        <v>4.0</v>
      </c>
      <c r="CQ51" s="1">
        <v>0.0</v>
      </c>
      <c r="CR51" s="10">
        <f t="shared" si="25"/>
        <v>43.75</v>
      </c>
      <c r="CS51" s="10">
        <f t="shared" si="17"/>
        <v>100</v>
      </c>
      <c r="CT51" s="10">
        <f t="shared" si="18"/>
        <v>80</v>
      </c>
      <c r="CU51" s="10">
        <f t="shared" si="19"/>
        <v>100</v>
      </c>
      <c r="CV51" s="1">
        <f t="shared" si="20"/>
        <v>5.04</v>
      </c>
      <c r="CW51" s="7">
        <f t="shared" si="21"/>
        <v>75.8125</v>
      </c>
      <c r="CX51" s="1">
        <v>15.0</v>
      </c>
      <c r="CY51" s="1">
        <v>16.0</v>
      </c>
      <c r="CZ51" s="1"/>
      <c r="DA51" s="1"/>
      <c r="DB51" s="1"/>
      <c r="DC51" s="1"/>
      <c r="DD51" s="1"/>
      <c r="DE51" s="1"/>
      <c r="DF51" s="1"/>
      <c r="DG51" s="1">
        <v>81.0</v>
      </c>
      <c r="DH51" s="1"/>
      <c r="DI51" s="1"/>
      <c r="DJ51" s="1"/>
      <c r="DK51" s="1"/>
      <c r="DL51" s="1"/>
      <c r="DM51" s="1"/>
      <c r="DN51" s="1"/>
      <c r="DO51" s="1">
        <v>28.0</v>
      </c>
      <c r="DU51" s="1">
        <v>-8.5</v>
      </c>
      <c r="EI51" s="1">
        <v>149.5</v>
      </c>
      <c r="EP51" s="1">
        <v>2.5</v>
      </c>
    </row>
    <row r="52">
      <c r="A52" s="14" t="s">
        <v>205</v>
      </c>
      <c r="B52" s="1">
        <v>14.0</v>
      </c>
      <c r="C52" s="1" t="s">
        <v>130</v>
      </c>
      <c r="D52" s="1">
        <v>24.0</v>
      </c>
      <c r="E52" s="1">
        <v>10.0</v>
      </c>
      <c r="F52" s="6">
        <f t="shared" si="1"/>
        <v>70.58823529</v>
      </c>
      <c r="G52" s="1" t="s">
        <v>206</v>
      </c>
      <c r="H52" s="1">
        <v>1.0</v>
      </c>
      <c r="I52" s="1" t="s">
        <v>134</v>
      </c>
      <c r="J52" s="1">
        <v>1.0</v>
      </c>
      <c r="K52" s="1">
        <v>13.0</v>
      </c>
      <c r="L52" s="1">
        <v>5.0</v>
      </c>
      <c r="M52" s="6">
        <f t="shared" si="2"/>
        <v>72.22222222</v>
      </c>
      <c r="N52" s="7">
        <f t="shared" si="3"/>
        <v>3.755555556</v>
      </c>
      <c r="O52" s="1">
        <v>6.0</v>
      </c>
      <c r="P52" s="1">
        <v>0.0</v>
      </c>
      <c r="Q52" s="1">
        <v>0.0</v>
      </c>
      <c r="R52" s="1">
        <v>0.0</v>
      </c>
      <c r="S52" s="6">
        <v>0.0</v>
      </c>
      <c r="T52" s="7">
        <f t="shared" si="5"/>
        <v>0</v>
      </c>
      <c r="U52" s="6">
        <v>58.0</v>
      </c>
      <c r="V52" s="6">
        <v>151.0</v>
      </c>
      <c r="W52" s="6">
        <v>50.0</v>
      </c>
      <c r="X52" s="1">
        <v>108.0</v>
      </c>
      <c r="Y52" s="4" t="s">
        <v>134</v>
      </c>
      <c r="Z52" s="1">
        <v>74.0</v>
      </c>
      <c r="AA52" s="1">
        <v>65.9</v>
      </c>
      <c r="AB52" s="1">
        <v>68.5</v>
      </c>
      <c r="AC52" s="1">
        <v>46.0</v>
      </c>
      <c r="AD52" s="8">
        <f t="shared" si="6"/>
        <v>1.080291971</v>
      </c>
      <c r="AE52" s="1">
        <v>51.0</v>
      </c>
      <c r="AF52" s="1">
        <v>33.0</v>
      </c>
      <c r="AG52" s="1">
        <v>58.0</v>
      </c>
      <c r="AH52" s="1">
        <v>46.0</v>
      </c>
      <c r="AI52" s="1">
        <v>41.0</v>
      </c>
      <c r="AJ52" s="1">
        <v>73.0</v>
      </c>
      <c r="AK52" s="1">
        <v>31.0</v>
      </c>
      <c r="AL52" s="1">
        <f t="shared" si="7"/>
        <v>47.5</v>
      </c>
      <c r="AM52" s="1">
        <v>50.0</v>
      </c>
      <c r="AN52" s="1">
        <v>53.0</v>
      </c>
      <c r="AO52" s="1">
        <v>56.0</v>
      </c>
      <c r="AP52" s="1">
        <v>10.41</v>
      </c>
      <c r="AQ52" s="1">
        <v>42.0</v>
      </c>
      <c r="AR52" s="9">
        <f t="shared" si="8"/>
        <v>26.41</v>
      </c>
      <c r="AS52" s="1">
        <v>32.0</v>
      </c>
      <c r="AT52" s="1">
        <v>36.82</v>
      </c>
      <c r="AU52" s="1">
        <v>36.0</v>
      </c>
      <c r="AV52" s="7">
        <f t="shared" si="9"/>
        <v>33.3</v>
      </c>
      <c r="AW52" s="1">
        <v>37.0</v>
      </c>
      <c r="AX52" s="1">
        <f t="shared" si="10"/>
        <v>-1</v>
      </c>
      <c r="AY52" s="1">
        <v>112.1</v>
      </c>
      <c r="AZ52" s="1">
        <v>99.7</v>
      </c>
      <c r="BA52" s="1">
        <f t="shared" si="11"/>
        <v>12.4</v>
      </c>
      <c r="BB52" s="7">
        <f t="shared" si="12"/>
        <v>0.4889917051</v>
      </c>
      <c r="BC52" s="1">
        <v>5.7</v>
      </c>
      <c r="BD52" s="1">
        <v>61.0</v>
      </c>
      <c r="BE52" s="1">
        <v>2.9</v>
      </c>
      <c r="BF52" s="1">
        <v>58.0</v>
      </c>
      <c r="BG52" s="1">
        <f t="shared" si="13"/>
        <v>8.6</v>
      </c>
      <c r="BH52" s="1">
        <v>59.0</v>
      </c>
      <c r="BI52" s="1">
        <v>16.56</v>
      </c>
      <c r="BJ52" s="1">
        <v>36.0</v>
      </c>
      <c r="BK52" s="1">
        <v>8.2</v>
      </c>
      <c r="BL52" s="1">
        <v>13.32</v>
      </c>
      <c r="BM52" s="1">
        <v>31.8</v>
      </c>
      <c r="BN52" s="1">
        <v>17.4</v>
      </c>
      <c r="BO52" s="1">
        <v>32.0</v>
      </c>
      <c r="BR52" s="1">
        <v>1.15</v>
      </c>
      <c r="BS52" s="1">
        <v>10.8</v>
      </c>
      <c r="BT52" s="1">
        <v>23.0</v>
      </c>
      <c r="BU52" s="1">
        <v>1.2</v>
      </c>
      <c r="BV52" s="1">
        <v>59.0</v>
      </c>
      <c r="BW52" s="1">
        <v>4.0</v>
      </c>
      <c r="BX52" s="1">
        <v>48.0</v>
      </c>
      <c r="BY52" s="1">
        <f t="shared" si="14"/>
        <v>2.8</v>
      </c>
      <c r="BZ52" s="1">
        <v>55.0</v>
      </c>
      <c r="CA52" s="1">
        <f t="shared" si="15"/>
        <v>5.2</v>
      </c>
      <c r="CB52" s="1">
        <v>55.0</v>
      </c>
      <c r="CC52" s="1">
        <v>67.8</v>
      </c>
      <c r="CD52" s="1">
        <v>45.0</v>
      </c>
      <c r="CE52" s="1">
        <v>0.48</v>
      </c>
      <c r="CF52" s="1">
        <v>50.0</v>
      </c>
      <c r="CG52" s="1">
        <v>0.29</v>
      </c>
      <c r="CH52" s="1">
        <v>30.0</v>
      </c>
      <c r="CI52" s="1">
        <v>0.28</v>
      </c>
      <c r="CJ52" s="1">
        <v>0.0</v>
      </c>
      <c r="CK52" s="1">
        <v>3.0</v>
      </c>
      <c r="CL52" s="1">
        <v>2.0</v>
      </c>
      <c r="CM52" s="1">
        <v>3.0</v>
      </c>
      <c r="CN52" s="1">
        <v>6.0</v>
      </c>
      <c r="CO52" s="1">
        <v>2.0</v>
      </c>
      <c r="CP52" s="1">
        <v>14.0</v>
      </c>
      <c r="CQ52" s="1">
        <v>2.0</v>
      </c>
      <c r="CR52" s="10">
        <f t="shared" si="25"/>
        <v>0</v>
      </c>
      <c r="CS52" s="10">
        <f t="shared" si="17"/>
        <v>40</v>
      </c>
      <c r="CT52" s="10">
        <f t="shared" si="18"/>
        <v>75</v>
      </c>
      <c r="CU52" s="10">
        <f t="shared" si="19"/>
        <v>87.5</v>
      </c>
      <c r="CV52" s="1">
        <f t="shared" si="20"/>
        <v>1.19</v>
      </c>
      <c r="CW52" s="7">
        <f t="shared" si="21"/>
        <v>41</v>
      </c>
      <c r="CX52" s="1">
        <v>56.0</v>
      </c>
      <c r="CY52" s="1">
        <v>57.0</v>
      </c>
      <c r="CZ52" s="1"/>
      <c r="DA52" s="1"/>
      <c r="DB52" s="1"/>
      <c r="DC52" s="1"/>
      <c r="DD52" s="1"/>
      <c r="DE52" s="1"/>
      <c r="DF52" s="1"/>
      <c r="DG52" s="1">
        <v>10.0</v>
      </c>
      <c r="DH52" s="1"/>
      <c r="DI52" s="1"/>
      <c r="DJ52" s="1"/>
      <c r="DK52" s="1"/>
      <c r="DL52" s="1"/>
      <c r="DM52" s="1"/>
      <c r="DN52" s="1"/>
      <c r="DO52" s="1">
        <v>30.0</v>
      </c>
      <c r="DP52" s="1" t="s">
        <v>145</v>
      </c>
      <c r="DU52" s="1">
        <v>12.5</v>
      </c>
      <c r="EI52" s="1">
        <v>140.5</v>
      </c>
      <c r="EP52" s="1">
        <v>-2.5</v>
      </c>
    </row>
    <row r="53">
      <c r="A53" s="18" t="s">
        <v>207</v>
      </c>
      <c r="B53" s="1">
        <v>16.0</v>
      </c>
      <c r="C53" s="1" t="s">
        <v>140</v>
      </c>
      <c r="D53" s="1">
        <v>18.0</v>
      </c>
      <c r="E53" s="1">
        <v>16.0</v>
      </c>
      <c r="F53" s="6">
        <f t="shared" si="1"/>
        <v>52.94117647</v>
      </c>
      <c r="G53" s="1" t="s">
        <v>208</v>
      </c>
      <c r="H53" s="1">
        <v>1.0</v>
      </c>
      <c r="I53" s="1" t="s">
        <v>134</v>
      </c>
      <c r="J53" s="1">
        <v>1.0</v>
      </c>
      <c r="K53" s="1">
        <v>9.0</v>
      </c>
      <c r="L53" s="1">
        <v>5.0</v>
      </c>
      <c r="M53" s="6">
        <f t="shared" si="2"/>
        <v>64.28571429</v>
      </c>
      <c r="N53" s="7">
        <f t="shared" si="3"/>
        <v>3.342857143</v>
      </c>
      <c r="O53" s="1">
        <v>8.0</v>
      </c>
      <c r="P53" s="1">
        <v>0.0</v>
      </c>
      <c r="Q53" s="1">
        <v>0.0</v>
      </c>
      <c r="R53" s="1">
        <v>0.0</v>
      </c>
      <c r="S53" s="6">
        <v>0.0</v>
      </c>
      <c r="T53" s="7">
        <f t="shared" si="5"/>
        <v>0</v>
      </c>
      <c r="U53" s="6">
        <v>67.0</v>
      </c>
      <c r="V53" s="6">
        <v>339.0</v>
      </c>
      <c r="W53" s="6">
        <v>67.0</v>
      </c>
      <c r="Y53" s="4" t="s">
        <v>134</v>
      </c>
      <c r="Z53" s="1">
        <v>74.7</v>
      </c>
      <c r="AB53" s="1">
        <v>71.9</v>
      </c>
      <c r="AC53" s="1">
        <v>17.0</v>
      </c>
      <c r="AD53" s="8">
        <f t="shared" si="6"/>
        <v>1.038942976</v>
      </c>
      <c r="AE53" s="1">
        <v>62.0</v>
      </c>
      <c r="AF53" s="1">
        <v>37.0</v>
      </c>
      <c r="AG53" s="1">
        <v>16.0</v>
      </c>
      <c r="AH53" s="1">
        <v>46.0</v>
      </c>
      <c r="AI53" s="1">
        <v>38.0</v>
      </c>
      <c r="AJ53" s="1">
        <v>74.0</v>
      </c>
      <c r="AK53" s="1">
        <v>23.0</v>
      </c>
      <c r="AL53" s="1">
        <f t="shared" si="7"/>
        <v>48.9</v>
      </c>
      <c r="AM53" s="1">
        <v>29.0</v>
      </c>
      <c r="AP53" s="1">
        <v>11.2</v>
      </c>
      <c r="AQ53" s="1">
        <v>32.0</v>
      </c>
      <c r="AR53" s="9">
        <f t="shared" si="8"/>
        <v>24.5</v>
      </c>
      <c r="AS53" s="1">
        <v>55.0</v>
      </c>
      <c r="AT53" s="1">
        <v>35.7</v>
      </c>
      <c r="AU53" s="1">
        <v>46.0</v>
      </c>
      <c r="AV53" s="7">
        <f t="shared" si="9"/>
        <v>32.774</v>
      </c>
      <c r="AW53" s="1">
        <v>42.0</v>
      </c>
      <c r="AX53" s="1">
        <f t="shared" si="10"/>
        <v>4</v>
      </c>
      <c r="BA53" s="1">
        <f t="shared" si="11"/>
        <v>0</v>
      </c>
      <c r="BB53" s="7">
        <f t="shared" si="12"/>
        <v>0.3555820421</v>
      </c>
      <c r="BC53" s="1">
        <v>6.4</v>
      </c>
      <c r="BD53" s="1">
        <v>43.0</v>
      </c>
      <c r="BE53" s="1">
        <v>2.8</v>
      </c>
      <c r="BF53" s="1">
        <v>59.0</v>
      </c>
      <c r="BG53" s="1">
        <f t="shared" si="13"/>
        <v>9.2</v>
      </c>
      <c r="BH53" s="1">
        <v>54.0</v>
      </c>
      <c r="BI53" s="1">
        <v>19.1</v>
      </c>
      <c r="BJ53" s="1">
        <v>65.0</v>
      </c>
      <c r="BN53" s="1">
        <v>19.0</v>
      </c>
      <c r="BO53" s="1">
        <v>15.0</v>
      </c>
      <c r="BU53" s="1">
        <v>0.2</v>
      </c>
      <c r="BV53" s="1">
        <v>63.0</v>
      </c>
      <c r="BW53" s="1">
        <v>-5.6</v>
      </c>
      <c r="BX53" s="1">
        <v>67.0</v>
      </c>
      <c r="BY53" s="1">
        <f t="shared" si="14"/>
        <v>-5.8</v>
      </c>
      <c r="BZ53" s="1">
        <v>66.0</v>
      </c>
      <c r="CA53" s="1">
        <f t="shared" si="15"/>
        <v>-5.4</v>
      </c>
      <c r="CB53" s="1">
        <v>66.0</v>
      </c>
      <c r="CC53" s="1">
        <v>69.6</v>
      </c>
      <c r="CD53" s="1">
        <v>27.0</v>
      </c>
      <c r="CE53" s="1">
        <v>0.47</v>
      </c>
      <c r="CF53" s="1">
        <v>51.0</v>
      </c>
      <c r="CG53" s="1">
        <v>0.47</v>
      </c>
      <c r="CH53" s="1">
        <v>63.0</v>
      </c>
      <c r="CI53" s="1">
        <v>-1.03</v>
      </c>
      <c r="CJ53" s="1">
        <v>0.0</v>
      </c>
      <c r="CK53" s="1">
        <v>1.0</v>
      </c>
      <c r="CL53" s="1">
        <v>0.0</v>
      </c>
      <c r="CM53" s="1">
        <v>3.0</v>
      </c>
      <c r="CN53" s="1">
        <v>1.0</v>
      </c>
      <c r="CO53" s="1">
        <v>5.0</v>
      </c>
      <c r="CP53" s="1">
        <v>15.0</v>
      </c>
      <c r="CQ53" s="1">
        <v>7.0</v>
      </c>
      <c r="CR53" s="10">
        <f t="shared" si="25"/>
        <v>0</v>
      </c>
      <c r="CS53" s="10">
        <f t="shared" si="17"/>
        <v>0</v>
      </c>
      <c r="CT53" s="10">
        <f t="shared" si="18"/>
        <v>16.66666667</v>
      </c>
      <c r="CU53" s="10">
        <f t="shared" si="19"/>
        <v>68.18181818</v>
      </c>
      <c r="CV53" s="1">
        <f t="shared" si="20"/>
        <v>-2.55</v>
      </c>
      <c r="CW53" s="7">
        <f t="shared" si="21"/>
        <v>13.97727273</v>
      </c>
      <c r="CX53" s="1">
        <v>67.0</v>
      </c>
      <c r="CY53" s="1">
        <v>67.0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>
        <v>1.0</v>
      </c>
      <c r="DO53" s="1" t="s">
        <v>145</v>
      </c>
      <c r="DP53" s="1" t="s">
        <v>145</v>
      </c>
    </row>
    <row r="54">
      <c r="A54" s="11" t="s">
        <v>209</v>
      </c>
      <c r="B54" s="1">
        <v>11.0</v>
      </c>
      <c r="C54" s="1" t="s">
        <v>136</v>
      </c>
      <c r="D54" s="1">
        <v>24.0</v>
      </c>
      <c r="E54" s="1">
        <v>11.0</v>
      </c>
      <c r="F54" s="6">
        <f t="shared" si="1"/>
        <v>68.57142857</v>
      </c>
      <c r="G54" s="1" t="s">
        <v>159</v>
      </c>
      <c r="H54" s="1">
        <v>3.9</v>
      </c>
      <c r="I54" s="1">
        <v>9.0</v>
      </c>
      <c r="J54" s="1">
        <v>1.0</v>
      </c>
      <c r="K54" s="1">
        <v>10.0</v>
      </c>
      <c r="L54" s="1">
        <v>8.0</v>
      </c>
      <c r="M54" s="6">
        <f t="shared" si="2"/>
        <v>55.55555556</v>
      </c>
      <c r="N54" s="7">
        <f t="shared" si="3"/>
        <v>3.211111111</v>
      </c>
      <c r="O54" s="1">
        <v>9.0</v>
      </c>
      <c r="P54" s="1">
        <v>2.0</v>
      </c>
      <c r="Q54" s="1">
        <v>1.0</v>
      </c>
      <c r="R54" s="1">
        <v>1.0</v>
      </c>
      <c r="S54" s="6">
        <f>(Q54/P54)*100</f>
        <v>50</v>
      </c>
      <c r="T54" s="7">
        <f t="shared" si="5"/>
        <v>0.3097</v>
      </c>
      <c r="U54" s="6">
        <v>47.0</v>
      </c>
      <c r="V54" s="6">
        <v>15.0</v>
      </c>
      <c r="W54" s="6">
        <v>13.0</v>
      </c>
      <c r="X54" s="1">
        <v>83.0</v>
      </c>
      <c r="Y54" s="4" t="s">
        <v>134</v>
      </c>
      <c r="Z54" s="1">
        <v>70.8</v>
      </c>
      <c r="AA54" s="1">
        <v>66.0</v>
      </c>
      <c r="AB54" s="1">
        <v>68.5</v>
      </c>
      <c r="AC54" s="1">
        <v>47.0</v>
      </c>
      <c r="AD54" s="8">
        <f t="shared" si="6"/>
        <v>1.033576642</v>
      </c>
      <c r="AE54" s="1">
        <v>64.0</v>
      </c>
      <c r="AF54" s="1">
        <v>34.0</v>
      </c>
      <c r="AG54" s="1">
        <v>54.0</v>
      </c>
      <c r="AH54" s="1">
        <v>44.0</v>
      </c>
      <c r="AI54" s="1">
        <v>60.0</v>
      </c>
      <c r="AJ54" s="1">
        <v>72.0</v>
      </c>
      <c r="AK54" s="1">
        <v>42.0</v>
      </c>
      <c r="AL54" s="1">
        <f t="shared" si="7"/>
        <v>46.6</v>
      </c>
      <c r="AM54" s="1">
        <v>57.0</v>
      </c>
      <c r="AN54" s="1">
        <v>50.0</v>
      </c>
      <c r="AO54" s="1">
        <v>54.0</v>
      </c>
      <c r="AP54" s="1">
        <v>10.57</v>
      </c>
      <c r="AQ54" s="1">
        <v>37.0</v>
      </c>
      <c r="AR54" s="9">
        <f t="shared" si="8"/>
        <v>24.6</v>
      </c>
      <c r="AS54" s="1">
        <v>54.0</v>
      </c>
      <c r="AT54" s="1">
        <v>35.17</v>
      </c>
      <c r="AU54" s="1">
        <v>51.0</v>
      </c>
      <c r="AV54" s="7">
        <f t="shared" si="9"/>
        <v>32.0834</v>
      </c>
      <c r="AW54" s="1">
        <v>47.0</v>
      </c>
      <c r="AX54" s="1">
        <f t="shared" si="10"/>
        <v>4</v>
      </c>
      <c r="AY54" s="1">
        <v>107.7</v>
      </c>
      <c r="AZ54" s="1">
        <v>100.5</v>
      </c>
      <c r="BA54" s="1">
        <f t="shared" si="11"/>
        <v>7.2</v>
      </c>
      <c r="BB54" s="7">
        <f t="shared" si="12"/>
        <v>0.4833579288</v>
      </c>
      <c r="BC54" s="1">
        <v>7.6</v>
      </c>
      <c r="BD54" s="1">
        <v>18.0</v>
      </c>
      <c r="BE54" s="1">
        <v>4.3</v>
      </c>
      <c r="BF54" s="1">
        <v>15.0</v>
      </c>
      <c r="BG54" s="1">
        <f t="shared" si="13"/>
        <v>11.9</v>
      </c>
      <c r="BH54" s="1">
        <v>17.0</v>
      </c>
      <c r="BI54" s="1">
        <v>17.14</v>
      </c>
      <c r="BJ54" s="1">
        <v>44.0</v>
      </c>
      <c r="BK54" s="1">
        <v>11.8</v>
      </c>
      <c r="BL54" s="1">
        <v>15.49</v>
      </c>
      <c r="BM54" s="1">
        <v>29.8</v>
      </c>
      <c r="BN54" s="1">
        <v>17.1</v>
      </c>
      <c r="BO54" s="1">
        <v>38.0</v>
      </c>
      <c r="BR54" s="1">
        <v>1.14</v>
      </c>
      <c r="BS54" s="1">
        <v>10.3</v>
      </c>
      <c r="BT54" s="1">
        <v>33.0</v>
      </c>
      <c r="BU54" s="1">
        <v>1.1</v>
      </c>
      <c r="BV54" s="1">
        <v>61.0</v>
      </c>
      <c r="BW54" s="1">
        <v>7.1</v>
      </c>
      <c r="BX54" s="1">
        <v>22.0</v>
      </c>
      <c r="BY54" s="1">
        <f t="shared" si="14"/>
        <v>6</v>
      </c>
      <c r="BZ54" s="1">
        <v>50.0</v>
      </c>
      <c r="CA54" s="1">
        <f t="shared" si="15"/>
        <v>8.2</v>
      </c>
      <c r="CB54" s="1">
        <v>50.0</v>
      </c>
      <c r="CC54" s="1">
        <v>68.3</v>
      </c>
      <c r="CD54" s="1">
        <v>40.0</v>
      </c>
      <c r="CE54" s="1">
        <v>0.47</v>
      </c>
      <c r="CF54" s="1">
        <v>52.0</v>
      </c>
      <c r="CG54" s="1">
        <v>0.47</v>
      </c>
      <c r="CH54" s="1">
        <v>62.0</v>
      </c>
      <c r="CI54" s="1">
        <v>0.71</v>
      </c>
      <c r="CJ54" s="1">
        <v>2.0</v>
      </c>
      <c r="CK54" s="1">
        <v>3.0</v>
      </c>
      <c r="CL54" s="1">
        <v>6.0</v>
      </c>
      <c r="CM54" s="1">
        <v>5.0</v>
      </c>
      <c r="CN54" s="1">
        <v>5.0</v>
      </c>
      <c r="CO54" s="1">
        <v>3.0</v>
      </c>
      <c r="CP54" s="1">
        <v>10.0</v>
      </c>
      <c r="CQ54" s="1">
        <v>0.0</v>
      </c>
      <c r="CR54" s="10">
        <f t="shared" si="25"/>
        <v>40</v>
      </c>
      <c r="CS54" s="10">
        <f t="shared" si="17"/>
        <v>54.54545455</v>
      </c>
      <c r="CT54" s="10">
        <f t="shared" si="18"/>
        <v>62.5</v>
      </c>
      <c r="CU54" s="10">
        <f t="shared" si="19"/>
        <v>100</v>
      </c>
      <c r="CV54" s="1">
        <f t="shared" si="20"/>
        <v>2.69</v>
      </c>
      <c r="CW54" s="7">
        <f t="shared" si="21"/>
        <v>58.0625</v>
      </c>
      <c r="CX54" s="1">
        <v>50.0</v>
      </c>
      <c r="CY54" s="1">
        <v>50.0</v>
      </c>
      <c r="CZ54" s="1">
        <f>100-CZ53</f>
        <v>100</v>
      </c>
      <c r="DA54" s="1">
        <v>4.4</v>
      </c>
      <c r="DB54" s="1">
        <v>1.1</v>
      </c>
      <c r="DC54" s="1">
        <v>0.1</v>
      </c>
      <c r="DD54" s="1">
        <v>0.0</v>
      </c>
      <c r="DE54" s="1">
        <v>0.0</v>
      </c>
      <c r="DF54" s="1"/>
      <c r="DG54" s="1">
        <v>26.0</v>
      </c>
      <c r="DH54" s="1"/>
      <c r="DI54" s="1"/>
      <c r="DJ54" s="1"/>
      <c r="DK54" s="1"/>
      <c r="DL54" s="1"/>
      <c r="DM54" s="1"/>
      <c r="DN54" s="1"/>
      <c r="DO54" s="1">
        <v>5.0</v>
      </c>
      <c r="DU54" s="1">
        <v>8.5</v>
      </c>
      <c r="EB54" s="9">
        <f>5</f>
        <v>5</v>
      </c>
      <c r="EI54" s="1">
        <v>140.5</v>
      </c>
      <c r="EP54" s="1">
        <v>2.5</v>
      </c>
    </row>
    <row r="55">
      <c r="A55" s="14" t="s">
        <v>210</v>
      </c>
      <c r="B55" s="1">
        <v>16.0</v>
      </c>
      <c r="C55" s="1" t="s">
        <v>127</v>
      </c>
      <c r="D55" s="1">
        <v>21.0</v>
      </c>
      <c r="E55" s="1">
        <v>13.0</v>
      </c>
      <c r="F55" s="6">
        <f t="shared" si="1"/>
        <v>61.76470588</v>
      </c>
      <c r="G55" s="1" t="s">
        <v>211</v>
      </c>
      <c r="H55" s="1">
        <v>1.0</v>
      </c>
      <c r="I55" s="1" t="s">
        <v>134</v>
      </c>
      <c r="J55" s="1">
        <v>1.0</v>
      </c>
      <c r="K55" s="1">
        <v>6.0</v>
      </c>
      <c r="L55" s="1">
        <v>10.0</v>
      </c>
      <c r="M55" s="6">
        <f t="shared" si="2"/>
        <v>37.5</v>
      </c>
      <c r="N55" s="7">
        <f t="shared" si="3"/>
        <v>1.95</v>
      </c>
      <c r="O55" s="1">
        <v>7.0</v>
      </c>
      <c r="P55" s="1">
        <v>0.0</v>
      </c>
      <c r="Q55" s="1">
        <v>0.0</v>
      </c>
      <c r="R55" s="1">
        <v>0.0</v>
      </c>
      <c r="S55" s="6">
        <v>0.0</v>
      </c>
      <c r="T55" s="7">
        <f t="shared" si="5"/>
        <v>0</v>
      </c>
      <c r="U55" s="6">
        <v>63.0</v>
      </c>
      <c r="V55" s="6">
        <v>258.0</v>
      </c>
      <c r="W55" s="6">
        <v>59.0</v>
      </c>
      <c r="X55" s="1">
        <v>162.0</v>
      </c>
      <c r="Y55" s="4" t="s">
        <v>134</v>
      </c>
      <c r="Z55" s="1">
        <v>75.6</v>
      </c>
      <c r="AA55" s="1">
        <v>67.9</v>
      </c>
      <c r="AB55" s="1">
        <v>68.8</v>
      </c>
      <c r="AC55" s="1">
        <v>42.0</v>
      </c>
      <c r="AD55" s="8">
        <f t="shared" si="6"/>
        <v>1.098837209</v>
      </c>
      <c r="AE55" s="1">
        <v>41.0</v>
      </c>
      <c r="AF55" s="1">
        <v>34.0</v>
      </c>
      <c r="AG55" s="1">
        <v>52.0</v>
      </c>
      <c r="AH55" s="1">
        <v>46.0</v>
      </c>
      <c r="AI55" s="1">
        <v>48.0</v>
      </c>
      <c r="AJ55" s="1">
        <v>68.0</v>
      </c>
      <c r="AK55" s="1">
        <v>66.0</v>
      </c>
      <c r="AL55" s="1">
        <f t="shared" si="7"/>
        <v>46.8</v>
      </c>
      <c r="AM55" s="1">
        <v>56.0</v>
      </c>
      <c r="AN55" s="1">
        <v>50.0</v>
      </c>
      <c r="AO55" s="1">
        <v>54.0</v>
      </c>
      <c r="AP55" s="1">
        <v>13.68</v>
      </c>
      <c r="AQ55" s="1">
        <v>3.0</v>
      </c>
      <c r="AR55" s="9">
        <f t="shared" si="8"/>
        <v>25.29</v>
      </c>
      <c r="AS55" s="1">
        <v>43.0</v>
      </c>
      <c r="AT55" s="1">
        <v>38.97</v>
      </c>
      <c r="AU55" s="1">
        <v>15.0</v>
      </c>
      <c r="AV55" s="7">
        <f t="shared" si="9"/>
        <v>36.4158</v>
      </c>
      <c r="AW55" s="1">
        <v>10.0</v>
      </c>
      <c r="AX55" s="1">
        <f t="shared" si="10"/>
        <v>5</v>
      </c>
      <c r="AY55" s="1">
        <v>118.6</v>
      </c>
      <c r="AZ55" s="1">
        <v>106.7</v>
      </c>
      <c r="BA55" s="1">
        <f t="shared" si="11"/>
        <v>11.9</v>
      </c>
      <c r="BB55" s="7">
        <f t="shared" si="12"/>
        <v>0.398082146</v>
      </c>
      <c r="BC55" s="1">
        <v>7.1</v>
      </c>
      <c r="BD55" s="1">
        <v>31.0</v>
      </c>
      <c r="BE55" s="1">
        <v>2.6</v>
      </c>
      <c r="BF55" s="1">
        <v>60.0</v>
      </c>
      <c r="BG55" s="1">
        <f t="shared" si="13"/>
        <v>9.7</v>
      </c>
      <c r="BH55" s="1">
        <v>48.0</v>
      </c>
      <c r="BI55" s="1">
        <v>18.32</v>
      </c>
      <c r="BJ55" s="1">
        <v>60.0</v>
      </c>
      <c r="BK55" s="1">
        <v>9.5</v>
      </c>
      <c r="BL55" s="1">
        <v>15.09</v>
      </c>
      <c r="BM55" s="1">
        <v>36.9</v>
      </c>
      <c r="BN55" s="1">
        <v>19.6</v>
      </c>
      <c r="BO55" s="1">
        <v>6.0</v>
      </c>
      <c r="BR55" s="1">
        <v>1.03</v>
      </c>
      <c r="BS55" s="1">
        <v>14.5</v>
      </c>
      <c r="BT55" s="1">
        <v>36.0</v>
      </c>
      <c r="BU55" s="1">
        <v>-0.6</v>
      </c>
      <c r="BV55" s="1">
        <v>64.0</v>
      </c>
      <c r="BW55" s="1">
        <v>2.7</v>
      </c>
      <c r="BX55" s="1">
        <v>56.0</v>
      </c>
      <c r="BY55" s="1">
        <f t="shared" si="14"/>
        <v>3.3</v>
      </c>
      <c r="BZ55" s="1">
        <v>60.0</v>
      </c>
      <c r="CA55" s="1">
        <f t="shared" si="15"/>
        <v>2.1</v>
      </c>
      <c r="CB55" s="1">
        <v>60.0</v>
      </c>
      <c r="CC55" s="1">
        <v>69.0</v>
      </c>
      <c r="CD55" s="1">
        <v>31.0</v>
      </c>
      <c r="CE55" s="1">
        <v>0.46</v>
      </c>
      <c r="CF55" s="1">
        <v>53.0</v>
      </c>
      <c r="CG55" s="1">
        <v>0.21</v>
      </c>
      <c r="CH55" s="1">
        <v>12.0</v>
      </c>
      <c r="CI55" s="1">
        <v>-0.55</v>
      </c>
      <c r="CJ55" s="1">
        <v>0.0</v>
      </c>
      <c r="CK55" s="1">
        <v>1.0</v>
      </c>
      <c r="CL55" s="1">
        <v>1.0</v>
      </c>
      <c r="CM55" s="1">
        <v>2.0</v>
      </c>
      <c r="CN55" s="1">
        <v>4.0</v>
      </c>
      <c r="CO55" s="1">
        <v>4.0</v>
      </c>
      <c r="CP55" s="1">
        <v>13.0</v>
      </c>
      <c r="CQ55" s="1">
        <v>6.0</v>
      </c>
      <c r="CR55" s="10">
        <f t="shared" si="25"/>
        <v>0</v>
      </c>
      <c r="CS55" s="10">
        <f t="shared" si="17"/>
        <v>33.33333333</v>
      </c>
      <c r="CT55" s="10">
        <f t="shared" si="18"/>
        <v>50</v>
      </c>
      <c r="CU55" s="10">
        <f t="shared" si="19"/>
        <v>68.42105263</v>
      </c>
      <c r="CV55" s="1">
        <f t="shared" si="20"/>
        <v>-1.06</v>
      </c>
      <c r="CW55" s="7">
        <f t="shared" si="21"/>
        <v>30.67982456</v>
      </c>
      <c r="CX55" s="1">
        <v>63.0</v>
      </c>
      <c r="CY55" s="1">
        <v>61.0</v>
      </c>
      <c r="CZ55" s="1"/>
      <c r="DA55" s="1"/>
      <c r="DB55" s="1"/>
      <c r="DC55" s="1"/>
      <c r="DD55" s="1"/>
      <c r="DE55" s="1"/>
      <c r="DF55" s="1"/>
      <c r="DG55" s="1">
        <v>4.0</v>
      </c>
      <c r="DH55" s="1"/>
      <c r="DI55" s="1"/>
      <c r="DJ55" s="1"/>
      <c r="DK55" s="1"/>
      <c r="DL55" s="1"/>
      <c r="DM55" s="1"/>
      <c r="DN55" s="1"/>
      <c r="DO55" s="1">
        <v>17.0</v>
      </c>
      <c r="DP55" s="1" t="s">
        <v>145</v>
      </c>
      <c r="DU55" s="1">
        <v>23.5</v>
      </c>
      <c r="EI55" s="1">
        <v>129.5</v>
      </c>
    </row>
    <row r="56">
      <c r="A56" s="14" t="s">
        <v>212</v>
      </c>
      <c r="B56" s="1">
        <v>5.0</v>
      </c>
      <c r="C56" s="1" t="s">
        <v>127</v>
      </c>
      <c r="D56" s="1">
        <v>22.0</v>
      </c>
      <c r="E56" s="1">
        <v>13.0</v>
      </c>
      <c r="F56" s="6">
        <f t="shared" si="1"/>
        <v>62.85714286</v>
      </c>
      <c r="G56" s="1" t="s">
        <v>170</v>
      </c>
      <c r="H56" s="1">
        <v>13.5</v>
      </c>
      <c r="I56" s="1">
        <v>2.0</v>
      </c>
      <c r="J56" s="1">
        <v>0.0</v>
      </c>
      <c r="K56" s="1">
        <v>11.0</v>
      </c>
      <c r="L56" s="1">
        <v>9.0</v>
      </c>
      <c r="M56" s="6">
        <f t="shared" si="2"/>
        <v>55</v>
      </c>
      <c r="N56" s="7">
        <f t="shared" si="3"/>
        <v>4.235</v>
      </c>
      <c r="O56" s="1">
        <v>5.0</v>
      </c>
      <c r="P56" s="1">
        <v>9.0</v>
      </c>
      <c r="Q56" s="1">
        <v>3.0</v>
      </c>
      <c r="R56" s="1">
        <v>6.0</v>
      </c>
      <c r="S56" s="6">
        <f t="shared" ref="S56:S64" si="28">(Q56/P56)*100</f>
        <v>33.33333333</v>
      </c>
      <c r="T56" s="7">
        <f t="shared" si="5"/>
        <v>0.6574333333</v>
      </c>
      <c r="U56" s="6">
        <v>17.0</v>
      </c>
      <c r="V56" s="6">
        <v>4.0</v>
      </c>
      <c r="W56" s="6">
        <v>4.0</v>
      </c>
      <c r="X56" s="1">
        <v>18.0</v>
      </c>
      <c r="Y56" s="4" t="s">
        <v>134</v>
      </c>
      <c r="Z56" s="1">
        <v>75.4</v>
      </c>
      <c r="AA56" s="1">
        <v>69.2</v>
      </c>
      <c r="AB56" s="1">
        <v>67.9</v>
      </c>
      <c r="AC56" s="1">
        <v>56.0</v>
      </c>
      <c r="AD56" s="8">
        <f t="shared" si="6"/>
        <v>1.110456554</v>
      </c>
      <c r="AE56" s="1">
        <v>32.0</v>
      </c>
      <c r="AF56" s="1">
        <v>35.0</v>
      </c>
      <c r="AG56" s="1">
        <v>35.0</v>
      </c>
      <c r="AH56" s="1">
        <v>47.0</v>
      </c>
      <c r="AI56" s="1">
        <v>26.0</v>
      </c>
      <c r="AJ56" s="1">
        <v>76.0</v>
      </c>
      <c r="AK56" s="1">
        <v>10.0</v>
      </c>
      <c r="AL56" s="1">
        <f t="shared" si="7"/>
        <v>49.2</v>
      </c>
      <c r="AM56" s="1">
        <v>21.0</v>
      </c>
      <c r="AN56" s="1">
        <v>53.0</v>
      </c>
      <c r="AO56" s="1">
        <v>56.0</v>
      </c>
      <c r="AP56" s="1">
        <v>10.08</v>
      </c>
      <c r="AQ56" s="1">
        <v>46.0</v>
      </c>
      <c r="AR56" s="9">
        <f t="shared" si="8"/>
        <v>24.11</v>
      </c>
      <c r="AS56" s="1">
        <v>59.0</v>
      </c>
      <c r="AT56" s="1">
        <v>34.19</v>
      </c>
      <c r="AU56" s="1">
        <v>60.0</v>
      </c>
      <c r="AV56" s="7">
        <f t="shared" si="9"/>
        <v>31.1034</v>
      </c>
      <c r="AW56" s="1">
        <v>57.0</v>
      </c>
      <c r="AX56" s="1">
        <f t="shared" si="10"/>
        <v>3</v>
      </c>
      <c r="AY56" s="1">
        <v>115.6</v>
      </c>
      <c r="AZ56" s="1">
        <v>106.1</v>
      </c>
      <c r="BA56" s="1">
        <f t="shared" si="11"/>
        <v>9.5</v>
      </c>
      <c r="BB56" s="7">
        <f t="shared" si="12"/>
        <v>0.5378997354</v>
      </c>
      <c r="BC56" s="1">
        <v>6.3</v>
      </c>
      <c r="BD56" s="1">
        <v>46.0</v>
      </c>
      <c r="BE56" s="1">
        <v>1.6</v>
      </c>
      <c r="BF56" s="1">
        <v>68.0</v>
      </c>
      <c r="BG56" s="1">
        <f t="shared" si="13"/>
        <v>7.9</v>
      </c>
      <c r="BH56" s="1">
        <v>68.0</v>
      </c>
      <c r="BI56" s="1">
        <v>16.17</v>
      </c>
      <c r="BJ56" s="1">
        <v>28.0</v>
      </c>
      <c r="BK56" s="1">
        <v>6.0</v>
      </c>
      <c r="BL56" s="1">
        <v>13.33</v>
      </c>
      <c r="BM56" s="1">
        <v>34.3</v>
      </c>
      <c r="BN56" s="1">
        <v>18.2</v>
      </c>
      <c r="BO56" s="1">
        <v>23.0</v>
      </c>
      <c r="BR56" s="1">
        <v>1.32</v>
      </c>
      <c r="BS56" s="1">
        <v>11.8</v>
      </c>
      <c r="BT56" s="1">
        <v>24.0</v>
      </c>
      <c r="BU56" s="1">
        <v>11.8</v>
      </c>
      <c r="BV56" s="1">
        <v>15.0</v>
      </c>
      <c r="BW56" s="1">
        <v>6.0</v>
      </c>
      <c r="BX56" s="1">
        <v>28.0</v>
      </c>
      <c r="BY56" s="1">
        <f t="shared" si="14"/>
        <v>-5.8</v>
      </c>
      <c r="BZ56" s="1">
        <v>19.0</v>
      </c>
      <c r="CA56" s="1">
        <f t="shared" si="15"/>
        <v>17.8</v>
      </c>
      <c r="CB56" s="1">
        <v>20.0</v>
      </c>
      <c r="CC56" s="1">
        <v>66.5</v>
      </c>
      <c r="CD56" s="1">
        <v>57.0</v>
      </c>
      <c r="CE56" s="1">
        <v>0.46</v>
      </c>
      <c r="CF56" s="1">
        <v>54.0</v>
      </c>
      <c r="CG56" s="1">
        <v>0.2</v>
      </c>
      <c r="CH56" s="1">
        <v>11.0</v>
      </c>
      <c r="CI56" s="1">
        <v>1.2</v>
      </c>
      <c r="CJ56" s="1">
        <v>5.0</v>
      </c>
      <c r="CK56" s="1">
        <v>9.0</v>
      </c>
      <c r="CL56" s="1">
        <v>9.0</v>
      </c>
      <c r="CM56" s="1">
        <v>4.0</v>
      </c>
      <c r="CN56" s="1">
        <v>4.0</v>
      </c>
      <c r="CO56" s="1">
        <v>0.0</v>
      </c>
      <c r="CP56" s="1">
        <v>4.0</v>
      </c>
      <c r="CQ56" s="1">
        <v>0.0</v>
      </c>
      <c r="CR56" s="10">
        <f t="shared" si="25"/>
        <v>35.71428571</v>
      </c>
      <c r="CS56" s="10">
        <f t="shared" si="17"/>
        <v>69.23076923</v>
      </c>
      <c r="CT56" s="10">
        <f t="shared" si="18"/>
        <v>100</v>
      </c>
      <c r="CU56" s="10">
        <f t="shared" si="19"/>
        <v>100</v>
      </c>
      <c r="CV56" s="1">
        <f t="shared" si="20"/>
        <v>4.38</v>
      </c>
      <c r="CW56" s="7">
        <f t="shared" si="21"/>
        <v>69.03846154</v>
      </c>
      <c r="CX56" s="1">
        <v>26.0</v>
      </c>
      <c r="CY56" s="1">
        <v>32.0</v>
      </c>
      <c r="CZ56" s="1"/>
      <c r="DA56" s="1"/>
      <c r="DB56" s="1"/>
      <c r="DC56" s="1"/>
      <c r="DD56" s="1"/>
      <c r="DE56" s="1"/>
      <c r="DF56" s="1"/>
      <c r="DG56" s="1">
        <v>68.0</v>
      </c>
      <c r="DH56" s="1"/>
      <c r="DI56" s="1"/>
      <c r="DJ56" s="1"/>
      <c r="DK56" s="1"/>
      <c r="DL56" s="1"/>
      <c r="DM56" s="1"/>
      <c r="DN56" s="1"/>
      <c r="DO56" s="1">
        <v>19.0</v>
      </c>
      <c r="DU56" s="1">
        <v>-5.5</v>
      </c>
      <c r="EI56" s="1">
        <v>143.5</v>
      </c>
    </row>
    <row r="57">
      <c r="A57" s="14" t="s">
        <v>213</v>
      </c>
      <c r="B57" s="1">
        <v>16.0</v>
      </c>
      <c r="C57" s="1" t="s">
        <v>136</v>
      </c>
      <c r="D57" s="1">
        <v>22.0</v>
      </c>
      <c r="E57" s="1">
        <v>12.0</v>
      </c>
      <c r="F57" s="6">
        <f t="shared" si="1"/>
        <v>64.70588235</v>
      </c>
      <c r="G57" s="1" t="s">
        <v>214</v>
      </c>
      <c r="H57" s="1">
        <v>1.0</v>
      </c>
      <c r="I57" s="1" t="s">
        <v>134</v>
      </c>
      <c r="J57" s="1">
        <v>1.0</v>
      </c>
      <c r="K57" s="1">
        <v>11.0</v>
      </c>
      <c r="L57" s="1">
        <v>5.0</v>
      </c>
      <c r="M57" s="6">
        <f t="shared" si="2"/>
        <v>68.75</v>
      </c>
      <c r="N57" s="7">
        <f t="shared" si="3"/>
        <v>3.575</v>
      </c>
      <c r="O57" s="1">
        <v>8.0</v>
      </c>
      <c r="P57" s="1">
        <v>1.0</v>
      </c>
      <c r="Q57" s="1">
        <v>0.0</v>
      </c>
      <c r="R57" s="1">
        <v>1.0</v>
      </c>
      <c r="S57" s="6">
        <f t="shared" si="28"/>
        <v>0</v>
      </c>
      <c r="T57" s="7">
        <f t="shared" si="5"/>
        <v>0.0489</v>
      </c>
      <c r="U57" s="6">
        <v>55.0</v>
      </c>
      <c r="V57" s="6">
        <v>264.0</v>
      </c>
      <c r="W57" s="6">
        <v>60.0</v>
      </c>
      <c r="X57" s="1">
        <v>209.0</v>
      </c>
      <c r="Y57" s="4" t="s">
        <v>134</v>
      </c>
      <c r="Z57" s="1">
        <v>77.5</v>
      </c>
      <c r="AA57" s="1">
        <v>72.6</v>
      </c>
      <c r="AB57" s="1">
        <v>68.3</v>
      </c>
      <c r="AC57" s="1">
        <v>50.0</v>
      </c>
      <c r="AD57" s="8">
        <f t="shared" si="6"/>
        <v>1.134699854</v>
      </c>
      <c r="AE57" s="1">
        <v>19.0</v>
      </c>
      <c r="AF57" s="1">
        <v>37.0</v>
      </c>
      <c r="AG57" s="1">
        <v>14.0</v>
      </c>
      <c r="AH57" s="1">
        <v>47.0</v>
      </c>
      <c r="AI57" s="1">
        <v>25.0</v>
      </c>
      <c r="AJ57" s="1">
        <v>76.0</v>
      </c>
      <c r="AK57" s="1">
        <v>8.0</v>
      </c>
      <c r="AL57" s="1">
        <f t="shared" si="7"/>
        <v>49.8</v>
      </c>
      <c r="AM57" s="1">
        <v>16.0</v>
      </c>
      <c r="AN57" s="1">
        <v>55.0</v>
      </c>
      <c r="AO57" s="1">
        <v>58.0</v>
      </c>
      <c r="AP57" s="1">
        <v>9.77</v>
      </c>
      <c r="AQ57" s="1">
        <v>52.0</v>
      </c>
      <c r="AR57" s="9">
        <f t="shared" si="8"/>
        <v>25.52</v>
      </c>
      <c r="AS57" s="1">
        <v>41.0</v>
      </c>
      <c r="AT57" s="1">
        <v>35.29</v>
      </c>
      <c r="AU57" s="1">
        <v>49.0</v>
      </c>
      <c r="AV57" s="7">
        <f t="shared" si="9"/>
        <v>31.825</v>
      </c>
      <c r="AW57" s="1">
        <v>50.0</v>
      </c>
      <c r="AX57" s="1">
        <f t="shared" si="10"/>
        <v>-1</v>
      </c>
      <c r="AY57" s="1">
        <v>117.0</v>
      </c>
      <c r="AZ57" s="1">
        <v>109.5</v>
      </c>
      <c r="BA57" s="1">
        <f t="shared" si="11"/>
        <v>7.5</v>
      </c>
      <c r="BB57" s="7">
        <f t="shared" si="12"/>
        <v>0.314109075</v>
      </c>
      <c r="BC57" s="1">
        <v>5.2</v>
      </c>
      <c r="BD57" s="1">
        <v>64.0</v>
      </c>
      <c r="BE57" s="1">
        <v>3.0</v>
      </c>
      <c r="BF57" s="1">
        <v>54.0</v>
      </c>
      <c r="BG57" s="1">
        <f t="shared" si="13"/>
        <v>8.2</v>
      </c>
      <c r="BH57" s="1">
        <v>61.0</v>
      </c>
      <c r="BI57" s="1">
        <v>14.66</v>
      </c>
      <c r="BJ57" s="1">
        <v>8.0</v>
      </c>
      <c r="BK57" s="1">
        <v>10.0</v>
      </c>
      <c r="BL57" s="1">
        <v>11.43</v>
      </c>
      <c r="BM57" s="1">
        <v>31.5</v>
      </c>
      <c r="BN57" s="1">
        <v>16.8</v>
      </c>
      <c r="BO57" s="1">
        <v>44.0</v>
      </c>
      <c r="BR57" s="1">
        <v>1.27</v>
      </c>
      <c r="BS57" s="1">
        <v>10.3</v>
      </c>
      <c r="BT57" s="1">
        <v>17.0</v>
      </c>
      <c r="BU57" s="1">
        <v>4.1</v>
      </c>
      <c r="BV57" s="1">
        <v>52.0</v>
      </c>
      <c r="BW57" s="1">
        <v>-6.5</v>
      </c>
      <c r="BX57" s="1">
        <v>68.0</v>
      </c>
      <c r="BY57" s="1">
        <f t="shared" si="14"/>
        <v>-10.6</v>
      </c>
      <c r="BZ57" s="1">
        <v>64.0</v>
      </c>
      <c r="CA57" s="1">
        <f t="shared" si="15"/>
        <v>-2.4</v>
      </c>
      <c r="CB57" s="1">
        <v>64.0</v>
      </c>
      <c r="CC57" s="1">
        <v>67.4</v>
      </c>
      <c r="CD57" s="1">
        <v>50.0</v>
      </c>
      <c r="CE57" s="1">
        <v>0.45</v>
      </c>
      <c r="CF57" s="1">
        <v>55.0</v>
      </c>
      <c r="CG57" s="1">
        <v>0.45</v>
      </c>
      <c r="CH57" s="1">
        <v>60.0</v>
      </c>
      <c r="CI57" s="1">
        <v>-0.48</v>
      </c>
      <c r="CJ57" s="1">
        <v>1.0</v>
      </c>
      <c r="CK57" s="1">
        <v>2.0</v>
      </c>
      <c r="CL57" s="1">
        <v>0.0</v>
      </c>
      <c r="CM57" s="1">
        <v>2.0</v>
      </c>
      <c r="CN57" s="1">
        <v>1.0</v>
      </c>
      <c r="CO57" s="1">
        <v>0.0</v>
      </c>
      <c r="CP57" s="1">
        <v>17.0</v>
      </c>
      <c r="CQ57" s="1">
        <v>8.0</v>
      </c>
      <c r="CR57" s="10">
        <f t="shared" si="25"/>
        <v>33.33333333</v>
      </c>
      <c r="CS57" s="10">
        <f t="shared" si="17"/>
        <v>0</v>
      </c>
      <c r="CT57" s="10">
        <f t="shared" si="18"/>
        <v>100</v>
      </c>
      <c r="CU57" s="10">
        <f t="shared" si="19"/>
        <v>68</v>
      </c>
      <c r="CV57" s="1">
        <f t="shared" si="20"/>
        <v>-0.68</v>
      </c>
      <c r="CW57" s="7">
        <f t="shared" si="21"/>
        <v>44.36666667</v>
      </c>
      <c r="CX57" s="1">
        <v>62.0</v>
      </c>
      <c r="CY57" s="1">
        <v>56.0</v>
      </c>
      <c r="CZ57" s="1">
        <v>0.5</v>
      </c>
      <c r="DA57" s="1">
        <v>0.5</v>
      </c>
      <c r="DB57" s="1">
        <v>0.1</v>
      </c>
      <c r="DC57" s="1">
        <v>0.0</v>
      </c>
      <c r="DD57" s="1">
        <v>0.0</v>
      </c>
      <c r="DE57" s="1">
        <v>0.0</v>
      </c>
      <c r="DF57" s="1"/>
      <c r="DG57" s="1">
        <v>3.0</v>
      </c>
      <c r="DH57" s="1"/>
      <c r="DI57" s="1"/>
      <c r="DJ57" s="1"/>
      <c r="DK57" s="1"/>
      <c r="DL57" s="1"/>
      <c r="DM57" s="1"/>
      <c r="DN57" s="1"/>
      <c r="DO57" s="1">
        <v>1.0</v>
      </c>
      <c r="DP57" s="1" t="s">
        <v>145</v>
      </c>
      <c r="DU57" s="9">
        <f>26.5</f>
        <v>26.5</v>
      </c>
      <c r="EI57" s="1">
        <v>144.0</v>
      </c>
    </row>
    <row r="58">
      <c r="A58" s="11" t="s">
        <v>215</v>
      </c>
      <c r="B58" s="1">
        <v>11.0</v>
      </c>
      <c r="C58" s="1" t="s">
        <v>130</v>
      </c>
      <c r="D58" s="1">
        <v>23.0</v>
      </c>
      <c r="E58" s="1">
        <v>11.0</v>
      </c>
      <c r="F58" s="6">
        <f t="shared" si="1"/>
        <v>67.64705882</v>
      </c>
      <c r="G58" s="1" t="s">
        <v>142</v>
      </c>
      <c r="H58" s="1">
        <v>10.3</v>
      </c>
      <c r="I58" s="1">
        <v>6.0</v>
      </c>
      <c r="J58" s="1">
        <v>1.0</v>
      </c>
      <c r="K58" s="1">
        <v>12.0</v>
      </c>
      <c r="L58" s="1">
        <v>8.0</v>
      </c>
      <c r="M58" s="6">
        <f t="shared" si="2"/>
        <v>60</v>
      </c>
      <c r="N58" s="7">
        <f t="shared" si="3"/>
        <v>4.236</v>
      </c>
      <c r="O58" s="1">
        <v>7.0</v>
      </c>
      <c r="P58" s="1">
        <v>4.0</v>
      </c>
      <c r="Q58" s="1">
        <v>1.0</v>
      </c>
      <c r="R58" s="1">
        <v>3.0</v>
      </c>
      <c r="S58" s="6">
        <f t="shared" si="28"/>
        <v>25</v>
      </c>
      <c r="T58" s="7">
        <f t="shared" si="5"/>
        <v>0.31785</v>
      </c>
      <c r="U58" s="6">
        <v>46.0</v>
      </c>
      <c r="V58" s="6">
        <v>69.0</v>
      </c>
      <c r="W58" s="6">
        <v>36.0</v>
      </c>
      <c r="X58" s="1">
        <v>59.0</v>
      </c>
      <c r="Y58" s="4" t="s">
        <v>134</v>
      </c>
      <c r="Z58" s="1">
        <v>75.3</v>
      </c>
      <c r="AA58" s="1">
        <v>71.9</v>
      </c>
      <c r="AB58" s="1">
        <v>70.5</v>
      </c>
      <c r="AC58" s="1">
        <v>33.0</v>
      </c>
      <c r="AD58" s="8">
        <f t="shared" si="6"/>
        <v>1.068085106</v>
      </c>
      <c r="AE58" s="1">
        <v>55.0</v>
      </c>
      <c r="AF58" s="1">
        <v>34.0</v>
      </c>
      <c r="AG58" s="1">
        <v>51.0</v>
      </c>
      <c r="AH58" s="1">
        <v>46.0</v>
      </c>
      <c r="AI58" s="1">
        <v>44.0</v>
      </c>
      <c r="AJ58" s="1">
        <v>71.0</v>
      </c>
      <c r="AK58" s="1">
        <v>50.0</v>
      </c>
      <c r="AL58" s="1">
        <f t="shared" si="7"/>
        <v>47.4</v>
      </c>
      <c r="AM58" s="1">
        <v>54.0</v>
      </c>
      <c r="AN58" s="1">
        <v>52.0</v>
      </c>
      <c r="AO58" s="1">
        <v>55.0</v>
      </c>
      <c r="AP58" s="1">
        <v>9.94</v>
      </c>
      <c r="AQ58" s="1">
        <v>49.0</v>
      </c>
      <c r="AR58" s="9">
        <f t="shared" si="8"/>
        <v>24.27</v>
      </c>
      <c r="AS58" s="1">
        <v>58.0</v>
      </c>
      <c r="AT58" s="1">
        <v>34.21</v>
      </c>
      <c r="AU58" s="1">
        <v>59.0</v>
      </c>
      <c r="AV58" s="7">
        <f t="shared" si="9"/>
        <v>31.0574</v>
      </c>
      <c r="AW58" s="1">
        <v>58.0</v>
      </c>
      <c r="AX58" s="1">
        <f t="shared" si="10"/>
        <v>1</v>
      </c>
      <c r="AY58" s="1">
        <v>111.6</v>
      </c>
      <c r="AZ58" s="1">
        <v>106.5</v>
      </c>
      <c r="BA58" s="1">
        <f t="shared" si="11"/>
        <v>5.1</v>
      </c>
      <c r="BB58" s="7">
        <f t="shared" si="12"/>
        <v>0.3739390744</v>
      </c>
      <c r="BC58" s="1">
        <v>7.2</v>
      </c>
      <c r="BD58" s="1">
        <v>27.0</v>
      </c>
      <c r="BE58" s="1">
        <v>3.6</v>
      </c>
      <c r="BF58" s="1">
        <v>33.0</v>
      </c>
      <c r="BG58" s="1">
        <f t="shared" si="13"/>
        <v>10.8</v>
      </c>
      <c r="BH58" s="1">
        <v>30.0</v>
      </c>
      <c r="BI58" s="1">
        <v>16.53</v>
      </c>
      <c r="BJ58" s="1">
        <v>34.0</v>
      </c>
      <c r="BK58" s="1">
        <v>9.9</v>
      </c>
      <c r="BL58" s="1">
        <v>14.21</v>
      </c>
      <c r="BM58" s="1">
        <v>33.2</v>
      </c>
      <c r="BN58" s="1">
        <v>17.6</v>
      </c>
      <c r="BO58" s="1">
        <v>30.0</v>
      </c>
      <c r="BR58" s="1">
        <v>1.35</v>
      </c>
      <c r="BS58" s="1">
        <v>11.0</v>
      </c>
      <c r="BT58" s="1">
        <v>26.0</v>
      </c>
      <c r="BU58" s="1">
        <v>6.5</v>
      </c>
      <c r="BV58" s="1">
        <v>46.0</v>
      </c>
      <c r="BW58" s="1">
        <v>4.7</v>
      </c>
      <c r="BX58" s="1">
        <v>39.0</v>
      </c>
      <c r="BY58" s="1">
        <f t="shared" si="14"/>
        <v>-1.8</v>
      </c>
      <c r="BZ58" s="1">
        <v>48.0</v>
      </c>
      <c r="CA58" s="1">
        <f t="shared" si="15"/>
        <v>11.2</v>
      </c>
      <c r="CB58" s="1">
        <v>45.0</v>
      </c>
      <c r="CC58" s="1">
        <v>68.8</v>
      </c>
      <c r="CD58" s="1">
        <v>35.0</v>
      </c>
      <c r="CE58" s="1">
        <v>0.44</v>
      </c>
      <c r="CF58" s="1">
        <v>56.0</v>
      </c>
      <c r="CG58" s="1">
        <v>0.38</v>
      </c>
      <c r="CH58" s="1">
        <v>51.0</v>
      </c>
      <c r="CI58" s="1">
        <v>1.06</v>
      </c>
      <c r="CJ58" s="1">
        <v>4.0</v>
      </c>
      <c r="CK58" s="1">
        <v>6.0</v>
      </c>
      <c r="CL58" s="1">
        <v>5.0</v>
      </c>
      <c r="CM58" s="1">
        <v>4.0</v>
      </c>
      <c r="CN58" s="1">
        <v>8.0</v>
      </c>
      <c r="CO58" s="1">
        <v>1.0</v>
      </c>
      <c r="CP58" s="1">
        <v>6.0</v>
      </c>
      <c r="CQ58" s="1">
        <v>0.0</v>
      </c>
      <c r="CR58" s="10">
        <f t="shared" si="25"/>
        <v>40</v>
      </c>
      <c r="CS58" s="10">
        <f t="shared" si="17"/>
        <v>55.55555556</v>
      </c>
      <c r="CT58" s="10">
        <f t="shared" si="18"/>
        <v>88.88888889</v>
      </c>
      <c r="CU58" s="10">
        <f t="shared" si="19"/>
        <v>100</v>
      </c>
      <c r="CV58" s="1">
        <f t="shared" si="20"/>
        <v>3.86</v>
      </c>
      <c r="CW58" s="7">
        <f t="shared" si="21"/>
        <v>64.27777778</v>
      </c>
      <c r="CX58" s="1">
        <v>38.0</v>
      </c>
      <c r="CY58" s="1">
        <v>41.0</v>
      </c>
      <c r="CZ58" s="1"/>
      <c r="DA58" s="1"/>
      <c r="DB58" s="1"/>
      <c r="DC58" s="1"/>
      <c r="DD58" s="1"/>
      <c r="DE58" s="1"/>
      <c r="DF58" s="1"/>
      <c r="DG58" s="1">
        <v>46.0</v>
      </c>
      <c r="DH58" s="1"/>
      <c r="DI58" s="1"/>
      <c r="DJ58" s="1"/>
      <c r="DK58" s="1"/>
      <c r="DL58" s="1"/>
      <c r="DM58" s="1"/>
      <c r="DN58" s="1"/>
      <c r="DO58" s="1">
        <v>29.0</v>
      </c>
      <c r="DU58" s="1">
        <v>1.5</v>
      </c>
      <c r="EI58" s="1">
        <v>133.0</v>
      </c>
    </row>
    <row r="59">
      <c r="A59" s="14" t="s">
        <v>216</v>
      </c>
      <c r="B59" s="1">
        <v>7.0</v>
      </c>
      <c r="C59" s="1" t="s">
        <v>127</v>
      </c>
      <c r="D59" s="1">
        <v>24.0</v>
      </c>
      <c r="E59" s="1">
        <v>11.0</v>
      </c>
      <c r="F59" s="6">
        <f t="shared" si="1"/>
        <v>68.57142857</v>
      </c>
      <c r="G59" s="1" t="s">
        <v>147</v>
      </c>
      <c r="H59" s="1">
        <v>13.3</v>
      </c>
      <c r="I59" s="1">
        <v>3.0</v>
      </c>
      <c r="J59" s="1">
        <v>0.0</v>
      </c>
      <c r="K59" s="1">
        <v>11.0</v>
      </c>
      <c r="L59" s="1">
        <v>7.0</v>
      </c>
      <c r="M59" s="6">
        <f t="shared" si="2"/>
        <v>61.11111111</v>
      </c>
      <c r="N59" s="7">
        <f t="shared" si="3"/>
        <v>4.681111111</v>
      </c>
      <c r="O59" s="1">
        <v>6.0</v>
      </c>
      <c r="P59" s="1">
        <v>10.0</v>
      </c>
      <c r="Q59" s="1">
        <v>4.0</v>
      </c>
      <c r="R59" s="1">
        <v>6.0</v>
      </c>
      <c r="S59" s="6">
        <f t="shared" si="28"/>
        <v>40</v>
      </c>
      <c r="T59" s="7">
        <f t="shared" si="5"/>
        <v>0.76284</v>
      </c>
      <c r="U59" s="6">
        <v>11.0</v>
      </c>
      <c r="V59" s="6">
        <v>30.0</v>
      </c>
      <c r="W59" s="6">
        <v>22.0</v>
      </c>
      <c r="X59" s="1">
        <v>26.0</v>
      </c>
      <c r="Y59" s="4" t="s">
        <v>134</v>
      </c>
      <c r="Z59" s="1">
        <v>85.1</v>
      </c>
      <c r="AA59" s="1">
        <v>78.5</v>
      </c>
      <c r="AB59" s="1">
        <v>76.0</v>
      </c>
      <c r="AC59" s="1">
        <v>5.0</v>
      </c>
      <c r="AD59" s="8">
        <f t="shared" si="6"/>
        <v>1.119736842</v>
      </c>
      <c r="AE59" s="1">
        <v>26.0</v>
      </c>
      <c r="AF59" s="1">
        <v>34.0</v>
      </c>
      <c r="AG59" s="1">
        <v>50.0</v>
      </c>
      <c r="AH59" s="1">
        <v>46.0</v>
      </c>
      <c r="AI59" s="1">
        <v>43.0</v>
      </c>
      <c r="AJ59" s="1">
        <v>71.0</v>
      </c>
      <c r="AK59" s="1">
        <v>49.0</v>
      </c>
      <c r="AL59" s="1">
        <f t="shared" si="7"/>
        <v>47.4</v>
      </c>
      <c r="AM59" s="1">
        <v>53.0</v>
      </c>
      <c r="AN59" s="1">
        <v>52.0</v>
      </c>
      <c r="AO59" s="1">
        <v>55.0</v>
      </c>
      <c r="AP59" s="1">
        <v>14.77</v>
      </c>
      <c r="AQ59" s="1">
        <v>2.0</v>
      </c>
      <c r="AR59" s="9">
        <f t="shared" si="8"/>
        <v>27.92</v>
      </c>
      <c r="AS59" s="1">
        <v>9.0</v>
      </c>
      <c r="AT59" s="1">
        <v>42.69</v>
      </c>
      <c r="AU59" s="1">
        <v>2.0</v>
      </c>
      <c r="AV59" s="7">
        <f t="shared" si="9"/>
        <v>39.797</v>
      </c>
      <c r="AW59" s="1">
        <v>2.0</v>
      </c>
      <c r="AX59" s="1">
        <f t="shared" si="10"/>
        <v>0</v>
      </c>
      <c r="AY59" s="1">
        <v>116.9</v>
      </c>
      <c r="AZ59" s="1">
        <v>107.8</v>
      </c>
      <c r="BA59" s="1">
        <f t="shared" si="11"/>
        <v>9.1</v>
      </c>
      <c r="BB59" s="7">
        <f t="shared" si="12"/>
        <v>0.4970120755</v>
      </c>
      <c r="BC59" s="1">
        <v>6.7</v>
      </c>
      <c r="BD59" s="1">
        <v>35.0</v>
      </c>
      <c r="BE59" s="1">
        <v>5.3</v>
      </c>
      <c r="BF59" s="1">
        <v>5.0</v>
      </c>
      <c r="BG59" s="1">
        <f t="shared" si="13"/>
        <v>12</v>
      </c>
      <c r="BH59" s="1">
        <v>14.0</v>
      </c>
      <c r="BI59" s="1">
        <v>18.34</v>
      </c>
      <c r="BJ59" s="1">
        <v>61.0</v>
      </c>
      <c r="BK59" s="1">
        <v>14.3</v>
      </c>
      <c r="BL59" s="1">
        <v>12.94</v>
      </c>
      <c r="BM59" s="1">
        <v>38.8</v>
      </c>
      <c r="BN59" s="1">
        <v>19.4</v>
      </c>
      <c r="BO59" s="1">
        <v>8.0</v>
      </c>
      <c r="BR59" s="1">
        <v>1.27</v>
      </c>
      <c r="BS59" s="1">
        <v>13.0</v>
      </c>
      <c r="BT59" s="1">
        <v>26.0</v>
      </c>
      <c r="BU59" s="1">
        <v>10.7</v>
      </c>
      <c r="BV59" s="1">
        <v>19.0</v>
      </c>
      <c r="BW59" s="1">
        <v>5.4</v>
      </c>
      <c r="BX59" s="1">
        <v>35.0</v>
      </c>
      <c r="BY59" s="1">
        <f t="shared" si="14"/>
        <v>-5.3</v>
      </c>
      <c r="BZ59" s="1">
        <v>25.0</v>
      </c>
      <c r="CA59" s="1">
        <f t="shared" si="15"/>
        <v>16.1</v>
      </c>
      <c r="CB59" s="1">
        <v>28.0</v>
      </c>
      <c r="CC59" s="1">
        <v>73.6</v>
      </c>
      <c r="CD59" s="1">
        <v>7.0</v>
      </c>
      <c r="CE59" s="1">
        <v>0.43</v>
      </c>
      <c r="CF59" s="1">
        <v>57.0</v>
      </c>
      <c r="CG59" s="1">
        <v>0.23</v>
      </c>
      <c r="CH59" s="1">
        <v>13.0</v>
      </c>
      <c r="CI59" s="1">
        <v>1.26</v>
      </c>
      <c r="CJ59" s="1">
        <v>6.0</v>
      </c>
      <c r="CK59" s="1">
        <v>8.0</v>
      </c>
      <c r="CL59" s="1">
        <v>4.0</v>
      </c>
      <c r="CM59" s="1">
        <v>2.0</v>
      </c>
      <c r="CN59" s="1">
        <v>9.0</v>
      </c>
      <c r="CO59" s="1">
        <v>1.0</v>
      </c>
      <c r="CP59" s="1">
        <v>5.0</v>
      </c>
      <c r="CQ59" s="1">
        <v>0.0</v>
      </c>
      <c r="CR59" s="10">
        <f t="shared" si="25"/>
        <v>42.85714286</v>
      </c>
      <c r="CS59" s="10">
        <f t="shared" si="17"/>
        <v>66.66666667</v>
      </c>
      <c r="CT59" s="10">
        <f t="shared" si="18"/>
        <v>90</v>
      </c>
      <c r="CU59" s="10">
        <f t="shared" si="19"/>
        <v>100</v>
      </c>
      <c r="CV59" s="1">
        <f t="shared" si="20"/>
        <v>4.78</v>
      </c>
      <c r="CW59" s="7">
        <f t="shared" si="21"/>
        <v>68.58333333</v>
      </c>
      <c r="CX59" s="1">
        <v>18.0</v>
      </c>
      <c r="CY59" s="1">
        <v>33.0</v>
      </c>
      <c r="CZ59" s="1"/>
      <c r="DA59" s="1"/>
      <c r="DB59" s="1"/>
      <c r="DC59" s="1"/>
      <c r="DD59" s="1"/>
      <c r="DE59" s="1"/>
      <c r="DF59" s="1"/>
      <c r="DG59" s="1">
        <v>72.0</v>
      </c>
      <c r="DH59" s="1"/>
      <c r="DI59" s="1"/>
      <c r="DJ59" s="1"/>
      <c r="DK59" s="1"/>
      <c r="DL59" s="1"/>
      <c r="DM59" s="1"/>
      <c r="DN59" s="1"/>
      <c r="DO59" s="1">
        <v>23.0</v>
      </c>
      <c r="DP59" s="1" t="s">
        <v>145</v>
      </c>
    </row>
    <row r="60">
      <c r="A60" s="14" t="s">
        <v>217</v>
      </c>
      <c r="B60" s="1">
        <v>6.0</v>
      </c>
      <c r="C60" s="1" t="s">
        <v>130</v>
      </c>
      <c r="D60" s="1">
        <v>26.0</v>
      </c>
      <c r="E60" s="1">
        <v>7.0</v>
      </c>
      <c r="F60" s="6">
        <f t="shared" si="1"/>
        <v>78.78787879</v>
      </c>
      <c r="G60" s="1" t="s">
        <v>147</v>
      </c>
      <c r="H60" s="1">
        <v>13.3</v>
      </c>
      <c r="I60" s="1">
        <v>3.0</v>
      </c>
      <c r="J60" s="1">
        <v>0.0</v>
      </c>
      <c r="K60" s="1">
        <v>13.0</v>
      </c>
      <c r="L60" s="1">
        <v>5.0</v>
      </c>
      <c r="M60" s="6">
        <f t="shared" si="2"/>
        <v>72.22222222</v>
      </c>
      <c r="N60" s="7">
        <f t="shared" si="3"/>
        <v>5.532222222</v>
      </c>
      <c r="O60" s="1">
        <v>6.0</v>
      </c>
      <c r="P60" s="1">
        <v>7.0</v>
      </c>
      <c r="Q60" s="1">
        <v>3.0</v>
      </c>
      <c r="R60" s="1">
        <v>4.0</v>
      </c>
      <c r="S60" s="6">
        <f t="shared" si="28"/>
        <v>42.85714286</v>
      </c>
      <c r="T60" s="7">
        <f t="shared" si="5"/>
        <v>0.5937857143</v>
      </c>
      <c r="U60" s="6">
        <v>21.0</v>
      </c>
      <c r="V60" s="6">
        <v>109.0</v>
      </c>
      <c r="W60" s="6">
        <v>48.0</v>
      </c>
      <c r="X60" s="1">
        <v>51.0</v>
      </c>
      <c r="Y60" s="4">
        <v>15.0</v>
      </c>
      <c r="Z60" s="1">
        <v>71.7</v>
      </c>
      <c r="AA60" s="1">
        <v>66.7</v>
      </c>
      <c r="AB60" s="1">
        <v>67.2</v>
      </c>
      <c r="AC60" s="1">
        <v>61.0</v>
      </c>
      <c r="AD60" s="8">
        <f t="shared" si="6"/>
        <v>1.066964286</v>
      </c>
      <c r="AE60" s="1">
        <v>56.0</v>
      </c>
      <c r="AF60" s="1">
        <v>33.0</v>
      </c>
      <c r="AG60" s="1">
        <v>62.0</v>
      </c>
      <c r="AH60" s="1">
        <v>44.0</v>
      </c>
      <c r="AI60" s="1">
        <v>63.0</v>
      </c>
      <c r="AJ60" s="1">
        <v>71.0</v>
      </c>
      <c r="AK60" s="1">
        <v>54.0</v>
      </c>
      <c r="AL60" s="1">
        <f t="shared" si="7"/>
        <v>46.1</v>
      </c>
      <c r="AM60" s="1">
        <v>61.0</v>
      </c>
      <c r="AN60" s="1">
        <v>50.0</v>
      </c>
      <c r="AO60" s="1">
        <v>54.0</v>
      </c>
      <c r="AP60" s="1">
        <v>11.53</v>
      </c>
      <c r="AQ60" s="1">
        <v>27.0</v>
      </c>
      <c r="AR60" s="9">
        <f t="shared" si="8"/>
        <v>24.41</v>
      </c>
      <c r="AS60" s="1">
        <v>57.0</v>
      </c>
      <c r="AT60" s="1">
        <v>35.94</v>
      </c>
      <c r="AU60" s="1">
        <v>42.0</v>
      </c>
      <c r="AV60" s="7">
        <f t="shared" si="9"/>
        <v>33.1064</v>
      </c>
      <c r="AW60" s="1">
        <v>39.0</v>
      </c>
      <c r="AX60" s="1">
        <f t="shared" si="10"/>
        <v>3</v>
      </c>
      <c r="AY60" s="1">
        <v>112.7</v>
      </c>
      <c r="AZ60" s="1">
        <v>104.8</v>
      </c>
      <c r="BA60" s="1">
        <f t="shared" si="11"/>
        <v>7.9</v>
      </c>
      <c r="BB60" s="7">
        <f t="shared" si="12"/>
        <v>0.4137280788</v>
      </c>
      <c r="BC60" s="1">
        <v>4.9</v>
      </c>
      <c r="BD60" s="1">
        <v>65.0</v>
      </c>
      <c r="BE60" s="1">
        <v>3.2</v>
      </c>
      <c r="BF60" s="1">
        <v>47.0</v>
      </c>
      <c r="BG60" s="1">
        <f t="shared" si="13"/>
        <v>8.1</v>
      </c>
      <c r="BH60" s="1">
        <v>65.0</v>
      </c>
      <c r="BI60" s="1">
        <v>15.88</v>
      </c>
      <c r="BJ60" s="1">
        <v>24.0</v>
      </c>
      <c r="BK60" s="1">
        <v>5.1</v>
      </c>
      <c r="BL60" s="1">
        <v>10.91</v>
      </c>
      <c r="BM60" s="1">
        <v>30.4</v>
      </c>
      <c r="BN60" s="1">
        <v>16.4</v>
      </c>
      <c r="BO60" s="1">
        <v>48.0</v>
      </c>
      <c r="BR60" s="1">
        <v>1.53</v>
      </c>
      <c r="BS60" s="1">
        <v>11.9</v>
      </c>
      <c r="BT60" s="1">
        <v>25.0</v>
      </c>
      <c r="BU60" s="1">
        <v>7.1</v>
      </c>
      <c r="BV60" s="1">
        <v>42.0</v>
      </c>
      <c r="BW60" s="1">
        <v>4.4</v>
      </c>
      <c r="BX60" s="1">
        <v>42.0</v>
      </c>
      <c r="BY60" s="1">
        <f t="shared" si="14"/>
        <v>-2.7</v>
      </c>
      <c r="BZ60" s="1">
        <v>43.0</v>
      </c>
      <c r="CA60" s="1">
        <f t="shared" si="15"/>
        <v>11.5</v>
      </c>
      <c r="CB60" s="1">
        <v>44.0</v>
      </c>
      <c r="CC60" s="1">
        <v>64.8</v>
      </c>
      <c r="CD60" s="1">
        <v>65.0</v>
      </c>
      <c r="CE60" s="1">
        <v>0.42</v>
      </c>
      <c r="CF60" s="1">
        <v>58.0</v>
      </c>
      <c r="CG60" s="1">
        <v>0.36</v>
      </c>
      <c r="CH60" s="1">
        <v>48.0</v>
      </c>
      <c r="CI60" s="1">
        <v>1.48</v>
      </c>
      <c r="CJ60" s="1">
        <v>6.0</v>
      </c>
      <c r="CK60" s="1">
        <v>5.0</v>
      </c>
      <c r="CL60" s="1">
        <v>5.0</v>
      </c>
      <c r="CM60" s="1">
        <v>0.0</v>
      </c>
      <c r="CN60" s="1">
        <v>6.0</v>
      </c>
      <c r="CO60" s="1">
        <v>2.0</v>
      </c>
      <c r="CP60" s="1">
        <v>9.0</v>
      </c>
      <c r="CQ60" s="1">
        <v>0.0</v>
      </c>
      <c r="CR60" s="10">
        <f t="shared" si="25"/>
        <v>54.54545455</v>
      </c>
      <c r="CS60" s="10">
        <f t="shared" si="17"/>
        <v>100</v>
      </c>
      <c r="CT60" s="10">
        <f t="shared" si="18"/>
        <v>75</v>
      </c>
      <c r="CU60" s="10">
        <f t="shared" si="19"/>
        <v>100</v>
      </c>
      <c r="CV60" s="1">
        <f t="shared" si="20"/>
        <v>5.52</v>
      </c>
      <c r="CW60" s="7">
        <f t="shared" si="21"/>
        <v>78.46590909</v>
      </c>
      <c r="CX60" s="1">
        <v>13.0</v>
      </c>
      <c r="CY60" s="1">
        <v>10.0</v>
      </c>
      <c r="CZ60" s="1"/>
      <c r="DA60" s="1"/>
      <c r="DB60" s="1"/>
      <c r="DC60" s="1"/>
      <c r="DD60" s="1"/>
      <c r="DE60" s="1"/>
      <c r="DF60" s="1"/>
      <c r="DG60" s="1">
        <v>54.0</v>
      </c>
      <c r="DH60" s="1"/>
      <c r="DI60" s="1"/>
      <c r="DJ60" s="1"/>
      <c r="DK60" s="1"/>
      <c r="DL60" s="1"/>
      <c r="DM60" s="1"/>
      <c r="DN60" s="1"/>
      <c r="DO60" s="1">
        <v>29.0</v>
      </c>
      <c r="DP60" s="1" t="s">
        <v>145</v>
      </c>
      <c r="DU60" s="1">
        <v>-1.5</v>
      </c>
      <c r="EI60" s="1">
        <v>133.0</v>
      </c>
    </row>
    <row r="61">
      <c r="A61" s="15" t="s">
        <v>218</v>
      </c>
      <c r="B61" s="1">
        <v>11.0</v>
      </c>
      <c r="C61" s="1" t="s">
        <v>127</v>
      </c>
      <c r="D61" s="1">
        <v>22.0</v>
      </c>
      <c r="E61" s="1">
        <v>14.0</v>
      </c>
      <c r="F61" s="6">
        <f t="shared" si="1"/>
        <v>61.11111111</v>
      </c>
      <c r="G61" s="1" t="s">
        <v>154</v>
      </c>
      <c r="H61" s="1">
        <v>10.7</v>
      </c>
      <c r="I61" s="1">
        <v>5.0</v>
      </c>
      <c r="J61" s="1">
        <v>1.0</v>
      </c>
      <c r="K61" s="1">
        <v>9.0</v>
      </c>
      <c r="L61" s="1">
        <v>11.0</v>
      </c>
      <c r="M61" s="6">
        <f t="shared" si="2"/>
        <v>45</v>
      </c>
      <c r="N61" s="7">
        <f t="shared" si="3"/>
        <v>3.213</v>
      </c>
      <c r="O61" s="1">
        <v>6.0</v>
      </c>
      <c r="P61" s="1">
        <v>6.0</v>
      </c>
      <c r="Q61" s="1">
        <v>2.0</v>
      </c>
      <c r="R61" s="1">
        <v>4.0</v>
      </c>
      <c r="S61" s="6">
        <f t="shared" si="28"/>
        <v>33.33333333</v>
      </c>
      <c r="T61" s="7">
        <f t="shared" si="5"/>
        <v>0.4781333333</v>
      </c>
      <c r="U61" s="6">
        <v>32.0</v>
      </c>
      <c r="V61" s="6">
        <v>61.0</v>
      </c>
      <c r="W61" s="6">
        <v>31.0</v>
      </c>
      <c r="X61" s="1">
        <v>63.0</v>
      </c>
      <c r="Y61" s="4" t="s">
        <v>134</v>
      </c>
      <c r="Z61" s="1">
        <v>76.7</v>
      </c>
      <c r="AA61" s="1">
        <v>72.9</v>
      </c>
      <c r="AB61" s="1">
        <v>71.1</v>
      </c>
      <c r="AC61" s="1">
        <v>28.0</v>
      </c>
      <c r="AD61" s="8">
        <f t="shared" si="6"/>
        <v>1.078762307</v>
      </c>
      <c r="AE61" s="1">
        <v>53.0</v>
      </c>
      <c r="AF61" s="1">
        <v>34.0</v>
      </c>
      <c r="AG61" s="1">
        <v>53.0</v>
      </c>
      <c r="AH61" s="1">
        <v>45.0</v>
      </c>
      <c r="AI61" s="1">
        <v>56.0</v>
      </c>
      <c r="AJ61" s="1">
        <v>74.0</v>
      </c>
      <c r="AK61" s="1">
        <v>27.0</v>
      </c>
      <c r="AL61" s="1">
        <f t="shared" si="7"/>
        <v>47.5</v>
      </c>
      <c r="AM61" s="1">
        <v>49.0</v>
      </c>
      <c r="AN61" s="1">
        <v>51.0</v>
      </c>
      <c r="AO61" s="1">
        <v>54.0</v>
      </c>
      <c r="AP61" s="1">
        <v>10.43</v>
      </c>
      <c r="AQ61" s="1">
        <v>41.0</v>
      </c>
      <c r="AR61" s="9">
        <f t="shared" si="8"/>
        <v>24.73</v>
      </c>
      <c r="AS61" s="1">
        <v>52.0</v>
      </c>
      <c r="AT61" s="1">
        <v>35.16</v>
      </c>
      <c r="AU61" s="1">
        <v>52.0</v>
      </c>
      <c r="AV61" s="7">
        <f t="shared" si="9"/>
        <v>32.014</v>
      </c>
      <c r="AW61" s="1">
        <v>48.0</v>
      </c>
      <c r="AX61" s="1">
        <f t="shared" si="10"/>
        <v>4</v>
      </c>
      <c r="AY61" s="1">
        <v>112.1</v>
      </c>
      <c r="AZ61" s="1">
        <v>106.4</v>
      </c>
      <c r="BA61" s="1">
        <f t="shared" si="11"/>
        <v>5.7</v>
      </c>
      <c r="BB61" s="7">
        <f t="shared" si="12"/>
        <v>0.3935660131</v>
      </c>
      <c r="BC61" s="1">
        <v>7.3</v>
      </c>
      <c r="BD61" s="1">
        <v>24.0</v>
      </c>
      <c r="BE61" s="1">
        <v>3.5</v>
      </c>
      <c r="BF61" s="1">
        <v>36.0</v>
      </c>
      <c r="BG61" s="1">
        <f t="shared" si="13"/>
        <v>10.8</v>
      </c>
      <c r="BH61" s="1">
        <v>31.0</v>
      </c>
      <c r="BI61" s="1">
        <v>16.32</v>
      </c>
      <c r="BJ61" s="1">
        <v>30.0</v>
      </c>
      <c r="BK61" s="1">
        <v>12.7</v>
      </c>
      <c r="BL61" s="1">
        <v>14.46</v>
      </c>
      <c r="BM61" s="1">
        <v>32.7</v>
      </c>
      <c r="BN61" s="1">
        <v>16.2</v>
      </c>
      <c r="BO61" s="1">
        <v>53.0</v>
      </c>
      <c r="BR61" s="1">
        <v>1.32</v>
      </c>
      <c r="BS61" s="1">
        <v>11.0</v>
      </c>
      <c r="BT61" s="1">
        <v>26.0</v>
      </c>
      <c r="BU61" s="1">
        <v>8.1</v>
      </c>
      <c r="BV61" s="1">
        <v>32.0</v>
      </c>
      <c r="BW61" s="1">
        <v>3.9</v>
      </c>
      <c r="BX61" s="1">
        <v>52.0</v>
      </c>
      <c r="BY61" s="1">
        <f t="shared" si="14"/>
        <v>-4.2</v>
      </c>
      <c r="BZ61" s="1">
        <v>42.0</v>
      </c>
      <c r="CA61" s="1">
        <f t="shared" si="15"/>
        <v>12</v>
      </c>
      <c r="CB61" s="1">
        <v>43.0</v>
      </c>
      <c r="CC61" s="1">
        <v>69.7</v>
      </c>
      <c r="CD61" s="1">
        <v>26.0</v>
      </c>
      <c r="CE61" s="1">
        <v>0.41</v>
      </c>
      <c r="CF61" s="1">
        <v>59.0</v>
      </c>
      <c r="CG61" s="1">
        <v>0.35</v>
      </c>
      <c r="CH61" s="1">
        <v>47.0</v>
      </c>
      <c r="CI61" s="1">
        <v>0.72</v>
      </c>
      <c r="CJ61" s="1">
        <v>3.0</v>
      </c>
      <c r="CK61" s="1">
        <v>8.0</v>
      </c>
      <c r="CL61" s="1">
        <v>6.0</v>
      </c>
      <c r="CM61" s="1">
        <v>5.0</v>
      </c>
      <c r="CN61" s="1">
        <v>4.0</v>
      </c>
      <c r="CO61" s="1">
        <v>1.0</v>
      </c>
      <c r="CP61" s="1">
        <v>9.0</v>
      </c>
      <c r="CQ61" s="1">
        <v>0.0</v>
      </c>
      <c r="CR61" s="10">
        <f t="shared" si="25"/>
        <v>27.27272727</v>
      </c>
      <c r="CS61" s="10">
        <f t="shared" si="17"/>
        <v>54.54545455</v>
      </c>
      <c r="CT61" s="10">
        <f t="shared" si="18"/>
        <v>80</v>
      </c>
      <c r="CU61" s="10">
        <f t="shared" si="19"/>
        <v>100</v>
      </c>
      <c r="CV61" s="1">
        <f t="shared" si="20"/>
        <v>2.73</v>
      </c>
      <c r="CW61" s="7">
        <f t="shared" si="21"/>
        <v>57.54545455</v>
      </c>
      <c r="CX61" s="1">
        <v>49.0</v>
      </c>
      <c r="CY61" s="1">
        <v>51.0</v>
      </c>
      <c r="CZ61" s="1"/>
      <c r="DA61" s="1"/>
      <c r="DB61" s="1"/>
      <c r="DC61" s="1"/>
      <c r="DD61" s="1"/>
      <c r="DE61" s="1"/>
      <c r="DF61" s="1"/>
      <c r="DG61" s="1">
        <v>46.0</v>
      </c>
      <c r="DH61" s="1"/>
      <c r="DI61" s="1"/>
      <c r="DJ61" s="1"/>
      <c r="DK61" s="1"/>
      <c r="DL61" s="1"/>
      <c r="DM61" s="1"/>
      <c r="DN61" s="1"/>
      <c r="DO61" s="1">
        <v>21.0</v>
      </c>
      <c r="DU61" s="1">
        <v>4.5</v>
      </c>
      <c r="EI61" s="1">
        <v>145.5</v>
      </c>
    </row>
    <row r="62">
      <c r="A62" s="14" t="s">
        <v>219</v>
      </c>
      <c r="B62" s="1">
        <v>8.0</v>
      </c>
      <c r="C62" s="1" t="s">
        <v>140</v>
      </c>
      <c r="D62" s="1">
        <v>21.0</v>
      </c>
      <c r="E62" s="1">
        <v>13.0</v>
      </c>
      <c r="F62" s="6">
        <f t="shared" si="1"/>
        <v>61.76470588</v>
      </c>
      <c r="G62" s="1" t="s">
        <v>147</v>
      </c>
      <c r="H62" s="1">
        <v>13.3</v>
      </c>
      <c r="I62" s="1">
        <v>3.0</v>
      </c>
      <c r="J62" s="1">
        <v>0.0</v>
      </c>
      <c r="K62" s="1">
        <v>8.0</v>
      </c>
      <c r="L62" s="1">
        <v>10.0</v>
      </c>
      <c r="M62" s="6">
        <f t="shared" si="2"/>
        <v>44.44444444</v>
      </c>
      <c r="N62" s="7">
        <f t="shared" si="3"/>
        <v>3.404444444</v>
      </c>
      <c r="O62" s="1">
        <v>5.0</v>
      </c>
      <c r="P62" s="1">
        <v>9.0</v>
      </c>
      <c r="Q62" s="1">
        <v>3.0</v>
      </c>
      <c r="R62" s="1">
        <v>6.0</v>
      </c>
      <c r="S62" s="6">
        <f t="shared" si="28"/>
        <v>33.33333333</v>
      </c>
      <c r="T62" s="7">
        <f t="shared" si="5"/>
        <v>0.6574333333</v>
      </c>
      <c r="U62" s="6">
        <v>18.0</v>
      </c>
      <c r="V62" s="6">
        <v>11.0</v>
      </c>
      <c r="W62" s="6">
        <v>10.0</v>
      </c>
      <c r="X62" s="1">
        <v>31.0</v>
      </c>
      <c r="Y62" s="4" t="s">
        <v>134</v>
      </c>
      <c r="Z62" s="1">
        <v>74.3</v>
      </c>
      <c r="AA62" s="1">
        <v>68.6</v>
      </c>
      <c r="AB62" s="1">
        <v>70.8</v>
      </c>
      <c r="AC62" s="1">
        <v>31.0</v>
      </c>
      <c r="AD62" s="8">
        <f t="shared" si="6"/>
        <v>1.049435028</v>
      </c>
      <c r="AE62" s="1">
        <v>60.0</v>
      </c>
      <c r="AF62" s="1">
        <v>33.0</v>
      </c>
      <c r="AG62" s="1">
        <v>61.0</v>
      </c>
      <c r="AH62" s="1">
        <v>45.0</v>
      </c>
      <c r="AI62" s="1">
        <v>58.0</v>
      </c>
      <c r="AJ62" s="1">
        <v>67.0</v>
      </c>
      <c r="AK62" s="1">
        <v>67.0</v>
      </c>
      <c r="AL62" s="1">
        <f t="shared" si="7"/>
        <v>45.8</v>
      </c>
      <c r="AM62" s="1">
        <v>64.0</v>
      </c>
      <c r="AN62" s="1">
        <v>52.0</v>
      </c>
      <c r="AO62" s="1">
        <v>54.0</v>
      </c>
      <c r="AP62" s="1">
        <v>12.51</v>
      </c>
      <c r="AQ62" s="1">
        <v>14.0</v>
      </c>
      <c r="AR62" s="9">
        <f t="shared" si="8"/>
        <v>26.12</v>
      </c>
      <c r="AS62" s="1">
        <v>36.0</v>
      </c>
      <c r="AT62" s="1">
        <v>38.63</v>
      </c>
      <c r="AU62" s="1">
        <v>19.0</v>
      </c>
      <c r="AV62" s="7">
        <f t="shared" si="9"/>
        <v>35.6358</v>
      </c>
      <c r="AW62" s="1">
        <v>16.0</v>
      </c>
      <c r="AX62" s="1">
        <f t="shared" si="10"/>
        <v>3</v>
      </c>
      <c r="AY62" s="1">
        <v>109.8</v>
      </c>
      <c r="AZ62" s="1">
        <v>101.4</v>
      </c>
      <c r="BA62" s="1">
        <f t="shared" si="11"/>
        <v>8.4</v>
      </c>
      <c r="BB62" s="7">
        <f t="shared" si="12"/>
        <v>0.5154452707</v>
      </c>
      <c r="BC62" s="1">
        <v>8.1</v>
      </c>
      <c r="BD62" s="1">
        <v>13.0</v>
      </c>
      <c r="BE62" s="1">
        <v>3.1</v>
      </c>
      <c r="BF62" s="1">
        <v>49.0</v>
      </c>
      <c r="BG62" s="1">
        <f t="shared" si="13"/>
        <v>11.2</v>
      </c>
      <c r="BH62" s="1">
        <v>25.0</v>
      </c>
      <c r="BI62" s="1">
        <v>16.66</v>
      </c>
      <c r="BJ62" s="1">
        <v>37.0</v>
      </c>
      <c r="BK62" s="1">
        <v>9.7</v>
      </c>
      <c r="BL62" s="1">
        <v>13.54</v>
      </c>
      <c r="BM62" s="1">
        <v>34.5</v>
      </c>
      <c r="BN62" s="1">
        <v>18.1</v>
      </c>
      <c r="BO62" s="1">
        <v>26.0</v>
      </c>
      <c r="BR62" s="1">
        <v>1.08</v>
      </c>
      <c r="BS62" s="1">
        <v>11.6</v>
      </c>
      <c r="BT62" s="1">
        <v>35.0</v>
      </c>
      <c r="BU62" s="1">
        <v>7.4</v>
      </c>
      <c r="BV62" s="1">
        <v>39.0</v>
      </c>
      <c r="BW62" s="1">
        <v>9.5</v>
      </c>
      <c r="BX62" s="1">
        <v>12.0</v>
      </c>
      <c r="BY62" s="1">
        <f t="shared" si="14"/>
        <v>2.1</v>
      </c>
      <c r="BZ62" s="1">
        <v>26.0</v>
      </c>
      <c r="CA62" s="1">
        <f t="shared" si="15"/>
        <v>16.9</v>
      </c>
      <c r="CB62" s="1">
        <v>24.0</v>
      </c>
      <c r="CC62" s="1">
        <v>68.5</v>
      </c>
      <c r="CD62" s="1">
        <v>37.0</v>
      </c>
      <c r="CE62" s="1">
        <v>0.41</v>
      </c>
      <c r="CF62" s="1">
        <v>60.0</v>
      </c>
      <c r="CG62" s="1">
        <v>0.24</v>
      </c>
      <c r="CH62" s="1">
        <v>18.0</v>
      </c>
      <c r="CI62" s="1">
        <v>0.85</v>
      </c>
      <c r="CJ62" s="1">
        <v>4.0</v>
      </c>
      <c r="CK62" s="1">
        <v>9.0</v>
      </c>
      <c r="CL62" s="1">
        <v>4.0</v>
      </c>
      <c r="CM62" s="1">
        <v>3.0</v>
      </c>
      <c r="CN62" s="1">
        <v>7.0</v>
      </c>
      <c r="CO62" s="1">
        <v>0.0</v>
      </c>
      <c r="CP62" s="1">
        <v>6.0</v>
      </c>
      <c r="CQ62" s="1">
        <v>1.0</v>
      </c>
      <c r="CR62" s="10">
        <f t="shared" si="25"/>
        <v>30.76923077</v>
      </c>
      <c r="CS62" s="10">
        <f t="shared" si="17"/>
        <v>57.14285714</v>
      </c>
      <c r="CT62" s="10">
        <f t="shared" si="18"/>
        <v>100</v>
      </c>
      <c r="CU62" s="10">
        <f t="shared" si="19"/>
        <v>85.71428571</v>
      </c>
      <c r="CV62" s="1">
        <f t="shared" si="20"/>
        <v>3.09</v>
      </c>
      <c r="CW62" s="7">
        <f t="shared" si="21"/>
        <v>61.84065934</v>
      </c>
      <c r="CX62" s="1">
        <v>46.0</v>
      </c>
      <c r="CY62" s="1">
        <v>44.0</v>
      </c>
      <c r="CZ62" s="1"/>
      <c r="DA62" s="1"/>
      <c r="DB62" s="1"/>
      <c r="DC62" s="1"/>
      <c r="DD62" s="1"/>
      <c r="DE62" s="1"/>
      <c r="DF62" s="1"/>
      <c r="DG62" s="1">
        <v>39.0</v>
      </c>
      <c r="DH62" s="1"/>
      <c r="DI62" s="1"/>
      <c r="DJ62" s="1"/>
      <c r="DK62" s="1"/>
      <c r="DL62" s="1"/>
      <c r="DM62" s="1"/>
      <c r="DN62" s="1"/>
      <c r="DO62" s="1">
        <v>10.0</v>
      </c>
      <c r="DP62" s="1" t="s">
        <v>145</v>
      </c>
      <c r="DU62" s="1">
        <v>1.5</v>
      </c>
      <c r="EI62" s="1">
        <v>127.5</v>
      </c>
      <c r="EP62" s="1">
        <v>2.5</v>
      </c>
    </row>
    <row r="63">
      <c r="A63" s="18" t="s">
        <v>220</v>
      </c>
      <c r="B63" s="1">
        <v>10.0</v>
      </c>
      <c r="C63" s="1" t="s">
        <v>127</v>
      </c>
      <c r="D63" s="1">
        <v>22.0</v>
      </c>
      <c r="E63" s="1">
        <v>10.0</v>
      </c>
      <c r="F63" s="6">
        <f t="shared" si="1"/>
        <v>68.75</v>
      </c>
      <c r="G63" s="1" t="s">
        <v>180</v>
      </c>
      <c r="H63" s="1">
        <v>6.5</v>
      </c>
      <c r="I63" s="1">
        <v>7.0</v>
      </c>
      <c r="J63" s="1">
        <v>0.0</v>
      </c>
      <c r="K63" s="1">
        <v>13.0</v>
      </c>
      <c r="L63" s="1">
        <v>5.0</v>
      </c>
      <c r="M63" s="6">
        <f t="shared" si="2"/>
        <v>72.22222222</v>
      </c>
      <c r="N63" s="7">
        <f t="shared" si="3"/>
        <v>4.55</v>
      </c>
      <c r="O63" s="1">
        <v>6.0</v>
      </c>
      <c r="P63" s="1">
        <v>5.0</v>
      </c>
      <c r="Q63" s="1">
        <v>3.0</v>
      </c>
      <c r="R63" s="1">
        <v>2.0</v>
      </c>
      <c r="S63" s="6">
        <f t="shared" si="28"/>
        <v>60</v>
      </c>
      <c r="T63" s="7">
        <f t="shared" si="5"/>
        <v>0.55746</v>
      </c>
      <c r="U63" s="6">
        <v>27.0</v>
      </c>
      <c r="V63" s="6">
        <v>18.0</v>
      </c>
      <c r="W63" s="6">
        <v>15.0</v>
      </c>
      <c r="Y63" s="4" t="s">
        <v>134</v>
      </c>
      <c r="Z63" s="1">
        <v>74.3</v>
      </c>
      <c r="AB63" s="1">
        <v>68.5</v>
      </c>
      <c r="AC63" s="1">
        <v>48.0</v>
      </c>
      <c r="AD63" s="8">
        <f t="shared" si="6"/>
        <v>1.084671533</v>
      </c>
      <c r="AE63" s="1">
        <v>47.0</v>
      </c>
      <c r="AF63" s="1">
        <v>35.0</v>
      </c>
      <c r="AG63" s="1">
        <v>44.0</v>
      </c>
      <c r="AH63" s="1">
        <v>45.0</v>
      </c>
      <c r="AI63" s="1">
        <v>55.0</v>
      </c>
      <c r="AJ63" s="1">
        <v>74.0</v>
      </c>
      <c r="AK63" s="1">
        <v>26.0</v>
      </c>
      <c r="AL63" s="1">
        <f t="shared" si="7"/>
        <v>47.8</v>
      </c>
      <c r="AM63" s="1">
        <v>45.0</v>
      </c>
      <c r="AP63" s="1">
        <v>11.4</v>
      </c>
      <c r="AQ63" s="1">
        <v>29.0</v>
      </c>
      <c r="AR63" s="9">
        <f t="shared" si="8"/>
        <v>25.8</v>
      </c>
      <c r="AS63" s="1">
        <v>39.0</v>
      </c>
      <c r="AT63" s="1">
        <v>37.2</v>
      </c>
      <c r="AU63" s="1">
        <v>32.0</v>
      </c>
      <c r="AV63" s="7">
        <f t="shared" si="9"/>
        <v>34.032</v>
      </c>
      <c r="AW63" s="1">
        <v>29.0</v>
      </c>
      <c r="AX63" s="1">
        <f t="shared" si="10"/>
        <v>3</v>
      </c>
      <c r="BA63" s="1">
        <f t="shared" si="11"/>
        <v>0</v>
      </c>
      <c r="BB63" s="7">
        <f t="shared" si="12"/>
        <v>0.5759330759</v>
      </c>
      <c r="BC63" s="1">
        <v>5.8</v>
      </c>
      <c r="BD63" s="1">
        <v>60.0</v>
      </c>
      <c r="BE63" s="1">
        <v>2.4</v>
      </c>
      <c r="BF63" s="1">
        <v>64.0</v>
      </c>
      <c r="BG63" s="1">
        <f t="shared" si="13"/>
        <v>8.2</v>
      </c>
      <c r="BH63" s="1">
        <v>62.0</v>
      </c>
      <c r="BI63" s="1">
        <v>16.7</v>
      </c>
      <c r="BJ63" s="1">
        <v>39.0</v>
      </c>
      <c r="BN63" s="1">
        <v>17.3</v>
      </c>
      <c r="BO63" s="1">
        <v>35.0</v>
      </c>
      <c r="BU63" s="1">
        <v>7.3</v>
      </c>
      <c r="BV63" s="1">
        <v>40.0</v>
      </c>
      <c r="BW63" s="1">
        <v>5.6</v>
      </c>
      <c r="BX63" s="1">
        <v>32.0</v>
      </c>
      <c r="BY63" s="1">
        <f t="shared" si="14"/>
        <v>-1.7</v>
      </c>
      <c r="BZ63" s="1">
        <v>40.0</v>
      </c>
      <c r="CA63" s="1">
        <f t="shared" si="15"/>
        <v>12.9</v>
      </c>
      <c r="CB63" s="1">
        <v>41.0</v>
      </c>
      <c r="CC63" s="1">
        <v>68.0</v>
      </c>
      <c r="CD63" s="1">
        <v>42.0</v>
      </c>
      <c r="CE63" s="1">
        <v>0.4</v>
      </c>
      <c r="CF63" s="1">
        <v>61.0</v>
      </c>
      <c r="CG63" s="1">
        <v>0.17</v>
      </c>
      <c r="CH63" s="1">
        <v>4.0</v>
      </c>
      <c r="CI63" s="1">
        <v>1.03</v>
      </c>
      <c r="CJ63" s="1">
        <v>6.0</v>
      </c>
      <c r="CK63" s="1">
        <v>5.0</v>
      </c>
      <c r="CL63" s="1">
        <v>3.0</v>
      </c>
      <c r="CM63" s="1">
        <v>4.0</v>
      </c>
      <c r="CN63" s="1">
        <v>3.0</v>
      </c>
      <c r="CO63" s="1">
        <v>1.0</v>
      </c>
      <c r="CP63" s="1">
        <v>8.0</v>
      </c>
      <c r="CQ63" s="1">
        <v>0.0</v>
      </c>
      <c r="CR63" s="10">
        <f t="shared" si="25"/>
        <v>54.54545455</v>
      </c>
      <c r="CS63" s="10">
        <f t="shared" si="17"/>
        <v>42.85714286</v>
      </c>
      <c r="CT63" s="10">
        <f t="shared" si="18"/>
        <v>75</v>
      </c>
      <c r="CU63" s="10">
        <f t="shared" si="19"/>
        <v>100</v>
      </c>
      <c r="CV63" s="1">
        <f t="shared" si="20"/>
        <v>3.64</v>
      </c>
      <c r="CW63" s="7">
        <f t="shared" si="21"/>
        <v>62.75162338</v>
      </c>
      <c r="CX63" s="1">
        <v>40.0</v>
      </c>
      <c r="CY63" s="1">
        <v>42.0</v>
      </c>
      <c r="CZ63" s="1"/>
      <c r="DA63" s="1"/>
      <c r="DB63" s="1"/>
      <c r="DC63" s="1"/>
      <c r="DD63" s="1"/>
      <c r="DE63" s="1"/>
      <c r="DF63" s="1"/>
      <c r="DH63" s="1"/>
      <c r="DI63" s="1"/>
      <c r="DJ63" s="1"/>
      <c r="DK63" s="1"/>
      <c r="DL63" s="1"/>
      <c r="DM63" s="1"/>
      <c r="DN63" s="1">
        <v>3.0</v>
      </c>
      <c r="DO63" s="1" t="s">
        <v>145</v>
      </c>
      <c r="DP63" s="1" t="s">
        <v>145</v>
      </c>
    </row>
    <row r="64">
      <c r="A64" s="14" t="s">
        <v>221</v>
      </c>
      <c r="B64" s="1">
        <v>14.0</v>
      </c>
      <c r="C64" s="1" t="s">
        <v>136</v>
      </c>
      <c r="D64" s="1">
        <v>26.0</v>
      </c>
      <c r="E64" s="1">
        <v>8.0</v>
      </c>
      <c r="F64" s="6">
        <f t="shared" si="1"/>
        <v>76.47058824</v>
      </c>
      <c r="G64" s="1" t="s">
        <v>222</v>
      </c>
      <c r="H64" s="1">
        <v>1.0</v>
      </c>
      <c r="I64" s="1" t="s">
        <v>134</v>
      </c>
      <c r="J64" s="1">
        <v>1.0</v>
      </c>
      <c r="K64" s="1">
        <v>14.0</v>
      </c>
      <c r="L64" s="1">
        <v>4.0</v>
      </c>
      <c r="M64" s="6">
        <f t="shared" si="2"/>
        <v>77.77777778</v>
      </c>
      <c r="N64" s="7">
        <f t="shared" si="3"/>
        <v>4.044444444</v>
      </c>
      <c r="O64" s="1">
        <v>7.0</v>
      </c>
      <c r="P64" s="1">
        <v>2.0</v>
      </c>
      <c r="Q64" s="1">
        <v>0.0</v>
      </c>
      <c r="R64" s="1">
        <v>2.0</v>
      </c>
      <c r="S64" s="6">
        <f t="shared" si="28"/>
        <v>0</v>
      </c>
      <c r="T64" s="7">
        <f t="shared" si="5"/>
        <v>0.0978</v>
      </c>
      <c r="U64" s="6">
        <v>49.0</v>
      </c>
      <c r="V64" s="6">
        <v>264.0</v>
      </c>
      <c r="W64" s="6">
        <v>61.0</v>
      </c>
      <c r="X64" s="1">
        <v>106.0</v>
      </c>
      <c r="Y64" s="4" t="s">
        <v>134</v>
      </c>
      <c r="Z64" s="1">
        <v>75.5</v>
      </c>
      <c r="AA64" s="1">
        <v>62.8</v>
      </c>
      <c r="AB64" s="1">
        <v>67.3</v>
      </c>
      <c r="AC64" s="1">
        <v>60.0</v>
      </c>
      <c r="AD64" s="8">
        <f t="shared" si="6"/>
        <v>1.121842496</v>
      </c>
      <c r="AE64" s="1">
        <v>25.0</v>
      </c>
      <c r="AF64" s="1">
        <v>36.0</v>
      </c>
      <c r="AG64" s="1">
        <v>27.0</v>
      </c>
      <c r="AH64" s="1">
        <v>47.0</v>
      </c>
      <c r="AI64" s="1">
        <v>32.0</v>
      </c>
      <c r="AJ64" s="1">
        <v>71.0</v>
      </c>
      <c r="AK64" s="1">
        <v>47.0</v>
      </c>
      <c r="AL64" s="1">
        <f t="shared" si="7"/>
        <v>48.5</v>
      </c>
      <c r="AM64" s="1">
        <v>35.0</v>
      </c>
      <c r="AN64" s="1">
        <v>55.0</v>
      </c>
      <c r="AO64" s="1">
        <v>57.0</v>
      </c>
      <c r="AP64" s="1">
        <v>11.62</v>
      </c>
      <c r="AQ64" s="1">
        <v>22.0</v>
      </c>
      <c r="AR64" s="9">
        <f t="shared" si="8"/>
        <v>27.79</v>
      </c>
      <c r="AS64" s="1">
        <v>12.0</v>
      </c>
      <c r="AT64" s="1">
        <v>39.41</v>
      </c>
      <c r="AU64" s="1">
        <v>13.0</v>
      </c>
      <c r="AV64" s="7">
        <f t="shared" si="9"/>
        <v>35.8526</v>
      </c>
      <c r="AW64" s="1">
        <v>13.0</v>
      </c>
      <c r="AX64" s="1">
        <f t="shared" si="10"/>
        <v>0</v>
      </c>
      <c r="AY64" s="1">
        <v>116.2</v>
      </c>
      <c r="AZ64" s="1">
        <v>96.6</v>
      </c>
      <c r="BA64" s="1">
        <f t="shared" si="11"/>
        <v>19.6</v>
      </c>
      <c r="BB64" s="7">
        <f t="shared" si="12"/>
        <v>0.5461842932</v>
      </c>
      <c r="BC64" s="1">
        <v>5.9</v>
      </c>
      <c r="BD64" s="1">
        <v>56.0</v>
      </c>
      <c r="BE64" s="1">
        <v>4.7</v>
      </c>
      <c r="BF64" s="1">
        <v>11.0</v>
      </c>
      <c r="BG64" s="1">
        <f t="shared" si="13"/>
        <v>10.6</v>
      </c>
      <c r="BH64" s="1">
        <v>32.0</v>
      </c>
      <c r="BI64" s="1">
        <v>15.88</v>
      </c>
      <c r="BJ64" s="1">
        <v>22.0</v>
      </c>
      <c r="BK64" s="1">
        <v>7.0</v>
      </c>
      <c r="BL64" s="1">
        <v>11.79</v>
      </c>
      <c r="BM64" s="1">
        <v>31.7</v>
      </c>
      <c r="BN64" s="1">
        <v>15.9</v>
      </c>
      <c r="BO64" s="1">
        <v>59.0</v>
      </c>
      <c r="BR64" s="1">
        <v>1.26</v>
      </c>
      <c r="BS64" s="1">
        <v>12.8</v>
      </c>
      <c r="BT64" s="1">
        <v>17.0</v>
      </c>
      <c r="BU64" s="1">
        <v>2.2</v>
      </c>
      <c r="BV64" s="1">
        <v>55.0</v>
      </c>
      <c r="BW64" s="1">
        <v>2.5</v>
      </c>
      <c r="BX64" s="1">
        <v>57.0</v>
      </c>
      <c r="BY64" s="1">
        <f t="shared" si="14"/>
        <v>0.3</v>
      </c>
      <c r="BZ64" s="1">
        <v>59.0</v>
      </c>
      <c r="CA64" s="1">
        <f t="shared" si="15"/>
        <v>4.7</v>
      </c>
      <c r="CB64" s="1">
        <v>59.0</v>
      </c>
      <c r="CC64" s="1">
        <v>66.0</v>
      </c>
      <c r="CD64" s="1">
        <v>59.0</v>
      </c>
      <c r="CE64" s="1">
        <v>0.4</v>
      </c>
      <c r="CF64" s="1">
        <v>62.0</v>
      </c>
      <c r="CG64" s="1">
        <v>0.33</v>
      </c>
      <c r="CH64" s="1">
        <v>40.0</v>
      </c>
      <c r="CI64" s="1">
        <v>0.17</v>
      </c>
      <c r="CJ64" s="1">
        <v>0.0</v>
      </c>
      <c r="CK64" s="1">
        <v>2.0</v>
      </c>
      <c r="CL64" s="1">
        <v>0.0</v>
      </c>
      <c r="CM64" s="1">
        <v>2.0</v>
      </c>
      <c r="CN64" s="1">
        <v>3.0</v>
      </c>
      <c r="CO64" s="1">
        <v>2.0</v>
      </c>
      <c r="CP64" s="1">
        <v>19.0</v>
      </c>
      <c r="CQ64" s="1">
        <v>2.0</v>
      </c>
      <c r="CR64" s="10">
        <f t="shared" si="25"/>
        <v>0</v>
      </c>
      <c r="CS64" s="10">
        <f t="shared" si="17"/>
        <v>0</v>
      </c>
      <c r="CT64" s="10">
        <f t="shared" si="18"/>
        <v>60</v>
      </c>
      <c r="CU64" s="10">
        <f t="shared" si="19"/>
        <v>90.47619048</v>
      </c>
      <c r="CV64" s="1">
        <f t="shared" si="20"/>
        <v>0.94</v>
      </c>
      <c r="CW64" s="7">
        <f t="shared" si="21"/>
        <v>27.07142857</v>
      </c>
      <c r="CX64" s="1">
        <v>58.0</v>
      </c>
      <c r="CY64" s="1">
        <v>62.0</v>
      </c>
      <c r="CZ64" s="1">
        <f>100-CZ63</f>
        <v>100</v>
      </c>
      <c r="DA64" s="1">
        <v>1.9</v>
      </c>
      <c r="DB64" s="1">
        <v>0.3</v>
      </c>
      <c r="DC64" s="1">
        <v>0.0</v>
      </c>
      <c r="DD64" s="1">
        <v>0.0</v>
      </c>
      <c r="DE64" s="1">
        <v>0.0</v>
      </c>
      <c r="DF64" s="1"/>
      <c r="DG64" s="1">
        <v>11.0</v>
      </c>
      <c r="DH64" s="1"/>
      <c r="DI64" s="1"/>
      <c r="DJ64" s="1"/>
      <c r="DK64" s="1"/>
      <c r="DL64" s="1"/>
      <c r="DM64" s="1"/>
      <c r="DN64" s="1"/>
      <c r="DO64" s="1">
        <v>6.0</v>
      </c>
      <c r="DP64" s="1" t="s">
        <v>145</v>
      </c>
      <c r="DU64" s="1">
        <v>13.5</v>
      </c>
      <c r="EI64" s="1">
        <v>148.0</v>
      </c>
    </row>
    <row r="65">
      <c r="A65" s="14" t="s">
        <v>223</v>
      </c>
      <c r="B65" s="1">
        <v>15.0</v>
      </c>
      <c r="C65" s="1" t="s">
        <v>130</v>
      </c>
      <c r="D65" s="1">
        <v>19.0</v>
      </c>
      <c r="E65" s="1">
        <v>13.0</v>
      </c>
      <c r="F65" s="6">
        <f t="shared" si="1"/>
        <v>59.375</v>
      </c>
      <c r="G65" s="1" t="s">
        <v>224</v>
      </c>
      <c r="H65" s="1">
        <v>1.0</v>
      </c>
      <c r="I65" s="1" t="s">
        <v>134</v>
      </c>
      <c r="J65" s="1">
        <v>1.0</v>
      </c>
      <c r="K65" s="1">
        <v>12.0</v>
      </c>
      <c r="L65" s="1">
        <v>8.0</v>
      </c>
      <c r="M65" s="6">
        <f t="shared" si="2"/>
        <v>60</v>
      </c>
      <c r="N65" s="7">
        <f t="shared" si="3"/>
        <v>3.12</v>
      </c>
      <c r="O65" s="1">
        <v>8.0</v>
      </c>
      <c r="P65" s="1">
        <v>0.0</v>
      </c>
      <c r="Q65" s="1">
        <v>0.0</v>
      </c>
      <c r="R65" s="1">
        <v>0.0</v>
      </c>
      <c r="S65" s="6">
        <v>0.0</v>
      </c>
      <c r="T65" s="7">
        <f t="shared" si="5"/>
        <v>0</v>
      </c>
      <c r="U65" s="6">
        <v>62.0</v>
      </c>
      <c r="V65" s="6">
        <v>240.0</v>
      </c>
      <c r="W65" s="6">
        <v>58.0</v>
      </c>
      <c r="X65" s="1">
        <v>189.0</v>
      </c>
      <c r="Y65" s="4" t="s">
        <v>134</v>
      </c>
      <c r="Z65" s="1">
        <v>65.3</v>
      </c>
      <c r="AA65" s="1">
        <v>63.4</v>
      </c>
      <c r="AB65" s="1">
        <v>67.4</v>
      </c>
      <c r="AC65" s="1">
        <v>59.0</v>
      </c>
      <c r="AD65" s="8">
        <f t="shared" si="6"/>
        <v>0.96884273</v>
      </c>
      <c r="AE65" s="1">
        <v>66.0</v>
      </c>
      <c r="AF65" s="1">
        <v>33.0</v>
      </c>
      <c r="AG65" s="1">
        <v>63.0</v>
      </c>
      <c r="AH65" s="1">
        <v>40.0</v>
      </c>
      <c r="AI65" s="1">
        <v>66.0</v>
      </c>
      <c r="AJ65" s="1">
        <v>71.0</v>
      </c>
      <c r="AK65" s="1">
        <v>55.0</v>
      </c>
      <c r="AL65" s="1">
        <f t="shared" si="7"/>
        <v>44.1</v>
      </c>
      <c r="AM65" s="1">
        <v>66.0</v>
      </c>
      <c r="AN65" s="1">
        <v>45.0</v>
      </c>
      <c r="AO65" s="1">
        <v>50.0</v>
      </c>
      <c r="AP65" s="1">
        <v>12.59</v>
      </c>
      <c r="AQ65" s="1">
        <v>12.0</v>
      </c>
      <c r="AR65" s="9">
        <f t="shared" si="8"/>
        <v>23.04</v>
      </c>
      <c r="AS65" s="1">
        <v>66.0</v>
      </c>
      <c r="AT65" s="1">
        <v>35.63</v>
      </c>
      <c r="AU65" s="1">
        <v>48.0</v>
      </c>
      <c r="AV65" s="7">
        <f t="shared" si="9"/>
        <v>33.331</v>
      </c>
      <c r="AW65" s="1">
        <v>36.0</v>
      </c>
      <c r="AX65" s="1">
        <f t="shared" si="10"/>
        <v>12</v>
      </c>
      <c r="AY65" s="1">
        <v>101.9</v>
      </c>
      <c r="AZ65" s="1">
        <v>98.9</v>
      </c>
      <c r="BA65" s="1">
        <f t="shared" si="11"/>
        <v>3</v>
      </c>
      <c r="BB65" s="7">
        <f t="shared" si="12"/>
        <v>0.2649845045</v>
      </c>
      <c r="BC65" s="1">
        <v>7.2</v>
      </c>
      <c r="BD65" s="1">
        <v>25.0</v>
      </c>
      <c r="BE65" s="1">
        <v>4.3</v>
      </c>
      <c r="BF65" s="1">
        <v>16.0</v>
      </c>
      <c r="BG65" s="1">
        <f t="shared" si="13"/>
        <v>11.5</v>
      </c>
      <c r="BH65" s="1">
        <v>20.0</v>
      </c>
      <c r="BI65" s="1">
        <v>19.31</v>
      </c>
      <c r="BJ65" s="1">
        <v>66.0</v>
      </c>
      <c r="BK65" s="1">
        <v>9.4</v>
      </c>
      <c r="BL65" s="1">
        <v>13.81</v>
      </c>
      <c r="BM65" s="1">
        <v>26.6</v>
      </c>
      <c r="BN65" s="1">
        <v>18.3</v>
      </c>
      <c r="BO65" s="1">
        <v>22.0</v>
      </c>
      <c r="BR65" s="1">
        <v>0.85</v>
      </c>
      <c r="BS65" s="1">
        <v>11.9</v>
      </c>
      <c r="BT65" s="1">
        <v>30.0</v>
      </c>
      <c r="BU65" s="1">
        <v>-7.1</v>
      </c>
      <c r="BV65" s="1">
        <v>67.0</v>
      </c>
      <c r="BW65" s="1">
        <v>4.9</v>
      </c>
      <c r="BX65" s="1">
        <v>38.0</v>
      </c>
      <c r="BY65" s="1">
        <f t="shared" si="14"/>
        <v>12</v>
      </c>
      <c r="BZ65" s="1">
        <v>63.0</v>
      </c>
      <c r="CA65" s="1">
        <f t="shared" si="15"/>
        <v>-2.2</v>
      </c>
      <c r="CB65" s="1">
        <v>63.0</v>
      </c>
      <c r="CC65" s="1">
        <v>66.0</v>
      </c>
      <c r="CD65" s="1">
        <v>60.0</v>
      </c>
      <c r="CE65" s="1">
        <v>0.37</v>
      </c>
      <c r="CF65" s="1">
        <v>63.0</v>
      </c>
      <c r="CG65" s="1">
        <v>0.37</v>
      </c>
      <c r="CH65" s="1">
        <v>50.0</v>
      </c>
      <c r="CI65" s="1">
        <v>-0.58</v>
      </c>
      <c r="CJ65" s="1">
        <v>0.0</v>
      </c>
      <c r="CK65" s="1">
        <v>1.0</v>
      </c>
      <c r="CL65" s="1">
        <v>0.0</v>
      </c>
      <c r="CM65" s="1">
        <v>2.0</v>
      </c>
      <c r="CN65" s="1">
        <v>3.0</v>
      </c>
      <c r="CO65" s="1">
        <v>6.0</v>
      </c>
      <c r="CP65" s="1">
        <v>15.0</v>
      </c>
      <c r="CQ65" s="1">
        <v>4.0</v>
      </c>
      <c r="CR65" s="10">
        <f t="shared" si="25"/>
        <v>0</v>
      </c>
      <c r="CS65" s="10">
        <f t="shared" si="17"/>
        <v>0</v>
      </c>
      <c r="CT65" s="10">
        <f t="shared" si="18"/>
        <v>33.33333333</v>
      </c>
      <c r="CU65" s="10">
        <f t="shared" si="19"/>
        <v>78.94736842</v>
      </c>
      <c r="CV65" s="1">
        <f t="shared" si="20"/>
        <v>-1.2</v>
      </c>
      <c r="CW65" s="7">
        <f t="shared" si="21"/>
        <v>19.34210526</v>
      </c>
      <c r="CX65" s="1">
        <v>64.0</v>
      </c>
      <c r="CY65" s="1">
        <v>65.0</v>
      </c>
      <c r="CZ65" s="1"/>
      <c r="DA65" s="1"/>
      <c r="DB65" s="1"/>
      <c r="DC65" s="1"/>
      <c r="DD65" s="1"/>
      <c r="DE65" s="1"/>
      <c r="DF65" s="1"/>
      <c r="DG65" s="1">
        <v>7.0</v>
      </c>
      <c r="DH65" s="1"/>
      <c r="DI65" s="1"/>
      <c r="DJ65" s="1"/>
      <c r="DK65" s="1"/>
      <c r="DL65" s="1"/>
      <c r="DM65" s="1"/>
      <c r="DN65" s="1"/>
      <c r="DO65" s="1">
        <v>32.0</v>
      </c>
      <c r="DP65" s="1" t="s">
        <v>145</v>
      </c>
      <c r="DU65" s="1">
        <v>18.5</v>
      </c>
      <c r="EI65" s="1">
        <v>128.5</v>
      </c>
    </row>
    <row r="66">
      <c r="A66" s="14" t="s">
        <v>225</v>
      </c>
      <c r="B66" s="1">
        <v>6.0</v>
      </c>
      <c r="C66" s="1" t="s">
        <v>127</v>
      </c>
      <c r="D66" s="1">
        <v>23.0</v>
      </c>
      <c r="E66" s="1">
        <v>10.0</v>
      </c>
      <c r="F66" s="6">
        <f t="shared" si="1"/>
        <v>69.6969697</v>
      </c>
      <c r="G66" s="1" t="s">
        <v>128</v>
      </c>
      <c r="H66" s="1">
        <v>15.6</v>
      </c>
      <c r="I66" s="1">
        <v>1.0</v>
      </c>
      <c r="J66" s="1">
        <v>0.0</v>
      </c>
      <c r="K66" s="1">
        <v>11.0</v>
      </c>
      <c r="L66" s="1">
        <v>7.0</v>
      </c>
      <c r="M66" s="6">
        <f t="shared" si="2"/>
        <v>61.11111111</v>
      </c>
      <c r="N66" s="7">
        <f t="shared" si="3"/>
        <v>4.962222222</v>
      </c>
      <c r="O66" s="1">
        <v>6.0</v>
      </c>
      <c r="P66" s="1">
        <v>11.0</v>
      </c>
      <c r="Q66" s="1">
        <v>6.0</v>
      </c>
      <c r="R66" s="1">
        <v>5.0</v>
      </c>
      <c r="S66" s="6">
        <f>(Q66/P66)*100</f>
        <v>54.54545455</v>
      </c>
      <c r="T66" s="7">
        <f t="shared" si="5"/>
        <v>0.9291</v>
      </c>
      <c r="U66" s="6">
        <v>5.0</v>
      </c>
      <c r="V66" s="6">
        <v>42.0</v>
      </c>
      <c r="W66" s="6">
        <v>27.0</v>
      </c>
      <c r="X66" s="1">
        <v>28.0</v>
      </c>
      <c r="Y66" s="4">
        <v>25.0</v>
      </c>
      <c r="Z66" s="1">
        <v>76.0</v>
      </c>
      <c r="AA66" s="1">
        <v>69.8</v>
      </c>
      <c r="AB66" s="1">
        <v>68.8</v>
      </c>
      <c r="AC66" s="1">
        <v>41.0</v>
      </c>
      <c r="AD66" s="8">
        <f t="shared" si="6"/>
        <v>1.104651163</v>
      </c>
      <c r="AE66" s="1">
        <v>34.0</v>
      </c>
      <c r="AF66" s="1">
        <v>37.0</v>
      </c>
      <c r="AG66" s="1">
        <v>18.0</v>
      </c>
      <c r="AH66" s="1">
        <v>45.0</v>
      </c>
      <c r="AI66" s="1">
        <v>49.0</v>
      </c>
      <c r="AJ66" s="1">
        <v>77.0</v>
      </c>
      <c r="AK66" s="1">
        <v>6.0</v>
      </c>
      <c r="AL66" s="1">
        <f t="shared" si="7"/>
        <v>49</v>
      </c>
      <c r="AM66" s="1">
        <v>24.0</v>
      </c>
      <c r="AN66" s="1">
        <v>53.0</v>
      </c>
      <c r="AO66" s="1">
        <v>57.0</v>
      </c>
      <c r="AP66" s="1">
        <v>9.82</v>
      </c>
      <c r="AQ66" s="1">
        <v>50.0</v>
      </c>
      <c r="AR66" s="9">
        <f t="shared" si="8"/>
        <v>24.97</v>
      </c>
      <c r="AS66" s="1">
        <v>49.0</v>
      </c>
      <c r="AT66" s="1">
        <v>34.79</v>
      </c>
      <c r="AU66" s="1">
        <v>55.0</v>
      </c>
      <c r="AV66" s="7">
        <f t="shared" si="9"/>
        <v>31.457</v>
      </c>
      <c r="AW66" s="1">
        <v>53.0</v>
      </c>
      <c r="AX66" s="1">
        <f t="shared" si="10"/>
        <v>2</v>
      </c>
      <c r="AY66" s="1">
        <v>114.9</v>
      </c>
      <c r="AZ66" s="1">
        <v>105.6</v>
      </c>
      <c r="BA66" s="1">
        <f t="shared" si="11"/>
        <v>9.3</v>
      </c>
      <c r="BB66" s="7">
        <f t="shared" si="12"/>
        <v>0.4966644526</v>
      </c>
      <c r="BC66" s="1">
        <v>6.2</v>
      </c>
      <c r="BD66" s="1">
        <v>51.0</v>
      </c>
      <c r="BE66" s="1">
        <v>2.6</v>
      </c>
      <c r="BF66" s="1">
        <v>62.0</v>
      </c>
      <c r="BG66" s="1">
        <f t="shared" si="13"/>
        <v>8.8</v>
      </c>
      <c r="BH66" s="1">
        <v>57.0</v>
      </c>
      <c r="BI66" s="1">
        <v>15.15</v>
      </c>
      <c r="BJ66" s="1">
        <v>13.0</v>
      </c>
      <c r="BK66" s="1">
        <v>8.5</v>
      </c>
      <c r="BL66" s="1">
        <v>13.82</v>
      </c>
      <c r="BM66" s="1">
        <v>28.1</v>
      </c>
      <c r="BN66" s="1">
        <v>17.2</v>
      </c>
      <c r="BO66" s="1">
        <v>36.0</v>
      </c>
      <c r="BR66" s="1">
        <v>1.33</v>
      </c>
      <c r="BS66" s="1">
        <v>10.6</v>
      </c>
      <c r="BT66" s="1">
        <v>23.0</v>
      </c>
      <c r="BU66" s="1">
        <v>10.8</v>
      </c>
      <c r="BV66" s="1">
        <v>18.0</v>
      </c>
      <c r="BW66" s="1">
        <v>5.7</v>
      </c>
      <c r="BX66" s="1">
        <v>30.0</v>
      </c>
      <c r="BY66" s="1">
        <f t="shared" si="14"/>
        <v>-5.1</v>
      </c>
      <c r="BZ66" s="1">
        <v>30.0</v>
      </c>
      <c r="CA66" s="1">
        <f t="shared" si="15"/>
        <v>16.5</v>
      </c>
      <c r="CB66" s="1">
        <v>26.0</v>
      </c>
      <c r="CC66" s="1">
        <v>67.8</v>
      </c>
      <c r="CD66" s="1">
        <v>46.0</v>
      </c>
      <c r="CE66" s="1">
        <v>0.33</v>
      </c>
      <c r="CF66" s="1">
        <v>64.0</v>
      </c>
      <c r="CG66" s="1">
        <v>0.61</v>
      </c>
      <c r="CH66" s="1">
        <v>68.0</v>
      </c>
      <c r="CI66" s="1">
        <v>1.33</v>
      </c>
      <c r="CJ66" s="1">
        <v>6.0</v>
      </c>
      <c r="CK66" s="1">
        <v>9.0</v>
      </c>
      <c r="CL66" s="1">
        <v>4.0</v>
      </c>
      <c r="CM66" s="1">
        <v>1.0</v>
      </c>
      <c r="CN66" s="1">
        <v>6.0</v>
      </c>
      <c r="CO66" s="1">
        <v>0.0</v>
      </c>
      <c r="CP66" s="1">
        <v>7.0</v>
      </c>
      <c r="CQ66" s="1">
        <v>0.0</v>
      </c>
      <c r="CR66" s="10">
        <f t="shared" si="25"/>
        <v>40</v>
      </c>
      <c r="CS66" s="10">
        <f t="shared" si="17"/>
        <v>80</v>
      </c>
      <c r="CT66" s="10">
        <f t="shared" si="18"/>
        <v>100</v>
      </c>
      <c r="CU66" s="10">
        <f t="shared" si="19"/>
        <v>100</v>
      </c>
      <c r="CV66" s="1">
        <f t="shared" si="20"/>
        <v>4.77</v>
      </c>
      <c r="CW66" s="7">
        <f t="shared" si="21"/>
        <v>73.5</v>
      </c>
      <c r="CX66" s="1">
        <v>19.0</v>
      </c>
      <c r="CY66" s="1">
        <v>20.0</v>
      </c>
      <c r="CZ66" s="1"/>
      <c r="DA66" s="1"/>
      <c r="DB66" s="1"/>
      <c r="DC66" s="1"/>
      <c r="DD66" s="1"/>
      <c r="DE66" s="1"/>
      <c r="DF66" s="1"/>
      <c r="DG66" s="1">
        <v>54.0</v>
      </c>
      <c r="DH66" s="1"/>
      <c r="DI66" s="1"/>
      <c r="DJ66" s="1"/>
      <c r="DK66" s="1"/>
      <c r="DL66" s="1"/>
      <c r="DM66" s="1"/>
      <c r="DN66" s="1"/>
      <c r="DO66" s="1">
        <v>21.0</v>
      </c>
      <c r="DP66" s="1" t="s">
        <v>145</v>
      </c>
      <c r="DU66" s="1">
        <v>-4.5</v>
      </c>
      <c r="EI66" s="1">
        <v>145.5</v>
      </c>
    </row>
    <row r="67">
      <c r="A67" s="18" t="s">
        <v>226</v>
      </c>
      <c r="B67" s="1">
        <v>16.0</v>
      </c>
      <c r="C67" s="1" t="s">
        <v>130</v>
      </c>
      <c r="D67" s="1">
        <v>17.0</v>
      </c>
      <c r="E67" s="1">
        <v>17.0</v>
      </c>
      <c r="F67" s="6">
        <f t="shared" si="1"/>
        <v>50</v>
      </c>
      <c r="G67" s="1" t="s">
        <v>227</v>
      </c>
      <c r="H67" s="1">
        <v>1.0</v>
      </c>
      <c r="I67" s="1" t="s">
        <v>134</v>
      </c>
      <c r="J67" s="1">
        <v>1.0</v>
      </c>
      <c r="K67" s="1">
        <v>9.0</v>
      </c>
      <c r="L67" s="1">
        <v>9.0</v>
      </c>
      <c r="M67" s="6">
        <f t="shared" si="2"/>
        <v>50</v>
      </c>
      <c r="N67" s="7">
        <f t="shared" si="3"/>
        <v>2.6</v>
      </c>
      <c r="O67" s="1">
        <v>6.0</v>
      </c>
      <c r="P67" s="1">
        <v>0.0</v>
      </c>
      <c r="Q67" s="1">
        <v>0.0</v>
      </c>
      <c r="R67" s="1">
        <v>0.0</v>
      </c>
      <c r="S67" s="6">
        <v>0.0</v>
      </c>
      <c r="T67" s="7">
        <f t="shared" si="5"/>
        <v>0</v>
      </c>
      <c r="U67" s="6">
        <v>60.0</v>
      </c>
      <c r="V67" s="6">
        <v>232.0</v>
      </c>
      <c r="W67" s="6">
        <v>56.0</v>
      </c>
      <c r="Y67" s="4" t="s">
        <v>134</v>
      </c>
      <c r="Z67" s="1">
        <v>73.6</v>
      </c>
      <c r="AB67" s="1">
        <v>71.2</v>
      </c>
      <c r="AC67" s="1">
        <v>26.0</v>
      </c>
      <c r="AD67" s="8">
        <f t="shared" si="6"/>
        <v>1.033707865</v>
      </c>
      <c r="AE67" s="1">
        <v>63.0</v>
      </c>
      <c r="AF67" s="1">
        <v>37.0</v>
      </c>
      <c r="AG67" s="1">
        <v>17.0</v>
      </c>
      <c r="AH67" s="1">
        <v>46.0</v>
      </c>
      <c r="AI67" s="1">
        <v>40.0</v>
      </c>
      <c r="AJ67" s="1">
        <v>73.0</v>
      </c>
      <c r="AK67" s="1">
        <v>30.0</v>
      </c>
      <c r="AL67" s="1">
        <f t="shared" si="7"/>
        <v>48.7</v>
      </c>
      <c r="AM67" s="1">
        <v>31.0</v>
      </c>
      <c r="AP67" s="1">
        <v>6.8</v>
      </c>
      <c r="AQ67" s="1">
        <v>68.0</v>
      </c>
      <c r="AR67" s="9">
        <f t="shared" si="8"/>
        <v>23.8</v>
      </c>
      <c r="AS67" s="1">
        <v>64.0</v>
      </c>
      <c r="AT67" s="1">
        <v>30.6</v>
      </c>
      <c r="AU67" s="1">
        <v>68.0</v>
      </c>
      <c r="AV67" s="7">
        <f t="shared" si="9"/>
        <v>26.86</v>
      </c>
      <c r="AW67" s="1">
        <v>68.0</v>
      </c>
      <c r="AX67" s="1">
        <f t="shared" si="10"/>
        <v>0</v>
      </c>
      <c r="BA67" s="1">
        <f t="shared" si="11"/>
        <v>0</v>
      </c>
      <c r="BB67" s="7">
        <f t="shared" si="12"/>
        <v>0.4075591985</v>
      </c>
      <c r="BC67" s="1">
        <v>8.2</v>
      </c>
      <c r="BD67" s="1">
        <v>12.0</v>
      </c>
      <c r="BE67" s="1">
        <v>2.4</v>
      </c>
      <c r="BF67" s="1">
        <v>63.0</v>
      </c>
      <c r="BG67" s="1">
        <f t="shared" si="13"/>
        <v>10.6</v>
      </c>
      <c r="BH67" s="1">
        <v>34.0</v>
      </c>
      <c r="BI67" s="1">
        <v>18.5</v>
      </c>
      <c r="BJ67" s="1">
        <v>63.0</v>
      </c>
      <c r="BN67" s="1">
        <v>17.4</v>
      </c>
      <c r="BO67" s="1">
        <v>33.0</v>
      </c>
      <c r="BU67" s="1">
        <v>-1.8</v>
      </c>
      <c r="BV67" s="1">
        <v>65.0</v>
      </c>
      <c r="BW67" s="1">
        <v>-1.4</v>
      </c>
      <c r="BX67" s="1">
        <v>65.0</v>
      </c>
      <c r="BY67" s="1">
        <f t="shared" si="14"/>
        <v>0.4</v>
      </c>
      <c r="BZ67" s="1">
        <v>65.0</v>
      </c>
      <c r="CA67" s="1">
        <f t="shared" si="15"/>
        <v>-3.2</v>
      </c>
      <c r="CB67" s="1">
        <v>65.0</v>
      </c>
      <c r="CC67" s="1">
        <v>70.0</v>
      </c>
      <c r="CD67" s="1">
        <v>22.0</v>
      </c>
      <c r="CE67" s="1">
        <v>0.32</v>
      </c>
      <c r="CF67" s="1">
        <v>65.0</v>
      </c>
      <c r="CG67" s="1">
        <v>0.48</v>
      </c>
      <c r="CH67" s="1">
        <v>64.0</v>
      </c>
      <c r="CI67" s="1">
        <v>-0.97</v>
      </c>
      <c r="CJ67" s="1">
        <v>0.0</v>
      </c>
      <c r="CK67" s="1">
        <v>1.0</v>
      </c>
      <c r="CL67" s="1">
        <v>1.0</v>
      </c>
      <c r="CM67" s="1">
        <v>2.0</v>
      </c>
      <c r="CN67" s="1">
        <v>4.0</v>
      </c>
      <c r="CO67" s="1">
        <v>6.0</v>
      </c>
      <c r="CP67" s="1">
        <v>10.0</v>
      </c>
      <c r="CQ67" s="1">
        <v>7.0</v>
      </c>
      <c r="CR67" s="10">
        <f t="shared" si="25"/>
        <v>0</v>
      </c>
      <c r="CS67" s="10">
        <f t="shared" si="17"/>
        <v>33.33333333</v>
      </c>
      <c r="CT67" s="10">
        <f t="shared" si="18"/>
        <v>40</v>
      </c>
      <c r="CU67" s="10">
        <f t="shared" si="19"/>
        <v>58.82352941</v>
      </c>
      <c r="CV67" s="1">
        <f t="shared" si="20"/>
        <v>-2.32</v>
      </c>
      <c r="CW67" s="7">
        <f t="shared" si="21"/>
        <v>26.99019608</v>
      </c>
      <c r="CX67" s="1">
        <v>66.0</v>
      </c>
      <c r="CY67" s="1">
        <v>63.0</v>
      </c>
      <c r="CZ67" s="1"/>
      <c r="DA67" s="1"/>
      <c r="DB67" s="1"/>
      <c r="DC67" s="1"/>
      <c r="DD67" s="1"/>
      <c r="DE67" s="1"/>
      <c r="DF67" s="1"/>
      <c r="DH67" s="1"/>
      <c r="DI67" s="1"/>
      <c r="DJ67" s="1"/>
      <c r="DK67" s="1"/>
      <c r="DL67" s="1"/>
      <c r="DM67" s="1"/>
      <c r="DN67" s="1">
        <v>4.0</v>
      </c>
      <c r="DO67" s="1" t="s">
        <v>145</v>
      </c>
      <c r="DP67" s="1" t="s">
        <v>145</v>
      </c>
    </row>
    <row r="68">
      <c r="A68" s="14" t="s">
        <v>228</v>
      </c>
      <c r="B68" s="1">
        <v>16.0</v>
      </c>
      <c r="C68" s="1" t="s">
        <v>130</v>
      </c>
      <c r="D68" s="1">
        <v>20.0</v>
      </c>
      <c r="E68" s="1">
        <v>14.0</v>
      </c>
      <c r="F68" s="6">
        <f t="shared" si="1"/>
        <v>58.82352941</v>
      </c>
      <c r="G68" s="1" t="s">
        <v>229</v>
      </c>
      <c r="H68" s="1">
        <v>1.0</v>
      </c>
      <c r="I68" s="1" t="s">
        <v>134</v>
      </c>
      <c r="J68" s="1">
        <v>1.0</v>
      </c>
      <c r="K68" s="1">
        <v>14.0</v>
      </c>
      <c r="L68" s="1">
        <v>4.0</v>
      </c>
      <c r="M68" s="6">
        <f t="shared" si="2"/>
        <v>77.77777778</v>
      </c>
      <c r="N68" s="7">
        <f t="shared" si="3"/>
        <v>4.044444444</v>
      </c>
      <c r="O68" s="1">
        <v>9.0</v>
      </c>
      <c r="P68" s="1">
        <v>0.0</v>
      </c>
      <c r="Q68" s="1">
        <v>0.0</v>
      </c>
      <c r="R68" s="1">
        <v>0.0</v>
      </c>
      <c r="S68" s="6">
        <v>0.0</v>
      </c>
      <c r="T68" s="7">
        <f t="shared" si="5"/>
        <v>0</v>
      </c>
      <c r="U68" s="6">
        <v>64.0</v>
      </c>
      <c r="V68" s="6">
        <v>266.0</v>
      </c>
      <c r="W68" s="6">
        <v>62.0</v>
      </c>
      <c r="Y68" s="4" t="s">
        <v>134</v>
      </c>
      <c r="Z68" s="1">
        <v>65.1</v>
      </c>
      <c r="AB68" s="1">
        <v>68.2</v>
      </c>
      <c r="AC68" s="1">
        <v>52.0</v>
      </c>
      <c r="AD68" s="8">
        <f t="shared" si="6"/>
        <v>0.9545454545</v>
      </c>
      <c r="AE68" s="1">
        <v>67.0</v>
      </c>
      <c r="AF68" s="1">
        <v>34.0</v>
      </c>
      <c r="AG68" s="1">
        <v>56.0</v>
      </c>
      <c r="AH68" s="1">
        <v>44.0</v>
      </c>
      <c r="AI68" s="1">
        <v>62.0</v>
      </c>
      <c r="AJ68" s="1">
        <v>71.0</v>
      </c>
      <c r="AK68" s="1">
        <v>51.0</v>
      </c>
      <c r="AL68" s="1">
        <f t="shared" si="7"/>
        <v>46.4</v>
      </c>
      <c r="AM68" s="1">
        <v>59.0</v>
      </c>
      <c r="AP68" s="1">
        <v>9.7</v>
      </c>
      <c r="AQ68" s="1">
        <v>53.0</v>
      </c>
      <c r="AR68" s="9">
        <f t="shared" si="8"/>
        <v>22.5</v>
      </c>
      <c r="AS68" s="1">
        <v>68.0</v>
      </c>
      <c r="AT68" s="1">
        <v>32.2</v>
      </c>
      <c r="AU68" s="1">
        <v>66.0</v>
      </c>
      <c r="AV68" s="7">
        <f t="shared" si="9"/>
        <v>29.384</v>
      </c>
      <c r="AW68" s="1">
        <v>65.0</v>
      </c>
      <c r="AX68" s="1">
        <f t="shared" si="10"/>
        <v>1</v>
      </c>
      <c r="BA68" s="1">
        <f t="shared" si="11"/>
        <v>0</v>
      </c>
      <c r="BB68" s="7">
        <f t="shared" si="12"/>
        <v>0.3894691036</v>
      </c>
      <c r="BC68" s="1">
        <v>7.4</v>
      </c>
      <c r="BD68" s="1">
        <v>21.0</v>
      </c>
      <c r="BE68" s="1">
        <v>3.1</v>
      </c>
      <c r="BF68" s="1">
        <v>50.0</v>
      </c>
      <c r="BG68" s="1">
        <f t="shared" si="13"/>
        <v>10.5</v>
      </c>
      <c r="BH68" s="1">
        <v>36.0</v>
      </c>
      <c r="BI68" s="1">
        <v>16.0</v>
      </c>
      <c r="BJ68" s="1">
        <v>26.0</v>
      </c>
      <c r="BN68" s="1">
        <v>16.3</v>
      </c>
      <c r="BO68" s="1">
        <v>50.0</v>
      </c>
      <c r="BU68" s="1">
        <v>-6.3</v>
      </c>
      <c r="BV68" s="1">
        <v>66.0</v>
      </c>
      <c r="BW68" s="1">
        <v>-2.0</v>
      </c>
      <c r="BX68" s="1">
        <v>66.0</v>
      </c>
      <c r="BY68" s="1">
        <f t="shared" si="14"/>
        <v>4.3</v>
      </c>
      <c r="BZ68" s="1">
        <v>67.0</v>
      </c>
      <c r="CA68" s="1">
        <f t="shared" si="15"/>
        <v>-8.3</v>
      </c>
      <c r="CB68" s="1">
        <v>67.0</v>
      </c>
      <c r="CC68" s="1">
        <v>66.1</v>
      </c>
      <c r="CD68" s="1">
        <v>58.0</v>
      </c>
      <c r="CE68" s="1">
        <v>0.32</v>
      </c>
      <c r="CF68" s="1">
        <v>66.0</v>
      </c>
      <c r="CG68" s="1">
        <v>0.39</v>
      </c>
      <c r="CH68" s="1">
        <v>53.0</v>
      </c>
      <c r="CI68" s="1">
        <v>-0.61</v>
      </c>
      <c r="CJ68" s="1">
        <v>0.0</v>
      </c>
      <c r="CK68" s="1">
        <v>6.0</v>
      </c>
      <c r="CL68" s="1">
        <v>0.0</v>
      </c>
      <c r="CM68" s="1">
        <v>0.0</v>
      </c>
      <c r="CN68" s="1">
        <v>0.0</v>
      </c>
      <c r="CO68" s="1">
        <v>2.0</v>
      </c>
      <c r="CP68" s="1">
        <v>17.0</v>
      </c>
      <c r="CQ68" s="1">
        <v>6.0</v>
      </c>
      <c r="CR68" s="10">
        <f t="shared" si="25"/>
        <v>0</v>
      </c>
      <c r="CS68" s="10">
        <v>0.0</v>
      </c>
      <c r="CT68" s="10">
        <f t="shared" si="18"/>
        <v>0</v>
      </c>
      <c r="CU68" s="10">
        <f t="shared" si="19"/>
        <v>73.91304348</v>
      </c>
      <c r="CV68" s="1">
        <f t="shared" si="20"/>
        <v>-1.4</v>
      </c>
      <c r="CW68" s="7">
        <f t="shared" si="21"/>
        <v>11.08695652</v>
      </c>
      <c r="CX68" s="1">
        <v>65.0</v>
      </c>
      <c r="CY68" s="1">
        <v>68.0</v>
      </c>
      <c r="CZ68" s="1"/>
      <c r="DA68" s="1"/>
      <c r="DB68" s="1"/>
      <c r="DC68" s="1"/>
      <c r="DD68" s="1"/>
      <c r="DE68" s="1"/>
      <c r="DF68" s="1"/>
      <c r="DG68" s="1">
        <v>3.0</v>
      </c>
      <c r="DH68" s="1"/>
      <c r="DI68" s="1"/>
      <c r="DJ68" s="1"/>
      <c r="DK68" s="1"/>
      <c r="DL68" s="1"/>
      <c r="DM68" s="1"/>
      <c r="DN68" s="1">
        <v>4.0</v>
      </c>
      <c r="DO68" s="1">
        <v>25.0</v>
      </c>
      <c r="DP68" s="1" t="s">
        <v>145</v>
      </c>
    </row>
    <row r="69">
      <c r="A69" s="11" t="s">
        <v>230</v>
      </c>
      <c r="B69" s="1">
        <v>9.0</v>
      </c>
      <c r="C69" s="1" t="s">
        <v>136</v>
      </c>
      <c r="D69" s="1">
        <v>21.0</v>
      </c>
      <c r="E69" s="1">
        <v>11.0</v>
      </c>
      <c r="F69" s="6">
        <f t="shared" si="1"/>
        <v>65.625</v>
      </c>
      <c r="G69" s="1" t="s">
        <v>170</v>
      </c>
      <c r="H69" s="1">
        <v>13.5</v>
      </c>
      <c r="I69" s="1">
        <v>2.0</v>
      </c>
      <c r="J69" s="1">
        <v>0.0</v>
      </c>
      <c r="K69" s="1">
        <v>12.0</v>
      </c>
      <c r="L69" s="1">
        <v>8.0</v>
      </c>
      <c r="M69" s="6">
        <f t="shared" si="2"/>
        <v>60</v>
      </c>
      <c r="N69" s="7">
        <f t="shared" si="3"/>
        <v>4.62</v>
      </c>
      <c r="O69" s="1">
        <v>6.0</v>
      </c>
      <c r="P69" s="1">
        <v>5.0</v>
      </c>
      <c r="Q69" s="1">
        <v>2.0</v>
      </c>
      <c r="R69" s="1">
        <v>3.0</v>
      </c>
      <c r="S69" s="6">
        <f>(Q69/P69)*100</f>
        <v>40</v>
      </c>
      <c r="T69" s="7">
        <f t="shared" si="5"/>
        <v>0.45314</v>
      </c>
      <c r="U69" s="6">
        <v>36.0</v>
      </c>
      <c r="V69" s="6">
        <v>81.0</v>
      </c>
      <c r="W69" s="6">
        <v>43.0</v>
      </c>
      <c r="X69" s="1">
        <v>53.0</v>
      </c>
      <c r="Y69" s="4" t="s">
        <v>134</v>
      </c>
      <c r="Z69" s="1">
        <v>74.0</v>
      </c>
      <c r="AA69" s="1">
        <v>68.8</v>
      </c>
      <c r="AB69" s="1">
        <v>67.0</v>
      </c>
      <c r="AC69" s="1">
        <v>62.0</v>
      </c>
      <c r="AD69" s="8">
        <f t="shared" si="6"/>
        <v>1.104477612</v>
      </c>
      <c r="AE69" s="1">
        <v>35.0</v>
      </c>
      <c r="AF69" s="1">
        <v>39.0</v>
      </c>
      <c r="AG69" s="1">
        <v>8.0</v>
      </c>
      <c r="AH69" s="1">
        <v>46.0</v>
      </c>
      <c r="AI69" s="1">
        <v>37.0</v>
      </c>
      <c r="AJ69" s="1">
        <v>74.0</v>
      </c>
      <c r="AK69" s="1">
        <v>21.0</v>
      </c>
      <c r="AL69" s="1">
        <f t="shared" si="7"/>
        <v>49.5</v>
      </c>
      <c r="AM69" s="1">
        <v>20.0</v>
      </c>
      <c r="AN69" s="1">
        <v>53.0</v>
      </c>
      <c r="AO69" s="1">
        <v>56.0</v>
      </c>
      <c r="AP69" s="1">
        <v>8.39</v>
      </c>
      <c r="AQ69" s="1">
        <v>60.0</v>
      </c>
      <c r="AR69" s="9">
        <f t="shared" si="8"/>
        <v>22.67</v>
      </c>
      <c r="AS69" s="1">
        <v>67.0</v>
      </c>
      <c r="AT69" s="1">
        <v>31.06</v>
      </c>
      <c r="AU69" s="1">
        <v>67.0</v>
      </c>
      <c r="AV69" s="7">
        <f t="shared" si="9"/>
        <v>27.9184</v>
      </c>
      <c r="AW69" s="1">
        <v>67.0</v>
      </c>
      <c r="AX69" s="1">
        <f t="shared" si="10"/>
        <v>0</v>
      </c>
      <c r="AY69" s="1">
        <v>115.1</v>
      </c>
      <c r="AZ69" s="1">
        <v>107.0</v>
      </c>
      <c r="BA69" s="1">
        <f t="shared" si="11"/>
        <v>8.1</v>
      </c>
      <c r="BB69" s="7">
        <f t="shared" si="12"/>
        <v>0.4327630522</v>
      </c>
      <c r="BC69" s="1">
        <v>7.1</v>
      </c>
      <c r="BD69" s="1">
        <v>28.0</v>
      </c>
      <c r="BE69" s="1">
        <v>3.4</v>
      </c>
      <c r="BF69" s="1">
        <v>40.0</v>
      </c>
      <c r="BG69" s="1">
        <f t="shared" si="13"/>
        <v>10.5</v>
      </c>
      <c r="BH69" s="1">
        <v>35.0</v>
      </c>
      <c r="BI69" s="1">
        <v>17.67</v>
      </c>
      <c r="BJ69" s="1">
        <v>57.0</v>
      </c>
      <c r="BK69" s="1">
        <v>6.2</v>
      </c>
      <c r="BL69" s="1">
        <v>13.58</v>
      </c>
      <c r="BM69" s="1">
        <v>30.4</v>
      </c>
      <c r="BN69" s="1">
        <v>16.8</v>
      </c>
      <c r="BO69" s="1">
        <v>45.0</v>
      </c>
      <c r="BR69" s="1">
        <v>1.86</v>
      </c>
      <c r="BS69" s="1">
        <v>9.1</v>
      </c>
      <c r="BT69" s="1">
        <v>16.0</v>
      </c>
      <c r="BU69" s="1">
        <v>8.4</v>
      </c>
      <c r="BV69" s="1">
        <v>29.0</v>
      </c>
      <c r="BW69" s="1">
        <v>4.6</v>
      </c>
      <c r="BX69" s="1">
        <v>40.0</v>
      </c>
      <c r="BY69" s="1">
        <f t="shared" si="14"/>
        <v>-3.8</v>
      </c>
      <c r="BZ69" s="1">
        <v>44.0</v>
      </c>
      <c r="CA69" s="1">
        <f t="shared" si="15"/>
        <v>13</v>
      </c>
      <c r="CB69" s="1">
        <v>40.0</v>
      </c>
      <c r="CC69" s="1">
        <v>65.7</v>
      </c>
      <c r="CD69" s="1">
        <v>61.0</v>
      </c>
      <c r="CE69" s="1">
        <v>0.25</v>
      </c>
      <c r="CF69" s="1">
        <v>67.0</v>
      </c>
      <c r="CG69" s="1">
        <v>0.5</v>
      </c>
      <c r="CH69" s="1">
        <v>66.0</v>
      </c>
      <c r="CI69" s="1">
        <v>0.97</v>
      </c>
      <c r="CJ69" s="1">
        <v>4.0</v>
      </c>
      <c r="CK69" s="1">
        <v>7.0</v>
      </c>
      <c r="CL69" s="1">
        <v>5.0</v>
      </c>
      <c r="CM69" s="1">
        <v>3.0</v>
      </c>
      <c r="CN69" s="1">
        <v>5.0</v>
      </c>
      <c r="CO69" s="1">
        <v>0.0</v>
      </c>
      <c r="CP69" s="1">
        <v>7.0</v>
      </c>
      <c r="CQ69" s="1">
        <v>1.0</v>
      </c>
      <c r="CR69" s="10">
        <f t="shared" si="25"/>
        <v>36.36363636</v>
      </c>
      <c r="CS69" s="10">
        <f>(CL69)/(CL69+CM69)*100</f>
        <v>62.5</v>
      </c>
      <c r="CT69" s="10">
        <f t="shared" si="18"/>
        <v>100</v>
      </c>
      <c r="CU69" s="10">
        <f t="shared" si="19"/>
        <v>87.5</v>
      </c>
      <c r="CV69" s="1">
        <f t="shared" si="20"/>
        <v>3.39</v>
      </c>
      <c r="CW69" s="7">
        <f t="shared" si="21"/>
        <v>65.53977273</v>
      </c>
      <c r="CX69" s="1">
        <v>43.0</v>
      </c>
      <c r="CY69" s="1">
        <v>38.0</v>
      </c>
      <c r="CZ69" s="1">
        <v>34.5</v>
      </c>
      <c r="DA69" s="1">
        <v>2.3</v>
      </c>
      <c r="DB69" s="1">
        <v>0.7</v>
      </c>
      <c r="DC69" s="1">
        <v>0.2</v>
      </c>
      <c r="DD69" s="1">
        <v>0.1</v>
      </c>
      <c r="DE69" s="1">
        <v>0.0</v>
      </c>
      <c r="DF69" s="1"/>
      <c r="DG69" s="1">
        <v>46.0</v>
      </c>
      <c r="DH69" s="1"/>
      <c r="DI69" s="1"/>
      <c r="DJ69" s="1"/>
      <c r="DK69" s="1"/>
      <c r="DL69" s="1"/>
      <c r="DM69" s="1"/>
      <c r="DN69" s="1"/>
      <c r="DO69" s="1">
        <v>2.0</v>
      </c>
      <c r="DU69" s="1">
        <v>1.5</v>
      </c>
      <c r="EI69" s="1">
        <v>140.5</v>
      </c>
    </row>
    <row r="70">
      <c r="A70" s="14" t="s">
        <v>231</v>
      </c>
      <c r="B70" s="1">
        <v>16.0</v>
      </c>
      <c r="C70" s="1" t="s">
        <v>140</v>
      </c>
      <c r="D70" s="1">
        <v>16.0</v>
      </c>
      <c r="E70" s="1">
        <v>15.0</v>
      </c>
      <c r="F70" s="6">
        <f t="shared" si="1"/>
        <v>51.61290323</v>
      </c>
      <c r="G70" s="1" t="s">
        <v>232</v>
      </c>
      <c r="H70" s="1">
        <v>1.0</v>
      </c>
      <c r="I70" s="1" t="s">
        <v>134</v>
      </c>
      <c r="J70" s="1">
        <v>1.0</v>
      </c>
      <c r="K70" s="1">
        <v>7.0</v>
      </c>
      <c r="L70" s="1">
        <v>9.0</v>
      </c>
      <c r="M70" s="6">
        <f t="shared" si="2"/>
        <v>43.75</v>
      </c>
      <c r="N70" s="7">
        <f t="shared" si="3"/>
        <v>2.275</v>
      </c>
      <c r="O70" s="1">
        <v>6.0</v>
      </c>
      <c r="P70" s="1">
        <v>0.0</v>
      </c>
      <c r="Q70" s="1">
        <v>0.0</v>
      </c>
      <c r="R70" s="1">
        <v>0.0</v>
      </c>
      <c r="S70" s="6">
        <v>0.0</v>
      </c>
      <c r="T70" s="7">
        <f t="shared" si="5"/>
        <v>0</v>
      </c>
      <c r="U70" s="6">
        <v>68.0</v>
      </c>
      <c r="V70" s="6">
        <v>351.0</v>
      </c>
      <c r="W70" s="6">
        <v>68.0</v>
      </c>
      <c r="X70" s="1">
        <v>290.0</v>
      </c>
      <c r="Y70" s="4" t="s">
        <v>134</v>
      </c>
      <c r="Z70" s="1">
        <v>61.7</v>
      </c>
      <c r="AA70" s="1">
        <v>62.1</v>
      </c>
      <c r="AB70" s="1">
        <v>64.9</v>
      </c>
      <c r="AC70" s="1">
        <v>67.0</v>
      </c>
      <c r="AD70" s="8">
        <f t="shared" si="6"/>
        <v>0.9506933744</v>
      </c>
      <c r="AE70" s="1">
        <v>68.0</v>
      </c>
      <c r="AF70" s="1">
        <v>32.0</v>
      </c>
      <c r="AG70" s="1">
        <v>66.0</v>
      </c>
      <c r="AH70" s="1">
        <v>39.0</v>
      </c>
      <c r="AI70" s="1">
        <v>68.0</v>
      </c>
      <c r="AJ70" s="1">
        <v>71.0</v>
      </c>
      <c r="AK70" s="1">
        <v>57.0</v>
      </c>
      <c r="AL70" s="1">
        <f t="shared" si="7"/>
        <v>43.3</v>
      </c>
      <c r="AM70" s="1">
        <v>67.0</v>
      </c>
      <c r="AN70" s="1">
        <v>45.0</v>
      </c>
      <c r="AO70" s="1">
        <v>49.0</v>
      </c>
      <c r="AP70" s="1">
        <v>11.6</v>
      </c>
      <c r="AQ70" s="1">
        <v>24.0</v>
      </c>
      <c r="AR70" s="9">
        <f t="shared" si="8"/>
        <v>24.9</v>
      </c>
      <c r="AS70" s="1">
        <v>50.0</v>
      </c>
      <c r="AT70" s="1">
        <v>36.5</v>
      </c>
      <c r="AU70" s="1">
        <v>38.0</v>
      </c>
      <c r="AV70" s="7">
        <f t="shared" si="9"/>
        <v>33.574</v>
      </c>
      <c r="AW70" s="1">
        <v>34.0</v>
      </c>
      <c r="AX70" s="1">
        <f t="shared" si="10"/>
        <v>4</v>
      </c>
      <c r="AY70" s="1">
        <v>101.5</v>
      </c>
      <c r="AZ70" s="1">
        <v>99.2</v>
      </c>
      <c r="BA70" s="1">
        <f t="shared" si="11"/>
        <v>2.3</v>
      </c>
      <c r="BB70" s="7">
        <f t="shared" si="12"/>
        <v>0.2191189973</v>
      </c>
      <c r="BC70" s="1">
        <v>6.0</v>
      </c>
      <c r="BD70" s="1">
        <v>55.0</v>
      </c>
      <c r="BE70" s="1">
        <v>2.2</v>
      </c>
      <c r="BF70" s="1">
        <v>65.0</v>
      </c>
      <c r="BG70" s="1">
        <f t="shared" si="13"/>
        <v>8.2</v>
      </c>
      <c r="BH70" s="1">
        <v>63.0</v>
      </c>
      <c r="BI70" s="1">
        <v>15.4</v>
      </c>
      <c r="BJ70" s="1">
        <v>16.0</v>
      </c>
      <c r="BK70" s="1">
        <v>10.8</v>
      </c>
      <c r="BL70" s="1">
        <v>13.13</v>
      </c>
      <c r="BM70" s="1">
        <v>26.2</v>
      </c>
      <c r="BN70" s="1">
        <v>14.1</v>
      </c>
      <c r="BO70" s="1">
        <v>67.0</v>
      </c>
      <c r="BR70" s="1">
        <v>1.28</v>
      </c>
      <c r="BS70" s="1">
        <v>11.1</v>
      </c>
      <c r="BT70" s="1">
        <v>25.0</v>
      </c>
      <c r="BU70" s="1">
        <v>-9.0</v>
      </c>
      <c r="BV70" s="1">
        <v>68.0</v>
      </c>
      <c r="BW70" s="1">
        <v>0.4</v>
      </c>
      <c r="BX70" s="1">
        <v>61.0</v>
      </c>
      <c r="BY70" s="1">
        <f t="shared" si="14"/>
        <v>9.4</v>
      </c>
      <c r="BZ70" s="1">
        <v>68.0</v>
      </c>
      <c r="CA70" s="1">
        <f t="shared" si="15"/>
        <v>-8.6</v>
      </c>
      <c r="CB70" s="1">
        <v>68.0</v>
      </c>
      <c r="CC70" s="1">
        <v>63.6</v>
      </c>
      <c r="CD70" s="1">
        <v>67.0</v>
      </c>
      <c r="CE70" s="1">
        <v>0.25</v>
      </c>
      <c r="CF70" s="1">
        <v>68.0</v>
      </c>
      <c r="CG70" s="1">
        <v>0.5</v>
      </c>
      <c r="CH70" s="1">
        <v>65.0</v>
      </c>
      <c r="CI70" s="1">
        <v>-1.17</v>
      </c>
      <c r="CJ70" s="1">
        <v>0.0</v>
      </c>
      <c r="CK70" s="1">
        <v>2.0</v>
      </c>
      <c r="CL70" s="1">
        <v>0.0</v>
      </c>
      <c r="CM70" s="1">
        <v>0.0</v>
      </c>
      <c r="CN70" s="1">
        <v>3.0</v>
      </c>
      <c r="CO70" s="1">
        <v>3.0</v>
      </c>
      <c r="CP70" s="1">
        <v>11.0</v>
      </c>
      <c r="CQ70" s="1">
        <v>10.0</v>
      </c>
      <c r="CR70" s="10">
        <f t="shared" si="25"/>
        <v>0</v>
      </c>
      <c r="CS70" s="10">
        <v>0.0</v>
      </c>
      <c r="CT70" s="10">
        <f t="shared" si="18"/>
        <v>50</v>
      </c>
      <c r="CU70" s="10">
        <f t="shared" si="19"/>
        <v>52.38095238</v>
      </c>
      <c r="CV70" s="1">
        <f t="shared" si="20"/>
        <v>-2.6</v>
      </c>
      <c r="CW70" s="7">
        <f t="shared" si="21"/>
        <v>19.10714286</v>
      </c>
      <c r="CX70" s="1">
        <v>68.0</v>
      </c>
      <c r="CY70" s="1">
        <v>66.0</v>
      </c>
      <c r="CZ70" s="1"/>
      <c r="DA70" s="1"/>
      <c r="DB70" s="1"/>
      <c r="DC70" s="1"/>
      <c r="DD70" s="1"/>
      <c r="DE70" s="1"/>
      <c r="DF70" s="1"/>
      <c r="DG70" s="1">
        <v>3.0</v>
      </c>
      <c r="DH70" s="1"/>
      <c r="DI70" s="1"/>
      <c r="DJ70" s="1"/>
      <c r="DK70" s="1"/>
      <c r="DL70" s="1"/>
      <c r="DM70" s="1"/>
      <c r="DN70" s="1">
        <v>1.0</v>
      </c>
      <c r="DO70" s="1">
        <v>9.0</v>
      </c>
      <c r="DP70" s="1" t="s">
        <v>145</v>
      </c>
    </row>
    <row r="71">
      <c r="Y71" s="19"/>
    </row>
    <row r="72">
      <c r="D72" s="20" t="s">
        <v>233</v>
      </c>
      <c r="L72" s="21" t="s">
        <v>234</v>
      </c>
      <c r="T72" s="22" t="s">
        <v>235</v>
      </c>
      <c r="Z72" s="22" t="s">
        <v>236</v>
      </c>
      <c r="AG72" s="23" t="s">
        <v>237</v>
      </c>
    </row>
    <row r="75">
      <c r="D75" s="24" t="s">
        <v>238</v>
      </c>
      <c r="L75" s="25" t="s">
        <v>239</v>
      </c>
      <c r="T75" s="25" t="s">
        <v>240</v>
      </c>
      <c r="Z75" s="25" t="s">
        <v>241</v>
      </c>
      <c r="AG75" s="25" t="s">
        <v>242</v>
      </c>
    </row>
    <row r="76">
      <c r="Y76" s="19"/>
    </row>
    <row r="77">
      <c r="Y77" s="19"/>
    </row>
    <row r="78">
      <c r="Y78" s="19"/>
    </row>
    <row r="79">
      <c r="Y79" s="19"/>
    </row>
    <row r="80">
      <c r="Y80" s="19"/>
    </row>
    <row r="81">
      <c r="Y81" s="19"/>
    </row>
    <row r="82">
      <c r="Y82" s="19"/>
    </row>
    <row r="83">
      <c r="Y83" s="19"/>
    </row>
    <row r="84">
      <c r="Y84" s="19"/>
    </row>
    <row r="85">
      <c r="Y85" s="19"/>
    </row>
    <row r="86">
      <c r="Y86" s="19"/>
    </row>
    <row r="87">
      <c r="Y87" s="19"/>
    </row>
    <row r="88">
      <c r="Y88" s="19"/>
    </row>
    <row r="89">
      <c r="Y89" s="19"/>
    </row>
    <row r="90">
      <c r="Y90" s="19"/>
    </row>
    <row r="91">
      <c r="Y91" s="19"/>
    </row>
    <row r="92">
      <c r="Y92" s="19"/>
    </row>
    <row r="93">
      <c r="Y93" s="19"/>
    </row>
    <row r="94">
      <c r="Y94" s="19"/>
    </row>
    <row r="95">
      <c r="Y95" s="19"/>
    </row>
    <row r="96">
      <c r="Y96" s="19"/>
    </row>
    <row r="97">
      <c r="Y97" s="19"/>
    </row>
    <row r="98">
      <c r="Y98" s="19"/>
    </row>
    <row r="99">
      <c r="Y99" s="19"/>
    </row>
    <row r="100">
      <c r="Y100" s="19"/>
    </row>
    <row r="101">
      <c r="Y101" s="19"/>
    </row>
    <row r="102">
      <c r="Y102" s="19"/>
    </row>
    <row r="103">
      <c r="Y103" s="19"/>
    </row>
    <row r="104">
      <c r="Y104" s="19"/>
    </row>
    <row r="105">
      <c r="Y105" s="19"/>
    </row>
    <row r="106">
      <c r="Y106" s="19"/>
    </row>
    <row r="107">
      <c r="Y107" s="19"/>
    </row>
    <row r="108">
      <c r="Y108" s="19"/>
    </row>
    <row r="109">
      <c r="Y109" s="19"/>
    </row>
    <row r="110">
      <c r="Y110" s="19"/>
    </row>
    <row r="111">
      <c r="Y111" s="19"/>
    </row>
    <row r="112">
      <c r="Y112" s="19"/>
    </row>
    <row r="113">
      <c r="Y113" s="19"/>
    </row>
    <row r="114">
      <c r="Y114" s="19"/>
    </row>
    <row r="115">
      <c r="Y115" s="19"/>
    </row>
    <row r="116">
      <c r="Y116" s="19"/>
    </row>
    <row r="117">
      <c r="Y117" s="19"/>
    </row>
    <row r="118">
      <c r="Y118" s="19"/>
    </row>
    <row r="119">
      <c r="Y119" s="19"/>
    </row>
    <row r="120">
      <c r="Y120" s="19"/>
    </row>
    <row r="121">
      <c r="Y121" s="19"/>
    </row>
    <row r="122">
      <c r="Y122" s="19"/>
    </row>
    <row r="123">
      <c r="Y123" s="19"/>
    </row>
    <row r="124">
      <c r="Y124" s="19"/>
    </row>
    <row r="125">
      <c r="Y125" s="19"/>
    </row>
    <row r="126">
      <c r="Y126" s="19"/>
    </row>
    <row r="127">
      <c r="Y127" s="19"/>
    </row>
    <row r="128">
      <c r="Y128" s="19"/>
    </row>
    <row r="129">
      <c r="Y129" s="19"/>
    </row>
    <row r="130">
      <c r="Y130" s="19"/>
    </row>
    <row r="131">
      <c r="Y131" s="19"/>
    </row>
    <row r="132">
      <c r="Y132" s="19"/>
    </row>
    <row r="133">
      <c r="Y133" s="19"/>
    </row>
    <row r="134">
      <c r="Y134" s="19"/>
    </row>
    <row r="135">
      <c r="Y135" s="19"/>
    </row>
    <row r="136">
      <c r="Y136" s="19"/>
    </row>
    <row r="137">
      <c r="Y137" s="19"/>
    </row>
    <row r="138">
      <c r="Y138" s="19"/>
    </row>
    <row r="139">
      <c r="Y139" s="19"/>
    </row>
    <row r="140">
      <c r="Y140" s="19"/>
    </row>
    <row r="141">
      <c r="Y141" s="19"/>
    </row>
    <row r="142">
      <c r="Y142" s="19"/>
    </row>
    <row r="143">
      <c r="Y143" s="19"/>
    </row>
    <row r="144">
      <c r="Y144" s="19"/>
    </row>
    <row r="145">
      <c r="Y145" s="19"/>
    </row>
    <row r="146">
      <c r="Y146" s="19"/>
    </row>
    <row r="147">
      <c r="Y147" s="19"/>
    </row>
    <row r="148">
      <c r="Y148" s="19"/>
    </row>
    <row r="149">
      <c r="Y149" s="19"/>
    </row>
    <row r="150">
      <c r="Y150" s="19"/>
    </row>
    <row r="151">
      <c r="Y151" s="19"/>
    </row>
    <row r="152">
      <c r="Y152" s="19"/>
    </row>
    <row r="153">
      <c r="Y153" s="19"/>
    </row>
    <row r="154">
      <c r="Y154" s="19"/>
    </row>
    <row r="155">
      <c r="Y155" s="19"/>
    </row>
    <row r="156">
      <c r="Y156" s="19"/>
    </row>
    <row r="157">
      <c r="Y157" s="19"/>
    </row>
    <row r="158">
      <c r="Y158" s="19"/>
    </row>
    <row r="159">
      <c r="Y159" s="19"/>
    </row>
    <row r="160">
      <c r="Y160" s="19"/>
    </row>
    <row r="161">
      <c r="Y161" s="19"/>
    </row>
    <row r="162">
      <c r="Y162" s="19"/>
    </row>
    <row r="163">
      <c r="Y163" s="19"/>
    </row>
    <row r="164">
      <c r="Y164" s="19"/>
    </row>
    <row r="165">
      <c r="Y165" s="19"/>
    </row>
    <row r="166">
      <c r="Y166" s="19"/>
    </row>
    <row r="167">
      <c r="Y167" s="19"/>
    </row>
    <row r="168">
      <c r="Y168" s="19"/>
    </row>
    <row r="169">
      <c r="Y169" s="19"/>
    </row>
    <row r="170">
      <c r="Y170" s="19"/>
    </row>
    <row r="171">
      <c r="Y171" s="19"/>
    </row>
    <row r="172">
      <c r="Y172" s="19"/>
    </row>
    <row r="173">
      <c r="Y173" s="19"/>
    </row>
    <row r="174">
      <c r="Y174" s="19"/>
    </row>
    <row r="175">
      <c r="Y175" s="19"/>
    </row>
    <row r="176">
      <c r="Y176" s="19"/>
    </row>
    <row r="177">
      <c r="Y177" s="19"/>
    </row>
    <row r="178">
      <c r="Y178" s="19"/>
    </row>
    <row r="179">
      <c r="Y179" s="19"/>
    </row>
    <row r="180">
      <c r="Y180" s="19"/>
    </row>
    <row r="181">
      <c r="Y181" s="19"/>
    </row>
    <row r="182">
      <c r="Y182" s="19"/>
    </row>
    <row r="183">
      <c r="Y183" s="19"/>
    </row>
    <row r="184">
      <c r="Y184" s="19"/>
    </row>
    <row r="185">
      <c r="Y185" s="19"/>
    </row>
    <row r="186">
      <c r="Y186" s="19"/>
    </row>
    <row r="187">
      <c r="Y187" s="19"/>
    </row>
    <row r="188">
      <c r="Y188" s="19"/>
    </row>
    <row r="189">
      <c r="Y189" s="19"/>
    </row>
    <row r="190">
      <c r="Y190" s="19"/>
    </row>
    <row r="191">
      <c r="Y191" s="19"/>
    </row>
    <row r="192">
      <c r="Y192" s="19"/>
    </row>
    <row r="193">
      <c r="Y193" s="19"/>
    </row>
    <row r="194">
      <c r="Y194" s="19"/>
    </row>
    <row r="195">
      <c r="Y195" s="19"/>
    </row>
    <row r="196">
      <c r="Y196" s="19"/>
    </row>
    <row r="197">
      <c r="Y197" s="19"/>
    </row>
    <row r="198">
      <c r="Y198" s="19"/>
    </row>
    <row r="199">
      <c r="Y199" s="19"/>
    </row>
    <row r="200">
      <c r="Y200" s="19"/>
    </row>
    <row r="201">
      <c r="Y201" s="19"/>
    </row>
    <row r="202">
      <c r="Y202" s="19"/>
    </row>
    <row r="203">
      <c r="Y203" s="19"/>
    </row>
    <row r="204">
      <c r="Y204" s="19"/>
    </row>
    <row r="205">
      <c r="Y205" s="19"/>
    </row>
    <row r="206">
      <c r="Y206" s="19"/>
    </row>
    <row r="207">
      <c r="Y207" s="19"/>
    </row>
    <row r="208">
      <c r="Y208" s="19"/>
    </row>
    <row r="209">
      <c r="Y209" s="19"/>
    </row>
    <row r="210">
      <c r="Y210" s="19"/>
    </row>
    <row r="211">
      <c r="Y211" s="19"/>
    </row>
    <row r="212">
      <c r="Y212" s="19"/>
    </row>
    <row r="213">
      <c r="Y213" s="19"/>
    </row>
    <row r="214">
      <c r="Y214" s="19"/>
    </row>
    <row r="215">
      <c r="Y215" s="19"/>
    </row>
    <row r="216">
      <c r="Y216" s="19"/>
    </row>
    <row r="217">
      <c r="Y217" s="19"/>
    </row>
    <row r="218">
      <c r="Y218" s="19"/>
    </row>
    <row r="219">
      <c r="Y219" s="19"/>
    </row>
    <row r="220">
      <c r="Y220" s="19"/>
    </row>
    <row r="221">
      <c r="Y221" s="19"/>
    </row>
    <row r="222">
      <c r="Y222" s="19"/>
    </row>
    <row r="223">
      <c r="Y223" s="19"/>
    </row>
    <row r="224">
      <c r="Y224" s="19"/>
    </row>
    <row r="225">
      <c r="Y225" s="19"/>
    </row>
    <row r="226">
      <c r="Y226" s="19"/>
    </row>
    <row r="227">
      <c r="Y227" s="19"/>
    </row>
    <row r="228">
      <c r="Y228" s="19"/>
    </row>
    <row r="229">
      <c r="Y229" s="19"/>
    </row>
    <row r="230">
      <c r="Y230" s="19"/>
    </row>
    <row r="231">
      <c r="Y231" s="19"/>
    </row>
    <row r="232">
      <c r="Y232" s="19"/>
    </row>
    <row r="233">
      <c r="Y233" s="19"/>
    </row>
    <row r="234">
      <c r="Y234" s="19"/>
    </row>
    <row r="235">
      <c r="Y235" s="19"/>
    </row>
    <row r="236">
      <c r="Y236" s="19"/>
    </row>
    <row r="237">
      <c r="Y237" s="19"/>
    </row>
    <row r="238">
      <c r="Y238" s="19"/>
    </row>
    <row r="239">
      <c r="Y239" s="19"/>
    </row>
    <row r="240">
      <c r="Y240" s="19"/>
    </row>
    <row r="241">
      <c r="Y241" s="19"/>
    </row>
    <row r="242">
      <c r="Y242" s="19"/>
    </row>
    <row r="243">
      <c r="Y243" s="19"/>
    </row>
    <row r="244">
      <c r="Y244" s="19"/>
    </row>
    <row r="245">
      <c r="Y245" s="19"/>
    </row>
    <row r="246">
      <c r="Y246" s="19"/>
    </row>
    <row r="247">
      <c r="Y247" s="19"/>
    </row>
    <row r="248">
      <c r="Y248" s="19"/>
    </row>
    <row r="249">
      <c r="Y249" s="19"/>
    </row>
    <row r="250">
      <c r="Y250" s="19"/>
    </row>
    <row r="251">
      <c r="Y251" s="19"/>
    </row>
    <row r="252">
      <c r="Y252" s="19"/>
    </row>
    <row r="253">
      <c r="Y253" s="19"/>
    </row>
    <row r="254">
      <c r="Y254" s="19"/>
    </row>
    <row r="255">
      <c r="Y255" s="19"/>
    </row>
    <row r="256">
      <c r="Y256" s="19"/>
    </row>
    <row r="257">
      <c r="Y257" s="19"/>
    </row>
    <row r="258">
      <c r="Y258" s="19"/>
    </row>
    <row r="259">
      <c r="Y259" s="19"/>
    </row>
    <row r="260">
      <c r="Y260" s="19"/>
    </row>
    <row r="261">
      <c r="Y261" s="19"/>
    </row>
    <row r="262">
      <c r="Y262" s="19"/>
    </row>
    <row r="263">
      <c r="Y263" s="19"/>
    </row>
    <row r="264">
      <c r="Y264" s="19"/>
    </row>
    <row r="265">
      <c r="Y265" s="19"/>
    </row>
    <row r="266">
      <c r="Y266" s="19"/>
    </row>
    <row r="267">
      <c r="Y267" s="19"/>
    </row>
    <row r="268">
      <c r="Y268" s="19"/>
    </row>
    <row r="269">
      <c r="Y269" s="19"/>
    </row>
    <row r="270">
      <c r="Y270" s="19"/>
    </row>
    <row r="271">
      <c r="Y271" s="19"/>
    </row>
    <row r="272">
      <c r="Y272" s="19"/>
    </row>
    <row r="273">
      <c r="Y273" s="19"/>
    </row>
    <row r="274">
      <c r="Y274" s="19"/>
    </row>
    <row r="275">
      <c r="Y275" s="19"/>
    </row>
    <row r="276">
      <c r="Y276" s="19"/>
    </row>
    <row r="277">
      <c r="Y277" s="19"/>
    </row>
    <row r="278">
      <c r="Y278" s="19"/>
    </row>
    <row r="279">
      <c r="Y279" s="19"/>
    </row>
    <row r="280">
      <c r="Y280" s="19"/>
    </row>
    <row r="281">
      <c r="Y281" s="19"/>
    </row>
    <row r="282">
      <c r="Y282" s="19"/>
    </row>
    <row r="283">
      <c r="Y283" s="19"/>
    </row>
    <row r="284">
      <c r="Y284" s="19"/>
    </row>
    <row r="285">
      <c r="Y285" s="19"/>
    </row>
    <row r="286">
      <c r="Y286" s="19"/>
    </row>
    <row r="287">
      <c r="Y287" s="19"/>
    </row>
    <row r="288">
      <c r="Y288" s="19"/>
    </row>
    <row r="289">
      <c r="Y289" s="19"/>
    </row>
    <row r="290">
      <c r="Y290" s="19"/>
    </row>
    <row r="291">
      <c r="Y291" s="19"/>
    </row>
    <row r="292">
      <c r="Y292" s="19"/>
    </row>
    <row r="293">
      <c r="Y293" s="19"/>
    </row>
    <row r="294">
      <c r="Y294" s="19"/>
    </row>
    <row r="295">
      <c r="Y295" s="19"/>
    </row>
    <row r="296">
      <c r="Y296" s="19"/>
    </row>
    <row r="297">
      <c r="Y297" s="19"/>
    </row>
    <row r="298">
      <c r="Y298" s="19"/>
    </row>
    <row r="299">
      <c r="Y299" s="19"/>
    </row>
    <row r="300">
      <c r="Y300" s="19"/>
    </row>
    <row r="301">
      <c r="Y301" s="19"/>
    </row>
    <row r="302">
      <c r="Y302" s="19"/>
    </row>
    <row r="303">
      <c r="Y303" s="19"/>
    </row>
    <row r="304">
      <c r="Y304" s="19"/>
    </row>
    <row r="305">
      <c r="Y305" s="19"/>
    </row>
    <row r="306">
      <c r="Y306" s="19"/>
    </row>
    <row r="307">
      <c r="Y307" s="19"/>
    </row>
    <row r="308">
      <c r="Y308" s="19"/>
    </row>
    <row r="309">
      <c r="Y309" s="19"/>
    </row>
    <row r="310">
      <c r="Y310" s="19"/>
    </row>
    <row r="311">
      <c r="Y311" s="19"/>
    </row>
    <row r="312">
      <c r="Y312" s="19"/>
    </row>
    <row r="313">
      <c r="Y313" s="19"/>
    </row>
    <row r="314">
      <c r="Y314" s="19"/>
    </row>
    <row r="315">
      <c r="Y315" s="19"/>
    </row>
    <row r="316">
      <c r="Y316" s="19"/>
    </row>
    <row r="317">
      <c r="Y317" s="19"/>
    </row>
    <row r="318">
      <c r="Y318" s="19"/>
    </row>
    <row r="319">
      <c r="Y319" s="19"/>
    </row>
    <row r="320">
      <c r="Y320" s="19"/>
    </row>
    <row r="321">
      <c r="Y321" s="19"/>
    </row>
    <row r="322">
      <c r="Y322" s="19"/>
    </row>
    <row r="323">
      <c r="Y323" s="19"/>
    </row>
    <row r="324">
      <c r="Y324" s="19"/>
    </row>
    <row r="325">
      <c r="Y325" s="19"/>
    </row>
    <row r="326">
      <c r="Y326" s="19"/>
    </row>
    <row r="327">
      <c r="Y327" s="19"/>
    </row>
    <row r="328">
      <c r="Y328" s="19"/>
    </row>
    <row r="329">
      <c r="Y329" s="19"/>
    </row>
    <row r="330">
      <c r="Y330" s="19"/>
    </row>
    <row r="331">
      <c r="Y331" s="19"/>
    </row>
    <row r="332">
      <c r="Y332" s="19"/>
    </row>
    <row r="333">
      <c r="Y333" s="19"/>
    </row>
    <row r="334">
      <c r="Y334" s="19"/>
    </row>
    <row r="335">
      <c r="Y335" s="19"/>
    </row>
    <row r="336">
      <c r="Y336" s="19"/>
    </row>
    <row r="337">
      <c r="Y337" s="19"/>
    </row>
    <row r="338">
      <c r="Y338" s="19"/>
    </row>
    <row r="339">
      <c r="Y339" s="19"/>
    </row>
    <row r="340">
      <c r="Y340" s="19"/>
    </row>
    <row r="341">
      <c r="Y341" s="19"/>
    </row>
    <row r="342">
      <c r="Y342" s="19"/>
    </row>
    <row r="343">
      <c r="Y343" s="19"/>
    </row>
    <row r="344">
      <c r="Y344" s="19"/>
    </row>
    <row r="345">
      <c r="Y345" s="19"/>
    </row>
    <row r="346">
      <c r="Y346" s="19"/>
    </row>
    <row r="347">
      <c r="Y347" s="19"/>
    </row>
    <row r="348">
      <c r="Y348" s="19"/>
    </row>
    <row r="349">
      <c r="Y349" s="19"/>
    </row>
    <row r="350">
      <c r="Y350" s="19"/>
    </row>
    <row r="351">
      <c r="Y351" s="19"/>
    </row>
    <row r="352">
      <c r="Y352" s="19"/>
    </row>
    <row r="353">
      <c r="Y353" s="19"/>
    </row>
    <row r="354">
      <c r="Y354" s="19"/>
    </row>
    <row r="355">
      <c r="Y355" s="19"/>
    </row>
    <row r="356">
      <c r="Y356" s="19"/>
    </row>
    <row r="357">
      <c r="Y357" s="19"/>
    </row>
    <row r="358">
      <c r="Y358" s="19"/>
    </row>
    <row r="359">
      <c r="Y359" s="19"/>
    </row>
    <row r="360">
      <c r="Y360" s="19"/>
    </row>
    <row r="361">
      <c r="Y361" s="19"/>
    </row>
    <row r="362">
      <c r="Y362" s="19"/>
    </row>
    <row r="363">
      <c r="Y363" s="19"/>
    </row>
    <row r="364">
      <c r="Y364" s="19"/>
    </row>
    <row r="365">
      <c r="Y365" s="19"/>
    </row>
    <row r="366">
      <c r="Y366" s="19"/>
    </row>
    <row r="367">
      <c r="Y367" s="19"/>
    </row>
    <row r="368">
      <c r="Y368" s="19"/>
    </row>
    <row r="369">
      <c r="Y369" s="19"/>
    </row>
    <row r="370">
      <c r="Y370" s="19"/>
    </row>
    <row r="371">
      <c r="Y371" s="19"/>
    </row>
    <row r="372">
      <c r="Y372" s="19"/>
    </row>
    <row r="373">
      <c r="Y373" s="19"/>
    </row>
    <row r="374">
      <c r="Y374" s="19"/>
    </row>
    <row r="375">
      <c r="Y375" s="19"/>
    </row>
    <row r="376">
      <c r="Y376" s="19"/>
    </row>
    <row r="377">
      <c r="Y377" s="19"/>
    </row>
    <row r="378">
      <c r="Y378" s="19"/>
    </row>
    <row r="379">
      <c r="Y379" s="19"/>
    </row>
    <row r="380">
      <c r="Y380" s="19"/>
    </row>
    <row r="381">
      <c r="Y381" s="19"/>
    </row>
    <row r="382">
      <c r="Y382" s="19"/>
    </row>
    <row r="383">
      <c r="Y383" s="19"/>
    </row>
    <row r="384">
      <c r="Y384" s="19"/>
    </row>
    <row r="385">
      <c r="Y385" s="19"/>
    </row>
    <row r="386">
      <c r="Y386" s="19"/>
    </row>
    <row r="387">
      <c r="Y387" s="19"/>
    </row>
    <row r="388">
      <c r="Y388" s="19"/>
    </row>
    <row r="389">
      <c r="Y389" s="19"/>
    </row>
    <row r="390">
      <c r="Y390" s="19"/>
    </row>
    <row r="391">
      <c r="Y391" s="19"/>
    </row>
    <row r="392">
      <c r="Y392" s="19"/>
    </row>
    <row r="393">
      <c r="Y393" s="19"/>
    </row>
    <row r="394">
      <c r="Y394" s="19"/>
    </row>
    <row r="395">
      <c r="Y395" s="19"/>
    </row>
    <row r="396">
      <c r="Y396" s="19"/>
    </row>
    <row r="397">
      <c r="Y397" s="19"/>
    </row>
    <row r="398">
      <c r="Y398" s="19"/>
    </row>
    <row r="399">
      <c r="Y399" s="19"/>
    </row>
    <row r="400">
      <c r="Y400" s="19"/>
    </row>
    <row r="401">
      <c r="Y401" s="19"/>
    </row>
    <row r="402">
      <c r="Y402" s="19"/>
    </row>
    <row r="403">
      <c r="Y403" s="19"/>
    </row>
    <row r="404">
      <c r="Y404" s="19"/>
    </row>
    <row r="405">
      <c r="Y405" s="19"/>
    </row>
    <row r="406">
      <c r="Y406" s="19"/>
    </row>
    <row r="407">
      <c r="Y407" s="19"/>
    </row>
    <row r="408">
      <c r="Y408" s="19"/>
    </row>
    <row r="409">
      <c r="Y409" s="19"/>
    </row>
    <row r="410">
      <c r="Y410" s="19"/>
    </row>
    <row r="411">
      <c r="Y411" s="19"/>
    </row>
    <row r="412">
      <c r="Y412" s="19"/>
    </row>
    <row r="413">
      <c r="Y413" s="19"/>
    </row>
    <row r="414">
      <c r="Y414" s="19"/>
    </row>
    <row r="415">
      <c r="Y415" s="19"/>
    </row>
    <row r="416">
      <c r="Y416" s="19"/>
    </row>
    <row r="417">
      <c r="Y417" s="19"/>
    </row>
    <row r="418">
      <c r="Y418" s="19"/>
    </row>
    <row r="419">
      <c r="Y419" s="19"/>
    </row>
    <row r="420">
      <c r="Y420" s="19"/>
    </row>
    <row r="421">
      <c r="Y421" s="19"/>
    </row>
    <row r="422">
      <c r="Y422" s="19"/>
    </row>
    <row r="423">
      <c r="Y423" s="19"/>
    </row>
    <row r="424">
      <c r="Y424" s="19"/>
    </row>
    <row r="425">
      <c r="Y425" s="19"/>
    </row>
    <row r="426">
      <c r="Y426" s="19"/>
    </row>
    <row r="427">
      <c r="Y427" s="19"/>
    </row>
    <row r="428">
      <c r="Y428" s="19"/>
    </row>
    <row r="429">
      <c r="Y429" s="19"/>
    </row>
    <row r="430">
      <c r="Y430" s="19"/>
    </row>
    <row r="431">
      <c r="Y431" s="19"/>
    </row>
    <row r="432">
      <c r="Y432" s="19"/>
    </row>
    <row r="433">
      <c r="Y433" s="19"/>
    </row>
    <row r="434">
      <c r="Y434" s="19"/>
    </row>
    <row r="435">
      <c r="Y435" s="19"/>
    </row>
    <row r="436">
      <c r="Y436" s="19"/>
    </row>
    <row r="437">
      <c r="Y437" s="19"/>
    </row>
    <row r="438">
      <c r="Y438" s="19"/>
    </row>
    <row r="439">
      <c r="Y439" s="19"/>
    </row>
    <row r="440">
      <c r="Y440" s="19"/>
    </row>
    <row r="441">
      <c r="Y441" s="19"/>
    </row>
    <row r="442">
      <c r="Y442" s="19"/>
    </row>
    <row r="443">
      <c r="Y443" s="19"/>
    </row>
    <row r="444">
      <c r="Y444" s="19"/>
    </row>
    <row r="445">
      <c r="Y445" s="19"/>
    </row>
    <row r="446">
      <c r="Y446" s="19"/>
    </row>
    <row r="447">
      <c r="Y447" s="19"/>
    </row>
    <row r="448">
      <c r="Y448" s="19"/>
    </row>
    <row r="449">
      <c r="Y449" s="19"/>
    </row>
    <row r="450">
      <c r="Y450" s="19"/>
    </row>
    <row r="451">
      <c r="Y451" s="19"/>
    </row>
    <row r="452">
      <c r="Y452" s="19"/>
    </row>
    <row r="453">
      <c r="Y453" s="19"/>
    </row>
    <row r="454">
      <c r="Y454" s="19"/>
    </row>
    <row r="455">
      <c r="Y455" s="19"/>
    </row>
    <row r="456">
      <c r="Y456" s="19"/>
    </row>
    <row r="457">
      <c r="Y457" s="19"/>
    </row>
    <row r="458">
      <c r="Y458" s="19"/>
    </row>
    <row r="459">
      <c r="Y459" s="19"/>
    </row>
    <row r="460">
      <c r="Y460" s="19"/>
    </row>
    <row r="461">
      <c r="Y461" s="19"/>
    </row>
    <row r="462">
      <c r="Y462" s="19"/>
    </row>
    <row r="463">
      <c r="Y463" s="19"/>
    </row>
    <row r="464">
      <c r="Y464" s="19"/>
    </row>
    <row r="465">
      <c r="Y465" s="19"/>
    </row>
    <row r="466">
      <c r="Y466" s="19"/>
    </row>
    <row r="467">
      <c r="Y467" s="19"/>
    </row>
    <row r="468">
      <c r="Y468" s="19"/>
    </row>
    <row r="469">
      <c r="Y469" s="19"/>
    </row>
    <row r="470">
      <c r="Y470" s="19"/>
    </row>
    <row r="471">
      <c r="Y471" s="19"/>
    </row>
    <row r="472">
      <c r="Y472" s="19"/>
    </row>
    <row r="473">
      <c r="Y473" s="19"/>
    </row>
    <row r="474">
      <c r="Y474" s="19"/>
    </row>
    <row r="475">
      <c r="Y475" s="19"/>
    </row>
    <row r="476">
      <c r="Y476" s="19"/>
    </row>
    <row r="477">
      <c r="Y477" s="19"/>
    </row>
    <row r="478">
      <c r="Y478" s="19"/>
    </row>
    <row r="479">
      <c r="Y479" s="19"/>
    </row>
    <row r="480">
      <c r="Y480" s="19"/>
    </row>
    <row r="481">
      <c r="Y481" s="19"/>
    </row>
    <row r="482">
      <c r="Y482" s="19"/>
    </row>
    <row r="483">
      <c r="Y483" s="19"/>
    </row>
    <row r="484">
      <c r="Y484" s="19"/>
    </row>
    <row r="485">
      <c r="Y485" s="19"/>
    </row>
    <row r="486">
      <c r="Y486" s="19"/>
    </row>
    <row r="487">
      <c r="Y487" s="19"/>
    </row>
    <row r="488">
      <c r="Y488" s="19"/>
    </row>
    <row r="489">
      <c r="Y489" s="19"/>
    </row>
    <row r="490">
      <c r="Y490" s="19"/>
    </row>
    <row r="491">
      <c r="Y491" s="19"/>
    </row>
    <row r="492">
      <c r="Y492" s="19"/>
    </row>
    <row r="493">
      <c r="Y493" s="19"/>
    </row>
    <row r="494">
      <c r="Y494" s="19"/>
    </row>
    <row r="495">
      <c r="Y495" s="19"/>
    </row>
    <row r="496">
      <c r="Y496" s="19"/>
    </row>
    <row r="497">
      <c r="Y497" s="19"/>
    </row>
    <row r="498">
      <c r="Y498" s="19"/>
    </row>
    <row r="499">
      <c r="Y499" s="19"/>
    </row>
    <row r="500">
      <c r="Y500" s="19"/>
    </row>
    <row r="501">
      <c r="Y501" s="19"/>
    </row>
    <row r="502">
      <c r="Y502" s="19"/>
    </row>
    <row r="503">
      <c r="Y503" s="19"/>
    </row>
    <row r="504">
      <c r="Y504" s="19"/>
    </row>
    <row r="505">
      <c r="Y505" s="19"/>
    </row>
    <row r="506">
      <c r="Y506" s="19"/>
    </row>
    <row r="507">
      <c r="Y507" s="19"/>
    </row>
    <row r="508">
      <c r="Y508" s="19"/>
    </row>
    <row r="509">
      <c r="Y509" s="19"/>
    </row>
    <row r="510">
      <c r="Y510" s="19"/>
    </row>
    <row r="511">
      <c r="Y511" s="19"/>
    </row>
    <row r="512">
      <c r="Y512" s="19"/>
    </row>
    <row r="513">
      <c r="Y513" s="19"/>
    </row>
    <row r="514">
      <c r="Y514" s="19"/>
    </row>
    <row r="515">
      <c r="Y515" s="19"/>
    </row>
    <row r="516">
      <c r="Y516" s="19"/>
    </row>
    <row r="517">
      <c r="Y517" s="19"/>
    </row>
    <row r="518">
      <c r="Y518" s="19"/>
    </row>
    <row r="519">
      <c r="Y519" s="19"/>
    </row>
    <row r="520">
      <c r="Y520" s="19"/>
    </row>
    <row r="521">
      <c r="Y521" s="19"/>
    </row>
    <row r="522">
      <c r="Y522" s="19"/>
    </row>
    <row r="523">
      <c r="Y523" s="19"/>
    </row>
    <row r="524">
      <c r="Y524" s="19"/>
    </row>
    <row r="525">
      <c r="Y525" s="19"/>
    </row>
    <row r="526">
      <c r="Y526" s="19"/>
    </row>
    <row r="527">
      <c r="Y527" s="19"/>
    </row>
    <row r="528">
      <c r="Y528" s="19"/>
    </row>
    <row r="529">
      <c r="Y529" s="19"/>
    </row>
    <row r="530">
      <c r="Y530" s="19"/>
    </row>
    <row r="531">
      <c r="Y531" s="19"/>
    </row>
    <row r="532">
      <c r="Y532" s="19"/>
    </row>
    <row r="533">
      <c r="Y533" s="19"/>
    </row>
    <row r="534">
      <c r="Y534" s="19"/>
    </row>
    <row r="535">
      <c r="Y535" s="19"/>
    </row>
    <row r="536">
      <c r="Y536" s="19"/>
    </row>
    <row r="537">
      <c r="Y537" s="19"/>
    </row>
    <row r="538">
      <c r="Y538" s="19"/>
    </row>
    <row r="539">
      <c r="Y539" s="19"/>
    </row>
    <row r="540">
      <c r="Y540" s="19"/>
    </row>
    <row r="541">
      <c r="Y541" s="19"/>
    </row>
    <row r="542">
      <c r="Y542" s="19"/>
    </row>
    <row r="543">
      <c r="Y543" s="19"/>
    </row>
    <row r="544">
      <c r="Y544" s="19"/>
    </row>
    <row r="545">
      <c r="Y545" s="19"/>
    </row>
    <row r="546">
      <c r="Y546" s="19"/>
    </row>
    <row r="547">
      <c r="Y547" s="19"/>
    </row>
    <row r="548">
      <c r="Y548" s="19"/>
    </row>
    <row r="549">
      <c r="Y549" s="19"/>
    </row>
    <row r="550">
      <c r="Y550" s="19"/>
    </row>
    <row r="551">
      <c r="Y551" s="19"/>
    </row>
    <row r="552">
      <c r="Y552" s="19"/>
    </row>
    <row r="553">
      <c r="Y553" s="19"/>
    </row>
    <row r="554">
      <c r="Y554" s="19"/>
    </row>
    <row r="555">
      <c r="Y555" s="19"/>
    </row>
    <row r="556">
      <c r="Y556" s="19"/>
    </row>
    <row r="557">
      <c r="Y557" s="19"/>
    </row>
    <row r="558">
      <c r="Y558" s="19"/>
    </row>
    <row r="559">
      <c r="Y559" s="19"/>
    </row>
    <row r="560">
      <c r="Y560" s="19"/>
    </row>
    <row r="561">
      <c r="Y561" s="19"/>
    </row>
    <row r="562">
      <c r="Y562" s="19"/>
    </row>
    <row r="563">
      <c r="Y563" s="19"/>
    </row>
    <row r="564">
      <c r="Y564" s="19"/>
    </row>
    <row r="565">
      <c r="Y565" s="19"/>
    </row>
    <row r="566">
      <c r="Y566" s="19"/>
    </row>
    <row r="567">
      <c r="Y567" s="19"/>
    </row>
    <row r="568">
      <c r="Y568" s="19"/>
    </row>
    <row r="569">
      <c r="Y569" s="19"/>
    </row>
    <row r="570">
      <c r="Y570" s="19"/>
    </row>
    <row r="571">
      <c r="Y571" s="19"/>
    </row>
    <row r="572">
      <c r="Y572" s="19"/>
    </row>
    <row r="573">
      <c r="Y573" s="19"/>
    </row>
    <row r="574">
      <c r="Y574" s="19"/>
    </row>
    <row r="575">
      <c r="Y575" s="19"/>
    </row>
    <row r="576">
      <c r="Y576" s="19"/>
    </row>
    <row r="577">
      <c r="Y577" s="19"/>
    </row>
    <row r="578">
      <c r="Y578" s="19"/>
    </row>
    <row r="579">
      <c r="Y579" s="19"/>
    </row>
    <row r="580">
      <c r="Y580" s="19"/>
    </row>
    <row r="581">
      <c r="Y581" s="19"/>
    </row>
    <row r="582">
      <c r="Y582" s="19"/>
    </row>
    <row r="583">
      <c r="Y583" s="19"/>
    </row>
    <row r="584">
      <c r="Y584" s="19"/>
    </row>
    <row r="585">
      <c r="Y585" s="19"/>
    </row>
    <row r="586">
      <c r="Y586" s="19"/>
    </row>
    <row r="587">
      <c r="Y587" s="19"/>
    </row>
    <row r="588">
      <c r="Y588" s="19"/>
    </row>
    <row r="589">
      <c r="Y589" s="19"/>
    </row>
    <row r="590">
      <c r="Y590" s="19"/>
    </row>
    <row r="591">
      <c r="Y591" s="19"/>
    </row>
    <row r="592">
      <c r="Y592" s="19"/>
    </row>
    <row r="593">
      <c r="Y593" s="19"/>
    </row>
    <row r="594">
      <c r="Y594" s="19"/>
    </row>
    <row r="595">
      <c r="Y595" s="19"/>
    </row>
    <row r="596">
      <c r="Y596" s="19"/>
    </row>
    <row r="597">
      <c r="Y597" s="19"/>
    </row>
    <row r="598">
      <c r="Y598" s="19"/>
    </row>
    <row r="599">
      <c r="Y599" s="19"/>
    </row>
    <row r="600">
      <c r="Y600" s="19"/>
    </row>
    <row r="601">
      <c r="Y601" s="19"/>
    </row>
    <row r="602">
      <c r="Y602" s="19"/>
    </row>
    <row r="603">
      <c r="Y603" s="19"/>
    </row>
    <row r="604">
      <c r="Y604" s="19"/>
    </row>
    <row r="605">
      <c r="Y605" s="19"/>
    </row>
    <row r="606">
      <c r="Y606" s="19"/>
    </row>
    <row r="607">
      <c r="Y607" s="19"/>
    </row>
    <row r="608">
      <c r="Y608" s="19"/>
    </row>
    <row r="609">
      <c r="Y609" s="19"/>
    </row>
    <row r="610">
      <c r="Y610" s="19"/>
    </row>
    <row r="611">
      <c r="Y611" s="19"/>
    </row>
    <row r="612">
      <c r="Y612" s="19"/>
    </row>
    <row r="613">
      <c r="Y613" s="19"/>
    </row>
    <row r="614">
      <c r="Y614" s="19"/>
    </row>
    <row r="615">
      <c r="Y615" s="19"/>
    </row>
    <row r="616">
      <c r="Y616" s="19"/>
    </row>
    <row r="617">
      <c r="Y617" s="19"/>
    </row>
    <row r="618">
      <c r="Y618" s="19"/>
    </row>
    <row r="619">
      <c r="Y619" s="19"/>
    </row>
    <row r="620">
      <c r="Y620" s="19"/>
    </row>
    <row r="621">
      <c r="Y621" s="19"/>
    </row>
    <row r="622">
      <c r="Y622" s="19"/>
    </row>
    <row r="623">
      <c r="Y623" s="19"/>
    </row>
    <row r="624">
      <c r="Y624" s="19"/>
    </row>
    <row r="625">
      <c r="Y625" s="19"/>
    </row>
    <row r="626">
      <c r="Y626" s="19"/>
    </row>
    <row r="627">
      <c r="Y627" s="19"/>
    </row>
    <row r="628">
      <c r="Y628" s="19"/>
    </row>
    <row r="629">
      <c r="Y629" s="19"/>
    </row>
    <row r="630">
      <c r="Y630" s="19"/>
    </row>
    <row r="631">
      <c r="Y631" s="19"/>
    </row>
    <row r="632">
      <c r="Y632" s="19"/>
    </row>
    <row r="633">
      <c r="Y633" s="19"/>
    </row>
    <row r="634">
      <c r="Y634" s="19"/>
    </row>
    <row r="635">
      <c r="Y635" s="19"/>
    </row>
    <row r="636">
      <c r="Y636" s="19"/>
    </row>
    <row r="637">
      <c r="Y637" s="19"/>
    </row>
    <row r="638">
      <c r="Y638" s="19"/>
    </row>
    <row r="639">
      <c r="Y639" s="19"/>
    </row>
    <row r="640">
      <c r="Y640" s="19"/>
    </row>
    <row r="641">
      <c r="Y641" s="19"/>
    </row>
    <row r="642">
      <c r="Y642" s="19"/>
    </row>
    <row r="643">
      <c r="Y643" s="19"/>
    </row>
    <row r="644">
      <c r="Y644" s="19"/>
    </row>
    <row r="645">
      <c r="Y645" s="19"/>
    </row>
    <row r="646">
      <c r="Y646" s="19"/>
    </row>
    <row r="647">
      <c r="Y647" s="19"/>
    </row>
    <row r="648">
      <c r="Y648" s="19"/>
    </row>
    <row r="649">
      <c r="Y649" s="19"/>
    </row>
    <row r="650">
      <c r="Y650" s="19"/>
    </row>
    <row r="651">
      <c r="Y651" s="19"/>
    </row>
    <row r="652">
      <c r="Y652" s="19"/>
    </row>
    <row r="653">
      <c r="Y653" s="19"/>
    </row>
    <row r="654">
      <c r="Y654" s="19"/>
    </row>
    <row r="655">
      <c r="Y655" s="19"/>
    </row>
    <row r="656">
      <c r="Y656" s="19"/>
    </row>
    <row r="657">
      <c r="Y657" s="19"/>
    </row>
    <row r="658">
      <c r="Y658" s="19"/>
    </row>
    <row r="659">
      <c r="Y659" s="19"/>
    </row>
    <row r="660">
      <c r="Y660" s="19"/>
    </row>
    <row r="661">
      <c r="Y661" s="19"/>
    </row>
    <row r="662">
      <c r="Y662" s="19"/>
    </row>
    <row r="663">
      <c r="Y663" s="19"/>
    </row>
    <row r="664">
      <c r="Y664" s="19"/>
    </row>
    <row r="665">
      <c r="Y665" s="19"/>
    </row>
    <row r="666">
      <c r="Y666" s="19"/>
    </row>
    <row r="667">
      <c r="Y667" s="19"/>
    </row>
    <row r="668">
      <c r="Y668" s="19"/>
    </row>
    <row r="669">
      <c r="Y669" s="19"/>
    </row>
    <row r="670">
      <c r="Y670" s="19"/>
    </row>
    <row r="671">
      <c r="Y671" s="19"/>
    </row>
    <row r="672">
      <c r="Y672" s="19"/>
    </row>
    <row r="673">
      <c r="Y673" s="19"/>
    </row>
    <row r="674">
      <c r="Y674" s="19"/>
    </row>
    <row r="675">
      <c r="Y675" s="19"/>
    </row>
    <row r="676">
      <c r="Y676" s="19"/>
    </row>
    <row r="677">
      <c r="Y677" s="19"/>
    </row>
    <row r="678">
      <c r="Y678" s="19"/>
    </row>
    <row r="679">
      <c r="Y679" s="19"/>
    </row>
    <row r="680">
      <c r="Y680" s="19"/>
    </row>
    <row r="681">
      <c r="Y681" s="19"/>
    </row>
    <row r="682">
      <c r="Y682" s="19"/>
    </row>
    <row r="683">
      <c r="Y683" s="19"/>
    </row>
    <row r="684">
      <c r="Y684" s="19"/>
    </row>
    <row r="685">
      <c r="Y685" s="19"/>
    </row>
    <row r="686">
      <c r="Y686" s="19"/>
    </row>
    <row r="687">
      <c r="Y687" s="19"/>
    </row>
    <row r="688">
      <c r="Y688" s="19"/>
    </row>
    <row r="689">
      <c r="Y689" s="19"/>
    </row>
    <row r="690">
      <c r="Y690" s="19"/>
    </row>
    <row r="691">
      <c r="Y691" s="19"/>
    </row>
    <row r="692">
      <c r="Y692" s="19"/>
    </row>
    <row r="693">
      <c r="Y693" s="19"/>
    </row>
    <row r="694">
      <c r="Y694" s="19"/>
    </row>
    <row r="695">
      <c r="Y695" s="19"/>
    </row>
    <row r="696">
      <c r="Y696" s="19"/>
    </row>
    <row r="697">
      <c r="Y697" s="19"/>
    </row>
    <row r="698">
      <c r="Y698" s="19"/>
    </row>
    <row r="699">
      <c r="Y699" s="19"/>
    </row>
    <row r="700">
      <c r="Y700" s="19"/>
    </row>
    <row r="701">
      <c r="Y701" s="19"/>
    </row>
    <row r="702">
      <c r="Y702" s="19"/>
    </row>
    <row r="703">
      <c r="Y703" s="19"/>
    </row>
    <row r="704">
      <c r="Y704" s="19"/>
    </row>
    <row r="705">
      <c r="Y705" s="19"/>
    </row>
    <row r="706">
      <c r="Y706" s="19"/>
    </row>
    <row r="707">
      <c r="Y707" s="19"/>
    </row>
    <row r="708">
      <c r="Y708" s="19"/>
    </row>
    <row r="709">
      <c r="Y709" s="19"/>
    </row>
    <row r="710">
      <c r="Y710" s="19"/>
    </row>
    <row r="711">
      <c r="Y711" s="19"/>
    </row>
    <row r="712">
      <c r="Y712" s="19"/>
    </row>
    <row r="713">
      <c r="Y713" s="19"/>
    </row>
    <row r="714">
      <c r="Y714" s="19"/>
    </row>
    <row r="715">
      <c r="Y715" s="19"/>
    </row>
    <row r="716">
      <c r="Y716" s="19"/>
    </row>
    <row r="717">
      <c r="Y717" s="19"/>
    </row>
    <row r="718">
      <c r="Y718" s="19"/>
    </row>
    <row r="719">
      <c r="Y719" s="19"/>
    </row>
    <row r="720">
      <c r="Y720" s="19"/>
    </row>
    <row r="721">
      <c r="Y721" s="19"/>
    </row>
    <row r="722">
      <c r="Y722" s="19"/>
    </row>
    <row r="723">
      <c r="Y723" s="19"/>
    </row>
    <row r="724">
      <c r="Y724" s="19"/>
    </row>
    <row r="725">
      <c r="Y725" s="19"/>
    </row>
    <row r="726">
      <c r="Y726" s="19"/>
    </row>
    <row r="727">
      <c r="Y727" s="19"/>
    </row>
    <row r="728">
      <c r="Y728" s="19"/>
    </row>
    <row r="729">
      <c r="Y729" s="19"/>
    </row>
    <row r="730">
      <c r="Y730" s="19"/>
    </row>
    <row r="731">
      <c r="Y731" s="19"/>
    </row>
    <row r="732">
      <c r="Y732" s="19"/>
    </row>
    <row r="733">
      <c r="Y733" s="19"/>
    </row>
    <row r="734">
      <c r="Y734" s="19"/>
    </row>
    <row r="735">
      <c r="Y735" s="19"/>
    </row>
    <row r="736">
      <c r="Y736" s="19"/>
    </row>
    <row r="737">
      <c r="Y737" s="19"/>
    </row>
    <row r="738">
      <c r="Y738" s="19"/>
    </row>
    <row r="739">
      <c r="Y739" s="19"/>
    </row>
    <row r="740">
      <c r="Y740" s="19"/>
    </row>
    <row r="741">
      <c r="Y741" s="19"/>
    </row>
    <row r="742">
      <c r="Y742" s="19"/>
    </row>
    <row r="743">
      <c r="Y743" s="19"/>
    </row>
    <row r="744">
      <c r="Y744" s="19"/>
    </row>
    <row r="745">
      <c r="Y745" s="19"/>
    </row>
    <row r="746">
      <c r="Y746" s="19"/>
    </row>
    <row r="747">
      <c r="Y747" s="19"/>
    </row>
    <row r="748">
      <c r="Y748" s="19"/>
    </row>
    <row r="749">
      <c r="Y749" s="19"/>
    </row>
    <row r="750">
      <c r="Y750" s="19"/>
    </row>
    <row r="751">
      <c r="Y751" s="19"/>
    </row>
    <row r="752">
      <c r="Y752" s="19"/>
    </row>
    <row r="753">
      <c r="Y753" s="19"/>
    </row>
    <row r="754">
      <c r="Y754" s="19"/>
    </row>
    <row r="755">
      <c r="Y755" s="19"/>
    </row>
    <row r="756">
      <c r="Y756" s="19"/>
    </row>
    <row r="757">
      <c r="Y757" s="19"/>
    </row>
    <row r="758">
      <c r="Y758" s="19"/>
    </row>
    <row r="759">
      <c r="Y759" s="19"/>
    </row>
    <row r="760">
      <c r="Y760" s="19"/>
    </row>
    <row r="761">
      <c r="Y761" s="19"/>
    </row>
    <row r="762">
      <c r="Y762" s="19"/>
    </row>
    <row r="763">
      <c r="Y763" s="19"/>
    </row>
    <row r="764">
      <c r="Y764" s="19"/>
    </row>
    <row r="765">
      <c r="Y765" s="19"/>
    </row>
    <row r="766">
      <c r="Y766" s="19"/>
    </row>
    <row r="767">
      <c r="Y767" s="19"/>
    </row>
    <row r="768">
      <c r="Y768" s="19"/>
    </row>
    <row r="769">
      <c r="Y769" s="19"/>
    </row>
    <row r="770">
      <c r="Y770" s="19"/>
    </row>
    <row r="771">
      <c r="Y771" s="19"/>
    </row>
    <row r="772">
      <c r="Y772" s="19"/>
    </row>
    <row r="773">
      <c r="Y773" s="19"/>
    </row>
    <row r="774">
      <c r="Y774" s="19"/>
    </row>
    <row r="775">
      <c r="Y775" s="19"/>
    </row>
    <row r="776">
      <c r="Y776" s="19"/>
    </row>
    <row r="777">
      <c r="Y777" s="19"/>
    </row>
    <row r="778">
      <c r="Y778" s="19"/>
    </row>
    <row r="779">
      <c r="Y779" s="19"/>
    </row>
    <row r="780">
      <c r="Y780" s="19"/>
    </row>
    <row r="781">
      <c r="Y781" s="19"/>
    </row>
    <row r="782">
      <c r="Y782" s="19"/>
    </row>
    <row r="783">
      <c r="Y783" s="19"/>
    </row>
    <row r="784">
      <c r="Y784" s="19"/>
    </row>
    <row r="785">
      <c r="Y785" s="19"/>
    </row>
    <row r="786">
      <c r="Y786" s="19"/>
    </row>
    <row r="787">
      <c r="Y787" s="19"/>
    </row>
    <row r="788">
      <c r="Y788" s="19"/>
    </row>
    <row r="789">
      <c r="Y789" s="19"/>
    </row>
    <row r="790">
      <c r="Y790" s="19"/>
    </row>
    <row r="791">
      <c r="Y791" s="19"/>
    </row>
    <row r="792">
      <c r="Y792" s="19"/>
    </row>
    <row r="793">
      <c r="Y793" s="19"/>
    </row>
    <row r="794">
      <c r="Y794" s="19"/>
    </row>
    <row r="795">
      <c r="Y795" s="19"/>
    </row>
    <row r="796">
      <c r="Y796" s="19"/>
    </row>
    <row r="797">
      <c r="Y797" s="19"/>
    </row>
    <row r="798">
      <c r="Y798" s="19"/>
    </row>
    <row r="799">
      <c r="Y799" s="19"/>
    </row>
    <row r="800">
      <c r="Y800" s="19"/>
    </row>
    <row r="801">
      <c r="Y801" s="19"/>
    </row>
    <row r="802">
      <c r="Y802" s="19"/>
    </row>
    <row r="803">
      <c r="Y803" s="19"/>
    </row>
    <row r="804">
      <c r="Y804" s="19"/>
    </row>
    <row r="805">
      <c r="Y805" s="19"/>
    </row>
    <row r="806">
      <c r="Y806" s="19"/>
    </row>
    <row r="807">
      <c r="Y807" s="19"/>
    </row>
    <row r="808">
      <c r="Y808" s="19"/>
    </row>
    <row r="809">
      <c r="Y809" s="19"/>
    </row>
    <row r="810">
      <c r="Y810" s="19"/>
    </row>
    <row r="811">
      <c r="Y811" s="19"/>
    </row>
    <row r="812">
      <c r="Y812" s="19"/>
    </row>
    <row r="813">
      <c r="Y813" s="19"/>
    </row>
    <row r="814">
      <c r="Y814" s="19"/>
    </row>
    <row r="815">
      <c r="Y815" s="19"/>
    </row>
    <row r="816">
      <c r="Y816" s="19"/>
    </row>
    <row r="817">
      <c r="Y817" s="19"/>
    </row>
    <row r="818">
      <c r="Y818" s="19"/>
    </row>
    <row r="819">
      <c r="Y819" s="19"/>
    </row>
    <row r="820">
      <c r="Y820" s="19"/>
    </row>
    <row r="821">
      <c r="Y821" s="19"/>
    </row>
    <row r="822">
      <c r="Y822" s="19"/>
    </row>
    <row r="823">
      <c r="Y823" s="19"/>
    </row>
    <row r="824">
      <c r="Y824" s="19"/>
    </row>
    <row r="825">
      <c r="Y825" s="19"/>
    </row>
    <row r="826">
      <c r="Y826" s="19"/>
    </row>
    <row r="827">
      <c r="Y827" s="19"/>
    </row>
    <row r="828">
      <c r="Y828" s="19"/>
    </row>
    <row r="829">
      <c r="Y829" s="19"/>
    </row>
    <row r="830">
      <c r="Y830" s="19"/>
    </row>
    <row r="831">
      <c r="Y831" s="19"/>
    </row>
    <row r="832">
      <c r="Y832" s="19"/>
    </row>
    <row r="833">
      <c r="Y833" s="19"/>
    </row>
    <row r="834">
      <c r="Y834" s="19"/>
    </row>
    <row r="835">
      <c r="Y835" s="19"/>
    </row>
    <row r="836">
      <c r="Y836" s="19"/>
    </row>
    <row r="837">
      <c r="Y837" s="19"/>
    </row>
    <row r="838">
      <c r="Y838" s="19"/>
    </row>
    <row r="839">
      <c r="Y839" s="19"/>
    </row>
    <row r="840">
      <c r="Y840" s="19"/>
    </row>
    <row r="841">
      <c r="Y841" s="19"/>
    </row>
    <row r="842">
      <c r="Y842" s="19"/>
    </row>
    <row r="843">
      <c r="Y843" s="19"/>
    </row>
    <row r="844">
      <c r="Y844" s="19"/>
    </row>
    <row r="845">
      <c r="Y845" s="19"/>
    </row>
    <row r="846">
      <c r="Y846" s="19"/>
    </row>
    <row r="847">
      <c r="Y847" s="19"/>
    </row>
    <row r="848">
      <c r="Y848" s="19"/>
    </row>
    <row r="849">
      <c r="Y849" s="19"/>
    </row>
    <row r="850">
      <c r="Y850" s="19"/>
    </row>
    <row r="851">
      <c r="Y851" s="19"/>
    </row>
    <row r="852">
      <c r="Y852" s="19"/>
    </row>
    <row r="853">
      <c r="Y853" s="19"/>
    </row>
    <row r="854">
      <c r="Y854" s="19"/>
    </row>
    <row r="855">
      <c r="Y855" s="19"/>
    </row>
    <row r="856">
      <c r="Y856" s="19"/>
    </row>
    <row r="857">
      <c r="Y857" s="19"/>
    </row>
    <row r="858">
      <c r="Y858" s="19"/>
    </row>
    <row r="859">
      <c r="Y859" s="19"/>
    </row>
    <row r="860">
      <c r="Y860" s="19"/>
    </row>
    <row r="861">
      <c r="Y861" s="19"/>
    </row>
    <row r="862">
      <c r="Y862" s="19"/>
    </row>
    <row r="863">
      <c r="Y863" s="19"/>
    </row>
    <row r="864">
      <c r="Y864" s="19"/>
    </row>
    <row r="865">
      <c r="Y865" s="19"/>
    </row>
    <row r="866">
      <c r="Y866" s="19"/>
    </row>
    <row r="867">
      <c r="Y867" s="19"/>
    </row>
    <row r="868">
      <c r="Y868" s="19"/>
    </row>
    <row r="869">
      <c r="Y869" s="19"/>
    </row>
    <row r="870">
      <c r="Y870" s="19"/>
    </row>
    <row r="871">
      <c r="Y871" s="19"/>
    </row>
    <row r="872">
      <c r="Y872" s="19"/>
    </row>
    <row r="873">
      <c r="Y873" s="19"/>
    </row>
    <row r="874">
      <c r="Y874" s="19"/>
    </row>
    <row r="875">
      <c r="Y875" s="19"/>
    </row>
    <row r="876">
      <c r="Y876" s="19"/>
    </row>
    <row r="877">
      <c r="Y877" s="19"/>
    </row>
    <row r="878">
      <c r="Y878" s="19"/>
    </row>
    <row r="879">
      <c r="Y879" s="19"/>
    </row>
    <row r="880">
      <c r="Y880" s="19"/>
    </row>
    <row r="881">
      <c r="Y881" s="19"/>
    </row>
    <row r="882">
      <c r="Y882" s="19"/>
    </row>
    <row r="883">
      <c r="Y883" s="19"/>
    </row>
    <row r="884">
      <c r="Y884" s="19"/>
    </row>
    <row r="885">
      <c r="Y885" s="19"/>
    </row>
    <row r="886">
      <c r="Y886" s="19"/>
    </row>
    <row r="887">
      <c r="Y887" s="19"/>
    </row>
    <row r="888">
      <c r="Y888" s="19"/>
    </row>
    <row r="889">
      <c r="Y889" s="19"/>
    </row>
    <row r="890">
      <c r="Y890" s="19"/>
    </row>
    <row r="891">
      <c r="Y891" s="19"/>
    </row>
    <row r="892">
      <c r="Y892" s="19"/>
    </row>
    <row r="893">
      <c r="Y893" s="19"/>
    </row>
    <row r="894">
      <c r="Y894" s="19"/>
    </row>
    <row r="895">
      <c r="Y895" s="19"/>
    </row>
    <row r="896">
      <c r="Y896" s="19"/>
    </row>
    <row r="897">
      <c r="Y897" s="19"/>
    </row>
    <row r="898">
      <c r="Y898" s="19"/>
    </row>
    <row r="899">
      <c r="Y899" s="19"/>
    </row>
    <row r="900">
      <c r="Y900" s="19"/>
    </row>
    <row r="901">
      <c r="Y901" s="19"/>
    </row>
    <row r="902">
      <c r="Y902" s="19"/>
    </row>
    <row r="903">
      <c r="Y903" s="19"/>
    </row>
    <row r="904">
      <c r="Y904" s="19"/>
    </row>
    <row r="905">
      <c r="Y905" s="19"/>
    </row>
    <row r="906">
      <c r="Y906" s="19"/>
    </row>
    <row r="907">
      <c r="Y907" s="19"/>
    </row>
    <row r="908">
      <c r="Y908" s="19"/>
    </row>
    <row r="909">
      <c r="Y909" s="19"/>
    </row>
    <row r="910">
      <c r="Y910" s="19"/>
    </row>
    <row r="911">
      <c r="Y911" s="19"/>
    </row>
    <row r="912">
      <c r="Y912" s="19"/>
    </row>
    <row r="913">
      <c r="Y913" s="19"/>
    </row>
    <row r="914">
      <c r="Y914" s="19"/>
    </row>
    <row r="915">
      <c r="Y915" s="19"/>
    </row>
    <row r="916">
      <c r="Y916" s="19"/>
    </row>
    <row r="917">
      <c r="Y917" s="19"/>
    </row>
    <row r="918">
      <c r="Y918" s="19"/>
    </row>
    <row r="919">
      <c r="Y919" s="19"/>
    </row>
    <row r="920">
      <c r="Y920" s="19"/>
    </row>
    <row r="921">
      <c r="Y921" s="19"/>
    </row>
    <row r="922">
      <c r="Y922" s="19"/>
    </row>
    <row r="923">
      <c r="Y923" s="19"/>
    </row>
    <row r="924">
      <c r="Y924" s="19"/>
    </row>
    <row r="925">
      <c r="Y925" s="19"/>
    </row>
    <row r="926">
      <c r="Y926" s="19"/>
    </row>
    <row r="927">
      <c r="Y927" s="19"/>
    </row>
    <row r="928">
      <c r="Y928" s="19"/>
    </row>
    <row r="929">
      <c r="Y929" s="19"/>
    </row>
    <row r="930">
      <c r="Y930" s="19"/>
    </row>
    <row r="931">
      <c r="Y931" s="19"/>
    </row>
    <row r="932">
      <c r="Y932" s="19"/>
    </row>
    <row r="933">
      <c r="Y933" s="19"/>
    </row>
    <row r="934">
      <c r="Y934" s="19"/>
    </row>
    <row r="935">
      <c r="Y935" s="19"/>
    </row>
    <row r="936">
      <c r="Y936" s="19"/>
    </row>
    <row r="937">
      <c r="Y937" s="19"/>
    </row>
    <row r="938">
      <c r="Y938" s="19"/>
    </row>
    <row r="939">
      <c r="Y939" s="19"/>
    </row>
    <row r="940">
      <c r="Y940" s="19"/>
    </row>
    <row r="941">
      <c r="Y941" s="19"/>
    </row>
    <row r="942">
      <c r="Y942" s="19"/>
    </row>
    <row r="943">
      <c r="Y943" s="19"/>
    </row>
    <row r="944">
      <c r="Y944" s="19"/>
    </row>
    <row r="945">
      <c r="Y945" s="19"/>
    </row>
    <row r="946">
      <c r="Y946" s="19"/>
    </row>
    <row r="947">
      <c r="Y947" s="19"/>
    </row>
    <row r="948">
      <c r="Y948" s="19"/>
    </row>
    <row r="949">
      <c r="Y949" s="19"/>
    </row>
    <row r="950">
      <c r="Y950" s="19"/>
    </row>
    <row r="951">
      <c r="Y951" s="19"/>
    </row>
    <row r="952">
      <c r="Y952" s="19"/>
    </row>
    <row r="953">
      <c r="Y953" s="19"/>
    </row>
    <row r="954">
      <c r="Y954" s="19"/>
    </row>
    <row r="955">
      <c r="Y955" s="19"/>
    </row>
    <row r="956">
      <c r="Y956" s="19"/>
    </row>
    <row r="957">
      <c r="Y957" s="19"/>
    </row>
    <row r="958">
      <c r="Y958" s="19"/>
    </row>
    <row r="959">
      <c r="Y959" s="19"/>
    </row>
    <row r="960">
      <c r="Y960" s="19"/>
    </row>
    <row r="961">
      <c r="Y961" s="19"/>
    </row>
    <row r="962">
      <c r="Y962" s="19"/>
    </row>
    <row r="963">
      <c r="Y963" s="19"/>
    </row>
    <row r="964">
      <c r="Y964" s="19"/>
    </row>
    <row r="965">
      <c r="Y965" s="19"/>
    </row>
    <row r="966">
      <c r="Y966" s="19"/>
    </row>
    <row r="967">
      <c r="Y967" s="19"/>
    </row>
    <row r="968">
      <c r="Y968" s="19"/>
    </row>
    <row r="969">
      <c r="Y969" s="19"/>
    </row>
    <row r="970">
      <c r="Y970" s="19"/>
    </row>
    <row r="971">
      <c r="Y971" s="19"/>
    </row>
    <row r="972">
      <c r="Y972" s="19"/>
    </row>
    <row r="973">
      <c r="Y973" s="19"/>
    </row>
    <row r="974">
      <c r="Y974" s="19"/>
    </row>
    <row r="975">
      <c r="Y975" s="19"/>
    </row>
    <row r="976">
      <c r="Y976" s="19"/>
    </row>
    <row r="977">
      <c r="Y977" s="19"/>
    </row>
    <row r="978">
      <c r="Y978" s="19"/>
    </row>
    <row r="979">
      <c r="Y979" s="19"/>
    </row>
    <row r="980">
      <c r="Y980" s="19"/>
    </row>
    <row r="981">
      <c r="Y981" s="19"/>
    </row>
    <row r="982">
      <c r="Y982" s="19"/>
    </row>
    <row r="983">
      <c r="Y983" s="19"/>
    </row>
    <row r="984">
      <c r="Y984" s="19"/>
    </row>
    <row r="985">
      <c r="Y985" s="19"/>
    </row>
    <row r="986">
      <c r="Y986" s="19"/>
    </row>
    <row r="987">
      <c r="Y987" s="19"/>
    </row>
    <row r="988">
      <c r="Y988" s="19"/>
    </row>
    <row r="989">
      <c r="Y989" s="19"/>
    </row>
    <row r="990">
      <c r="Y990" s="19"/>
    </row>
    <row r="991">
      <c r="Y991" s="19"/>
    </row>
    <row r="992">
      <c r="Y992" s="19"/>
    </row>
    <row r="993">
      <c r="Y993" s="19"/>
    </row>
    <row r="994">
      <c r="Y994" s="19"/>
    </row>
    <row r="995">
      <c r="Y995" s="19"/>
    </row>
    <row r="996">
      <c r="Y996" s="19"/>
    </row>
    <row r="997">
      <c r="Y997" s="19"/>
    </row>
    <row r="998">
      <c r="Y998" s="19"/>
    </row>
    <row r="999">
      <c r="Y999" s="19"/>
    </row>
    <row r="1000">
      <c r="Y1000" s="19"/>
    </row>
    <row r="1001">
      <c r="Y1001" s="19"/>
    </row>
    <row r="1002">
      <c r="Y1002" s="19"/>
    </row>
  </sheetData>
  <autoFilter ref="$A$2:$EW$70">
    <sortState ref="A2:EW70">
      <sortCondition ref="CF2:CF70"/>
      <sortCondition descending="1" ref="CG2:CG70"/>
      <sortCondition ref="CH2:CH70"/>
      <sortCondition descending="1" ref="CE2:CE70"/>
      <sortCondition descending="1" ref="AD2:AD70"/>
      <sortCondition ref="X2:X70"/>
      <sortCondition ref="U2:U70"/>
      <sortCondition ref="B2:B70"/>
      <sortCondition ref="CB2:CB70"/>
      <sortCondition ref="BT2:BT70"/>
      <sortCondition ref="BZ2:BZ70"/>
      <sortCondition descending="1" ref="CI2:CI70"/>
      <sortCondition descending="1" ref="CA2:CA70"/>
      <sortCondition ref="BI2:BI70"/>
      <sortCondition descending="1" ref="BB2:BB70"/>
      <sortCondition ref="AS2:AS70"/>
      <sortCondition descending="1" ref="T2:T70"/>
      <sortCondition descending="1" ref="F2:F70"/>
      <sortCondition descending="1" ref="CN2:CN70"/>
      <sortCondition descending="1" ref="CZ2:CZ70"/>
      <sortCondition descending="1" ref="DA2:DA70"/>
      <sortCondition ref="CY2:CY70"/>
      <sortCondition ref="CX2:CX70"/>
      <sortCondition ref="AK2:AK70"/>
      <sortCondition ref="AG2:AG70"/>
      <sortCondition descending="1" ref="AL2:AL70"/>
      <sortCondition descending="1" ref="AV2:AV70"/>
      <sortCondition ref="DO2:DO70"/>
      <sortCondition descending="1" ref="N2:N70"/>
      <sortCondition ref="C2:C70"/>
      <sortCondition ref="DN2:DN70"/>
      <sortCondition descending="1" ref="H2:H70"/>
      <sortCondition descending="1" ref="CW2:CW70"/>
      <sortCondition descending="1" ref="CV2:CV70"/>
      <sortCondition descending="1" ref="AB2:AB70"/>
      <sortCondition descending="1" ref="AC2:AC70"/>
      <sortCondition ref="CC2:CC70"/>
      <sortCondition descending="1" ref="BW2:BW70"/>
      <sortCondition descending="1" ref="BY2:BY70"/>
      <sortCondition descending="1" ref="BU2:BU70"/>
      <sortCondition ref="G2:G70"/>
      <sortCondition descending="1" ref="Z2:Z70"/>
      <sortCondition ref="A2:A70"/>
      <sortCondition descending="1" ref="BN2:BN70"/>
      <sortCondition descending="1" ref="BM2:BM70"/>
      <sortCondition ref="BJ2:BJ70"/>
      <sortCondition descending="1" ref="BG2:BG70"/>
      <sortCondition descending="1" ref="BE2:BE70"/>
      <sortCondition descending="1" ref="BC2:BC70"/>
      <sortCondition ref="AW2:AW70"/>
      <sortCondition ref="AX2:AX70"/>
      <sortCondition descending="1" ref="AT2:AT70"/>
      <sortCondition descending="1" ref="AR2:AR70"/>
      <sortCondition descending="1" ref="AP2:AP70"/>
      <sortCondition descending="1" ref="BA2:BA70"/>
      <sortCondition descending="1" ref="S2:S70"/>
      <sortCondition ref="W2:W70"/>
      <sortCondition descending="1" ref="AO2:AO70"/>
      <sortCondition descending="1" ref="AN2:AN70"/>
      <sortCondition descending="1" ref="AJ2:AJ70"/>
      <sortCondition descending="1" ref="AF2:AF70"/>
      <sortCondition descending="1" ref="AH2:AH70"/>
      <sortCondition ref="V2:V70"/>
      <sortCondition ref="J2:J70"/>
    </sortState>
  </autoFilter>
  <mergeCells count="31">
    <mergeCell ref="CZ1:DF1"/>
    <mergeCell ref="DG1:DM1"/>
    <mergeCell ref="DN1:DT1"/>
    <mergeCell ref="DU1:EA1"/>
    <mergeCell ref="EB1:EH1"/>
    <mergeCell ref="EI1:EO1"/>
    <mergeCell ref="EP1:EV1"/>
    <mergeCell ref="AF1:AO1"/>
    <mergeCell ref="AP1:AW1"/>
    <mergeCell ref="AY1:BB1"/>
    <mergeCell ref="BC1:BI1"/>
    <mergeCell ref="BK1:BT1"/>
    <mergeCell ref="BU1:CH1"/>
    <mergeCell ref="CI1:CY1"/>
    <mergeCell ref="B1:C1"/>
    <mergeCell ref="D1:F1"/>
    <mergeCell ref="G1:N1"/>
    <mergeCell ref="P1:U1"/>
    <mergeCell ref="V1:W1"/>
    <mergeCell ref="X1:Y1"/>
    <mergeCell ref="Z1:AE1"/>
    <mergeCell ref="T75:Y75"/>
    <mergeCell ref="Z75:AF75"/>
    <mergeCell ref="D72:K74"/>
    <mergeCell ref="L72:S74"/>
    <mergeCell ref="T72:Y74"/>
    <mergeCell ref="Z72:AF74"/>
    <mergeCell ref="AG72:AL74"/>
    <mergeCell ref="D75:K75"/>
    <mergeCell ref="L75:S75"/>
    <mergeCell ref="AG75:AL75"/>
  </mergeCells>
  <drawing r:id="rId1"/>
</worksheet>
</file>