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lexome" sheetId="1" r:id="rId1"/>
    <sheet name="clustering" sheetId="11" r:id="rId2"/>
    <sheet name="packman" sheetId="2" r:id="rId3"/>
    <sheet name="xentropy phi u-g" sheetId="4" r:id="rId4"/>
    <sheet name="xentropy phi v-u" sheetId="5" r:id="rId5"/>
    <sheet name="xentropy phi v-g" sheetId="6" r:id="rId6"/>
    <sheet name="xentropy psi u-g" sheetId="7" r:id="rId7"/>
    <sheet name="xentropy psi v-u" sheetId="8" r:id="rId8"/>
    <sheet name="xentropy psi v-g" sheetId="9" r:id="rId9"/>
    <sheet name="gist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" i="1" l="1"/>
  <c r="R39" i="1"/>
  <c r="R23" i="1"/>
  <c r="R38" i="1"/>
  <c r="R37" i="1"/>
  <c r="R22" i="1"/>
  <c r="R36" i="1"/>
  <c r="R35" i="1"/>
  <c r="R21" i="1"/>
  <c r="R34" i="1"/>
  <c r="R33" i="1"/>
  <c r="R20" i="1"/>
  <c r="R32" i="1"/>
  <c r="R31" i="1"/>
  <c r="R19" i="1"/>
  <c r="R30" i="1"/>
  <c r="R29" i="1"/>
  <c r="R18" i="1"/>
  <c r="N40" i="1"/>
  <c r="N39" i="1"/>
  <c r="N23" i="1"/>
  <c r="N38" i="1"/>
  <c r="N37" i="1"/>
  <c r="N22" i="1"/>
  <c r="N36" i="1"/>
  <c r="N35" i="1"/>
  <c r="N21" i="1"/>
  <c r="N34" i="1"/>
  <c r="N33" i="1"/>
  <c r="N20" i="1"/>
  <c r="N32" i="1"/>
  <c r="N31" i="1"/>
  <c r="N19" i="1"/>
  <c r="N30" i="1"/>
  <c r="N29" i="1"/>
  <c r="N18" i="1"/>
  <c r="S23" i="1" l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O23" i="1"/>
  <c r="P23" i="1" s="1"/>
  <c r="O22" i="1"/>
  <c r="P22" i="1" s="1"/>
  <c r="O20" i="1"/>
  <c r="P20" i="1" s="1"/>
  <c r="O18" i="1"/>
  <c r="P18" i="1" s="1"/>
  <c r="O21" i="1"/>
  <c r="P21" i="1" s="1"/>
  <c r="O19" i="1"/>
  <c r="P19" i="1" s="1"/>
  <c r="K616" i="1" l="1"/>
  <c r="F616" i="1"/>
  <c r="K615" i="1"/>
  <c r="F615" i="1"/>
  <c r="K614" i="1"/>
  <c r="F614" i="1"/>
  <c r="K613" i="1"/>
  <c r="F613" i="1"/>
  <c r="K612" i="1"/>
  <c r="F612" i="1"/>
  <c r="K610" i="1"/>
  <c r="F610" i="1"/>
  <c r="K609" i="1"/>
  <c r="F609" i="1"/>
  <c r="K608" i="1"/>
  <c r="F608" i="1"/>
  <c r="K607" i="1"/>
  <c r="F607" i="1"/>
  <c r="K606" i="1"/>
  <c r="F606" i="1"/>
  <c r="K604" i="1"/>
  <c r="F604" i="1"/>
  <c r="K603" i="1"/>
  <c r="F603" i="1"/>
  <c r="K602" i="1"/>
  <c r="F602" i="1"/>
  <c r="K601" i="1"/>
  <c r="F601" i="1"/>
  <c r="K600" i="1"/>
  <c r="F600" i="1"/>
  <c r="K598" i="1"/>
  <c r="F598" i="1"/>
  <c r="K597" i="1"/>
  <c r="F597" i="1"/>
  <c r="K596" i="1"/>
  <c r="F596" i="1"/>
  <c r="K595" i="1"/>
  <c r="F595" i="1"/>
  <c r="K594" i="1"/>
  <c r="F594" i="1"/>
  <c r="K592" i="1"/>
  <c r="F592" i="1"/>
  <c r="K591" i="1"/>
  <c r="F591" i="1"/>
  <c r="K590" i="1"/>
  <c r="F590" i="1"/>
  <c r="K589" i="1"/>
  <c r="F589" i="1"/>
  <c r="K588" i="1"/>
  <c r="F588" i="1"/>
  <c r="K586" i="1"/>
  <c r="F586" i="1"/>
  <c r="K585" i="1"/>
  <c r="F585" i="1"/>
  <c r="K584" i="1"/>
  <c r="F584" i="1"/>
  <c r="K583" i="1"/>
  <c r="F583" i="1"/>
  <c r="K582" i="1"/>
  <c r="F582" i="1"/>
  <c r="K580" i="1"/>
  <c r="F580" i="1"/>
  <c r="K579" i="1"/>
  <c r="F579" i="1"/>
  <c r="K578" i="1"/>
  <c r="F578" i="1"/>
  <c r="K577" i="1"/>
  <c r="F577" i="1"/>
  <c r="K576" i="1"/>
  <c r="F576" i="1"/>
  <c r="K574" i="1"/>
  <c r="F574" i="1"/>
  <c r="K573" i="1"/>
  <c r="F573" i="1"/>
  <c r="K572" i="1"/>
  <c r="F572" i="1"/>
  <c r="K571" i="1"/>
  <c r="F571" i="1"/>
  <c r="K570" i="1"/>
  <c r="F570" i="1"/>
  <c r="K568" i="1"/>
  <c r="F568" i="1"/>
  <c r="K567" i="1"/>
  <c r="F567" i="1"/>
  <c r="K566" i="1"/>
  <c r="F566" i="1"/>
  <c r="K565" i="1"/>
  <c r="F565" i="1"/>
  <c r="K564" i="1"/>
  <c r="F564" i="1"/>
  <c r="K562" i="1"/>
  <c r="F562" i="1"/>
  <c r="K561" i="1"/>
  <c r="F561" i="1"/>
  <c r="K560" i="1"/>
  <c r="F560" i="1"/>
  <c r="K559" i="1"/>
  <c r="F559" i="1"/>
  <c r="K558" i="1"/>
  <c r="F558" i="1"/>
  <c r="K556" i="1"/>
  <c r="F556" i="1"/>
  <c r="K555" i="1"/>
  <c r="F555" i="1"/>
  <c r="K554" i="1"/>
  <c r="F554" i="1"/>
  <c r="K553" i="1"/>
  <c r="F553" i="1"/>
  <c r="K552" i="1"/>
  <c r="F552" i="1"/>
  <c r="K550" i="1"/>
  <c r="F550" i="1"/>
  <c r="K549" i="1"/>
  <c r="F549" i="1"/>
  <c r="K548" i="1"/>
  <c r="F548" i="1"/>
  <c r="K547" i="1"/>
  <c r="F547" i="1"/>
  <c r="K546" i="1"/>
  <c r="F546" i="1"/>
  <c r="K544" i="1"/>
  <c r="F544" i="1"/>
  <c r="K543" i="1"/>
  <c r="F543" i="1"/>
  <c r="K542" i="1"/>
  <c r="F542" i="1"/>
  <c r="K541" i="1"/>
  <c r="F541" i="1"/>
  <c r="K540" i="1"/>
  <c r="F540" i="1"/>
  <c r="K538" i="1"/>
  <c r="F538" i="1"/>
  <c r="K537" i="1"/>
  <c r="F537" i="1"/>
  <c r="K536" i="1"/>
  <c r="F536" i="1"/>
  <c r="K535" i="1"/>
  <c r="F535" i="1"/>
  <c r="K534" i="1"/>
  <c r="F534" i="1"/>
  <c r="K532" i="1"/>
  <c r="F532" i="1"/>
  <c r="K531" i="1"/>
  <c r="F531" i="1"/>
  <c r="K530" i="1"/>
  <c r="F530" i="1"/>
  <c r="K529" i="1"/>
  <c r="F529" i="1"/>
  <c r="K528" i="1"/>
  <c r="F528" i="1"/>
  <c r="K526" i="1"/>
  <c r="F526" i="1"/>
  <c r="K525" i="1"/>
  <c r="F525" i="1"/>
  <c r="K524" i="1"/>
  <c r="F524" i="1"/>
  <c r="K523" i="1"/>
  <c r="F523" i="1"/>
  <c r="K522" i="1"/>
  <c r="F522" i="1"/>
  <c r="K520" i="1"/>
  <c r="F520" i="1"/>
  <c r="K519" i="1"/>
  <c r="F519" i="1"/>
  <c r="K518" i="1"/>
  <c r="F518" i="1"/>
  <c r="K517" i="1"/>
  <c r="F517" i="1"/>
  <c r="K516" i="1"/>
  <c r="F516" i="1"/>
  <c r="K514" i="1"/>
  <c r="F514" i="1"/>
  <c r="K513" i="1"/>
  <c r="F513" i="1"/>
  <c r="K512" i="1"/>
  <c r="F512" i="1"/>
  <c r="K511" i="1"/>
  <c r="F511" i="1"/>
  <c r="K510" i="1"/>
  <c r="F510" i="1"/>
  <c r="K508" i="1"/>
  <c r="F508" i="1"/>
  <c r="K507" i="1"/>
  <c r="F507" i="1"/>
  <c r="K506" i="1"/>
  <c r="F506" i="1"/>
  <c r="K505" i="1"/>
  <c r="F505" i="1"/>
  <c r="K504" i="1"/>
  <c r="F504" i="1"/>
  <c r="K502" i="1"/>
  <c r="F502" i="1"/>
  <c r="K501" i="1"/>
  <c r="F501" i="1"/>
  <c r="K500" i="1"/>
  <c r="F500" i="1"/>
  <c r="K499" i="1"/>
  <c r="F499" i="1"/>
  <c r="K498" i="1"/>
  <c r="F498" i="1"/>
  <c r="K496" i="1"/>
  <c r="F496" i="1"/>
  <c r="K495" i="1"/>
  <c r="F495" i="1"/>
  <c r="K494" i="1"/>
  <c r="F494" i="1"/>
  <c r="K493" i="1"/>
  <c r="F493" i="1"/>
  <c r="K492" i="1"/>
  <c r="F492" i="1"/>
  <c r="K490" i="1"/>
  <c r="F490" i="1"/>
  <c r="K489" i="1"/>
  <c r="F489" i="1"/>
  <c r="K488" i="1"/>
  <c r="F488" i="1"/>
  <c r="K487" i="1"/>
  <c r="F487" i="1"/>
  <c r="K486" i="1"/>
  <c r="F486" i="1"/>
  <c r="K484" i="1"/>
  <c r="F484" i="1"/>
  <c r="K483" i="1"/>
  <c r="F483" i="1"/>
  <c r="K482" i="1"/>
  <c r="F482" i="1"/>
  <c r="K481" i="1"/>
  <c r="F481" i="1"/>
  <c r="K480" i="1"/>
  <c r="F480" i="1"/>
  <c r="K478" i="1"/>
  <c r="F478" i="1"/>
  <c r="K477" i="1"/>
  <c r="F477" i="1"/>
  <c r="K476" i="1"/>
  <c r="F476" i="1"/>
  <c r="K475" i="1"/>
  <c r="F475" i="1"/>
  <c r="K474" i="1"/>
  <c r="F474" i="1"/>
  <c r="K472" i="1"/>
  <c r="F472" i="1"/>
  <c r="K471" i="1"/>
  <c r="F471" i="1"/>
  <c r="K470" i="1"/>
  <c r="F470" i="1"/>
  <c r="K469" i="1"/>
  <c r="F469" i="1"/>
  <c r="K468" i="1"/>
  <c r="F468" i="1"/>
  <c r="K466" i="1"/>
  <c r="F466" i="1"/>
  <c r="K465" i="1"/>
  <c r="F465" i="1"/>
  <c r="K464" i="1"/>
  <c r="F464" i="1"/>
  <c r="K463" i="1"/>
  <c r="F463" i="1"/>
  <c r="K462" i="1"/>
  <c r="F462" i="1"/>
  <c r="K460" i="1"/>
  <c r="F460" i="1"/>
  <c r="K459" i="1"/>
  <c r="F459" i="1"/>
  <c r="K458" i="1"/>
  <c r="F458" i="1"/>
  <c r="K457" i="1"/>
  <c r="F457" i="1"/>
  <c r="K456" i="1"/>
  <c r="F456" i="1"/>
  <c r="K454" i="1"/>
  <c r="F454" i="1"/>
  <c r="K453" i="1"/>
  <c r="F453" i="1"/>
  <c r="K452" i="1"/>
  <c r="F452" i="1"/>
  <c r="K451" i="1"/>
  <c r="F451" i="1"/>
  <c r="K450" i="1"/>
  <c r="F450" i="1"/>
  <c r="K448" i="1"/>
  <c r="F448" i="1"/>
  <c r="K447" i="1"/>
  <c r="F447" i="1"/>
  <c r="K446" i="1"/>
  <c r="F446" i="1"/>
  <c r="K445" i="1"/>
  <c r="F445" i="1"/>
  <c r="K444" i="1"/>
  <c r="F444" i="1"/>
  <c r="K442" i="1"/>
  <c r="F442" i="1"/>
  <c r="K441" i="1"/>
  <c r="F441" i="1"/>
  <c r="K440" i="1"/>
  <c r="F440" i="1"/>
  <c r="K439" i="1"/>
  <c r="F439" i="1"/>
  <c r="K438" i="1"/>
  <c r="F438" i="1"/>
  <c r="K436" i="1"/>
  <c r="F436" i="1"/>
  <c r="K435" i="1"/>
  <c r="F435" i="1"/>
  <c r="K434" i="1"/>
  <c r="F434" i="1"/>
  <c r="K433" i="1"/>
  <c r="F433" i="1"/>
  <c r="K432" i="1"/>
  <c r="F432" i="1"/>
  <c r="K430" i="1"/>
  <c r="F430" i="1"/>
  <c r="K429" i="1"/>
  <c r="F429" i="1"/>
  <c r="K428" i="1"/>
  <c r="F428" i="1"/>
  <c r="K427" i="1"/>
  <c r="F427" i="1"/>
  <c r="K426" i="1"/>
  <c r="F426" i="1"/>
  <c r="K424" i="1"/>
  <c r="F424" i="1"/>
  <c r="K423" i="1"/>
  <c r="F423" i="1"/>
  <c r="K422" i="1"/>
  <c r="F422" i="1"/>
  <c r="K421" i="1"/>
  <c r="F421" i="1"/>
  <c r="K420" i="1"/>
  <c r="F420" i="1"/>
  <c r="K418" i="1"/>
  <c r="F418" i="1"/>
  <c r="K417" i="1"/>
  <c r="F417" i="1"/>
  <c r="K416" i="1"/>
  <c r="F416" i="1"/>
  <c r="K415" i="1"/>
  <c r="F415" i="1"/>
  <c r="K414" i="1"/>
  <c r="F414" i="1"/>
  <c r="K412" i="1"/>
  <c r="F412" i="1"/>
  <c r="K411" i="1"/>
  <c r="F411" i="1"/>
  <c r="K410" i="1"/>
  <c r="F410" i="1"/>
  <c r="K409" i="1"/>
  <c r="F409" i="1"/>
  <c r="K408" i="1"/>
  <c r="F408" i="1"/>
  <c r="K406" i="1"/>
  <c r="F406" i="1"/>
  <c r="K405" i="1"/>
  <c r="F405" i="1"/>
  <c r="K404" i="1"/>
  <c r="F404" i="1"/>
  <c r="K403" i="1"/>
  <c r="F403" i="1"/>
  <c r="K402" i="1"/>
  <c r="F402" i="1"/>
  <c r="K400" i="1"/>
  <c r="F400" i="1"/>
  <c r="K399" i="1"/>
  <c r="F399" i="1"/>
  <c r="K398" i="1"/>
  <c r="F398" i="1"/>
  <c r="K397" i="1"/>
  <c r="F397" i="1"/>
  <c r="K396" i="1"/>
  <c r="F396" i="1"/>
  <c r="K394" i="1"/>
  <c r="F394" i="1"/>
  <c r="K393" i="1"/>
  <c r="F393" i="1"/>
  <c r="K392" i="1"/>
  <c r="F392" i="1"/>
  <c r="K391" i="1"/>
  <c r="F391" i="1"/>
  <c r="K390" i="1"/>
  <c r="F390" i="1"/>
  <c r="K388" i="1"/>
  <c r="F388" i="1"/>
  <c r="K387" i="1"/>
  <c r="F387" i="1"/>
  <c r="K386" i="1"/>
  <c r="F386" i="1"/>
  <c r="K385" i="1"/>
  <c r="F385" i="1"/>
  <c r="K384" i="1"/>
  <c r="F384" i="1"/>
  <c r="K382" i="1"/>
  <c r="F382" i="1"/>
  <c r="K381" i="1"/>
  <c r="F381" i="1"/>
  <c r="K380" i="1"/>
  <c r="F380" i="1"/>
  <c r="K379" i="1"/>
  <c r="F379" i="1"/>
  <c r="K378" i="1"/>
  <c r="F378" i="1"/>
  <c r="K376" i="1"/>
  <c r="F376" i="1"/>
  <c r="K375" i="1"/>
  <c r="F375" i="1"/>
  <c r="K374" i="1"/>
  <c r="F374" i="1"/>
  <c r="K373" i="1"/>
  <c r="F373" i="1"/>
  <c r="K372" i="1"/>
  <c r="F372" i="1"/>
  <c r="K370" i="1"/>
  <c r="F370" i="1"/>
  <c r="K369" i="1"/>
  <c r="F369" i="1"/>
  <c r="K368" i="1"/>
  <c r="F368" i="1"/>
  <c r="K367" i="1"/>
  <c r="F367" i="1"/>
  <c r="K366" i="1"/>
  <c r="F366" i="1"/>
  <c r="K364" i="1"/>
  <c r="F364" i="1"/>
  <c r="K363" i="1"/>
  <c r="F363" i="1"/>
  <c r="K362" i="1"/>
  <c r="F362" i="1"/>
  <c r="K361" i="1"/>
  <c r="F361" i="1"/>
  <c r="K360" i="1"/>
  <c r="F360" i="1"/>
  <c r="K358" i="1"/>
  <c r="F358" i="1"/>
  <c r="K357" i="1"/>
  <c r="F357" i="1"/>
  <c r="K356" i="1"/>
  <c r="F356" i="1"/>
  <c r="K355" i="1"/>
  <c r="F355" i="1"/>
  <c r="K354" i="1"/>
  <c r="F354" i="1"/>
  <c r="K352" i="1"/>
  <c r="F352" i="1"/>
  <c r="K351" i="1"/>
  <c r="F351" i="1"/>
  <c r="K350" i="1"/>
  <c r="F350" i="1"/>
  <c r="K349" i="1"/>
  <c r="F349" i="1"/>
  <c r="K348" i="1"/>
  <c r="F348" i="1"/>
  <c r="K346" i="1"/>
  <c r="F346" i="1"/>
  <c r="K345" i="1"/>
  <c r="F345" i="1"/>
  <c r="K344" i="1"/>
  <c r="F344" i="1"/>
  <c r="K343" i="1"/>
  <c r="F343" i="1"/>
  <c r="K342" i="1"/>
  <c r="F342" i="1"/>
  <c r="K340" i="1"/>
  <c r="F340" i="1"/>
  <c r="K339" i="1"/>
  <c r="F339" i="1"/>
  <c r="K338" i="1"/>
  <c r="F338" i="1"/>
  <c r="K337" i="1"/>
  <c r="F337" i="1"/>
  <c r="K336" i="1"/>
  <c r="F336" i="1"/>
  <c r="K334" i="1"/>
  <c r="F334" i="1"/>
  <c r="K333" i="1"/>
  <c r="F333" i="1"/>
  <c r="K332" i="1"/>
  <c r="F332" i="1"/>
  <c r="K331" i="1"/>
  <c r="F331" i="1"/>
  <c r="K330" i="1"/>
  <c r="F330" i="1"/>
  <c r="K328" i="1"/>
  <c r="F328" i="1"/>
  <c r="K327" i="1"/>
  <c r="F327" i="1"/>
  <c r="K326" i="1"/>
  <c r="F326" i="1"/>
  <c r="K325" i="1"/>
  <c r="F325" i="1"/>
  <c r="K324" i="1"/>
  <c r="F324" i="1"/>
  <c r="K322" i="1"/>
  <c r="F322" i="1"/>
  <c r="K321" i="1"/>
  <c r="F321" i="1"/>
  <c r="K320" i="1"/>
  <c r="F320" i="1"/>
  <c r="K319" i="1"/>
  <c r="F319" i="1"/>
  <c r="K318" i="1"/>
  <c r="F318" i="1"/>
  <c r="K316" i="1"/>
  <c r="F316" i="1"/>
  <c r="K315" i="1"/>
  <c r="F315" i="1"/>
  <c r="K314" i="1"/>
  <c r="F314" i="1"/>
  <c r="K313" i="1"/>
  <c r="F313" i="1"/>
  <c r="K312" i="1"/>
  <c r="F312" i="1"/>
  <c r="K310" i="1"/>
  <c r="F310" i="1"/>
  <c r="K309" i="1"/>
  <c r="F309" i="1"/>
  <c r="K308" i="1"/>
  <c r="F308" i="1"/>
  <c r="K307" i="1"/>
  <c r="F307" i="1"/>
  <c r="K306" i="1"/>
  <c r="F306" i="1"/>
  <c r="K304" i="1"/>
  <c r="F304" i="1"/>
  <c r="K303" i="1"/>
  <c r="F303" i="1"/>
  <c r="K302" i="1"/>
  <c r="F302" i="1"/>
  <c r="K301" i="1"/>
  <c r="F301" i="1"/>
  <c r="K300" i="1"/>
  <c r="F300" i="1"/>
  <c r="K298" i="1"/>
  <c r="F298" i="1"/>
  <c r="K297" i="1"/>
  <c r="F297" i="1"/>
  <c r="K296" i="1"/>
  <c r="F296" i="1"/>
  <c r="K295" i="1"/>
  <c r="F295" i="1"/>
  <c r="K294" i="1"/>
  <c r="F294" i="1"/>
  <c r="K292" i="1"/>
  <c r="F292" i="1"/>
  <c r="K291" i="1"/>
  <c r="F291" i="1"/>
  <c r="K290" i="1"/>
  <c r="F290" i="1"/>
  <c r="K289" i="1"/>
  <c r="F289" i="1"/>
  <c r="K288" i="1"/>
  <c r="F288" i="1"/>
  <c r="K286" i="1"/>
  <c r="F286" i="1"/>
  <c r="K285" i="1"/>
  <c r="F285" i="1"/>
  <c r="K284" i="1"/>
  <c r="F284" i="1"/>
  <c r="K283" i="1"/>
  <c r="F283" i="1"/>
  <c r="K282" i="1"/>
  <c r="F282" i="1"/>
  <c r="K280" i="1"/>
  <c r="F280" i="1"/>
  <c r="K279" i="1"/>
  <c r="F279" i="1"/>
  <c r="K278" i="1"/>
  <c r="F278" i="1"/>
  <c r="K277" i="1"/>
  <c r="F277" i="1"/>
  <c r="K276" i="1"/>
  <c r="F276" i="1"/>
  <c r="K274" i="1"/>
  <c r="F274" i="1"/>
  <c r="K273" i="1"/>
  <c r="F273" i="1"/>
  <c r="K272" i="1"/>
  <c r="F272" i="1"/>
  <c r="K271" i="1"/>
  <c r="F271" i="1"/>
  <c r="K270" i="1"/>
  <c r="F270" i="1"/>
  <c r="K268" i="1"/>
  <c r="F268" i="1"/>
  <c r="K267" i="1"/>
  <c r="F267" i="1"/>
  <c r="K266" i="1"/>
  <c r="F266" i="1"/>
  <c r="K265" i="1"/>
  <c r="F265" i="1"/>
  <c r="K264" i="1"/>
  <c r="F264" i="1"/>
  <c r="K262" i="1"/>
  <c r="F262" i="1"/>
  <c r="K261" i="1"/>
  <c r="F261" i="1"/>
  <c r="K260" i="1"/>
  <c r="F260" i="1"/>
  <c r="K259" i="1"/>
  <c r="F259" i="1"/>
  <c r="K258" i="1"/>
  <c r="F258" i="1"/>
  <c r="K256" i="1"/>
  <c r="F256" i="1"/>
  <c r="K255" i="1"/>
  <c r="F255" i="1"/>
  <c r="K254" i="1"/>
  <c r="F254" i="1"/>
  <c r="K253" i="1"/>
  <c r="F253" i="1"/>
  <c r="K252" i="1"/>
  <c r="F252" i="1"/>
  <c r="K250" i="1"/>
  <c r="F250" i="1"/>
  <c r="K249" i="1"/>
  <c r="F249" i="1"/>
  <c r="K248" i="1"/>
  <c r="F248" i="1"/>
  <c r="K247" i="1"/>
  <c r="F247" i="1"/>
  <c r="K246" i="1"/>
  <c r="F246" i="1"/>
  <c r="K244" i="1"/>
  <c r="F244" i="1"/>
  <c r="K243" i="1"/>
  <c r="F243" i="1"/>
  <c r="K242" i="1"/>
  <c r="F242" i="1"/>
  <c r="K241" i="1"/>
  <c r="F241" i="1"/>
  <c r="K240" i="1"/>
  <c r="F240" i="1"/>
  <c r="K238" i="1"/>
  <c r="F238" i="1"/>
  <c r="K237" i="1"/>
  <c r="F237" i="1"/>
  <c r="K236" i="1"/>
  <c r="F236" i="1"/>
  <c r="K235" i="1"/>
  <c r="F235" i="1"/>
  <c r="K234" i="1"/>
  <c r="F234" i="1"/>
  <c r="K232" i="1"/>
  <c r="F232" i="1"/>
  <c r="K231" i="1"/>
  <c r="F231" i="1"/>
  <c r="K230" i="1"/>
  <c r="F230" i="1"/>
  <c r="K229" i="1"/>
  <c r="F229" i="1"/>
  <c r="K228" i="1"/>
  <c r="F228" i="1"/>
  <c r="K226" i="1"/>
  <c r="F226" i="1"/>
  <c r="K225" i="1"/>
  <c r="F225" i="1"/>
  <c r="K224" i="1"/>
  <c r="F224" i="1"/>
  <c r="K223" i="1"/>
  <c r="F223" i="1"/>
  <c r="K222" i="1"/>
  <c r="F222" i="1"/>
  <c r="K220" i="1"/>
  <c r="F220" i="1"/>
  <c r="K219" i="1"/>
  <c r="F219" i="1"/>
  <c r="K218" i="1"/>
  <c r="F218" i="1"/>
  <c r="K217" i="1"/>
  <c r="F217" i="1"/>
  <c r="K216" i="1"/>
  <c r="F216" i="1"/>
  <c r="K214" i="1"/>
  <c r="F214" i="1"/>
  <c r="K213" i="1"/>
  <c r="F213" i="1"/>
  <c r="K212" i="1"/>
  <c r="F212" i="1"/>
  <c r="K211" i="1"/>
  <c r="F211" i="1"/>
  <c r="K210" i="1"/>
  <c r="F210" i="1"/>
  <c r="K208" i="1"/>
  <c r="F208" i="1"/>
  <c r="K207" i="1"/>
  <c r="F207" i="1"/>
  <c r="K206" i="1"/>
  <c r="F206" i="1"/>
  <c r="K205" i="1"/>
  <c r="F205" i="1"/>
  <c r="K204" i="1"/>
  <c r="F204" i="1"/>
  <c r="K202" i="1"/>
  <c r="F202" i="1"/>
  <c r="K201" i="1"/>
  <c r="F201" i="1"/>
  <c r="K200" i="1"/>
  <c r="F200" i="1"/>
  <c r="K199" i="1"/>
  <c r="F199" i="1"/>
  <c r="K198" i="1"/>
  <c r="F198" i="1"/>
  <c r="K196" i="1"/>
  <c r="F196" i="1"/>
  <c r="K195" i="1"/>
  <c r="F195" i="1"/>
  <c r="K194" i="1"/>
  <c r="F194" i="1"/>
  <c r="K193" i="1"/>
  <c r="F193" i="1"/>
  <c r="K192" i="1"/>
  <c r="F192" i="1"/>
  <c r="K190" i="1"/>
  <c r="F190" i="1"/>
  <c r="K189" i="1"/>
  <c r="F189" i="1"/>
  <c r="K188" i="1"/>
  <c r="F188" i="1"/>
  <c r="K187" i="1"/>
  <c r="F187" i="1"/>
  <c r="K186" i="1"/>
  <c r="F186" i="1"/>
  <c r="K184" i="1"/>
  <c r="F184" i="1"/>
  <c r="K183" i="1"/>
  <c r="F183" i="1"/>
  <c r="K182" i="1"/>
  <c r="F182" i="1"/>
  <c r="K181" i="1"/>
  <c r="F181" i="1"/>
  <c r="K180" i="1"/>
  <c r="F180" i="1"/>
  <c r="K178" i="1"/>
  <c r="F178" i="1"/>
  <c r="K177" i="1"/>
  <c r="F177" i="1"/>
  <c r="K176" i="1"/>
  <c r="F176" i="1"/>
  <c r="K175" i="1"/>
  <c r="F175" i="1"/>
  <c r="K174" i="1"/>
  <c r="F174" i="1"/>
  <c r="K172" i="1"/>
  <c r="F172" i="1"/>
  <c r="K171" i="1"/>
  <c r="F171" i="1"/>
  <c r="K170" i="1"/>
  <c r="F170" i="1"/>
  <c r="K169" i="1"/>
  <c r="F169" i="1"/>
  <c r="K168" i="1"/>
  <c r="F168" i="1"/>
  <c r="K166" i="1"/>
  <c r="F166" i="1"/>
  <c r="K165" i="1"/>
  <c r="F165" i="1"/>
  <c r="K164" i="1"/>
  <c r="F164" i="1"/>
  <c r="K163" i="1"/>
  <c r="F163" i="1"/>
  <c r="K162" i="1"/>
  <c r="F162" i="1"/>
  <c r="K160" i="1"/>
  <c r="F160" i="1"/>
  <c r="K159" i="1"/>
  <c r="F159" i="1"/>
  <c r="K158" i="1"/>
  <c r="F158" i="1"/>
  <c r="K157" i="1"/>
  <c r="F157" i="1"/>
  <c r="K156" i="1"/>
  <c r="F156" i="1"/>
  <c r="K154" i="1"/>
  <c r="F154" i="1"/>
  <c r="K153" i="1"/>
  <c r="F153" i="1"/>
  <c r="K152" i="1"/>
  <c r="F152" i="1"/>
  <c r="K151" i="1"/>
  <c r="F151" i="1"/>
  <c r="K150" i="1"/>
  <c r="F150" i="1"/>
  <c r="K148" i="1"/>
  <c r="F148" i="1"/>
  <c r="K147" i="1"/>
  <c r="F147" i="1"/>
  <c r="K146" i="1"/>
  <c r="F146" i="1"/>
  <c r="K145" i="1"/>
  <c r="F145" i="1"/>
  <c r="K144" i="1"/>
  <c r="F144" i="1"/>
  <c r="K142" i="1"/>
  <c r="F142" i="1"/>
  <c r="K141" i="1"/>
  <c r="F141" i="1"/>
  <c r="K140" i="1"/>
  <c r="F140" i="1"/>
  <c r="K139" i="1"/>
  <c r="F139" i="1"/>
  <c r="K138" i="1"/>
  <c r="F138" i="1"/>
  <c r="K136" i="1"/>
  <c r="F136" i="1"/>
  <c r="K135" i="1"/>
  <c r="F135" i="1"/>
  <c r="K134" i="1"/>
  <c r="F134" i="1"/>
  <c r="K133" i="1"/>
  <c r="F133" i="1"/>
  <c r="K132" i="1"/>
  <c r="F132" i="1"/>
  <c r="K130" i="1"/>
  <c r="F130" i="1"/>
  <c r="K129" i="1"/>
  <c r="F129" i="1"/>
  <c r="K128" i="1"/>
  <c r="F128" i="1"/>
  <c r="K127" i="1"/>
  <c r="F127" i="1"/>
  <c r="K126" i="1"/>
  <c r="F126" i="1"/>
  <c r="K124" i="1"/>
  <c r="F124" i="1"/>
  <c r="K123" i="1"/>
  <c r="F123" i="1"/>
  <c r="K122" i="1"/>
  <c r="F122" i="1"/>
  <c r="K121" i="1"/>
  <c r="F121" i="1"/>
  <c r="K120" i="1"/>
  <c r="F120" i="1"/>
  <c r="K118" i="1"/>
  <c r="F118" i="1"/>
  <c r="K117" i="1"/>
  <c r="F117" i="1"/>
  <c r="K116" i="1"/>
  <c r="F116" i="1"/>
  <c r="K115" i="1"/>
  <c r="F115" i="1"/>
  <c r="K114" i="1"/>
  <c r="F114" i="1"/>
  <c r="K112" i="1"/>
  <c r="F112" i="1"/>
  <c r="K111" i="1"/>
  <c r="F111" i="1"/>
  <c r="K110" i="1"/>
  <c r="F110" i="1"/>
  <c r="K109" i="1"/>
  <c r="F109" i="1"/>
  <c r="K108" i="1"/>
  <c r="F108" i="1"/>
  <c r="K106" i="1"/>
  <c r="F106" i="1"/>
  <c r="K105" i="1"/>
  <c r="F105" i="1"/>
  <c r="K104" i="1"/>
  <c r="F104" i="1"/>
  <c r="K103" i="1"/>
  <c r="F103" i="1"/>
  <c r="K102" i="1"/>
  <c r="F102" i="1"/>
  <c r="K100" i="1"/>
  <c r="F100" i="1"/>
  <c r="K99" i="1"/>
  <c r="F99" i="1"/>
  <c r="K98" i="1"/>
  <c r="F98" i="1"/>
  <c r="K97" i="1"/>
  <c r="F97" i="1"/>
  <c r="K96" i="1"/>
  <c r="F96" i="1"/>
  <c r="K94" i="1"/>
  <c r="F94" i="1"/>
  <c r="K93" i="1"/>
  <c r="F93" i="1"/>
  <c r="K92" i="1"/>
  <c r="F92" i="1"/>
  <c r="K91" i="1"/>
  <c r="F91" i="1"/>
  <c r="K90" i="1"/>
  <c r="F90" i="1"/>
  <c r="K88" i="1"/>
  <c r="F88" i="1"/>
  <c r="K87" i="1"/>
  <c r="F87" i="1"/>
  <c r="K86" i="1"/>
  <c r="F86" i="1"/>
  <c r="K85" i="1"/>
  <c r="F85" i="1"/>
  <c r="K84" i="1"/>
  <c r="F84" i="1"/>
  <c r="K82" i="1"/>
  <c r="F82" i="1"/>
  <c r="K81" i="1"/>
  <c r="F81" i="1"/>
  <c r="K80" i="1"/>
  <c r="F80" i="1"/>
  <c r="K79" i="1"/>
  <c r="F79" i="1"/>
  <c r="K78" i="1"/>
  <c r="F78" i="1"/>
  <c r="K76" i="1"/>
  <c r="F76" i="1"/>
  <c r="K75" i="1"/>
  <c r="F75" i="1"/>
  <c r="K74" i="1"/>
  <c r="F74" i="1"/>
  <c r="K73" i="1"/>
  <c r="F73" i="1"/>
  <c r="K72" i="1"/>
  <c r="F72" i="1"/>
  <c r="K70" i="1"/>
  <c r="F70" i="1"/>
  <c r="K69" i="1"/>
  <c r="F69" i="1"/>
  <c r="K68" i="1"/>
  <c r="F68" i="1"/>
  <c r="K67" i="1"/>
  <c r="F67" i="1"/>
  <c r="K66" i="1"/>
  <c r="F66" i="1"/>
  <c r="K64" i="1"/>
  <c r="F64" i="1"/>
  <c r="K63" i="1"/>
  <c r="F63" i="1"/>
  <c r="K62" i="1"/>
  <c r="F62" i="1"/>
  <c r="K61" i="1"/>
  <c r="F61" i="1"/>
  <c r="K60" i="1"/>
  <c r="F60" i="1"/>
  <c r="K58" i="1"/>
  <c r="F58" i="1"/>
  <c r="K57" i="1"/>
  <c r="F57" i="1"/>
  <c r="K56" i="1"/>
  <c r="F56" i="1"/>
  <c r="K55" i="1"/>
  <c r="F55" i="1"/>
  <c r="K54" i="1"/>
  <c r="F54" i="1"/>
  <c r="K52" i="1"/>
  <c r="F52" i="1"/>
  <c r="K51" i="1"/>
  <c r="F51" i="1"/>
  <c r="K50" i="1"/>
  <c r="F50" i="1"/>
  <c r="K49" i="1"/>
  <c r="F49" i="1"/>
  <c r="K48" i="1"/>
  <c r="F48" i="1"/>
  <c r="K46" i="1"/>
  <c r="F46" i="1"/>
  <c r="K45" i="1"/>
  <c r="F45" i="1"/>
  <c r="K44" i="1"/>
  <c r="F44" i="1"/>
  <c r="K43" i="1"/>
  <c r="F43" i="1"/>
  <c r="K42" i="1"/>
  <c r="F42" i="1"/>
  <c r="K40" i="1"/>
  <c r="F40" i="1"/>
  <c r="K39" i="1"/>
  <c r="F39" i="1"/>
  <c r="K38" i="1"/>
  <c r="F38" i="1"/>
  <c r="K37" i="1"/>
  <c r="F37" i="1"/>
  <c r="K36" i="1"/>
  <c r="F36" i="1"/>
  <c r="K34" i="1"/>
  <c r="F34" i="1"/>
  <c r="K33" i="1"/>
  <c r="F33" i="1"/>
  <c r="K32" i="1"/>
  <c r="F32" i="1"/>
  <c r="K31" i="1"/>
  <c r="F31" i="1"/>
  <c r="K30" i="1"/>
  <c r="F30" i="1"/>
  <c r="K28" i="1"/>
  <c r="F28" i="1"/>
  <c r="K27" i="1"/>
  <c r="F27" i="1"/>
  <c r="K26" i="1"/>
  <c r="F26" i="1"/>
  <c r="K25" i="1"/>
  <c r="F25" i="1"/>
  <c r="K24" i="1"/>
  <c r="F24" i="1"/>
  <c r="K19" i="1"/>
  <c r="K20" i="1"/>
  <c r="K21" i="1"/>
  <c r="K22" i="1"/>
  <c r="K18" i="1"/>
  <c r="F19" i="1"/>
  <c r="F20" i="1"/>
  <c r="F21" i="1"/>
  <c r="F22" i="1"/>
  <c r="F18" i="1"/>
  <c r="N26" i="1" l="1"/>
  <c r="R26" i="1"/>
  <c r="R27" i="1"/>
  <c r="R25" i="1"/>
  <c r="R24" i="1"/>
  <c r="N25" i="1"/>
  <c r="N27" i="1"/>
  <c r="N24" i="1"/>
  <c r="M36" i="11"/>
  <c r="M35" i="11"/>
  <c r="M34" i="11"/>
  <c r="K36" i="11"/>
  <c r="K35" i="11"/>
  <c r="K34" i="11"/>
  <c r="L31" i="11"/>
  <c r="J31" i="11"/>
  <c r="L32" i="11"/>
  <c r="J32" i="11"/>
  <c r="N20" i="11" l="1"/>
  <c r="P20" i="11" s="1"/>
  <c r="N21" i="11"/>
  <c r="P21" i="11" s="1"/>
  <c r="N22" i="11"/>
  <c r="P22" i="11" s="1"/>
  <c r="N23" i="11"/>
  <c r="P23" i="11" s="1"/>
  <c r="N24" i="11"/>
  <c r="P24" i="11" s="1"/>
  <c r="N19" i="11"/>
  <c r="P19" i="11" s="1"/>
  <c r="M20" i="11"/>
  <c r="O20" i="11" s="1"/>
  <c r="M21" i="11"/>
  <c r="O21" i="11" s="1"/>
  <c r="M22" i="11"/>
  <c r="O22" i="11" s="1"/>
  <c r="M23" i="11"/>
  <c r="O23" i="11" s="1"/>
  <c r="M24" i="11"/>
  <c r="O24" i="11" s="1"/>
  <c r="M19" i="11"/>
  <c r="O19" i="11" s="1"/>
  <c r="F20" i="11"/>
  <c r="H20" i="11" s="1"/>
  <c r="F21" i="11"/>
  <c r="H21" i="11" s="1"/>
  <c r="F22" i="11"/>
  <c r="H22" i="11" s="1"/>
  <c r="F23" i="11"/>
  <c r="H23" i="11" s="1"/>
  <c r="F24" i="11"/>
  <c r="H24" i="11" s="1"/>
  <c r="F19" i="11"/>
  <c r="H19" i="11" s="1"/>
  <c r="E20" i="11"/>
  <c r="G20" i="11" s="1"/>
  <c r="E21" i="11"/>
  <c r="G21" i="11" s="1"/>
  <c r="E22" i="11"/>
  <c r="G22" i="11" s="1"/>
  <c r="E23" i="11"/>
  <c r="G23" i="11" s="1"/>
  <c r="E24" i="11"/>
  <c r="G24" i="11" s="1"/>
  <c r="E19" i="11"/>
  <c r="G19" i="11" s="1"/>
  <c r="G16" i="11" l="1"/>
  <c r="G15" i="11"/>
  <c r="G14" i="11"/>
  <c r="G13" i="11"/>
  <c r="G12" i="11"/>
  <c r="G11" i="11"/>
  <c r="F14" i="11"/>
  <c r="F16" i="11"/>
  <c r="F15" i="11"/>
  <c r="F13" i="11"/>
  <c r="F12" i="11"/>
  <c r="F11" i="11"/>
  <c r="H16" i="11"/>
  <c r="H15" i="11"/>
  <c r="H14" i="11"/>
  <c r="H13" i="11"/>
  <c r="H12" i="11"/>
  <c r="H11" i="11"/>
  <c r="H9" i="11" l="1"/>
  <c r="H8" i="11"/>
  <c r="H7" i="11"/>
  <c r="H6" i="11"/>
  <c r="H5" i="11"/>
  <c r="H4" i="11"/>
  <c r="H3" i="11"/>
  <c r="G9" i="11"/>
  <c r="G8" i="11"/>
  <c r="G7" i="11"/>
  <c r="G6" i="11"/>
  <c r="G5" i="11"/>
  <c r="G4" i="11"/>
  <c r="G3" i="11"/>
  <c r="F9" i="11"/>
  <c r="F8" i="11"/>
  <c r="F7" i="11"/>
  <c r="F6" i="11"/>
  <c r="F5" i="11"/>
  <c r="F4" i="11"/>
  <c r="F3" i="11"/>
  <c r="H2" i="11"/>
  <c r="G2" i="11"/>
  <c r="F2" i="11"/>
  <c r="U15" i="7" l="1"/>
  <c r="U15" i="4"/>
  <c r="AD11" i="9" l="1"/>
  <c r="Y11" i="9"/>
  <c r="T11" i="9"/>
  <c r="O11" i="9"/>
  <c r="J11" i="9"/>
  <c r="E11" i="9"/>
  <c r="AD11" i="7"/>
  <c r="Y11" i="7"/>
  <c r="T11" i="7"/>
  <c r="O11" i="7"/>
  <c r="J11" i="7"/>
  <c r="E11" i="7"/>
  <c r="AD11" i="6"/>
  <c r="Y11" i="6"/>
  <c r="T11" i="6"/>
  <c r="O11" i="6"/>
  <c r="J11" i="6"/>
  <c r="E11" i="6"/>
  <c r="AD11" i="4"/>
  <c r="Y11" i="4"/>
  <c r="T11" i="4"/>
  <c r="O11" i="4"/>
  <c r="J11" i="4"/>
  <c r="E11" i="4"/>
  <c r="BE12" i="10" l="1"/>
  <c r="AZ12" i="10"/>
  <c r="AU12" i="10"/>
  <c r="AP12" i="10"/>
  <c r="AJ9" i="10"/>
  <c r="AJ10" i="10"/>
  <c r="AE9" i="10"/>
  <c r="AE10" i="10"/>
  <c r="AI9" i="10"/>
  <c r="AI10" i="10"/>
  <c r="AD9" i="10"/>
  <c r="BE4" i="10" l="1"/>
  <c r="BE5" i="10"/>
  <c r="BE6" i="10"/>
  <c r="BE7" i="10"/>
  <c r="BE8" i="10"/>
  <c r="BE10" i="10"/>
  <c r="BE3" i="10"/>
  <c r="BD4" i="10"/>
  <c r="BD5" i="10"/>
  <c r="BD6" i="10"/>
  <c r="BD7" i="10"/>
  <c r="BD8" i="10"/>
  <c r="BD9" i="10"/>
  <c r="BD10" i="10"/>
  <c r="BD3" i="10"/>
  <c r="BC12" i="10"/>
  <c r="BC4" i="10"/>
  <c r="BC5" i="10"/>
  <c r="BC6" i="10"/>
  <c r="BC7" i="10"/>
  <c r="BC8" i="10"/>
  <c r="BC9" i="10"/>
  <c r="BC10" i="10"/>
  <c r="BC3" i="10"/>
  <c r="AZ4" i="10"/>
  <c r="AZ5" i="10"/>
  <c r="AZ6" i="10"/>
  <c r="AZ7" i="10"/>
  <c r="AZ8" i="10"/>
  <c r="AZ10" i="10"/>
  <c r="AZ3" i="10"/>
  <c r="AU4" i="10"/>
  <c r="AU5" i="10"/>
  <c r="AU6" i="10"/>
  <c r="AU7" i="10"/>
  <c r="AU8" i="10"/>
  <c r="AU9" i="10"/>
  <c r="AU10" i="10"/>
  <c r="AU3" i="10"/>
  <c r="AY12" i="10"/>
  <c r="AX12" i="10"/>
  <c r="AX11" i="10"/>
  <c r="AY4" i="10"/>
  <c r="AY5" i="10"/>
  <c r="AY6" i="10"/>
  <c r="AY7" i="10"/>
  <c r="AY8" i="10"/>
  <c r="AY9" i="10"/>
  <c r="AY11" i="10" s="1"/>
  <c r="AY10" i="10"/>
  <c r="AY3" i="10"/>
  <c r="AX4" i="10"/>
  <c r="AX5" i="10"/>
  <c r="AX6" i="10"/>
  <c r="AX7" i="10"/>
  <c r="AX8" i="10"/>
  <c r="AX9" i="10"/>
  <c r="AZ9" i="10" s="1"/>
  <c r="AX10" i="10"/>
  <c r="AX3" i="10"/>
  <c r="AT12" i="10"/>
  <c r="AT11" i="10"/>
  <c r="AU11" i="10" s="1"/>
  <c r="AS12" i="10"/>
  <c r="AS11" i="10"/>
  <c r="AP4" i="10"/>
  <c r="AP5" i="10"/>
  <c r="AP6" i="10"/>
  <c r="AP7" i="10"/>
  <c r="AP8" i="10"/>
  <c r="AP9" i="10"/>
  <c r="AP10" i="10"/>
  <c r="AP11" i="10"/>
  <c r="AP3" i="10"/>
  <c r="AO12" i="10"/>
  <c r="AN12" i="10"/>
  <c r="AO11" i="10"/>
  <c r="AN11" i="10"/>
  <c r="BE9" i="10" l="1"/>
  <c r="AZ11" i="10"/>
  <c r="BD12" i="10"/>
  <c r="BC11" i="10"/>
  <c r="BD11" i="10"/>
  <c r="P12" i="10"/>
  <c r="O12" i="10"/>
  <c r="L12" i="10"/>
  <c r="K12" i="10"/>
  <c r="C12" i="10"/>
  <c r="G12" i="10"/>
  <c r="F12" i="10"/>
  <c r="B12" i="10"/>
  <c r="AK9" i="10"/>
  <c r="AJ4" i="10"/>
  <c r="AJ5" i="10"/>
  <c r="AJ6" i="10"/>
  <c r="AJ7" i="10"/>
  <c r="AJ8" i="10"/>
  <c r="AJ3" i="10"/>
  <c r="AI4" i="10"/>
  <c r="AI5" i="10"/>
  <c r="AI6" i="10"/>
  <c r="AI7" i="10"/>
  <c r="AI8" i="10"/>
  <c r="AI3" i="10"/>
  <c r="AI12" i="10" s="1"/>
  <c r="AD10" i="10"/>
  <c r="AE4" i="10"/>
  <c r="AE5" i="10"/>
  <c r="AE6" i="10"/>
  <c r="AE7" i="10"/>
  <c r="AF7" i="10" s="1"/>
  <c r="AE8" i="10"/>
  <c r="AE3" i="10"/>
  <c r="AD4" i="10"/>
  <c r="AD5" i="10"/>
  <c r="AD6" i="10"/>
  <c r="AD7" i="10"/>
  <c r="AD8" i="10"/>
  <c r="AD3" i="10"/>
  <c r="BE11" i="10" l="1"/>
  <c r="AF6" i="10"/>
  <c r="AD12" i="10"/>
  <c r="AK6" i="10"/>
  <c r="AF4" i="10"/>
  <c r="AK8" i="10"/>
  <c r="AF8" i="10"/>
  <c r="AF3" i="10"/>
  <c r="AE11" i="10"/>
  <c r="AK5" i="10"/>
  <c r="AK4" i="10"/>
  <c r="AJ11" i="10"/>
  <c r="AI11" i="10"/>
  <c r="AK11" i="10" s="1"/>
  <c r="AK10" i="10"/>
  <c r="AE12" i="10"/>
  <c r="AF5" i="10"/>
  <c r="AK7" i="10"/>
  <c r="AJ12" i="10"/>
  <c r="AK3" i="10"/>
  <c r="AF10" i="10"/>
  <c r="AF9" i="10"/>
  <c r="AD11" i="10"/>
  <c r="Q4" i="10"/>
  <c r="Q5" i="10"/>
  <c r="Q6" i="10"/>
  <c r="Q7" i="10"/>
  <c r="Q8" i="10"/>
  <c r="Q9" i="10"/>
  <c r="Q12" i="10" s="1"/>
  <c r="Q10" i="10"/>
  <c r="Q3" i="10"/>
  <c r="P11" i="10"/>
  <c r="O11" i="10"/>
  <c r="M4" i="10"/>
  <c r="M5" i="10"/>
  <c r="M6" i="10"/>
  <c r="M7" i="10"/>
  <c r="M8" i="10"/>
  <c r="M9" i="10"/>
  <c r="M12" i="10" s="1"/>
  <c r="M10" i="10"/>
  <c r="M3" i="10"/>
  <c r="L11" i="10"/>
  <c r="K11" i="10"/>
  <c r="H4" i="10"/>
  <c r="H5" i="10"/>
  <c r="H6" i="10"/>
  <c r="H7" i="10"/>
  <c r="H8" i="10"/>
  <c r="H9" i="10"/>
  <c r="H12" i="10" s="1"/>
  <c r="H10" i="10"/>
  <c r="H3" i="10"/>
  <c r="G11" i="10"/>
  <c r="F11" i="10"/>
  <c r="D5" i="10"/>
  <c r="D6" i="10"/>
  <c r="D7" i="10"/>
  <c r="D8" i="10"/>
  <c r="D9" i="10"/>
  <c r="D12" i="10" s="1"/>
  <c r="D10" i="10"/>
  <c r="D4" i="10"/>
  <c r="D3" i="10"/>
  <c r="C11" i="10"/>
  <c r="B11" i="10"/>
  <c r="AF11" i="10" l="1"/>
  <c r="AK12" i="10"/>
  <c r="AF12" i="10"/>
  <c r="Q11" i="10"/>
  <c r="M11" i="10"/>
  <c r="H11" i="10"/>
  <c r="D11" i="10"/>
  <c r="U14" i="9"/>
  <c r="AC9" i="9"/>
  <c r="X9" i="9"/>
  <c r="S9" i="9"/>
  <c r="N9" i="9"/>
  <c r="I9" i="9"/>
  <c r="D9" i="9"/>
  <c r="AC8" i="9"/>
  <c r="X8" i="9"/>
  <c r="S8" i="9"/>
  <c r="N8" i="9"/>
  <c r="I8" i="9"/>
  <c r="D8" i="9"/>
  <c r="AC7" i="9"/>
  <c r="X7" i="9"/>
  <c r="S7" i="9"/>
  <c r="N7" i="9"/>
  <c r="I7" i="9"/>
  <c r="D7" i="9"/>
  <c r="AC6" i="9"/>
  <c r="X6" i="9"/>
  <c r="S6" i="9"/>
  <c r="N6" i="9"/>
  <c r="I6" i="9"/>
  <c r="D6" i="9"/>
  <c r="AC5" i="9"/>
  <c r="X5" i="9"/>
  <c r="S5" i="9"/>
  <c r="N5" i="9"/>
  <c r="I5" i="9"/>
  <c r="D5" i="9"/>
  <c r="AC4" i="9"/>
  <c r="X4" i="9"/>
  <c r="S4" i="9"/>
  <c r="N4" i="9"/>
  <c r="I4" i="9"/>
  <c r="D4" i="9"/>
  <c r="AC3" i="9"/>
  <c r="X3" i="9"/>
  <c r="S3" i="9"/>
  <c r="N3" i="9"/>
  <c r="I3" i="9"/>
  <c r="D3" i="9"/>
  <c r="AC2" i="9"/>
  <c r="X2" i="9"/>
  <c r="S2" i="9"/>
  <c r="S11" i="9" s="1"/>
  <c r="N2" i="9"/>
  <c r="I2" i="9"/>
  <c r="I11" i="9" s="1"/>
  <c r="D2" i="9"/>
  <c r="D11" i="9" s="1"/>
  <c r="AC3" i="8"/>
  <c r="AC4" i="8"/>
  <c r="AC5" i="8"/>
  <c r="AC6" i="8"/>
  <c r="AC7" i="8"/>
  <c r="AC8" i="8"/>
  <c r="AC9" i="8"/>
  <c r="AC2" i="8"/>
  <c r="X3" i="8"/>
  <c r="X4" i="8"/>
  <c r="X5" i="8"/>
  <c r="X6" i="8"/>
  <c r="X7" i="8"/>
  <c r="X8" i="8"/>
  <c r="X9" i="8"/>
  <c r="X2" i="8"/>
  <c r="S3" i="8"/>
  <c r="S4" i="8"/>
  <c r="S5" i="8"/>
  <c r="S6" i="8"/>
  <c r="S7" i="8"/>
  <c r="S8" i="8"/>
  <c r="S9" i="8"/>
  <c r="S2" i="8"/>
  <c r="N3" i="8"/>
  <c r="N11" i="8" s="1"/>
  <c r="N4" i="8"/>
  <c r="N5" i="8"/>
  <c r="N6" i="8"/>
  <c r="N7" i="8"/>
  <c r="N8" i="8"/>
  <c r="N9" i="8"/>
  <c r="N2" i="8"/>
  <c r="I3" i="8"/>
  <c r="I4" i="8"/>
  <c r="I5" i="8"/>
  <c r="I6" i="8"/>
  <c r="I7" i="8"/>
  <c r="I8" i="8"/>
  <c r="I9" i="8"/>
  <c r="I2" i="8"/>
  <c r="D3" i="8"/>
  <c r="D4" i="8"/>
  <c r="D5" i="8"/>
  <c r="D6" i="8"/>
  <c r="D7" i="8"/>
  <c r="D8" i="8"/>
  <c r="D9" i="8"/>
  <c r="D2" i="8"/>
  <c r="U14" i="8"/>
  <c r="U14" i="7"/>
  <c r="AC9" i="7"/>
  <c r="X9" i="7"/>
  <c r="S9" i="7"/>
  <c r="N9" i="7"/>
  <c r="I9" i="7"/>
  <c r="D9" i="7"/>
  <c r="AC8" i="7"/>
  <c r="X8" i="7"/>
  <c r="S8" i="7"/>
  <c r="N8" i="7"/>
  <c r="I8" i="7"/>
  <c r="D8" i="7"/>
  <c r="AC7" i="7"/>
  <c r="X7" i="7"/>
  <c r="S7" i="7"/>
  <c r="N7" i="7"/>
  <c r="I7" i="7"/>
  <c r="D7" i="7"/>
  <c r="AC6" i="7"/>
  <c r="X6" i="7"/>
  <c r="S6" i="7"/>
  <c r="N6" i="7"/>
  <c r="I6" i="7"/>
  <c r="D6" i="7"/>
  <c r="AC5" i="7"/>
  <c r="X5" i="7"/>
  <c r="S5" i="7"/>
  <c r="N5" i="7"/>
  <c r="I5" i="7"/>
  <c r="D5" i="7"/>
  <c r="AC4" i="7"/>
  <c r="X4" i="7"/>
  <c r="S4" i="7"/>
  <c r="N4" i="7"/>
  <c r="I4" i="7"/>
  <c r="D4" i="7"/>
  <c r="AC3" i="7"/>
  <c r="X3" i="7"/>
  <c r="S3" i="7"/>
  <c r="N3" i="7"/>
  <c r="I3" i="7"/>
  <c r="D3" i="7"/>
  <c r="AC2" i="7"/>
  <c r="X2" i="7"/>
  <c r="S2" i="7"/>
  <c r="N2" i="7"/>
  <c r="I2" i="7"/>
  <c r="D2" i="7"/>
  <c r="AC3" i="5"/>
  <c r="AC4" i="5"/>
  <c r="AC5" i="5"/>
  <c r="AC6" i="5"/>
  <c r="AC7" i="5"/>
  <c r="AC8" i="5"/>
  <c r="AC9" i="5"/>
  <c r="AC2" i="5"/>
  <c r="X3" i="5"/>
  <c r="X4" i="5"/>
  <c r="X5" i="5"/>
  <c r="X6" i="5"/>
  <c r="X7" i="5"/>
  <c r="X8" i="5"/>
  <c r="X9" i="5"/>
  <c r="X2" i="5"/>
  <c r="S3" i="5"/>
  <c r="S4" i="5"/>
  <c r="S5" i="5"/>
  <c r="S6" i="5"/>
  <c r="S7" i="5"/>
  <c r="S8" i="5"/>
  <c r="S9" i="5"/>
  <c r="S2" i="5"/>
  <c r="N3" i="5"/>
  <c r="N4" i="5"/>
  <c r="N5" i="5"/>
  <c r="N6" i="5"/>
  <c r="N7" i="5"/>
  <c r="N8" i="5"/>
  <c r="N9" i="5"/>
  <c r="N11" i="5" s="1"/>
  <c r="N2" i="5"/>
  <c r="I3" i="5"/>
  <c r="I4" i="5"/>
  <c r="I5" i="5"/>
  <c r="I6" i="5"/>
  <c r="I7" i="5"/>
  <c r="I8" i="5"/>
  <c r="I9" i="5"/>
  <c r="I2" i="5"/>
  <c r="D3" i="5"/>
  <c r="D4" i="5"/>
  <c r="D5" i="5"/>
  <c r="D6" i="5"/>
  <c r="D7" i="5"/>
  <c r="D8" i="5"/>
  <c r="D9" i="5"/>
  <c r="D2" i="5"/>
  <c r="U14" i="6"/>
  <c r="AC9" i="6"/>
  <c r="X9" i="6"/>
  <c r="S9" i="6"/>
  <c r="N9" i="6"/>
  <c r="I9" i="6"/>
  <c r="D9" i="6"/>
  <c r="AC8" i="6"/>
  <c r="X8" i="6"/>
  <c r="S8" i="6"/>
  <c r="N8" i="6"/>
  <c r="I8" i="6"/>
  <c r="D8" i="6"/>
  <c r="AC7" i="6"/>
  <c r="X7" i="6"/>
  <c r="S7" i="6"/>
  <c r="N7" i="6"/>
  <c r="I7" i="6"/>
  <c r="D7" i="6"/>
  <c r="AC6" i="6"/>
  <c r="X6" i="6"/>
  <c r="S6" i="6"/>
  <c r="N6" i="6"/>
  <c r="I6" i="6"/>
  <c r="D6" i="6"/>
  <c r="AC5" i="6"/>
  <c r="X5" i="6"/>
  <c r="S5" i="6"/>
  <c r="N5" i="6"/>
  <c r="I5" i="6"/>
  <c r="D5" i="6"/>
  <c r="AC4" i="6"/>
  <c r="X4" i="6"/>
  <c r="S4" i="6"/>
  <c r="N4" i="6"/>
  <c r="I4" i="6"/>
  <c r="D4" i="6"/>
  <c r="AC3" i="6"/>
  <c r="X3" i="6"/>
  <c r="S3" i="6"/>
  <c r="N3" i="6"/>
  <c r="I3" i="6"/>
  <c r="D3" i="6"/>
  <c r="AC2" i="6"/>
  <c r="X2" i="6"/>
  <c r="X11" i="6" s="1"/>
  <c r="S2" i="6"/>
  <c r="N2" i="6"/>
  <c r="I2" i="6"/>
  <c r="D2" i="6"/>
  <c r="D11" i="6" s="1"/>
  <c r="U14" i="5"/>
  <c r="D9" i="4"/>
  <c r="U14" i="4"/>
  <c r="AC9" i="4"/>
  <c r="X9" i="4"/>
  <c r="S9" i="4"/>
  <c r="N9" i="4"/>
  <c r="I9" i="4"/>
  <c r="AC8" i="4"/>
  <c r="X8" i="4"/>
  <c r="S8" i="4"/>
  <c r="N8" i="4"/>
  <c r="I8" i="4"/>
  <c r="D8" i="4"/>
  <c r="AC7" i="4"/>
  <c r="X7" i="4"/>
  <c r="S7" i="4"/>
  <c r="N7" i="4"/>
  <c r="I7" i="4"/>
  <c r="D7" i="4"/>
  <c r="AC6" i="4"/>
  <c r="X6" i="4"/>
  <c r="S6" i="4"/>
  <c r="N6" i="4"/>
  <c r="I6" i="4"/>
  <c r="D6" i="4"/>
  <c r="AC5" i="4"/>
  <c r="X5" i="4"/>
  <c r="S5" i="4"/>
  <c r="N5" i="4"/>
  <c r="I5" i="4"/>
  <c r="D5" i="4"/>
  <c r="AC4" i="4"/>
  <c r="X4" i="4"/>
  <c r="S4" i="4"/>
  <c r="N4" i="4"/>
  <c r="I4" i="4"/>
  <c r="D4" i="4"/>
  <c r="AC3" i="4"/>
  <c r="X3" i="4"/>
  <c r="S3" i="4"/>
  <c r="N3" i="4"/>
  <c r="I3" i="4"/>
  <c r="D3" i="4"/>
  <c r="AC2" i="4"/>
  <c r="X2" i="4"/>
  <c r="S2" i="4"/>
  <c r="N2" i="4"/>
  <c r="I2" i="4"/>
  <c r="D2" i="4"/>
  <c r="AC11" i="9" l="1"/>
  <c r="X11" i="9"/>
  <c r="N11" i="9"/>
  <c r="D11" i="8"/>
  <c r="AC11" i="8"/>
  <c r="X11" i="8"/>
  <c r="S11" i="8"/>
  <c r="I11" i="8"/>
  <c r="N11" i="7"/>
  <c r="I11" i="7"/>
  <c r="AC11" i="7"/>
  <c r="X11" i="7"/>
  <c r="S11" i="7"/>
  <c r="D11" i="7"/>
  <c r="AC11" i="6"/>
  <c r="S11" i="6"/>
  <c r="N11" i="6"/>
  <c r="I11" i="6"/>
  <c r="AC11" i="5"/>
  <c r="D11" i="5"/>
  <c r="X11" i="5"/>
  <c r="S11" i="5"/>
  <c r="I11" i="5"/>
  <c r="I11" i="4"/>
  <c r="D11" i="4"/>
  <c r="AC11" i="4"/>
  <c r="X11" i="4"/>
  <c r="S11" i="4"/>
  <c r="N11" i="4"/>
  <c r="U14" i="2"/>
  <c r="AC11" i="2"/>
  <c r="X11" i="2"/>
  <c r="S11" i="2"/>
  <c r="N11" i="2"/>
  <c r="I11" i="2"/>
  <c r="D11" i="2"/>
  <c r="AC3" i="2"/>
  <c r="AC4" i="2"/>
  <c r="AC5" i="2"/>
  <c r="AC6" i="2"/>
  <c r="AC7" i="2"/>
  <c r="AC8" i="2"/>
  <c r="AC9" i="2"/>
  <c r="AC2" i="2"/>
  <c r="X3" i="2"/>
  <c r="X4" i="2"/>
  <c r="X5" i="2"/>
  <c r="X6" i="2"/>
  <c r="X7" i="2"/>
  <c r="X8" i="2"/>
  <c r="X9" i="2"/>
  <c r="X2" i="2"/>
  <c r="S3" i="2"/>
  <c r="S4" i="2"/>
  <c r="S5" i="2"/>
  <c r="S6" i="2"/>
  <c r="S7" i="2"/>
  <c r="S8" i="2"/>
  <c r="S9" i="2"/>
  <c r="S2" i="2"/>
  <c r="N3" i="2"/>
  <c r="N4" i="2"/>
  <c r="N5" i="2"/>
  <c r="N6" i="2"/>
  <c r="N7" i="2"/>
  <c r="N8" i="2"/>
  <c r="N9" i="2"/>
  <c r="N2" i="2"/>
  <c r="I3" i="2"/>
  <c r="I4" i="2"/>
  <c r="I5" i="2"/>
  <c r="I6" i="2"/>
  <c r="I7" i="2"/>
  <c r="I8" i="2"/>
  <c r="I9" i="2"/>
  <c r="I2" i="2"/>
  <c r="D3" i="2"/>
  <c r="D4" i="2"/>
  <c r="D5" i="2"/>
  <c r="D6" i="2"/>
  <c r="D7" i="2"/>
  <c r="D8" i="2"/>
  <c r="D9" i="2"/>
  <c r="D2" i="2"/>
  <c r="K37" i="11" l="1"/>
  <c r="M37" i="11"/>
</calcChain>
</file>

<file path=xl/sharedStrings.xml><?xml version="1.0" encoding="utf-8"?>
<sst xmlns="http://schemas.openxmlformats.org/spreadsheetml/2006/main" count="1517" uniqueCount="105">
  <si>
    <t>energy cutoff</t>
  </si>
  <si>
    <t>number of atoms within cutoff</t>
  </si>
  <si>
    <t>glycosylated</t>
  </si>
  <si>
    <t>unglycosylated</t>
  </si>
  <si>
    <t>A - N891</t>
  </si>
  <si>
    <t>B – N1493</t>
  </si>
  <si>
    <t>B – N1506</t>
  </si>
  <si>
    <t>B – N1511</t>
  </si>
  <si>
    <t>B - N1829</t>
  </si>
  <si>
    <t>C – N1360</t>
  </si>
  <si>
    <t>D – N1975</t>
  </si>
  <si>
    <t>D – N2298</t>
  </si>
  <si>
    <t>n</t>
  </si>
  <si>
    <t>difference</t>
  </si>
  <si>
    <t>n +- 1</t>
  </si>
  <si>
    <t>n +- 2</t>
  </si>
  <si>
    <t>n +- 3</t>
  </si>
  <si>
    <t>n +- 4</t>
  </si>
  <si>
    <t>n +- 5</t>
  </si>
  <si>
    <t>average</t>
  </si>
  <si>
    <t>n ± 1</t>
  </si>
  <si>
    <t>n ± 2</t>
  </si>
  <si>
    <t>n ± 3</t>
  </si>
  <si>
    <t>n ± 4</t>
  </si>
  <si>
    <t>n ± 5</t>
  </si>
  <si>
    <t>gly</t>
  </si>
  <si>
    <t>ungly</t>
  </si>
  <si>
    <t>diff</t>
  </si>
  <si>
    <t>virion</t>
  </si>
  <si>
    <t>vir</t>
  </si>
  <si>
    <t>glycan 1</t>
  </si>
  <si>
    <t>glycan 2</t>
  </si>
  <si>
    <t>glycan 3</t>
  </si>
  <si>
    <t>glycan 4</t>
  </si>
  <si>
    <t>glycan 5</t>
  </si>
  <si>
    <t>glycan 6</t>
  </si>
  <si>
    <t>glycan 7</t>
  </si>
  <si>
    <t>glycan 8</t>
  </si>
  <si>
    <t>dTStrans</t>
  </si>
  <si>
    <t>dTSorient</t>
  </si>
  <si>
    <t>Esw</t>
  </si>
  <si>
    <t>Eww</t>
  </si>
  <si>
    <t>more negative = more restricted waters</t>
  </si>
  <si>
    <t>the glycosylated should have more restricted waters</t>
  </si>
  <si>
    <t>so the glycosylated should be more negative</t>
  </si>
  <si>
    <t>g-u</t>
  </si>
  <si>
    <t>g-u shows how much more restricted g is</t>
  </si>
  <si>
    <t>the glycosylated should have more restricted</t>
  </si>
  <si>
    <t>more negative = more coordinating water</t>
  </si>
  <si>
    <t>the glycosylated should have more coodination</t>
  </si>
  <si>
    <t>g-u shows how much more coordinating it is</t>
  </si>
  <si>
    <t>more negative = free water</t>
  </si>
  <si>
    <t>the unglycosylated should have more free water</t>
  </si>
  <si>
    <t>so the unglycosylated should be more negative</t>
  </si>
  <si>
    <t>g-u shows how much less free water the g has</t>
  </si>
  <si>
    <t>total energy</t>
  </si>
  <si>
    <t>energy/water</t>
  </si>
  <si>
    <t>average energy</t>
  </si>
  <si>
    <t>volume of area</t>
  </si>
  <si>
    <t>stdev</t>
  </si>
  <si>
    <t>entropy/water</t>
  </si>
  <si>
    <t>average entropy</t>
  </si>
  <si>
    <t>Lnrbwb48****</t>
  </si>
  <si>
    <t>total entropy</t>
  </si>
  <si>
    <t># nm</t>
  </si>
  <si>
    <t>percentage</t>
  </si>
  <si>
    <t>then plot this in matplotlib with correct colors</t>
  </si>
  <si>
    <t>rep1</t>
  </si>
  <si>
    <t>rep2</t>
  </si>
  <si>
    <t>rep3</t>
  </si>
  <si>
    <t>avg</t>
  </si>
  <si>
    <t>avg %</t>
  </si>
  <si>
    <t>stdev %</t>
  </si>
  <si>
    <t>ug</t>
  </si>
  <si>
    <t>g</t>
  </si>
  <si>
    <t>0 ns</t>
  </si>
  <si>
    <t>50 ns</t>
  </si>
  <si>
    <t>100 ns</t>
  </si>
  <si>
    <t>150 ns</t>
  </si>
  <si>
    <t>200 ns</t>
  </si>
  <si>
    <t>250 ns</t>
  </si>
  <si>
    <t>300 ns</t>
  </si>
  <si>
    <t>350 ns</t>
  </si>
  <si>
    <t>400 ns</t>
  </si>
  <si>
    <t>441 ns</t>
  </si>
  <si>
    <t>1st</t>
  </si>
  <si>
    <t>2nd</t>
  </si>
  <si>
    <t>3rd</t>
  </si>
  <si>
    <t>4th</t>
  </si>
  <si>
    <t>5th</t>
  </si>
  <si>
    <t>0.5 cutoff</t>
  </si>
  <si>
    <t>1.0 cutoff</t>
  </si>
  <si>
    <t>1.5 cutoff</t>
  </si>
  <si>
    <t>2.0 cutoff</t>
  </si>
  <si>
    <t>2.5 cutoff</t>
  </si>
  <si>
    <t>3.0 cutoff</t>
  </si>
  <si>
    <t>3.5 cutoff</t>
  </si>
  <si>
    <t>4.0 cutoff</t>
  </si>
  <si>
    <t>4.5 cutoff</t>
  </si>
  <si>
    <t>5.0 cutoff</t>
  </si>
  <si>
    <t>u</t>
  </si>
  <si>
    <t>440 ns</t>
  </si>
  <si>
    <t>at 0K</t>
  </si>
  <si>
    <t>-SD</t>
  </si>
  <si>
    <t>+SD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</si>
</sst>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Rigidity by 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α-</a:t>
            </a:r>
            <a:r>
              <a:rPr lang="en-US" b="1" baseline="0">
                <a:solidFill>
                  <a:schemeClr val="tx1"/>
                </a:solidFill>
              </a:rPr>
              <a:t>carbon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4884886264216974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2009-H1N1-gly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flexome!$A$4:$A$13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flexome!$F$4:$F$9</c:f>
              <c:numCache>
                <c:formatCode>General</c:formatCode>
                <c:ptCount val="6"/>
                <c:pt idx="0">
                  <c:v>1277</c:v>
                </c:pt>
                <c:pt idx="1">
                  <c:v>1094</c:v>
                </c:pt>
                <c:pt idx="2">
                  <c:v>668</c:v>
                </c:pt>
                <c:pt idx="3">
                  <c:v>219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BEB-AD93-C7DE762E0B0C}"/>
            </c:ext>
          </c:extLst>
        </c:ser>
        <c:ser>
          <c:idx val="1"/>
          <c:order val="1"/>
          <c:tx>
            <c:v>2009-H1N1-ungly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flexome!$A$4:$A$13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flexome!$G$4:$G$9</c:f>
              <c:numCache>
                <c:formatCode>General</c:formatCode>
                <c:ptCount val="6"/>
                <c:pt idx="0">
                  <c:v>1340</c:v>
                </c:pt>
                <c:pt idx="1">
                  <c:v>1233</c:v>
                </c:pt>
                <c:pt idx="2">
                  <c:v>282</c:v>
                </c:pt>
                <c:pt idx="3">
                  <c:v>154</c:v>
                </c:pt>
                <c:pt idx="4">
                  <c:v>74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BEB-AD93-C7DE762E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394879"/>
        <c:axId val="2001396543"/>
      </c:lineChart>
      <c:catAx>
        <c:axId val="20013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cut off (kcal/mol)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6543"/>
        <c:crosses val="autoZero"/>
        <c:auto val="1"/>
        <c:lblAlgn val="ctr"/>
        <c:lblOffset val="100"/>
        <c:noMultiLvlLbl val="0"/>
      </c:catAx>
      <c:valAx>
        <c:axId val="200139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RC1 (number of </a:t>
                </a:r>
                <a:r>
                  <a:rPr lang="en-US" sz="1000" b="1" i="0" u="none" strike="noStrike" baseline="0">
                    <a:effectLst/>
                  </a:rPr>
                  <a:t>α-</a:t>
                </a:r>
                <a:r>
                  <a:rPr lang="en-US" b="1" baseline="0">
                    <a:solidFill>
                      <a:schemeClr val="tx1"/>
                    </a:solidFill>
                  </a:rPr>
                  <a:t>carbons</a:t>
                </a:r>
                <a:r>
                  <a:rPr lang="en-US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N891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('xentropy phi v-u'!$D$2,'xentropy phi v-u'!$I$2,'xentropy phi v-u'!$N$2,'xentropy phi v-u'!$S$2,'xentropy phi v-u'!$X$2,'xentropy phi v-u'!$AC$2)</c:f>
              <c:numCache>
                <c:formatCode>General</c:formatCode>
                <c:ptCount val="6"/>
                <c:pt idx="0">
                  <c:v>-1.0993300000000006</c:v>
                </c:pt>
                <c:pt idx="1">
                  <c:v>5.3779999999999717E-2</c:v>
                </c:pt>
                <c:pt idx="2">
                  <c:v>7.0499999999995566E-3</c:v>
                </c:pt>
                <c:pt idx="3">
                  <c:v>-0.46767000000000047</c:v>
                </c:pt>
                <c:pt idx="4">
                  <c:v>-0.82791999999999977</c:v>
                </c:pt>
                <c:pt idx="5">
                  <c:v>-0.97472000000000003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4-4B50-82F0-CF185ED75820}"/>
            </c:ext>
          </c:extLst>
        </c:ser>
        <c:ser>
          <c:idx val="1"/>
          <c:order val="1"/>
          <c:tx>
            <c:v>N1493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('xentropy phi v-u'!$D$3,'xentropy phi v-u'!$I$3,'xentropy phi v-u'!$N$3,'xentropy phi v-u'!$S$3,'xentropy phi v-u'!$X$3,'xentropy phi v-u'!$AC$3)</c:f>
              <c:numCache>
                <c:formatCode>General</c:formatCode>
                <c:ptCount val="6"/>
                <c:pt idx="0">
                  <c:v>3.6893299999999996</c:v>
                </c:pt>
                <c:pt idx="1">
                  <c:v>1.7561600000000004</c:v>
                </c:pt>
                <c:pt idx="2">
                  <c:v>-5.8260000000000201E-2</c:v>
                </c:pt>
                <c:pt idx="3">
                  <c:v>-1.3566900000000002</c:v>
                </c:pt>
                <c:pt idx="4">
                  <c:v>-1.58372</c:v>
                </c:pt>
                <c:pt idx="5">
                  <c:v>-0.65654000000000001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4-4B50-82F0-CF185ED75820}"/>
            </c:ext>
          </c:extLst>
        </c:ser>
        <c:ser>
          <c:idx val="2"/>
          <c:order val="2"/>
          <c:tx>
            <c:v>N1506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('xentropy phi v-u'!$D$4,'xentropy phi v-u'!$I$4,'xentropy phi v-u'!$N$4,'xentropy phi v-u'!$S$4,'xentropy phi v-u'!$X$4,'xentropy phi v-u'!$AC$4)</c:f>
              <c:numCache>
                <c:formatCode>General</c:formatCode>
                <c:ptCount val="6"/>
                <c:pt idx="0">
                  <c:v>0.46433000000000035</c:v>
                </c:pt>
                <c:pt idx="1">
                  <c:v>-0.58304000000000045</c:v>
                </c:pt>
                <c:pt idx="2">
                  <c:v>-0.77201000000000075</c:v>
                </c:pt>
                <c:pt idx="3">
                  <c:v>-0.89463999999999988</c:v>
                </c:pt>
                <c:pt idx="4">
                  <c:v>-0.6979299999999995</c:v>
                </c:pt>
                <c:pt idx="5">
                  <c:v>-0.81021999999999927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4-4B50-82F0-CF185ED75820}"/>
            </c:ext>
          </c:extLst>
        </c:ser>
        <c:ser>
          <c:idx val="3"/>
          <c:order val="3"/>
          <c:tx>
            <c:v>N1829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('xentropy phi v-u'!$D$6,'xentropy phi v-u'!$I$6,'xentropy phi v-u'!$N$6,'xentropy phi v-u'!$S$6,'xentropy phi v-u'!$X$6,'xentropy phi v-u'!$AC$6)</c:f>
              <c:numCache>
                <c:formatCode>General</c:formatCode>
                <c:ptCount val="6"/>
                <c:pt idx="0">
                  <c:v>0.59393999999999991</c:v>
                </c:pt>
                <c:pt idx="1">
                  <c:v>3.3549799999999994</c:v>
                </c:pt>
                <c:pt idx="2">
                  <c:v>2.6944599999999999</c:v>
                </c:pt>
                <c:pt idx="3">
                  <c:v>1.6765099999999999</c:v>
                </c:pt>
                <c:pt idx="4">
                  <c:v>0.51480000000000015</c:v>
                </c:pt>
                <c:pt idx="5">
                  <c:v>0.10708999999999991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4-4B50-82F0-CF185ED75820}"/>
            </c:ext>
          </c:extLst>
        </c:ser>
        <c:ser>
          <c:idx val="4"/>
          <c:order val="4"/>
          <c:tx>
            <c:v>N1511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('xentropy phi v-u'!$D$5,'xentropy phi v-u'!$I$5,'xentropy phi v-u'!$N$5,'xentropy phi v-u'!$S$5,'xentropy phi v-u'!$X$5,'xentropy phi v-u'!$AC$5)</c:f>
              <c:numCache>
                <c:formatCode>General</c:formatCode>
                <c:ptCount val="6"/>
                <c:pt idx="0">
                  <c:v>-2.4199200000000003</c:v>
                </c:pt>
                <c:pt idx="1">
                  <c:v>-0.87929000000000013</c:v>
                </c:pt>
                <c:pt idx="2">
                  <c:v>-1.1480199999999998</c:v>
                </c:pt>
                <c:pt idx="3">
                  <c:v>-1.2277199999999997</c:v>
                </c:pt>
                <c:pt idx="4">
                  <c:v>-1.5037099999999999</c:v>
                </c:pt>
                <c:pt idx="5">
                  <c:v>-0.62244999999999973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54-4B50-82F0-CF185ED75820}"/>
            </c:ext>
          </c:extLst>
        </c:ser>
        <c:ser>
          <c:idx val="5"/>
          <c:order val="5"/>
          <c:tx>
            <c:v>N1360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('xentropy phi v-u'!$D$7,'xentropy phi v-u'!$I$7,'xentropy phi v-u'!$N$7,'xentropy phi v-u'!$S$7,'xentropy phi v-u'!$X$7,'xentropy phi v-u'!$AC$7)</c:f>
              <c:numCache>
                <c:formatCode>General</c:formatCode>
                <c:ptCount val="6"/>
                <c:pt idx="0">
                  <c:v>1.9814099999999994</c:v>
                </c:pt>
                <c:pt idx="1">
                  <c:v>2.3872699999999996</c:v>
                </c:pt>
                <c:pt idx="2">
                  <c:v>1.8955200000000003</c:v>
                </c:pt>
                <c:pt idx="3">
                  <c:v>0.79158999999999979</c:v>
                </c:pt>
                <c:pt idx="4">
                  <c:v>-8.5199999999999942E-2</c:v>
                </c:pt>
                <c:pt idx="5">
                  <c:v>3.5579999999999945E-2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54-4B50-82F0-CF185ED75820}"/>
            </c:ext>
          </c:extLst>
        </c:ser>
        <c:ser>
          <c:idx val="6"/>
          <c:order val="6"/>
          <c:tx>
            <c:v>N1975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('xentropy phi v-u'!$D$8,'xentropy phi v-u'!$I$8,'xentropy phi v-u'!$N$8,'xentropy phi v-u'!$S$8,'xentropy phi v-u'!$X$8,'xentropy phi v-u'!$AC$8)</c:f>
              <c:numCache>
                <c:formatCode>General</c:formatCode>
                <c:ptCount val="6"/>
                <c:pt idx="0">
                  <c:v>-7.0590000000000153E-2</c:v>
                </c:pt>
                <c:pt idx="1">
                  <c:v>-0.23653999999999975</c:v>
                </c:pt>
                <c:pt idx="2">
                  <c:v>0.12890999999999941</c:v>
                </c:pt>
                <c:pt idx="3">
                  <c:v>0.25869000000000053</c:v>
                </c:pt>
                <c:pt idx="4">
                  <c:v>0.23148999999999997</c:v>
                </c:pt>
                <c:pt idx="5">
                  <c:v>0.29685000000000006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54-4B50-82F0-CF185ED75820}"/>
            </c:ext>
          </c:extLst>
        </c:ser>
        <c:ser>
          <c:idx val="7"/>
          <c:order val="7"/>
          <c:tx>
            <c:v>N2298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('xentropy phi v-u'!$D$9,'xentropy phi v-u'!$I$9,'xentropy phi v-u'!$N$9,'xentropy phi v-u'!$S$9,'xentropy phi v-u'!$X$9,'xentropy phi v-u'!$AC$9)</c:f>
              <c:numCache>
                <c:formatCode>General</c:formatCode>
                <c:ptCount val="6"/>
                <c:pt idx="0">
                  <c:v>-0.99183000000000021</c:v>
                </c:pt>
                <c:pt idx="1">
                  <c:v>-1.3300699999999996</c:v>
                </c:pt>
                <c:pt idx="2">
                  <c:v>-0.94303999999999988</c:v>
                </c:pt>
                <c:pt idx="3">
                  <c:v>-1.24082</c:v>
                </c:pt>
                <c:pt idx="4">
                  <c:v>-1.8861699999999999</c:v>
                </c:pt>
                <c:pt idx="5">
                  <c:v>-2.0577800000000002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54-4B50-82F0-CF185ED7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64864"/>
        <c:axId val="1027257792"/>
      </c:lineChart>
      <c:catAx>
        <c:axId val="10272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57792"/>
        <c:crosses val="autoZero"/>
        <c:auto val="1"/>
        <c:lblAlgn val="ctr"/>
        <c:lblOffset val="100"/>
        <c:noMultiLvlLbl val="0"/>
      </c:catAx>
      <c:valAx>
        <c:axId val="10272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difference from sequon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1-45A9-93BE-C0C215C8537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1-45A9-93BE-C0C215C8537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1-45A9-93BE-C0C215C85379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E1-45A9-93BE-C0C215C85379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E1-45A9-93BE-C0C215C85379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E1-45A9-93BE-C0C215C85379}"/>
              </c:ext>
            </c:extLst>
          </c:dPt>
          <c:cat>
            <c:strRef>
              <c:f>'xentropy phi v-u'!$R$13:$R$18</c:f>
              <c:strCache>
                <c:ptCount val="6"/>
                <c:pt idx="0">
                  <c:v>n</c:v>
                </c:pt>
                <c:pt idx="1">
                  <c:v>n ± 1</c:v>
                </c:pt>
                <c:pt idx="2">
                  <c:v>n ± 2</c:v>
                </c:pt>
                <c:pt idx="3">
                  <c:v>n ± 3</c:v>
                </c:pt>
                <c:pt idx="4">
                  <c:v>n ± 4</c:v>
                </c:pt>
                <c:pt idx="5">
                  <c:v>n ± 5</c:v>
                </c:pt>
              </c:strCache>
            </c:strRef>
          </c:cat>
          <c:val>
            <c:numRef>
              <c:f>('xentropy phi v-u'!$D$11,'xentropy phi v-u'!$I$11,'xentropy phi v-u'!$N$11,'xentropy phi v-u'!$S$11,'xentropy phi v-u'!$X$11,'xentropy phi v-u'!$AC$11)</c:f>
              <c:numCache>
                <c:formatCode>General</c:formatCode>
                <c:ptCount val="6"/>
                <c:pt idx="0">
                  <c:v>0.26841749999999975</c:v>
                </c:pt>
                <c:pt idx="1">
                  <c:v>0.56540624999999989</c:v>
                </c:pt>
                <c:pt idx="2">
                  <c:v>0.22557624999999981</c:v>
                </c:pt>
                <c:pt idx="3">
                  <c:v>-0.30759375</c:v>
                </c:pt>
                <c:pt idx="4">
                  <c:v>-0.72979499999999986</c:v>
                </c:pt>
                <c:pt idx="5">
                  <c:v>-0.58527374999999993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E1-45A9-93BE-C0C215C8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4"/>
        <c:axId val="1590353888"/>
        <c:axId val="1590356800"/>
      </c:barChart>
      <c:catAx>
        <c:axId val="1590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6800"/>
        <c:crosses val="autoZero"/>
        <c:auto val="1"/>
        <c:lblAlgn val="ctr"/>
        <c:lblOffset val="100"/>
        <c:noMultiLvlLbl val="0"/>
      </c:catAx>
      <c:valAx>
        <c:axId val="15903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difference (</a:t>
                </a:r>
                <a:r>
                  <a:rPr lang="en-US" sz="900" b="1" i="0" u="none" strike="noStrike" baseline="0">
                    <a:effectLst/>
                  </a:rPr>
                  <a:t>𝐽/(𝐾∙𝑚𝑜𝑙)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N891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('xentropy phi v-g'!$D$2,'xentropy phi v-g'!$I$2,'xentropy phi v-g'!$N$2,'xentropy phi v-g'!$S$2,'xentropy phi v-g'!$X$2,'xentropy phi v-g'!$AC$2)</c:f>
              <c:numCache>
                <c:formatCode>General</c:formatCode>
                <c:ptCount val="6"/>
                <c:pt idx="0">
                  <c:v>-0.25993999999999984</c:v>
                </c:pt>
                <c:pt idx="1">
                  <c:v>-0.20605999999999991</c:v>
                </c:pt>
                <c:pt idx="2">
                  <c:v>-0.20274999999999999</c:v>
                </c:pt>
                <c:pt idx="3">
                  <c:v>-0.11458000000000013</c:v>
                </c:pt>
                <c:pt idx="4">
                  <c:v>-0.18148000000000009</c:v>
                </c:pt>
                <c:pt idx="5">
                  <c:v>-0.1761299999999999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F-4D18-8A94-F9EDEE7FA801}"/>
            </c:ext>
          </c:extLst>
        </c:ser>
        <c:ser>
          <c:idx val="1"/>
          <c:order val="1"/>
          <c:tx>
            <c:v>N1493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('xentropy phi v-g'!$D$3,'xentropy phi v-g'!$I$3,'xentropy phi v-g'!$N$3,'xentropy phi v-g'!$S$3,'xentropy phi v-g'!$X$3,'xentropy phi v-g'!$AC$3)</c:f>
              <c:numCache>
                <c:formatCode>General</c:formatCode>
                <c:ptCount val="6"/>
                <c:pt idx="0">
                  <c:v>2.30396</c:v>
                </c:pt>
                <c:pt idx="1">
                  <c:v>-0.97278999999999938</c:v>
                </c:pt>
                <c:pt idx="2">
                  <c:v>-2.6234200000000003</c:v>
                </c:pt>
                <c:pt idx="3">
                  <c:v>-3.2537700000000003</c:v>
                </c:pt>
                <c:pt idx="4">
                  <c:v>-3.0714299999999999</c:v>
                </c:pt>
                <c:pt idx="5">
                  <c:v>-1.9904100000000002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F-4D18-8A94-F9EDEE7FA801}"/>
            </c:ext>
          </c:extLst>
        </c:ser>
        <c:ser>
          <c:idx val="2"/>
          <c:order val="2"/>
          <c:tx>
            <c:v>N1506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('xentropy phi v-g'!$D$4,'xentropy phi v-g'!$I$4,'xentropy phi v-g'!$N$4,'xentropy phi v-g'!$S$4,'xentropy phi v-g'!$X$4,'xentropy phi v-g'!$AC$4)</c:f>
              <c:numCache>
                <c:formatCode>General</c:formatCode>
                <c:ptCount val="6"/>
                <c:pt idx="0">
                  <c:v>0.9898100000000003</c:v>
                </c:pt>
                <c:pt idx="1">
                  <c:v>0.16860999999999926</c:v>
                </c:pt>
                <c:pt idx="2">
                  <c:v>-8.1040000000000667E-2</c:v>
                </c:pt>
                <c:pt idx="3">
                  <c:v>-0.11047999999999991</c:v>
                </c:pt>
                <c:pt idx="4">
                  <c:v>1.7399999999998528E-3</c:v>
                </c:pt>
                <c:pt idx="5">
                  <c:v>-4.4169999999999376E-2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F-4D18-8A94-F9EDEE7FA801}"/>
            </c:ext>
          </c:extLst>
        </c:ser>
        <c:ser>
          <c:idx val="3"/>
          <c:order val="3"/>
          <c:tx>
            <c:v>N1829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('xentropy phi v-g'!$D$6,'xentropy phi v-g'!$I$6,'xentropy phi v-g'!$N$6,'xentropy phi v-g'!$S$6,'xentropy phi v-g'!$X$6,'xentropy phi v-g'!$AC$6)</c:f>
              <c:numCache>
                <c:formatCode>General</c:formatCode>
                <c:ptCount val="6"/>
                <c:pt idx="0">
                  <c:v>3.7577400000000001</c:v>
                </c:pt>
                <c:pt idx="1">
                  <c:v>6.0501399999999999</c:v>
                </c:pt>
                <c:pt idx="2">
                  <c:v>4.8004300000000004</c:v>
                </c:pt>
                <c:pt idx="3">
                  <c:v>3.3707600000000002</c:v>
                </c:pt>
                <c:pt idx="4">
                  <c:v>2.2288399999999999</c:v>
                </c:pt>
                <c:pt idx="5">
                  <c:v>1.7780200000000002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F-4D18-8A94-F9EDEE7FA801}"/>
            </c:ext>
          </c:extLst>
        </c:ser>
        <c:ser>
          <c:idx val="4"/>
          <c:order val="4"/>
          <c:tx>
            <c:v>N1511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('xentropy phi v-g'!$D$5,'xentropy phi v-g'!$I$5,'xentropy phi v-g'!$N$5,'xentropy phi v-g'!$S$5,'xentropy phi v-g'!$X$5,'xentropy phi v-g'!$AC$5)</c:f>
              <c:numCache>
                <c:formatCode>General</c:formatCode>
                <c:ptCount val="6"/>
                <c:pt idx="0">
                  <c:v>-3.5519999999999996E-2</c:v>
                </c:pt>
                <c:pt idx="1">
                  <c:v>0.37436999999999987</c:v>
                </c:pt>
                <c:pt idx="2">
                  <c:v>0.20439000000000007</c:v>
                </c:pt>
                <c:pt idx="3">
                  <c:v>7.9699999999999882E-2</c:v>
                </c:pt>
                <c:pt idx="4">
                  <c:v>-0.32042999999999999</c:v>
                </c:pt>
                <c:pt idx="5">
                  <c:v>0.28395000000000081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F-4D18-8A94-F9EDEE7FA801}"/>
            </c:ext>
          </c:extLst>
        </c:ser>
        <c:ser>
          <c:idx val="5"/>
          <c:order val="5"/>
          <c:tx>
            <c:v>N1360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('xentropy phi v-g'!$D$7,'xentropy phi v-g'!$I$7,'xentropy phi v-g'!$N$7,'xentropy phi v-g'!$S$7,'xentropy phi v-g'!$X$7,'xentropy phi v-g'!$AC$7)</c:f>
              <c:numCache>
                <c:formatCode>General</c:formatCode>
                <c:ptCount val="6"/>
                <c:pt idx="0">
                  <c:v>2.0270399999999995</c:v>
                </c:pt>
                <c:pt idx="1">
                  <c:v>1.0208499999999994</c:v>
                </c:pt>
                <c:pt idx="2">
                  <c:v>0.22116000000000025</c:v>
                </c:pt>
                <c:pt idx="3">
                  <c:v>-0.92847000000000035</c:v>
                </c:pt>
                <c:pt idx="4">
                  <c:v>-1.4193400000000005</c:v>
                </c:pt>
                <c:pt idx="5">
                  <c:v>-1.1091600000000001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AF-4D18-8A94-F9EDEE7FA801}"/>
            </c:ext>
          </c:extLst>
        </c:ser>
        <c:ser>
          <c:idx val="6"/>
          <c:order val="6"/>
          <c:tx>
            <c:v>N1975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('xentropy phi v-g'!$D$8,'xentropy phi v-g'!$I$8,'xentropy phi v-g'!$N$8,'xentropy phi v-g'!$S$8,'xentropy phi v-g'!$X$8,'xentropy phi v-g'!$AC$8)</c:f>
              <c:numCache>
                <c:formatCode>General</c:formatCode>
                <c:ptCount val="6"/>
                <c:pt idx="0">
                  <c:v>-0.29284999999999961</c:v>
                </c:pt>
                <c:pt idx="1">
                  <c:v>-0.25584000000000007</c:v>
                </c:pt>
                <c:pt idx="2">
                  <c:v>5.7779999999999276E-2</c:v>
                </c:pt>
                <c:pt idx="3">
                  <c:v>0.23146000000000022</c:v>
                </c:pt>
                <c:pt idx="4">
                  <c:v>0.18233999999999995</c:v>
                </c:pt>
                <c:pt idx="5">
                  <c:v>0.25411000000000072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AF-4D18-8A94-F9EDEE7FA801}"/>
            </c:ext>
          </c:extLst>
        </c:ser>
        <c:ser>
          <c:idx val="7"/>
          <c:order val="7"/>
          <c:tx>
            <c:v>N2298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('xentropy phi v-g'!$D$9,'xentropy phi v-g'!$I$9,'xentropy phi v-g'!$N$9,'xentropy phi v-g'!$S$9,'xentropy phi v-g'!$X$9,'xentropy phi v-g'!$AC$9)</c:f>
              <c:numCache>
                <c:formatCode>General</c:formatCode>
                <c:ptCount val="6"/>
                <c:pt idx="0">
                  <c:v>1.3568699999999998</c:v>
                </c:pt>
                <c:pt idx="1">
                  <c:v>-2.0286599999999999</c:v>
                </c:pt>
                <c:pt idx="2">
                  <c:v>-1.7485399999999998</c:v>
                </c:pt>
                <c:pt idx="3">
                  <c:v>-2.13178</c:v>
                </c:pt>
                <c:pt idx="4">
                  <c:v>-2.9166099999999999</c:v>
                </c:pt>
                <c:pt idx="5">
                  <c:v>-2.9381699999999999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AF-4D18-8A94-F9EDEE7F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64864"/>
        <c:axId val="1027257792"/>
      </c:lineChart>
      <c:catAx>
        <c:axId val="10272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57792"/>
        <c:crosses val="autoZero"/>
        <c:auto val="1"/>
        <c:lblAlgn val="ctr"/>
        <c:lblOffset val="100"/>
        <c:noMultiLvlLbl val="0"/>
      </c:catAx>
      <c:valAx>
        <c:axId val="10272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φ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-angle e</a:t>
            </a:r>
            <a:r>
              <a:rPr lang="en-US"/>
              <a:t>ntropy difference (environment)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E-47CE-8115-5E640EDFFA8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E-47CE-8115-5E640EDFFA8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E-47CE-8115-5E640EDFFA8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E-47CE-8115-5E640EDFFA8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E-47CE-8115-5E640EDFFA8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E-47CE-8115-5E640EDFFA81}"/>
              </c:ext>
            </c:extLst>
          </c:dPt>
          <c:cat>
            <c:strRef>
              <c:f>'xentropy phi v-g'!$R$13:$R$18</c:f>
              <c:strCache>
                <c:ptCount val="3"/>
                <c:pt idx="1">
                  <c:v>total entropy</c:v>
                </c:pt>
                <c:pt idx="2">
                  <c:v>stdev</c:v>
                </c:pt>
              </c:strCache>
            </c:strRef>
          </c:cat>
          <c:val>
            <c:numRef>
              <c:f>('xentropy phi v-g'!$D$11,'xentropy phi v-g'!$I$11,'xentropy phi v-g'!$N$11,'xentropy phi v-g'!$S$11,'xentropy phi v-g'!$X$11,'xentropy phi v-g'!$AC$11)</c:f>
              <c:numCache>
                <c:formatCode>General</c:formatCode>
                <c:ptCount val="6"/>
                <c:pt idx="0">
                  <c:v>1.2308887500000001</c:v>
                </c:pt>
                <c:pt idx="1">
                  <c:v>0.5188275</c:v>
                </c:pt>
                <c:pt idx="2">
                  <c:v>7.8501249999999911E-2</c:v>
                </c:pt>
                <c:pt idx="3">
                  <c:v>-0.35714500000000005</c:v>
                </c:pt>
                <c:pt idx="4">
                  <c:v>-0.68704625000000008</c:v>
                </c:pt>
                <c:pt idx="5">
                  <c:v>-0.49274499999999977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0E-47CE-8115-5E640EDF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4"/>
        <c:axId val="1590353888"/>
        <c:axId val="1590356800"/>
      </c:barChart>
      <c:catAx>
        <c:axId val="1590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6800"/>
        <c:crosses val="autoZero"/>
        <c:auto val="1"/>
        <c:lblAlgn val="ctr"/>
        <c:lblOffset val="100"/>
        <c:noMultiLvlLbl val="0"/>
      </c:catAx>
      <c:valAx>
        <c:axId val="15903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difference (</a:t>
                </a:r>
                <a:r>
                  <a:rPr lang="en-US" sz="900" b="1" i="0" u="none" strike="noStrike" baseline="0">
                    <a:effectLst/>
                  </a:rPr>
                  <a:t>𝐽/(</a:t>
                </a:r>
                <a:r>
                  <a:rPr lang="en-US" sz="900" b="1" i="1" u="none" strike="noStrike" baseline="0">
                    <a:effectLst/>
                  </a:rPr>
                  <a:t>mol∙K</a:t>
                </a:r>
                <a:r>
                  <a:rPr lang="en-US" sz="900" b="1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N891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('xentropy psi u-g'!$D$2,'xentropy psi u-g'!$I$2,'xentropy psi u-g'!$N$2,'xentropy psi u-g'!$S$2,'xentropy psi u-g'!$X$2,'xentropy psi u-g'!$AC$2)</c:f>
              <c:numCache>
                <c:formatCode>General</c:formatCode>
                <c:ptCount val="6"/>
                <c:pt idx="0">
                  <c:v>2.9140999999999995</c:v>
                </c:pt>
                <c:pt idx="1">
                  <c:v>0.2247300000000001</c:v>
                </c:pt>
                <c:pt idx="2">
                  <c:v>0.66776999999999997</c:v>
                </c:pt>
                <c:pt idx="3">
                  <c:v>0.85036999999999985</c:v>
                </c:pt>
                <c:pt idx="4">
                  <c:v>1.0945100000000001</c:v>
                </c:pt>
                <c:pt idx="5">
                  <c:v>1.1582999999999999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4-43C1-9349-BD56C9EA106F}"/>
            </c:ext>
          </c:extLst>
        </c:ser>
        <c:ser>
          <c:idx val="1"/>
          <c:order val="1"/>
          <c:tx>
            <c:v>N1493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('xentropy psi u-g'!$D$3,'xentropy psi u-g'!$I$3,'xentropy psi u-g'!$N$3,'xentropy psi u-g'!$S$3,'xentropy psi u-g'!$X$3,'xentropy psi u-g'!$AC$3)</c:f>
              <c:numCache>
                <c:formatCode>General</c:formatCode>
                <c:ptCount val="6"/>
                <c:pt idx="0">
                  <c:v>-5.2453299999999992</c:v>
                </c:pt>
                <c:pt idx="1">
                  <c:v>-5.5671400000000002</c:v>
                </c:pt>
                <c:pt idx="2">
                  <c:v>-5.3120600000000007</c:v>
                </c:pt>
                <c:pt idx="3">
                  <c:v>-3.9773299999999994</c:v>
                </c:pt>
                <c:pt idx="4">
                  <c:v>-3.1955299999999998</c:v>
                </c:pt>
                <c:pt idx="5">
                  <c:v>-2.6695500000000001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4-43C1-9349-BD56C9EA106F}"/>
            </c:ext>
          </c:extLst>
        </c:ser>
        <c:ser>
          <c:idx val="2"/>
          <c:order val="2"/>
          <c:tx>
            <c:v>N1506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('xentropy psi u-g'!$D$4,'xentropy psi u-g'!$I$4,'xentropy psi u-g'!$N$4,'xentropy psi u-g'!$S$4,'xentropy psi u-g'!$X$4,'xentropy psi u-g'!$AC$4)</c:f>
              <c:numCache>
                <c:formatCode>General</c:formatCode>
                <c:ptCount val="6"/>
                <c:pt idx="0">
                  <c:v>1.5481400000000001</c:v>
                </c:pt>
                <c:pt idx="1">
                  <c:v>0.86346999999999952</c:v>
                </c:pt>
                <c:pt idx="2">
                  <c:v>0.74007999999999985</c:v>
                </c:pt>
                <c:pt idx="3">
                  <c:v>0.71464999999999979</c:v>
                </c:pt>
                <c:pt idx="4">
                  <c:v>0.86635000000000062</c:v>
                </c:pt>
                <c:pt idx="5">
                  <c:v>0.61254000000000008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4-43C1-9349-BD56C9EA106F}"/>
            </c:ext>
          </c:extLst>
        </c:ser>
        <c:ser>
          <c:idx val="3"/>
          <c:order val="3"/>
          <c:tx>
            <c:v>N1829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('xentropy psi u-g'!$D$6,'xentropy psi u-g'!$I$6,'xentropy psi u-g'!$N$6,'xentropy psi u-g'!$S$6,'xentropy psi u-g'!$X$6,'xentropy psi u-g'!$AC$6)</c:f>
              <c:numCache>
                <c:formatCode>General</c:formatCode>
                <c:ptCount val="6"/>
                <c:pt idx="0">
                  <c:v>7.2679200000000002</c:v>
                </c:pt>
                <c:pt idx="1">
                  <c:v>3.21488</c:v>
                </c:pt>
                <c:pt idx="2">
                  <c:v>2.8774299999999999</c:v>
                </c:pt>
                <c:pt idx="3">
                  <c:v>2.4565699999999997</c:v>
                </c:pt>
                <c:pt idx="4">
                  <c:v>2.2099899999999999</c:v>
                </c:pt>
                <c:pt idx="5">
                  <c:v>2.0346799999999998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4-43C1-9349-BD56C9EA106F}"/>
            </c:ext>
          </c:extLst>
        </c:ser>
        <c:ser>
          <c:idx val="4"/>
          <c:order val="4"/>
          <c:tx>
            <c:v>N1511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('xentropy psi u-g'!$D$5,'xentropy psi u-g'!$I$5,'xentropy psi u-g'!$N$5,'xentropy psi u-g'!$S$5,'xentropy psi u-g'!$X$5,'xentropy psi u-g'!$AC$5)</c:f>
              <c:numCache>
                <c:formatCode>General</c:formatCode>
                <c:ptCount val="6"/>
                <c:pt idx="0">
                  <c:v>0.61147999999999936</c:v>
                </c:pt>
                <c:pt idx="1">
                  <c:v>2.0879000000000003</c:v>
                </c:pt>
                <c:pt idx="2">
                  <c:v>1.7421800000000003</c:v>
                </c:pt>
                <c:pt idx="3">
                  <c:v>1.57986</c:v>
                </c:pt>
                <c:pt idx="4">
                  <c:v>1.1500500000000002</c:v>
                </c:pt>
                <c:pt idx="5">
                  <c:v>1.2633999999999999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4-43C1-9349-BD56C9EA106F}"/>
            </c:ext>
          </c:extLst>
        </c:ser>
        <c:ser>
          <c:idx val="5"/>
          <c:order val="5"/>
          <c:tx>
            <c:v>N1360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('xentropy psi u-g'!$D$7,'xentropy psi u-g'!$I$7,'xentropy psi u-g'!$N$7,'xentropy psi u-g'!$S$7,'xentropy psi u-g'!$X$7,'xentropy psi u-g'!$AC$7)</c:f>
              <c:numCache>
                <c:formatCode>General</c:formatCode>
                <c:ptCount val="6"/>
                <c:pt idx="0">
                  <c:v>0.19200000000000017</c:v>
                </c:pt>
                <c:pt idx="1">
                  <c:v>-0.74520000000000008</c:v>
                </c:pt>
                <c:pt idx="2">
                  <c:v>-1.2021299999999999</c:v>
                </c:pt>
                <c:pt idx="3">
                  <c:v>-1.4878399999999998</c:v>
                </c:pt>
                <c:pt idx="4">
                  <c:v>-1.2527699999999999</c:v>
                </c:pt>
                <c:pt idx="5">
                  <c:v>-0.96412999999999993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4-43C1-9349-BD56C9EA106F}"/>
            </c:ext>
          </c:extLst>
        </c:ser>
        <c:ser>
          <c:idx val="6"/>
          <c:order val="6"/>
          <c:tx>
            <c:v>N1975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('xentropy psi u-g'!$D$8,'xentropy psi u-g'!$I$8,'xentropy psi u-g'!$N$8,'xentropy psi u-g'!$S$8,'xentropy psi u-g'!$X$8,'xentropy psi u-g'!$AC$8)</c:f>
              <c:numCache>
                <c:formatCode>General</c:formatCode>
                <c:ptCount val="6"/>
                <c:pt idx="0">
                  <c:v>-0.6541699999999997</c:v>
                </c:pt>
                <c:pt idx="1">
                  <c:v>-0.28467999999999982</c:v>
                </c:pt>
                <c:pt idx="2">
                  <c:v>-6.2610000000000277E-2</c:v>
                </c:pt>
                <c:pt idx="3">
                  <c:v>-0.17661000000000016</c:v>
                </c:pt>
                <c:pt idx="4">
                  <c:v>6.8000000000001393E-3</c:v>
                </c:pt>
                <c:pt idx="5">
                  <c:v>5.7409999999999961E-2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4-43C1-9349-BD56C9EA106F}"/>
            </c:ext>
          </c:extLst>
        </c:ser>
        <c:ser>
          <c:idx val="7"/>
          <c:order val="7"/>
          <c:tx>
            <c:v>N2298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('xentropy psi u-g'!$D$9,'xentropy psi u-g'!$I$9,'xentropy psi u-g'!$N$9,'xentropy psi u-g'!$S$9,'xentropy psi u-g'!$X$9,'xentropy psi u-g'!$AC$9)</c:f>
              <c:numCache>
                <c:formatCode>General</c:formatCode>
                <c:ptCount val="6"/>
                <c:pt idx="0">
                  <c:v>2.3172999999999999</c:v>
                </c:pt>
                <c:pt idx="1">
                  <c:v>-1.56203</c:v>
                </c:pt>
                <c:pt idx="2">
                  <c:v>-1.60429</c:v>
                </c:pt>
                <c:pt idx="3">
                  <c:v>-1.10731</c:v>
                </c:pt>
                <c:pt idx="4">
                  <c:v>-0.86343000000000014</c:v>
                </c:pt>
                <c:pt idx="5">
                  <c:v>-0.73189000000000015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4-43C1-9349-BD56C9EA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64864"/>
        <c:axId val="1027257792"/>
      </c:lineChart>
      <c:catAx>
        <c:axId val="10272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57792"/>
        <c:crosses val="autoZero"/>
        <c:auto val="1"/>
        <c:lblAlgn val="ctr"/>
        <c:lblOffset val="100"/>
        <c:noMultiLvlLbl val="0"/>
      </c:catAx>
      <c:valAx>
        <c:axId val="10272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ψ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-angle e</a:t>
            </a:r>
            <a:r>
              <a:rPr lang="en-US"/>
              <a:t>ntropy difference (glycosylation)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D-4657-9C73-6BE165BB957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D-4657-9C73-6BE165BB957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6D-4657-9C73-6BE165BB9570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6D-4657-9C73-6BE165BB9570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6D-4657-9C73-6BE165BB9570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6D-4657-9C73-6BE165BB9570}"/>
              </c:ext>
            </c:extLst>
          </c:dPt>
          <c:cat>
            <c:strRef>
              <c:f>'xentropy psi u-g'!$R$13:$R$18</c:f>
              <c:strCache>
                <c:ptCount val="3"/>
                <c:pt idx="1">
                  <c:v>total entropy</c:v>
                </c:pt>
                <c:pt idx="2">
                  <c:v>stdev</c:v>
                </c:pt>
              </c:strCache>
            </c:strRef>
          </c:cat>
          <c:val>
            <c:numRef>
              <c:f>('xentropy psi u-g'!$D$11,'xentropy psi u-g'!$I$11,'xentropy psi u-g'!$N$11,'xentropy psi u-g'!$S$11,'xentropy psi u-g'!$X$11,'xentropy psi u-g'!$AC$11)</c:f>
              <c:numCache>
                <c:formatCode>General</c:formatCode>
                <c:ptCount val="6"/>
                <c:pt idx="0">
                  <c:v>1.11893</c:v>
                </c:pt>
                <c:pt idx="1">
                  <c:v>-0.22100875000000003</c:v>
                </c:pt>
                <c:pt idx="2">
                  <c:v>-0.26920375000000007</c:v>
                </c:pt>
                <c:pt idx="3">
                  <c:v>-0.143455</c:v>
                </c:pt>
                <c:pt idx="4">
                  <c:v>1.9962500000001437E-3</c:v>
                </c:pt>
                <c:pt idx="5">
                  <c:v>9.5094999999999902E-2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6D-4657-9C73-6BE165BB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4"/>
        <c:axId val="1590353888"/>
        <c:axId val="1590356800"/>
      </c:barChart>
      <c:catAx>
        <c:axId val="1590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6800"/>
        <c:crosses val="autoZero"/>
        <c:auto val="1"/>
        <c:lblAlgn val="ctr"/>
        <c:lblOffset val="100"/>
        <c:noMultiLvlLbl val="0"/>
      </c:catAx>
      <c:valAx>
        <c:axId val="15903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difference (</a:t>
                </a:r>
                <a:r>
                  <a:rPr lang="en-US" sz="900" b="1" i="0" u="none" strike="noStrike" baseline="0">
                    <a:effectLst/>
                  </a:rPr>
                  <a:t>𝐽/(</a:t>
                </a:r>
                <a:r>
                  <a:rPr lang="en-US" sz="900" b="1" i="1" u="none" strike="noStrike" baseline="0">
                    <a:effectLst/>
                  </a:rPr>
                  <a:t>mol∙K</a:t>
                </a:r>
                <a:r>
                  <a:rPr lang="en-US" sz="900" b="1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N891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('xentropy psi v-u'!$D$2,'xentropy psi v-u'!$I$2,'xentropy psi v-u'!$N$2,'xentropy psi v-u'!$S$2,'xentropy psi v-u'!$X$2,'xentropy psi v-u'!$AC$2)</c:f>
              <c:numCache>
                <c:formatCode>General</c:formatCode>
                <c:ptCount val="6"/>
                <c:pt idx="0">
                  <c:v>-4.7941699999999994</c:v>
                </c:pt>
                <c:pt idx="1">
                  <c:v>-2.84999</c:v>
                </c:pt>
                <c:pt idx="2">
                  <c:v>-2.9230499999999999</c:v>
                </c:pt>
                <c:pt idx="3">
                  <c:v>-2.5129299999999999</c:v>
                </c:pt>
                <c:pt idx="4">
                  <c:v>-2.35941</c:v>
                </c:pt>
                <c:pt idx="5">
                  <c:v>-2.2611599999999998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F-4478-86B8-76D8E22F47BE}"/>
            </c:ext>
          </c:extLst>
        </c:ser>
        <c:ser>
          <c:idx val="1"/>
          <c:order val="1"/>
          <c:tx>
            <c:v>N1493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('xentropy psi v-u'!$D$3,'xentropy psi v-u'!$I$3,'xentropy psi v-u'!$N$3,'xentropy psi v-u'!$S$3,'xentropy psi v-u'!$X$3,'xentropy psi v-u'!$AC$3)</c:f>
              <c:numCache>
                <c:formatCode>General</c:formatCode>
                <c:ptCount val="6"/>
                <c:pt idx="0">
                  <c:v>3.4234899999999997</c:v>
                </c:pt>
                <c:pt idx="1">
                  <c:v>2.2114199999999999</c:v>
                </c:pt>
                <c:pt idx="2">
                  <c:v>1.21455</c:v>
                </c:pt>
                <c:pt idx="3">
                  <c:v>-0.35938000000000003</c:v>
                </c:pt>
                <c:pt idx="4">
                  <c:v>-0.89107000000000025</c:v>
                </c:pt>
                <c:pt idx="5">
                  <c:v>-1.1487499999999999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F-4478-86B8-76D8E22F47BE}"/>
            </c:ext>
          </c:extLst>
        </c:ser>
        <c:ser>
          <c:idx val="2"/>
          <c:order val="2"/>
          <c:tx>
            <c:v>N1506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('xentropy psi v-u'!$D$4,'xentropy psi v-u'!$I$4,'xentropy psi v-u'!$N$4,'xentropy psi v-u'!$S$4,'xentropy psi v-u'!$X$4,'xentropy psi v-u'!$AC$4)</c:f>
              <c:numCache>
                <c:formatCode>General</c:formatCode>
                <c:ptCount val="6"/>
                <c:pt idx="0">
                  <c:v>-1.2919900000000002</c:v>
                </c:pt>
                <c:pt idx="1">
                  <c:v>-0.53460999999999981</c:v>
                </c:pt>
                <c:pt idx="2">
                  <c:v>-0.52552000000000021</c:v>
                </c:pt>
                <c:pt idx="3">
                  <c:v>-1.1684299999999999</c:v>
                </c:pt>
                <c:pt idx="4">
                  <c:v>-1.29155</c:v>
                </c:pt>
                <c:pt idx="5">
                  <c:v>-0.94960999999999984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F-4478-86B8-76D8E22F47BE}"/>
            </c:ext>
          </c:extLst>
        </c:ser>
        <c:ser>
          <c:idx val="3"/>
          <c:order val="3"/>
          <c:tx>
            <c:v>N1829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('xentropy psi v-u'!$D$6,'xentropy psi v-u'!$I$6,'xentropy psi v-u'!$N$6,'xentropy psi v-u'!$S$6,'xentropy psi v-u'!$X$6,'xentropy psi v-u'!$AC$6)</c:f>
              <c:numCache>
                <c:formatCode>General</c:formatCode>
                <c:ptCount val="6"/>
                <c:pt idx="0">
                  <c:v>7.751000000000019E-2</c:v>
                </c:pt>
                <c:pt idx="1">
                  <c:v>4.7348800000000004</c:v>
                </c:pt>
                <c:pt idx="2">
                  <c:v>3.5638400000000003</c:v>
                </c:pt>
                <c:pt idx="3">
                  <c:v>1.5491299999999999</c:v>
                </c:pt>
                <c:pt idx="4">
                  <c:v>0.61824000000000012</c:v>
                </c:pt>
                <c:pt idx="5">
                  <c:v>0.35605999999999982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F-4478-86B8-76D8E22F47BE}"/>
            </c:ext>
          </c:extLst>
        </c:ser>
        <c:ser>
          <c:idx val="4"/>
          <c:order val="4"/>
          <c:tx>
            <c:v>N1511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('xentropy psi v-u'!$D$5,'xentropy psi v-u'!$I$5,'xentropy psi v-u'!$N$5,'xentropy psi v-u'!$S$5,'xentropy psi v-u'!$X$5,'xentropy psi v-u'!$AC$5)</c:f>
              <c:numCache>
                <c:formatCode>General</c:formatCode>
                <c:ptCount val="6"/>
                <c:pt idx="0">
                  <c:v>1.0507400000000002</c:v>
                </c:pt>
                <c:pt idx="1">
                  <c:v>-1.3433599999999997</c:v>
                </c:pt>
                <c:pt idx="2">
                  <c:v>-1.6752900000000004</c:v>
                </c:pt>
                <c:pt idx="3">
                  <c:v>-1.8127399999999998</c:v>
                </c:pt>
                <c:pt idx="4">
                  <c:v>-1.3948600000000004</c:v>
                </c:pt>
                <c:pt idx="5">
                  <c:v>-1.3145800000000003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7F-4478-86B8-76D8E22F47BE}"/>
            </c:ext>
          </c:extLst>
        </c:ser>
        <c:ser>
          <c:idx val="5"/>
          <c:order val="5"/>
          <c:tx>
            <c:v>N1360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('xentropy psi v-u'!$D$7,'xentropy psi v-u'!$I$7,'xentropy psi v-u'!$N$7,'xentropy psi v-u'!$S$7,'xentropy psi v-u'!$X$7,'xentropy psi v-u'!$AC$7)</c:f>
              <c:numCache>
                <c:formatCode>General</c:formatCode>
                <c:ptCount val="6"/>
                <c:pt idx="0">
                  <c:v>2.7168299999999999</c:v>
                </c:pt>
                <c:pt idx="1">
                  <c:v>3.4124600000000003</c:v>
                </c:pt>
                <c:pt idx="2">
                  <c:v>3.0868199999999999</c:v>
                </c:pt>
                <c:pt idx="3">
                  <c:v>1.5504799999999999</c:v>
                </c:pt>
                <c:pt idx="4">
                  <c:v>0.78308</c:v>
                </c:pt>
                <c:pt idx="5">
                  <c:v>0.63875999999999999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7F-4478-86B8-76D8E22F47BE}"/>
            </c:ext>
          </c:extLst>
        </c:ser>
        <c:ser>
          <c:idx val="6"/>
          <c:order val="6"/>
          <c:tx>
            <c:v>N1975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('xentropy psi v-u'!$D$8,'xentropy psi v-u'!$I$8,'xentropy psi v-u'!$N$8,'xentropy psi v-u'!$S$8,'xentropy psi v-u'!$X$8,'xentropy psi v-u'!$AC$8)</c:f>
              <c:numCache>
                <c:formatCode>General</c:formatCode>
                <c:ptCount val="6"/>
                <c:pt idx="0">
                  <c:v>0.51419999999999977</c:v>
                </c:pt>
                <c:pt idx="1">
                  <c:v>0.81732000000000049</c:v>
                </c:pt>
                <c:pt idx="2">
                  <c:v>0.19536000000000087</c:v>
                </c:pt>
                <c:pt idx="3">
                  <c:v>0.27138000000000062</c:v>
                </c:pt>
                <c:pt idx="4">
                  <c:v>8.9000000000005741E-4</c:v>
                </c:pt>
                <c:pt idx="5">
                  <c:v>-8.4579999999999878E-2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7F-4478-86B8-76D8E22F47BE}"/>
            </c:ext>
          </c:extLst>
        </c:ser>
        <c:ser>
          <c:idx val="7"/>
          <c:order val="7"/>
          <c:tx>
            <c:v>N2298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('xentropy psi v-u'!$D$9,'xentropy psi v-u'!$I$9,'xentropy psi v-u'!$N$9,'xentropy psi v-u'!$S$9,'xentropy psi v-u'!$X$9,'xentropy psi v-u'!$AC$9)</c:f>
              <c:numCache>
                <c:formatCode>General</c:formatCode>
                <c:ptCount val="6"/>
                <c:pt idx="0">
                  <c:v>-1.0014700000000003</c:v>
                </c:pt>
                <c:pt idx="1">
                  <c:v>0.13010999999999995</c:v>
                </c:pt>
                <c:pt idx="2">
                  <c:v>-5.0439999999999929E-2</c:v>
                </c:pt>
                <c:pt idx="3">
                  <c:v>-1.0749200000000001</c:v>
                </c:pt>
                <c:pt idx="4">
                  <c:v>-1.980318</c:v>
                </c:pt>
                <c:pt idx="5">
                  <c:v>-2.4670199999999998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7F-4478-86B8-76D8E22F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64864"/>
        <c:axId val="1027257792"/>
      </c:lineChart>
      <c:catAx>
        <c:axId val="10272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57792"/>
        <c:crosses val="autoZero"/>
        <c:auto val="1"/>
        <c:lblAlgn val="ctr"/>
        <c:lblOffset val="100"/>
        <c:noMultiLvlLbl val="0"/>
      </c:catAx>
      <c:valAx>
        <c:axId val="10272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difference from sequon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9-4839-9F86-99D13E74EC9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9-4839-9F86-99D13E74EC9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9-4839-9F86-99D13E74EC9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9-4839-9F86-99D13E74EC9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D9-4839-9F86-99D13E74EC9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D9-4839-9F86-99D13E74EC91}"/>
              </c:ext>
            </c:extLst>
          </c:dPt>
          <c:cat>
            <c:strRef>
              <c:f>'xentropy psi v-u'!$R$13:$R$18</c:f>
              <c:strCache>
                <c:ptCount val="6"/>
                <c:pt idx="0">
                  <c:v>n</c:v>
                </c:pt>
                <c:pt idx="1">
                  <c:v>n ± 1</c:v>
                </c:pt>
                <c:pt idx="2">
                  <c:v>n ± 2</c:v>
                </c:pt>
                <c:pt idx="3">
                  <c:v>n ± 3</c:v>
                </c:pt>
                <c:pt idx="4">
                  <c:v>n ± 4</c:v>
                </c:pt>
                <c:pt idx="5">
                  <c:v>n ± 5</c:v>
                </c:pt>
              </c:strCache>
            </c:strRef>
          </c:cat>
          <c:val>
            <c:numRef>
              <c:f>('xentropy psi v-u'!$D$11,'xentropy psi v-u'!$I$11,'xentropy psi v-u'!$N$11,'xentropy psi v-u'!$S$11,'xentropy psi v-u'!$X$11,'xentropy psi v-u'!$AC$11)</c:f>
              <c:numCache>
                <c:formatCode>General</c:formatCode>
                <c:ptCount val="6"/>
                <c:pt idx="0">
                  <c:v>8.6892499999999984E-2</c:v>
                </c:pt>
                <c:pt idx="1">
                  <c:v>0.82227875000000017</c:v>
                </c:pt>
                <c:pt idx="2">
                  <c:v>0.36078375000000007</c:v>
                </c:pt>
                <c:pt idx="3">
                  <c:v>-0.44467624999999988</c:v>
                </c:pt>
                <c:pt idx="4">
                  <c:v>-0.81437475000000004</c:v>
                </c:pt>
                <c:pt idx="5">
                  <c:v>-0.90386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D9-4839-9F86-99D13E74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4"/>
        <c:axId val="1590353888"/>
        <c:axId val="1590356800"/>
      </c:barChart>
      <c:catAx>
        <c:axId val="1590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6800"/>
        <c:crosses val="autoZero"/>
        <c:auto val="1"/>
        <c:lblAlgn val="ctr"/>
        <c:lblOffset val="100"/>
        <c:noMultiLvlLbl val="0"/>
      </c:catAx>
      <c:valAx>
        <c:axId val="15903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difference (</a:t>
                </a:r>
                <a:r>
                  <a:rPr lang="en-US" sz="900" b="1" i="0" u="none" strike="noStrike" baseline="0">
                    <a:effectLst/>
                  </a:rPr>
                  <a:t>𝐽/(𝐾∙𝑚𝑜𝑙)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N891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('xentropy psi v-g'!$D$2,'xentropy psi v-g'!$I$2,'xentropy psi v-g'!$N$2,'xentropy psi v-g'!$S$2,'xentropy psi v-g'!$X$2,'xentropy psi v-g'!$AC$2)</c:f>
              <c:numCache>
                <c:formatCode>General</c:formatCode>
                <c:ptCount val="6"/>
                <c:pt idx="0">
                  <c:v>-1.8800700000000004</c:v>
                </c:pt>
                <c:pt idx="1">
                  <c:v>-2.6252599999999999</c:v>
                </c:pt>
                <c:pt idx="2">
                  <c:v>-2.25528</c:v>
                </c:pt>
                <c:pt idx="3">
                  <c:v>-1.66256</c:v>
                </c:pt>
                <c:pt idx="4">
                  <c:v>-1.2648999999999999</c:v>
                </c:pt>
                <c:pt idx="5">
                  <c:v>-1.10286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6-4284-AA69-4998379FD4CE}"/>
            </c:ext>
          </c:extLst>
        </c:ser>
        <c:ser>
          <c:idx val="1"/>
          <c:order val="1"/>
          <c:tx>
            <c:v>N1493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('xentropy psi v-g'!$D$3,'xentropy psi v-g'!$I$3,'xentropy psi v-g'!$N$3,'xentropy psi v-g'!$S$3,'xentropy psi v-g'!$X$3,'xentropy psi v-g'!$AC$3)</c:f>
              <c:numCache>
                <c:formatCode>General</c:formatCode>
                <c:ptCount val="6"/>
                <c:pt idx="0">
                  <c:v>-1.8218399999999999</c:v>
                </c:pt>
                <c:pt idx="1">
                  <c:v>-3.3557199999999998</c:v>
                </c:pt>
                <c:pt idx="2">
                  <c:v>-4.0975099999999998</c:v>
                </c:pt>
                <c:pt idx="3">
                  <c:v>-4.3367100000000001</c:v>
                </c:pt>
                <c:pt idx="4">
                  <c:v>-4.0865999999999998</c:v>
                </c:pt>
                <c:pt idx="5">
                  <c:v>-3.8182999999999998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6-4284-AA69-4998379FD4CE}"/>
            </c:ext>
          </c:extLst>
        </c:ser>
        <c:ser>
          <c:idx val="2"/>
          <c:order val="2"/>
          <c:tx>
            <c:v>N1506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('xentropy psi v-g'!$D$4,'xentropy psi v-g'!$I$4,'xentropy psi v-g'!$N$4,'xentropy psi v-g'!$S$4,'xentropy psi v-g'!$X$4,'xentropy psi v-g'!$AC$4)</c:f>
              <c:numCache>
                <c:formatCode>General</c:formatCode>
                <c:ptCount val="6"/>
                <c:pt idx="0">
                  <c:v>0.25614999999999988</c:v>
                </c:pt>
                <c:pt idx="1">
                  <c:v>0.32885999999999971</c:v>
                </c:pt>
                <c:pt idx="2">
                  <c:v>0.21455999999999964</c:v>
                </c:pt>
                <c:pt idx="3">
                  <c:v>-0.45378000000000007</c:v>
                </c:pt>
                <c:pt idx="4">
                  <c:v>-0.42519999999999936</c:v>
                </c:pt>
                <c:pt idx="5">
                  <c:v>-0.33706999999999976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6-4284-AA69-4998379FD4CE}"/>
            </c:ext>
          </c:extLst>
        </c:ser>
        <c:ser>
          <c:idx val="3"/>
          <c:order val="3"/>
          <c:tx>
            <c:v>N1829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('xentropy psi v-g'!$D$6,'xentropy psi v-g'!$I$6,'xentropy psi v-g'!$N$6,'xentropy psi v-g'!$S$6,'xentropy psi v-g'!$X$6,'xentropy psi v-g'!$AC$6)</c:f>
              <c:numCache>
                <c:formatCode>General</c:formatCode>
                <c:ptCount val="6"/>
                <c:pt idx="0">
                  <c:v>7.3454300000000003</c:v>
                </c:pt>
                <c:pt idx="1">
                  <c:v>7.9497599999999995</c:v>
                </c:pt>
                <c:pt idx="2">
                  <c:v>6.4412700000000003</c:v>
                </c:pt>
                <c:pt idx="3">
                  <c:v>4.0057</c:v>
                </c:pt>
                <c:pt idx="4">
                  <c:v>2.82823</c:v>
                </c:pt>
                <c:pt idx="5">
                  <c:v>2.3907400000000001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6-4284-AA69-4998379FD4CE}"/>
            </c:ext>
          </c:extLst>
        </c:ser>
        <c:ser>
          <c:idx val="4"/>
          <c:order val="4"/>
          <c:tx>
            <c:v>N1511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('xentropy psi v-g'!$D$5,'xentropy psi v-g'!$I$5,'xentropy psi v-g'!$N$5,'xentropy psi v-g'!$S$5,'xentropy psi v-g'!$X$5,'xentropy psi v-g'!$AC$5)</c:f>
              <c:numCache>
                <c:formatCode>General</c:formatCode>
                <c:ptCount val="6"/>
                <c:pt idx="0">
                  <c:v>1.6622199999999996</c:v>
                </c:pt>
                <c:pt idx="1">
                  <c:v>0.74454000000000065</c:v>
                </c:pt>
                <c:pt idx="2">
                  <c:v>6.6889999999999894E-2</c:v>
                </c:pt>
                <c:pt idx="3">
                  <c:v>-0.23287999999999975</c:v>
                </c:pt>
                <c:pt idx="4">
                  <c:v>-0.24481000000000019</c:v>
                </c:pt>
                <c:pt idx="5">
                  <c:v>-5.1180000000000447E-2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86-4284-AA69-4998379FD4CE}"/>
            </c:ext>
          </c:extLst>
        </c:ser>
        <c:ser>
          <c:idx val="5"/>
          <c:order val="5"/>
          <c:tx>
            <c:v>N1360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('xentropy psi v-g'!$D$7,'xentropy psi v-g'!$I$7,'xentropy psi v-g'!$N$7,'xentropy psi v-g'!$S$7,'xentropy psi v-g'!$X$7,'xentropy psi v-g'!$AC$7)</c:f>
              <c:numCache>
                <c:formatCode>General</c:formatCode>
                <c:ptCount val="6"/>
                <c:pt idx="0">
                  <c:v>2.90883</c:v>
                </c:pt>
                <c:pt idx="1">
                  <c:v>2.6672600000000002</c:v>
                </c:pt>
                <c:pt idx="2">
                  <c:v>1.88469</c:v>
                </c:pt>
                <c:pt idx="3">
                  <c:v>6.2640000000000029E-2</c:v>
                </c:pt>
                <c:pt idx="4">
                  <c:v>-0.46968999999999994</c:v>
                </c:pt>
                <c:pt idx="5">
                  <c:v>-0.32536999999999994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86-4284-AA69-4998379FD4CE}"/>
            </c:ext>
          </c:extLst>
        </c:ser>
        <c:ser>
          <c:idx val="6"/>
          <c:order val="6"/>
          <c:tx>
            <c:v>N1975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('xentropy psi v-g'!$D$8,'xentropy psi v-g'!$I$8,'xentropy psi v-g'!$N$8,'xentropy psi v-g'!$S$8,'xentropy psi v-g'!$X$8,'xentropy psi v-g'!$AC$8)</c:f>
              <c:numCache>
                <c:formatCode>General</c:formatCode>
                <c:ptCount val="6"/>
                <c:pt idx="0">
                  <c:v>-0.13996999999999993</c:v>
                </c:pt>
                <c:pt idx="1">
                  <c:v>0.53264000000000067</c:v>
                </c:pt>
                <c:pt idx="2">
                  <c:v>0.13275000000000059</c:v>
                </c:pt>
                <c:pt idx="3">
                  <c:v>9.4770000000000465E-2</c:v>
                </c:pt>
                <c:pt idx="4">
                  <c:v>7.6900000000001967E-3</c:v>
                </c:pt>
                <c:pt idx="5">
                  <c:v>-2.7169999999999916E-2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86-4284-AA69-4998379FD4CE}"/>
            </c:ext>
          </c:extLst>
        </c:ser>
        <c:ser>
          <c:idx val="7"/>
          <c:order val="7"/>
          <c:tx>
            <c:v>N2298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('xentropy psi v-g'!$D$9,'xentropy psi v-g'!$I$9,'xentropy psi v-g'!$N$9,'xentropy psi v-g'!$S$9,'xentropy psi v-g'!$X$9,'xentropy psi v-g'!$AC$9)</c:f>
              <c:numCache>
                <c:formatCode>General</c:formatCode>
                <c:ptCount val="6"/>
                <c:pt idx="0">
                  <c:v>1.3158299999999996</c:v>
                </c:pt>
                <c:pt idx="1">
                  <c:v>-1.4319200000000001</c:v>
                </c:pt>
                <c:pt idx="2">
                  <c:v>-1.6547299999999998</c:v>
                </c:pt>
                <c:pt idx="3">
                  <c:v>-2.1822300000000001</c:v>
                </c:pt>
                <c:pt idx="4">
                  <c:v>-2.8437480000000002</c:v>
                </c:pt>
                <c:pt idx="5">
                  <c:v>-3.1989100000000001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86-4284-AA69-4998379F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64864"/>
        <c:axId val="1027257792"/>
      </c:lineChart>
      <c:catAx>
        <c:axId val="10272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57792"/>
        <c:crosses val="autoZero"/>
        <c:auto val="1"/>
        <c:lblAlgn val="ctr"/>
        <c:lblOffset val="100"/>
        <c:noMultiLvlLbl val="0"/>
      </c:catAx>
      <c:valAx>
        <c:axId val="10272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ψ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-angle e</a:t>
            </a:r>
            <a:r>
              <a:rPr lang="en-US"/>
              <a:t>ntropy difference (environment)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6-4F40-AE17-7BA4C300289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6-4F40-AE17-7BA4C300289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6-4F40-AE17-7BA4C300289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46-4F40-AE17-7BA4C3002893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46-4F40-AE17-7BA4C3002893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46-4F40-AE17-7BA4C3002893}"/>
              </c:ext>
            </c:extLst>
          </c:dPt>
          <c:cat>
            <c:strRef>
              <c:f>'xentropy psi v-g'!$R$13:$R$18</c:f>
              <c:strCache>
                <c:ptCount val="3"/>
                <c:pt idx="1">
                  <c:v>total entropy</c:v>
                </c:pt>
                <c:pt idx="2">
                  <c:v>stdev</c:v>
                </c:pt>
              </c:strCache>
            </c:strRef>
          </c:cat>
          <c:val>
            <c:numRef>
              <c:f>('xentropy psi v-g'!$D$11,'xentropy psi v-g'!$I$11,'xentropy psi v-g'!$N$11,'xentropy psi v-g'!$S$11,'xentropy psi v-g'!$X$11,'xentropy psi v-g'!$AC$11)</c:f>
              <c:numCache>
                <c:formatCode>General</c:formatCode>
                <c:ptCount val="6"/>
                <c:pt idx="0">
                  <c:v>1.2058225</c:v>
                </c:pt>
                <c:pt idx="1">
                  <c:v>0.60127000000000019</c:v>
                </c:pt>
                <c:pt idx="2">
                  <c:v>9.1580000000000106E-2</c:v>
                </c:pt>
                <c:pt idx="3">
                  <c:v>-0.58813124999999999</c:v>
                </c:pt>
                <c:pt idx="4">
                  <c:v>-0.81237849999999989</c:v>
                </c:pt>
                <c:pt idx="5">
                  <c:v>-0.80876499999999996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46-4F40-AE17-7BA4C300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4"/>
        <c:axId val="1590353888"/>
        <c:axId val="1590356800"/>
      </c:barChart>
      <c:catAx>
        <c:axId val="1590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6800"/>
        <c:crosses val="autoZero"/>
        <c:auto val="1"/>
        <c:lblAlgn val="ctr"/>
        <c:lblOffset val="100"/>
        <c:noMultiLvlLbl val="0"/>
      </c:catAx>
      <c:valAx>
        <c:axId val="15903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difference (</a:t>
                </a:r>
                <a:r>
                  <a:rPr lang="en-US" sz="900" b="1" i="0" u="none" strike="noStrike" baseline="0">
                    <a:effectLst/>
                  </a:rPr>
                  <a:t>𝐽/(</a:t>
                </a:r>
                <a:r>
                  <a:rPr lang="en-US" sz="900" b="1" i="1" u="none" strike="noStrike" baseline="0">
                    <a:effectLst/>
                  </a:rPr>
                  <a:t>mol∙K</a:t>
                </a:r>
                <a:r>
                  <a:rPr lang="en-US" sz="900" b="1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Rigidity by atom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7171296296296296"/>
          <c:w val="0.83651618547681539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H1N1-2009-gly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flexome!$A$4:$A$13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flexome!$C$4:$C$9</c:f>
              <c:numCache>
                <c:formatCode>General</c:formatCode>
                <c:ptCount val="6"/>
                <c:pt idx="0">
                  <c:v>15218</c:v>
                </c:pt>
                <c:pt idx="1">
                  <c:v>12745</c:v>
                </c:pt>
                <c:pt idx="2">
                  <c:v>7727</c:v>
                </c:pt>
                <c:pt idx="3">
                  <c:v>2590</c:v>
                </c:pt>
                <c:pt idx="4">
                  <c:v>257</c:v>
                </c:pt>
                <c:pt idx="5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A-4BC0-9818-A98E9555BD0C}"/>
            </c:ext>
          </c:extLst>
        </c:ser>
        <c:ser>
          <c:idx val="1"/>
          <c:order val="1"/>
          <c:tx>
            <c:v>H1N1-2009-ungly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flexome!$A$4:$A$13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flexome!$D$4:$D$9</c:f>
              <c:numCache>
                <c:formatCode>General</c:formatCode>
                <c:ptCount val="6"/>
                <c:pt idx="0">
                  <c:v>15875</c:v>
                </c:pt>
                <c:pt idx="1">
                  <c:v>14479</c:v>
                </c:pt>
                <c:pt idx="2">
                  <c:v>3174</c:v>
                </c:pt>
                <c:pt idx="3">
                  <c:v>1762</c:v>
                </c:pt>
                <c:pt idx="4">
                  <c:v>842</c:v>
                </c:pt>
                <c:pt idx="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A-4BC0-9818-A98E9555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436095"/>
        <c:axId val="1999432351"/>
      </c:lineChart>
      <c:catAx>
        <c:axId val="199943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 off (kcal/mol)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32351"/>
        <c:crosses val="autoZero"/>
        <c:auto val="1"/>
        <c:lblAlgn val="ctr"/>
        <c:lblOffset val="100"/>
        <c:noMultiLvlLbl val="0"/>
      </c:catAx>
      <c:valAx>
        <c:axId val="199943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RC1 (number of atoms)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Rigidity by 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α-</a:t>
            </a:r>
            <a:r>
              <a:rPr lang="en-US" b="1" baseline="0">
                <a:solidFill>
                  <a:schemeClr val="tx1"/>
                </a:solidFill>
              </a:rPr>
              <a:t>carbon, 0 ns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4884886264216974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2009-H1N1-gly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flexome!$A$4:$A$13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(flexome!$F$18,flexome!$F$24,flexome!$F$30,flexome!$F$36,flexome!$F$42,flexome!$F$48,flexome!$F$54,flexome!$F$60,flexome!$F$66,flexome!$F$72)</c:f>
              <c:numCache>
                <c:formatCode>General</c:formatCode>
                <c:ptCount val="10"/>
                <c:pt idx="0">
                  <c:v>1324</c:v>
                </c:pt>
                <c:pt idx="1">
                  <c:v>1084</c:v>
                </c:pt>
                <c:pt idx="2">
                  <c:v>950</c:v>
                </c:pt>
                <c:pt idx="3">
                  <c:v>200</c:v>
                </c:pt>
                <c:pt idx="4">
                  <c:v>173</c:v>
                </c:pt>
                <c:pt idx="5">
                  <c:v>95</c:v>
                </c:pt>
                <c:pt idx="6">
                  <c:v>26</c:v>
                </c:pt>
                <c:pt idx="7">
                  <c:v>29</c:v>
                </c:pt>
                <c:pt idx="8">
                  <c:v>15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5-433E-A7CE-AC4A18BA12F6}"/>
            </c:ext>
          </c:extLst>
        </c:ser>
        <c:ser>
          <c:idx val="1"/>
          <c:order val="1"/>
          <c:tx>
            <c:v>2009-H1N1-ungly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flexome!$A$4:$A$13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(flexome!$K$18,flexome!$K$24,flexome!$K$30,flexome!$K$36,flexome!$K$42,flexome!$K$48,flexome!$K$54,flexome!$K$60,flexome!$K$66,flexome!$K$72)</c:f>
              <c:numCache>
                <c:formatCode>General</c:formatCode>
                <c:ptCount val="10"/>
                <c:pt idx="0">
                  <c:v>1330</c:v>
                </c:pt>
                <c:pt idx="1">
                  <c:v>1078</c:v>
                </c:pt>
                <c:pt idx="2">
                  <c:v>977</c:v>
                </c:pt>
                <c:pt idx="3">
                  <c:v>275</c:v>
                </c:pt>
                <c:pt idx="4">
                  <c:v>173</c:v>
                </c:pt>
                <c:pt idx="5">
                  <c:v>95</c:v>
                </c:pt>
                <c:pt idx="6">
                  <c:v>27</c:v>
                </c:pt>
                <c:pt idx="7">
                  <c:v>33</c:v>
                </c:pt>
                <c:pt idx="8">
                  <c:v>15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5-433E-A7CE-AC4A18BA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394879"/>
        <c:axId val="2001396543"/>
      </c:lineChart>
      <c:catAx>
        <c:axId val="20013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cut off (kcal/mol)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6543"/>
        <c:crosses val="autoZero"/>
        <c:auto val="1"/>
        <c:lblAlgn val="ctr"/>
        <c:lblOffset val="100"/>
        <c:noMultiLvlLbl val="0"/>
      </c:catAx>
      <c:valAx>
        <c:axId val="200139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RC1 (number of </a:t>
                </a:r>
                <a:r>
                  <a:rPr lang="en-US" sz="1000" b="1" i="0" u="none" strike="noStrike" baseline="0">
                    <a:effectLst/>
                  </a:rPr>
                  <a:t>α-</a:t>
                </a:r>
                <a:r>
                  <a:rPr lang="en-US" b="1" baseline="0">
                    <a:solidFill>
                      <a:schemeClr val="tx1"/>
                    </a:solidFill>
                  </a:rPr>
                  <a:t>carbons</a:t>
                </a:r>
                <a:r>
                  <a:rPr lang="en-US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Rigidity by 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α-</a:t>
            </a:r>
            <a:r>
              <a:rPr lang="en-US" b="1" baseline="0">
                <a:solidFill>
                  <a:schemeClr val="tx1"/>
                </a:solidFill>
              </a:rPr>
              <a:t>carbon, averaged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4884886264216974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2009-H1N1-gly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flexome!$A$4:$A$13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flexome!$N$18:$N$27</c:f>
              <c:numCache>
                <c:formatCode>General</c:formatCode>
                <c:ptCount val="10"/>
                <c:pt idx="0">
                  <c:v>1231.5333333333333</c:v>
                </c:pt>
                <c:pt idx="1">
                  <c:v>1009.5666666666666</c:v>
                </c:pt>
                <c:pt idx="2">
                  <c:v>393.86666666666667</c:v>
                </c:pt>
                <c:pt idx="3">
                  <c:v>111.30000000000003</c:v>
                </c:pt>
                <c:pt idx="4">
                  <c:v>52.933333333333337</c:v>
                </c:pt>
                <c:pt idx="5">
                  <c:v>36.533333333333331</c:v>
                </c:pt>
                <c:pt idx="6">
                  <c:v>23.06666666666667</c:v>
                </c:pt>
                <c:pt idx="7">
                  <c:v>17.700000000000003</c:v>
                </c:pt>
                <c:pt idx="8">
                  <c:v>12.3</c:v>
                </c:pt>
                <c:pt idx="9">
                  <c:v>8.4333333333333336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F-4844-A98C-A840C91E840A}"/>
            </c:ext>
          </c:extLst>
        </c:ser>
        <c:ser>
          <c:idx val="1"/>
          <c:order val="1"/>
          <c:tx>
            <c:v>2009-H1N1-ungly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flexome!$A$4:$A$13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flexome!$R$18:$R$27</c:f>
              <c:numCache>
                <c:formatCode>General</c:formatCode>
                <c:ptCount val="10"/>
                <c:pt idx="0">
                  <c:v>1219.7666666666669</c:v>
                </c:pt>
                <c:pt idx="1">
                  <c:v>882.5</c:v>
                </c:pt>
                <c:pt idx="2">
                  <c:v>373.06666666666672</c:v>
                </c:pt>
                <c:pt idx="3">
                  <c:v>113.56666666666665</c:v>
                </c:pt>
                <c:pt idx="4">
                  <c:v>54.266666666666673</c:v>
                </c:pt>
                <c:pt idx="5">
                  <c:v>39.56666666666667</c:v>
                </c:pt>
                <c:pt idx="6">
                  <c:v>24.666666666666668</c:v>
                </c:pt>
                <c:pt idx="7">
                  <c:v>18.5</c:v>
                </c:pt>
                <c:pt idx="8">
                  <c:v>12.333333333333332</c:v>
                </c:pt>
                <c:pt idx="9">
                  <c:v>7.5000000000000018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F-4844-A98C-A840C91E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394879"/>
        <c:axId val="2001396543"/>
      </c:lineChart>
      <c:catAx>
        <c:axId val="20013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cut off (kcal/mol)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6543"/>
        <c:crosses val="autoZero"/>
        <c:auto val="1"/>
        <c:lblAlgn val="ctr"/>
        <c:lblOffset val="100"/>
        <c:noMultiLvlLbl val="0"/>
      </c:catAx>
      <c:valAx>
        <c:axId val="200139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RC1 (number of </a:t>
                </a:r>
                <a:r>
                  <a:rPr lang="en-US" sz="1000" b="1" i="0" u="none" strike="noStrike" baseline="0">
                    <a:effectLst/>
                  </a:rPr>
                  <a:t>α-</a:t>
                </a:r>
                <a:r>
                  <a:rPr lang="en-US" b="1" baseline="0">
                    <a:solidFill>
                      <a:schemeClr val="tx1"/>
                    </a:solidFill>
                  </a:rPr>
                  <a:t>carbons</a:t>
                </a:r>
                <a:r>
                  <a:rPr lang="en-US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Clusters as a percentage of total frames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4884886264216974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2009-H1N1-ungly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clustering!$H$19:$H$24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2.8633500274837928E-3</c:v>
                  </c:pt>
                  <c:pt idx="2">
                    <c:v>1.915149146209693E-2</c:v>
                  </c:pt>
                  <c:pt idx="3">
                    <c:v>1.2185744205024326E-2</c:v>
                  </c:pt>
                  <c:pt idx="4">
                    <c:v>7.588665415166616E-3</c:v>
                  </c:pt>
                  <c:pt idx="5">
                    <c:v>4.4622306832078707E-3</c:v>
                  </c:pt>
                </c:numCache>
              </c:numRef>
            </c:plus>
            <c:minus>
              <c:numRef>
                <c:f>clustering!$H$19:$H$24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2.8633500274837928E-3</c:v>
                  </c:pt>
                  <c:pt idx="2">
                    <c:v>1.915149146209693E-2</c:v>
                  </c:pt>
                  <c:pt idx="3">
                    <c:v>1.2185744205024326E-2</c:v>
                  </c:pt>
                  <c:pt idx="4">
                    <c:v>7.588665415166616E-3</c:v>
                  </c:pt>
                  <c:pt idx="5">
                    <c:v>4.4622306832078707E-3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clustering!$A$19:$A$24</c:f>
              <c:numCache>
                <c:formatCode>General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</c:numCache>
            </c:numRef>
          </c:cat>
          <c:val>
            <c:numRef>
              <c:f>clustering!$G$19:$G$24</c:f>
              <c:numCache>
                <c:formatCode>0%</c:formatCode>
                <c:ptCount val="6"/>
                <c:pt idx="0">
                  <c:v>1</c:v>
                </c:pt>
                <c:pt idx="1">
                  <c:v>0.99373379592885702</c:v>
                </c:pt>
                <c:pt idx="2">
                  <c:v>0.3788445694157842</c:v>
                </c:pt>
                <c:pt idx="3">
                  <c:v>0.16278524834274399</c:v>
                </c:pt>
                <c:pt idx="4">
                  <c:v>8.1324595417885517E-2</c:v>
                </c:pt>
                <c:pt idx="5">
                  <c:v>4.5700204842135494E-2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E1B-95E9-DE2450BF0F28}"/>
            </c:ext>
          </c:extLst>
        </c:ser>
        <c:ser>
          <c:idx val="1"/>
          <c:order val="1"/>
          <c:tx>
            <c:v>2009-H1N1-gly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clustering!$P$19:$P$24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1.0082826210782934E-2</c:v>
                  </c:pt>
                  <c:pt idx="2">
                    <c:v>2.5559116132154634E-2</c:v>
                  </c:pt>
                  <c:pt idx="3">
                    <c:v>1.3055147980568014E-2</c:v>
                  </c:pt>
                  <c:pt idx="4">
                    <c:v>7.939311439346829E-3</c:v>
                  </c:pt>
                  <c:pt idx="5">
                    <c:v>5.0129903826339837E-3</c:v>
                  </c:pt>
                </c:numCache>
              </c:numRef>
            </c:plus>
            <c:minus>
              <c:numRef>
                <c:f>clustering!$P$19:$P$24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1.0082826210782934E-2</c:v>
                  </c:pt>
                  <c:pt idx="2">
                    <c:v>2.5559116132154634E-2</c:v>
                  </c:pt>
                  <c:pt idx="3">
                    <c:v>1.3055147980568014E-2</c:v>
                  </c:pt>
                  <c:pt idx="4">
                    <c:v>7.939311439346829E-3</c:v>
                  </c:pt>
                  <c:pt idx="5">
                    <c:v>5.0129903826339837E-3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clustering!$A$19:$A$24</c:f>
              <c:numCache>
                <c:formatCode>General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</c:numCache>
            </c:numRef>
          </c:cat>
          <c:val>
            <c:numRef>
              <c:f>clustering!$O$19:$O$24</c:f>
              <c:numCache>
                <c:formatCode>0%</c:formatCode>
                <c:ptCount val="6"/>
                <c:pt idx="0">
                  <c:v>1</c:v>
                </c:pt>
                <c:pt idx="1">
                  <c:v>0.98192702782376018</c:v>
                </c:pt>
                <c:pt idx="2">
                  <c:v>0.33374150585425216</c:v>
                </c:pt>
                <c:pt idx="3">
                  <c:v>0.14214985978518033</c:v>
                </c:pt>
                <c:pt idx="4">
                  <c:v>7.0114968593392141E-2</c:v>
                </c:pt>
                <c:pt idx="5">
                  <c:v>3.8980475747749384E-2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4-4E1B-95E9-DE2450BF0F28}"/>
            </c:ext>
          </c:extLst>
        </c:ser>
        <c:ser>
          <c:idx val="2"/>
          <c:order val="2"/>
          <c:tx>
            <c:v>2009-H1N1-vir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clustering!$A$19:$A$24</c:f>
              <c:numCache>
                <c:formatCode>General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</c:numCache>
            </c:numRef>
          </c:cat>
          <c:val>
            <c:numRef>
              <c:f>clustering!$H$11:$H$16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0.99564566607701732</c:v>
                </c:pt>
                <c:pt idx="3">
                  <c:v>0.71002857531636954</c:v>
                </c:pt>
                <c:pt idx="4">
                  <c:v>0.30221798884201934</c:v>
                </c:pt>
                <c:pt idx="5">
                  <c:v>0.15947747992924208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4-4E1B-95E9-DE2450BF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394879"/>
        <c:axId val="2001396543"/>
      </c:lineChart>
      <c:catAx>
        <c:axId val="20013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cut off (</a:t>
                </a:r>
                <a:r>
                  <a:rPr lang="en-US" sz="1000" b="1" i="0" u="none" strike="noStrike" baseline="0">
                    <a:effectLst/>
                  </a:rPr>
                  <a:t>Å</a:t>
                </a:r>
                <a:r>
                  <a:rPr lang="en-US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6543"/>
        <c:crosses val="autoZero"/>
        <c:auto val="1"/>
        <c:lblAlgn val="ctr"/>
        <c:lblOffset val="100"/>
        <c:noMultiLvlLbl val="0"/>
      </c:catAx>
      <c:valAx>
        <c:axId val="200139654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clusters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48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N891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(packman!$D$2,packman!$I$2,packman!$N$2,packman!$S$2,packman!$X$2,packman!$AC$2)</c:f>
              <c:numCache>
                <c:formatCode>General</c:formatCode>
                <c:ptCount val="6"/>
                <c:pt idx="0">
                  <c:v>0.39717000000000091</c:v>
                </c:pt>
                <c:pt idx="1">
                  <c:v>0.34409000000000134</c:v>
                </c:pt>
                <c:pt idx="2">
                  <c:v>0.34181999999999846</c:v>
                </c:pt>
                <c:pt idx="3">
                  <c:v>0.22527000000000008</c:v>
                </c:pt>
                <c:pt idx="4">
                  <c:v>0.16327000000000069</c:v>
                </c:pt>
                <c:pt idx="5">
                  <c:v>0.14948999999999835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A-4C2C-8A98-B7A95755DD9B}"/>
            </c:ext>
          </c:extLst>
        </c:ser>
        <c:ser>
          <c:idx val="1"/>
          <c:order val="1"/>
          <c:tx>
            <c:v>N1493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(packman!$D$3,packman!$I$3,packman!$N$3,packman!$S$3,packman!$X$3,packman!$AC$3)</c:f>
              <c:numCache>
                <c:formatCode>General</c:formatCode>
                <c:ptCount val="6"/>
                <c:pt idx="0">
                  <c:v>0.56330999999999953</c:v>
                </c:pt>
                <c:pt idx="1">
                  <c:v>0.19810999999999979</c:v>
                </c:pt>
                <c:pt idx="2">
                  <c:v>0.14449000000000112</c:v>
                </c:pt>
                <c:pt idx="3">
                  <c:v>0.13336000000000148</c:v>
                </c:pt>
                <c:pt idx="4">
                  <c:v>8.0269999999998731E-2</c:v>
                </c:pt>
                <c:pt idx="5">
                  <c:v>6.9840000000001012E-2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A-4C2C-8A98-B7A95755DD9B}"/>
            </c:ext>
          </c:extLst>
        </c:ser>
        <c:ser>
          <c:idx val="2"/>
          <c:order val="2"/>
          <c:tx>
            <c:v>N1506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(packman!$D$4,packman!$I$4,packman!$N$4,packman!$S$4,packman!$X$4,packman!$AC$4)</c:f>
              <c:numCache>
                <c:formatCode>General</c:formatCode>
                <c:ptCount val="6"/>
                <c:pt idx="0">
                  <c:v>0.7255900000000004</c:v>
                </c:pt>
                <c:pt idx="1">
                  <c:v>0.39663000000000004</c:v>
                </c:pt>
                <c:pt idx="2">
                  <c:v>0.26049000000000078</c:v>
                </c:pt>
                <c:pt idx="3">
                  <c:v>0.21835000000000093</c:v>
                </c:pt>
                <c:pt idx="4">
                  <c:v>0.27066000000000123</c:v>
                </c:pt>
                <c:pt idx="5">
                  <c:v>0.29462999999999973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A-4C2C-8A98-B7A95755DD9B}"/>
            </c:ext>
          </c:extLst>
        </c:ser>
        <c:ser>
          <c:idx val="3"/>
          <c:order val="3"/>
          <c:tx>
            <c:v>N1829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(packman!$D$6,packman!$I$6,packman!$N$6,packman!$S$6,packman!$X$6,packman!$AC$6)</c:f>
              <c:numCache>
                <c:formatCode>General</c:formatCode>
                <c:ptCount val="6"/>
                <c:pt idx="0">
                  <c:v>0.15054999999999907</c:v>
                </c:pt>
                <c:pt idx="1">
                  <c:v>-2.3550000000000182E-2</c:v>
                </c:pt>
                <c:pt idx="2">
                  <c:v>-1.527999999999885E-2</c:v>
                </c:pt>
                <c:pt idx="3">
                  <c:v>-6.130000000000102E-2</c:v>
                </c:pt>
                <c:pt idx="4">
                  <c:v>-6.3589999999999591E-2</c:v>
                </c:pt>
                <c:pt idx="5">
                  <c:v>-5.9969999999999857E-2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A-4C2C-8A98-B7A95755DD9B}"/>
            </c:ext>
          </c:extLst>
        </c:ser>
        <c:ser>
          <c:idx val="4"/>
          <c:order val="4"/>
          <c:tx>
            <c:v>N1511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(packman!$D$5,packman!$I$5,packman!$N$5,packman!$S$5,packman!$X$5,packman!$AC$5)</c:f>
              <c:numCache>
                <c:formatCode>General</c:formatCode>
                <c:ptCount val="6"/>
                <c:pt idx="0">
                  <c:v>0.92187000000000019</c:v>
                </c:pt>
                <c:pt idx="1">
                  <c:v>0.62554000000000087</c:v>
                </c:pt>
                <c:pt idx="2">
                  <c:v>0.46740000000000137</c:v>
                </c:pt>
                <c:pt idx="3">
                  <c:v>0.35796000000000028</c:v>
                </c:pt>
                <c:pt idx="4">
                  <c:v>0.25760999999999967</c:v>
                </c:pt>
                <c:pt idx="5">
                  <c:v>0.32169999999999987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A-4C2C-8A98-B7A95755DD9B}"/>
            </c:ext>
          </c:extLst>
        </c:ser>
        <c:ser>
          <c:idx val="5"/>
          <c:order val="5"/>
          <c:tx>
            <c:v>N1360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(packman!$D$7,packman!$I$7,packman!$N$7,packman!$S$7,packman!$X$7,packman!$AC$7)</c:f>
              <c:numCache>
                <c:formatCode>General</c:formatCode>
                <c:ptCount val="6"/>
                <c:pt idx="0">
                  <c:v>0.25302000000000113</c:v>
                </c:pt>
                <c:pt idx="1">
                  <c:v>0.1773100000000003</c:v>
                </c:pt>
                <c:pt idx="2">
                  <c:v>0.18572999999999951</c:v>
                </c:pt>
                <c:pt idx="3">
                  <c:v>0.1182300000000005</c:v>
                </c:pt>
                <c:pt idx="4">
                  <c:v>0.10010999999999903</c:v>
                </c:pt>
                <c:pt idx="5">
                  <c:v>6.9880000000001274E-2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EA-4C2C-8A98-B7A95755DD9B}"/>
            </c:ext>
          </c:extLst>
        </c:ser>
        <c:ser>
          <c:idx val="6"/>
          <c:order val="6"/>
          <c:tx>
            <c:v>N1975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(packman!$D$8,packman!$I$8,packman!$N$8,packman!$S$8,packman!$X$8,packman!$AC$8)</c:f>
              <c:numCache>
                <c:formatCode>General</c:formatCode>
                <c:ptCount val="6"/>
                <c:pt idx="0">
                  <c:v>0.77187999999999946</c:v>
                </c:pt>
                <c:pt idx="1">
                  <c:v>0.23767000000000138</c:v>
                </c:pt>
                <c:pt idx="2">
                  <c:v>0.1428799999999999</c:v>
                </c:pt>
                <c:pt idx="3">
                  <c:v>0.15159000000000056</c:v>
                </c:pt>
                <c:pt idx="4">
                  <c:v>0.14996000000000009</c:v>
                </c:pt>
                <c:pt idx="5">
                  <c:v>0.12146000000000079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EA-4C2C-8A98-B7A95755DD9B}"/>
            </c:ext>
          </c:extLst>
        </c:ser>
        <c:ser>
          <c:idx val="7"/>
          <c:order val="7"/>
          <c:tx>
            <c:v>N2298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(packman!$D$9,packman!$I$9,packman!$N$9,packman!$S$9,packman!$X$9,packman!$AC$9)</c:f>
              <c:numCache>
                <c:formatCode>General</c:formatCode>
                <c:ptCount val="6"/>
                <c:pt idx="0">
                  <c:v>0.39433999999999969</c:v>
                </c:pt>
                <c:pt idx="1">
                  <c:v>0.31297999999999959</c:v>
                </c:pt>
                <c:pt idx="2">
                  <c:v>0.21753999999999962</c:v>
                </c:pt>
                <c:pt idx="3">
                  <c:v>0.15041000000000082</c:v>
                </c:pt>
                <c:pt idx="4">
                  <c:v>0.11902000000000079</c:v>
                </c:pt>
                <c:pt idx="5">
                  <c:v>9.5639999999999503E-2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EA-4C2C-8A98-B7A95755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64864"/>
        <c:axId val="1027257792"/>
      </c:lineChart>
      <c:catAx>
        <c:axId val="10272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57792"/>
        <c:crosses val="autoZero"/>
        <c:auto val="1"/>
        <c:lblAlgn val="ctr"/>
        <c:lblOffset val="100"/>
        <c:noMultiLvlLbl val="0"/>
      </c:catAx>
      <c:valAx>
        <c:axId val="10272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Packing</a:t>
            </a:r>
            <a:r>
              <a:rPr lang="en-US" baseline="0"/>
              <a:t> e</a:t>
            </a:r>
            <a:r>
              <a:rPr lang="en-US"/>
              <a:t>ntropy difference from sequon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A-40FC-8F6F-C6531D57CDEC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A-40FC-8F6F-C6531D57CDEC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A-40FC-8F6F-C6531D57CDEC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EA-40FC-8F6F-C6531D57CDEC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EA-40FC-8F6F-C6531D57CDEC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EA-40FC-8F6F-C6531D57CDEC}"/>
              </c:ext>
            </c:extLst>
          </c:dPt>
          <c:cat>
            <c:strRef>
              <c:f>packman!$R$13:$R$18</c:f>
              <c:strCache>
                <c:ptCount val="6"/>
                <c:pt idx="0">
                  <c:v>n</c:v>
                </c:pt>
                <c:pt idx="1">
                  <c:v>n ± 1</c:v>
                </c:pt>
                <c:pt idx="2">
                  <c:v>n ± 2</c:v>
                </c:pt>
                <c:pt idx="3">
                  <c:v>n ± 3</c:v>
                </c:pt>
                <c:pt idx="4">
                  <c:v>n ± 4</c:v>
                </c:pt>
                <c:pt idx="5">
                  <c:v>n ± 5</c:v>
                </c:pt>
              </c:strCache>
            </c:strRef>
          </c:cat>
          <c:val>
            <c:numRef>
              <c:f>(packman!$D$11,packman!$I$11,packman!$N$11,packman!$S$11,packman!$X$11,packman!$AC$11)</c:f>
              <c:numCache>
                <c:formatCode>General</c:formatCode>
                <c:ptCount val="6"/>
                <c:pt idx="0">
                  <c:v>0.52221625000000005</c:v>
                </c:pt>
                <c:pt idx="1">
                  <c:v>0.28359750000000039</c:v>
                </c:pt>
                <c:pt idx="2">
                  <c:v>0.21813375000000024</c:v>
                </c:pt>
                <c:pt idx="3">
                  <c:v>0.16173375000000045</c:v>
                </c:pt>
                <c:pt idx="4">
                  <c:v>0.13466375000000008</c:v>
                </c:pt>
                <c:pt idx="5">
                  <c:v>0.13283375000000008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E-4FFE-9007-C306FC60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4"/>
        <c:axId val="1590353888"/>
        <c:axId val="1590356800"/>
      </c:barChart>
      <c:catAx>
        <c:axId val="1590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6800"/>
        <c:crosses val="autoZero"/>
        <c:auto val="1"/>
        <c:lblAlgn val="ctr"/>
        <c:lblOffset val="100"/>
        <c:noMultiLvlLbl val="0"/>
      </c:catAx>
      <c:valAx>
        <c:axId val="15903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difference (</a:t>
                </a:r>
                <a:r>
                  <a:rPr lang="en-US" sz="900" b="1" i="0" u="none" strike="noStrike" baseline="0">
                    <a:effectLst/>
                  </a:rPr>
                  <a:t>𝐽/(</a:t>
                </a:r>
                <a:r>
                  <a:rPr lang="en-US" sz="900" b="1" i="1" u="none" strike="noStrike" baseline="0">
                    <a:effectLst/>
                  </a:rPr>
                  <a:t>mol∙K</a:t>
                </a:r>
                <a:r>
                  <a:rPr lang="en-US" sz="900" b="1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N891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('xentropy phi u-g'!$D$2,'xentropy phi u-g'!$I$2,'xentropy phi u-g'!$N$2,'xentropy phi u-g'!$S$2,'xentropy phi u-g'!$X$2,'xentropy phi u-g'!$AC$2)</c:f>
              <c:numCache>
                <c:formatCode>General</c:formatCode>
                <c:ptCount val="6"/>
                <c:pt idx="0">
                  <c:v>0.83939000000000075</c:v>
                </c:pt>
                <c:pt idx="1">
                  <c:v>-0.25983999999999963</c:v>
                </c:pt>
                <c:pt idx="2">
                  <c:v>-0.20979999999999954</c:v>
                </c:pt>
                <c:pt idx="3">
                  <c:v>0.35309000000000035</c:v>
                </c:pt>
                <c:pt idx="4">
                  <c:v>0.64643999999999968</c:v>
                </c:pt>
                <c:pt idx="5">
                  <c:v>0.79859000000000013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F-443B-8353-7777369AD441}"/>
            </c:ext>
          </c:extLst>
        </c:ser>
        <c:ser>
          <c:idx val="1"/>
          <c:order val="1"/>
          <c:tx>
            <c:v>N1493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('xentropy phi u-g'!$D$3,'xentropy phi u-g'!$I$3,'xentropy phi u-g'!$N$3,'xentropy phi u-g'!$S$3,'xentropy phi u-g'!$X$3,'xentropy phi u-g'!$AC$3)</c:f>
              <c:numCache>
                <c:formatCode>General</c:formatCode>
                <c:ptCount val="6"/>
                <c:pt idx="0">
                  <c:v>-1.3853699999999995</c:v>
                </c:pt>
                <c:pt idx="1">
                  <c:v>-2.7289499999999998</c:v>
                </c:pt>
                <c:pt idx="2">
                  <c:v>-2.5651600000000001</c:v>
                </c:pt>
                <c:pt idx="3">
                  <c:v>-1.8970799999999999</c:v>
                </c:pt>
                <c:pt idx="4">
                  <c:v>-1.4877099999999999</c:v>
                </c:pt>
                <c:pt idx="5">
                  <c:v>-1.3338700000000001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F-443B-8353-7777369AD441}"/>
            </c:ext>
          </c:extLst>
        </c:ser>
        <c:ser>
          <c:idx val="2"/>
          <c:order val="2"/>
          <c:tx>
            <c:v>N1506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('xentropy phi u-g'!$D$4,'xentropy phi u-g'!$I$4,'xentropy phi u-g'!$N$4,'xentropy phi u-g'!$S$4,'xentropy phi u-g'!$X$4,'xentropy phi u-g'!$AC$4)</c:f>
              <c:numCache>
                <c:formatCode>General</c:formatCode>
                <c:ptCount val="6"/>
                <c:pt idx="0">
                  <c:v>0.52547999999999995</c:v>
                </c:pt>
                <c:pt idx="1">
                  <c:v>0.75164999999999971</c:v>
                </c:pt>
                <c:pt idx="2">
                  <c:v>0.69097000000000008</c:v>
                </c:pt>
                <c:pt idx="3">
                  <c:v>0.78415999999999997</c:v>
                </c:pt>
                <c:pt idx="4">
                  <c:v>0.69966999999999935</c:v>
                </c:pt>
                <c:pt idx="5">
                  <c:v>0.7660499999999999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F-443B-8353-7777369AD441}"/>
            </c:ext>
          </c:extLst>
        </c:ser>
        <c:ser>
          <c:idx val="3"/>
          <c:order val="3"/>
          <c:tx>
            <c:v>N1829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('xentropy phi u-g'!$D$6,'xentropy phi u-g'!$I$6,'xentropy phi u-g'!$N$6,'xentropy phi u-g'!$S$6,'xentropy phi u-g'!$X$6,'xentropy phi u-g'!$AC$6)</c:f>
              <c:numCache>
                <c:formatCode>General</c:formatCode>
                <c:ptCount val="6"/>
                <c:pt idx="0">
                  <c:v>3.1638000000000002</c:v>
                </c:pt>
                <c:pt idx="1">
                  <c:v>2.6951600000000004</c:v>
                </c:pt>
                <c:pt idx="2">
                  <c:v>2.1059700000000001</c:v>
                </c:pt>
                <c:pt idx="3">
                  <c:v>1.6942500000000003</c:v>
                </c:pt>
                <c:pt idx="4">
                  <c:v>1.71404</c:v>
                </c:pt>
                <c:pt idx="5">
                  <c:v>1.6709300000000002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F-443B-8353-7777369AD441}"/>
            </c:ext>
          </c:extLst>
        </c:ser>
        <c:ser>
          <c:idx val="4"/>
          <c:order val="4"/>
          <c:tx>
            <c:v>N1511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('xentropy phi u-g'!$D$5,'xentropy phi u-g'!$I$5,'xentropy phi u-g'!$N$5,'xentropy phi u-g'!$S$5,'xentropy phi u-g'!$X$5,'xentropy phi u-g'!$AC$5)</c:f>
              <c:numCache>
                <c:formatCode>General</c:formatCode>
                <c:ptCount val="6"/>
                <c:pt idx="0">
                  <c:v>2.3844000000000003</c:v>
                </c:pt>
                <c:pt idx="1">
                  <c:v>1.25366</c:v>
                </c:pt>
                <c:pt idx="2">
                  <c:v>1.3524099999999999</c:v>
                </c:pt>
                <c:pt idx="3">
                  <c:v>1.3074199999999996</c:v>
                </c:pt>
                <c:pt idx="4">
                  <c:v>1.1832799999999999</c:v>
                </c:pt>
                <c:pt idx="5">
                  <c:v>0.90640000000000054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F-443B-8353-7777369AD441}"/>
            </c:ext>
          </c:extLst>
        </c:ser>
        <c:ser>
          <c:idx val="5"/>
          <c:order val="5"/>
          <c:tx>
            <c:v>N1360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('xentropy phi u-g'!$D$7,'xentropy phi u-g'!$I$7,'xentropy phi u-g'!$N$7,'xentropy phi u-g'!$S$7,'xentropy phi u-g'!$X$7,'xentropy phi u-g'!$AC$7)</c:f>
              <c:numCache>
                <c:formatCode>General</c:formatCode>
                <c:ptCount val="6"/>
                <c:pt idx="0">
                  <c:v>4.5630000000000059E-2</c:v>
                </c:pt>
                <c:pt idx="1">
                  <c:v>-1.3664200000000002</c:v>
                </c:pt>
                <c:pt idx="2">
                  <c:v>-1.6743600000000001</c:v>
                </c:pt>
                <c:pt idx="3">
                  <c:v>-1.7200600000000001</c:v>
                </c:pt>
                <c:pt idx="4">
                  <c:v>-1.3341400000000005</c:v>
                </c:pt>
                <c:pt idx="5">
                  <c:v>-1.1447400000000001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EF-443B-8353-7777369AD441}"/>
            </c:ext>
          </c:extLst>
        </c:ser>
        <c:ser>
          <c:idx val="6"/>
          <c:order val="6"/>
          <c:tx>
            <c:v>N1975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('xentropy phi u-g'!$D$8,'xentropy phi u-g'!$I$8,'xentropy phi u-g'!$N$8,'xentropy phi u-g'!$S$8,'xentropy phi u-g'!$X$8,'xentropy phi u-g'!$AC$8)</c:f>
              <c:numCache>
                <c:formatCode>General</c:formatCode>
                <c:ptCount val="6"/>
                <c:pt idx="0">
                  <c:v>-0.22225999999999946</c:v>
                </c:pt>
                <c:pt idx="1">
                  <c:v>-1.9300000000000317E-2</c:v>
                </c:pt>
                <c:pt idx="2">
                  <c:v>-7.1130000000000138E-2</c:v>
                </c:pt>
                <c:pt idx="3">
                  <c:v>-2.723000000000031E-2</c:v>
                </c:pt>
                <c:pt idx="4">
                  <c:v>-4.9150000000000027E-2</c:v>
                </c:pt>
                <c:pt idx="5">
                  <c:v>-4.2739999999999334E-2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EF-443B-8353-7777369AD441}"/>
            </c:ext>
          </c:extLst>
        </c:ser>
        <c:ser>
          <c:idx val="7"/>
          <c:order val="7"/>
          <c:tx>
            <c:v>N2298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('xentropy phi u-g'!$D$9,'xentropy phi u-g'!$I$9,'xentropy phi u-g'!$N$9,'xentropy phi u-g'!$S$9,'xentropy phi u-g'!$X$9,'xentropy phi u-g'!$AC$9)</c:f>
              <c:numCache>
                <c:formatCode>General</c:formatCode>
                <c:ptCount val="6"/>
                <c:pt idx="0">
                  <c:v>2.3487</c:v>
                </c:pt>
                <c:pt idx="1">
                  <c:v>-0.69859000000000027</c:v>
                </c:pt>
                <c:pt idx="2">
                  <c:v>-0.80549999999999988</c:v>
                </c:pt>
                <c:pt idx="3">
                  <c:v>-0.89095999999999975</c:v>
                </c:pt>
                <c:pt idx="4">
                  <c:v>-1.03044</c:v>
                </c:pt>
                <c:pt idx="5">
                  <c:v>-0.88038999999999978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EF-443B-8353-7777369A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64864"/>
        <c:axId val="1027257792"/>
      </c:lineChart>
      <c:catAx>
        <c:axId val="10272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57792"/>
        <c:crosses val="autoZero"/>
        <c:auto val="1"/>
        <c:lblAlgn val="ctr"/>
        <c:lblOffset val="100"/>
        <c:noMultiLvlLbl val="0"/>
      </c:catAx>
      <c:valAx>
        <c:axId val="102725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φ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-angle e</a:t>
            </a:r>
            <a:r>
              <a:rPr lang="en-US"/>
              <a:t>ntropy difference (glycosylation)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4-4258-ABD6-9276A92D545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4-4258-ABD6-9276A92D545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A4-4258-ABD6-9276A92D545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A4-4258-ABD6-9276A92D5453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A4-4258-ABD6-9276A92D5453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A4-4258-ABD6-9276A92D5453}"/>
              </c:ext>
            </c:extLst>
          </c:dPt>
          <c:cat>
            <c:strRef>
              <c:f>'xentropy phi u-g'!$R$13:$R$18</c:f>
              <c:strCache>
                <c:ptCount val="3"/>
                <c:pt idx="1">
                  <c:v>total entropy</c:v>
                </c:pt>
                <c:pt idx="2">
                  <c:v>stdev</c:v>
                </c:pt>
              </c:strCache>
            </c:strRef>
          </c:cat>
          <c:val>
            <c:numRef>
              <c:f>('xentropy phi u-g'!$D$11,'xentropy phi u-g'!$I$11,'xentropy phi u-g'!$N$11,'xentropy phi u-g'!$S$11,'xentropy phi u-g'!$X$11,'xentropy phi u-g'!$AC$11)</c:f>
              <c:numCache>
                <c:formatCode>General</c:formatCode>
                <c:ptCount val="6"/>
                <c:pt idx="0">
                  <c:v>0.96247125000000022</c:v>
                </c:pt>
                <c:pt idx="1">
                  <c:v>-4.6578750000000002E-2</c:v>
                </c:pt>
                <c:pt idx="2">
                  <c:v>-0.14707499999999996</c:v>
                </c:pt>
                <c:pt idx="3">
                  <c:v>-4.9551249999999991E-2</c:v>
                </c:pt>
                <c:pt idx="4">
                  <c:v>4.2748749999999835E-2</c:v>
                </c:pt>
                <c:pt idx="5">
                  <c:v>9.2528750000000159E-2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A4-4258-ABD6-9276A92D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4"/>
        <c:axId val="1590353888"/>
        <c:axId val="1590356800"/>
      </c:barChart>
      <c:catAx>
        <c:axId val="15903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6800"/>
        <c:crosses val="autoZero"/>
        <c:auto val="1"/>
        <c:lblAlgn val="ctr"/>
        <c:lblOffset val="100"/>
        <c:noMultiLvlLbl val="0"/>
      </c:catAx>
      <c:valAx>
        <c:axId val="15903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Entropy difference (</a:t>
                </a:r>
                <a:r>
                  <a:rPr lang="en-US" sz="900" b="1" i="0" u="none" strike="noStrike" baseline="0">
                    <a:effectLst/>
                  </a:rPr>
                  <a:t>𝐽/(</a:t>
                </a:r>
                <a:r>
                  <a:rPr lang="en-US" sz="900" b="1" i="1" u="none" strike="noStrike" baseline="0">
                    <a:effectLst/>
                  </a:rPr>
                  <a:t>mol∙K</a:t>
                </a:r>
                <a:r>
                  <a:rPr lang="en-US" sz="900" b="1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330926</xdr:colOff>
      <xdr:row>1</xdr:row>
      <xdr:rowOff>26670</xdr:rowOff>
    </xdr:from>
    <xdr:to>
      <xdr:col>28</xdr:col>
      <xdr:colOff>26126</xdr:colOff>
      <xdr:row>16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535577</xdr:colOff>
      <xdr:row>0</xdr:row>
      <xdr:rowOff>154033</xdr:rowOff>
    </xdr:from>
    <xdr:to>
      <xdr:col>36</xdr:col>
      <xdr:colOff>230777</xdr:colOff>
      <xdr:row>21</xdr:row>
      <xdr:rowOff>154033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566057</xdr:colOff>
      <xdr:row>19</xdr:row>
      <xdr:rowOff>54428</xdr:rowOff>
    </xdr:from>
    <xdr:to>
      <xdr:col>28</xdr:col>
      <xdr:colOff>261257</xdr:colOff>
      <xdr:row>34</xdr:row>
      <xdr:rowOff>54428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435429</xdr:colOff>
      <xdr:row>24</xdr:row>
      <xdr:rowOff>87086</xdr:rowOff>
    </xdr:from>
    <xdr:to>
      <xdr:col>36</xdr:col>
      <xdr:colOff>130629</xdr:colOff>
      <xdr:row>39</xdr:row>
      <xdr:rowOff>87085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1</xdr:row>
      <xdr:rowOff>0</xdr:rowOff>
    </xdr:from>
    <xdr:to>
      <xdr:col>21</xdr:col>
      <xdr:colOff>274320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163830</xdr:rowOff>
    </xdr:from>
    <xdr:to>
      <xdr:col>7</xdr:col>
      <xdr:colOff>342900</xdr:colOff>
      <xdr:row>27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12</xdr:row>
      <xdr:rowOff>64770</xdr:rowOff>
    </xdr:from>
    <xdr:to>
      <xdr:col>16</xdr:col>
      <xdr:colOff>53340</xdr:colOff>
      <xdr:row>27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163830</xdr:rowOff>
    </xdr:from>
    <xdr:to>
      <xdr:col>7</xdr:col>
      <xdr:colOff>342900</xdr:colOff>
      <xdr:row>27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12</xdr:row>
      <xdr:rowOff>64770</xdr:rowOff>
    </xdr:from>
    <xdr:to>
      <xdr:col>16</xdr:col>
      <xdr:colOff>53340</xdr:colOff>
      <xdr:row>27</xdr:row>
      <xdr:rowOff>64770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163830</xdr:rowOff>
    </xdr:from>
    <xdr:to>
      <xdr:col>7</xdr:col>
      <xdr:colOff>342900</xdr:colOff>
      <xdr:row>27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12</xdr:row>
      <xdr:rowOff>64770</xdr:rowOff>
    </xdr:from>
    <xdr:to>
      <xdr:col>16</xdr:col>
      <xdr:colOff>53340</xdr:colOff>
      <xdr:row>27</xdr:row>
      <xdr:rowOff>64770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163830</xdr:rowOff>
    </xdr:from>
    <xdr:to>
      <xdr:col>7</xdr:col>
      <xdr:colOff>342900</xdr:colOff>
      <xdr:row>27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12</xdr:row>
      <xdr:rowOff>64770</xdr:rowOff>
    </xdr:from>
    <xdr:to>
      <xdr:col>16</xdr:col>
      <xdr:colOff>53340</xdr:colOff>
      <xdr:row>27</xdr:row>
      <xdr:rowOff>64770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163830</xdr:rowOff>
    </xdr:from>
    <xdr:to>
      <xdr:col>7</xdr:col>
      <xdr:colOff>342900</xdr:colOff>
      <xdr:row>27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12</xdr:row>
      <xdr:rowOff>64770</xdr:rowOff>
    </xdr:from>
    <xdr:to>
      <xdr:col>16</xdr:col>
      <xdr:colOff>53340</xdr:colOff>
      <xdr:row>27</xdr:row>
      <xdr:rowOff>64770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163830</xdr:rowOff>
    </xdr:from>
    <xdr:to>
      <xdr:col>7</xdr:col>
      <xdr:colOff>342900</xdr:colOff>
      <xdr:row>27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12</xdr:row>
      <xdr:rowOff>64770</xdr:rowOff>
    </xdr:from>
    <xdr:to>
      <xdr:col>16</xdr:col>
      <xdr:colOff>53340</xdr:colOff>
      <xdr:row>27</xdr:row>
      <xdr:rowOff>64770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163830</xdr:rowOff>
    </xdr:from>
    <xdr:to>
      <xdr:col>7</xdr:col>
      <xdr:colOff>342900</xdr:colOff>
      <xdr:row>27</xdr:row>
      <xdr:rowOff>163830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12</xdr:row>
      <xdr:rowOff>64770</xdr:rowOff>
    </xdr:from>
    <xdr:to>
      <xdr:col>16</xdr:col>
      <xdr:colOff>53340</xdr:colOff>
      <xdr:row>27</xdr:row>
      <xdr:rowOff>64770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6"/>
  <sheetViews>
    <sheetView tabSelected="1" zoomScale="70" zoomScaleNormal="70" workbookViewId="0">
      <selection activeCell="Q40" sqref="Q40"/>
    </sheetView>
  </sheetViews>
  <sheetFormatPr defaultRowHeight="14.4" x14ac:dyDescent="0.3"/>
  <sheetData>
    <row r="1" spans="1:11" x14ac:dyDescent="0.3">
      <c r="B1" t="s">
        <v>1</v>
      </c>
      <c r="J1" t="s">
        <v>102</v>
      </c>
    </row>
    <row r="2" spans="1:11" x14ac:dyDescent="0.3">
      <c r="A2" t="s">
        <v>0</v>
      </c>
      <c r="C2" t="s">
        <v>2</v>
      </c>
      <c r="D2" t="s">
        <v>3</v>
      </c>
      <c r="F2" t="s">
        <v>2</v>
      </c>
      <c r="G2" t="s">
        <v>3</v>
      </c>
      <c r="J2" t="s">
        <v>2</v>
      </c>
      <c r="K2" t="s">
        <v>3</v>
      </c>
    </row>
    <row r="4" spans="1:11" x14ac:dyDescent="0.3">
      <c r="A4">
        <v>0.5</v>
      </c>
      <c r="C4">
        <v>15218</v>
      </c>
      <c r="D4">
        <v>15875</v>
      </c>
      <c r="F4">
        <v>1277</v>
      </c>
      <c r="G4">
        <v>1340</v>
      </c>
      <c r="J4">
        <v>1470</v>
      </c>
      <c r="K4">
        <v>1457</v>
      </c>
    </row>
    <row r="5" spans="1:11" x14ac:dyDescent="0.3">
      <c r="A5">
        <v>1</v>
      </c>
      <c r="C5">
        <v>12745</v>
      </c>
      <c r="D5">
        <v>14479</v>
      </c>
      <c r="F5">
        <v>1094</v>
      </c>
      <c r="G5">
        <v>1233</v>
      </c>
      <c r="J5">
        <v>1369</v>
      </c>
      <c r="K5">
        <v>1422</v>
      </c>
    </row>
    <row r="6" spans="1:11" x14ac:dyDescent="0.3">
      <c r="A6">
        <v>1.5</v>
      </c>
      <c r="C6">
        <v>7727</v>
      </c>
      <c r="D6">
        <v>3174</v>
      </c>
      <c r="F6">
        <v>668</v>
      </c>
      <c r="G6">
        <v>282</v>
      </c>
      <c r="J6">
        <v>1312</v>
      </c>
      <c r="K6">
        <v>1371</v>
      </c>
    </row>
    <row r="7" spans="1:11" x14ac:dyDescent="0.3">
      <c r="A7">
        <v>2</v>
      </c>
      <c r="C7">
        <v>2590</v>
      </c>
      <c r="D7">
        <v>1762</v>
      </c>
      <c r="F7">
        <v>219</v>
      </c>
      <c r="G7">
        <v>154</v>
      </c>
      <c r="J7">
        <v>1210</v>
      </c>
      <c r="K7">
        <v>1251</v>
      </c>
    </row>
    <row r="8" spans="1:11" x14ac:dyDescent="0.3">
      <c r="A8">
        <v>2.5</v>
      </c>
      <c r="C8">
        <v>257</v>
      </c>
      <c r="D8">
        <v>842</v>
      </c>
      <c r="F8">
        <v>37</v>
      </c>
      <c r="G8">
        <v>74</v>
      </c>
      <c r="J8">
        <v>936</v>
      </c>
      <c r="K8">
        <v>1086</v>
      </c>
    </row>
    <row r="9" spans="1:11" x14ac:dyDescent="0.3">
      <c r="A9">
        <v>3</v>
      </c>
      <c r="C9">
        <v>251</v>
      </c>
      <c r="D9">
        <v>226</v>
      </c>
      <c r="F9">
        <v>36</v>
      </c>
      <c r="G9">
        <v>23</v>
      </c>
      <c r="J9">
        <v>543</v>
      </c>
      <c r="K9">
        <v>372</v>
      </c>
    </row>
    <row r="10" spans="1:11" x14ac:dyDescent="0.3">
      <c r="A10">
        <v>3.5</v>
      </c>
      <c r="C10">
        <v>208</v>
      </c>
      <c r="D10">
        <v>117</v>
      </c>
      <c r="F10">
        <v>20</v>
      </c>
      <c r="G10">
        <v>12</v>
      </c>
      <c r="J10">
        <v>210</v>
      </c>
      <c r="K10">
        <v>216</v>
      </c>
    </row>
    <row r="11" spans="1:11" x14ac:dyDescent="0.3">
      <c r="A11">
        <v>4</v>
      </c>
      <c r="C11">
        <v>208</v>
      </c>
      <c r="D11">
        <v>94</v>
      </c>
      <c r="F11">
        <v>20</v>
      </c>
      <c r="G11">
        <v>15</v>
      </c>
      <c r="J11">
        <v>144</v>
      </c>
      <c r="K11">
        <v>17</v>
      </c>
    </row>
    <row r="12" spans="1:11" x14ac:dyDescent="0.3">
      <c r="A12">
        <v>4.5</v>
      </c>
      <c r="C12">
        <v>69</v>
      </c>
      <c r="D12">
        <v>94</v>
      </c>
      <c r="F12">
        <v>11</v>
      </c>
      <c r="G12">
        <v>15</v>
      </c>
      <c r="J12">
        <v>19</v>
      </c>
      <c r="K12">
        <v>14</v>
      </c>
    </row>
    <row r="13" spans="1:11" x14ac:dyDescent="0.3">
      <c r="A13">
        <v>5</v>
      </c>
      <c r="C13">
        <v>38</v>
      </c>
      <c r="D13">
        <v>51</v>
      </c>
      <c r="F13">
        <v>6</v>
      </c>
      <c r="G13">
        <v>6</v>
      </c>
      <c r="J13">
        <v>8</v>
      </c>
      <c r="K13">
        <v>13</v>
      </c>
    </row>
    <row r="15" spans="1:11" x14ac:dyDescent="0.3">
      <c r="D15" t="s">
        <v>2</v>
      </c>
      <c r="I15" t="s">
        <v>3</v>
      </c>
    </row>
    <row r="16" spans="1:11" x14ac:dyDescent="0.3">
      <c r="C16" t="s">
        <v>67</v>
      </c>
      <c r="D16" t="s">
        <v>68</v>
      </c>
      <c r="E16" t="s">
        <v>69</v>
      </c>
      <c r="F16" t="s">
        <v>19</v>
      </c>
      <c r="H16" t="s">
        <v>67</v>
      </c>
      <c r="I16" t="s">
        <v>68</v>
      </c>
      <c r="J16" t="s">
        <v>69</v>
      </c>
      <c r="K16" t="s">
        <v>19</v>
      </c>
    </row>
    <row r="17" spans="1:20" x14ac:dyDescent="0.3">
      <c r="D17" t="s">
        <v>90</v>
      </c>
      <c r="I17" t="s">
        <v>90</v>
      </c>
      <c r="N17" t="s">
        <v>74</v>
      </c>
      <c r="O17" s="3" t="s">
        <v>104</v>
      </c>
      <c r="P17" s="3" t="s">
        <v>103</v>
      </c>
      <c r="R17" t="s">
        <v>100</v>
      </c>
      <c r="S17" s="3" t="s">
        <v>104</v>
      </c>
      <c r="T17" s="3" t="s">
        <v>103</v>
      </c>
    </row>
    <row r="18" spans="1:20" x14ac:dyDescent="0.3">
      <c r="A18" t="s">
        <v>75</v>
      </c>
      <c r="B18" t="s">
        <v>85</v>
      </c>
      <c r="C18">
        <v>1324</v>
      </c>
      <c r="D18">
        <v>1324</v>
      </c>
      <c r="E18">
        <v>1324</v>
      </c>
      <c r="F18">
        <f>AVERAGE(C18:E18)</f>
        <v>1324</v>
      </c>
      <c r="H18">
        <v>1330</v>
      </c>
      <c r="I18">
        <v>1330</v>
      </c>
      <c r="J18">
        <v>1330</v>
      </c>
      <c r="K18">
        <f>AVERAGE(H18:J18)</f>
        <v>1330</v>
      </c>
      <c r="M18">
        <v>0.5</v>
      </c>
      <c r="N18">
        <f>AVERAGE(F18,F78,F138,F198,F258,F318,F378,F438,F498,F558)</f>
        <v>1231.5333333333333</v>
      </c>
      <c r="O18">
        <f>_xlfn.STDEV.S(C18:E18,C78:E78,C138:E138,C198:E198,C258:E258,C318:E318,C378:E378,C438:E438,C498:E498,C558:E558)</f>
        <v>40.529881129455781</v>
      </c>
      <c r="P18">
        <f>O18</f>
        <v>40.529881129455781</v>
      </c>
      <c r="R18">
        <f>AVERAGE(K18,K78,K138,K198,K258,K318,K378,K438,K498,K558)</f>
        <v>1219.7666666666669</v>
      </c>
      <c r="S18">
        <f>_xlfn.STDEV.S(H18:J18,H78:J78,H138:J138,H198:J198,H258:J258,H318:J318,H378:J378,H438:J438,H498:J498,H558:J558)</f>
        <v>45.224866011378374</v>
      </c>
      <c r="T18">
        <f>S18</f>
        <v>45.224866011378374</v>
      </c>
    </row>
    <row r="19" spans="1:20" x14ac:dyDescent="0.3">
      <c r="B19" t="s">
        <v>86</v>
      </c>
      <c r="C19">
        <v>99</v>
      </c>
      <c r="D19">
        <v>99</v>
      </c>
      <c r="E19">
        <v>99</v>
      </c>
      <c r="F19">
        <f t="shared" ref="F19:F22" si="0">AVERAGE(C19:E19)</f>
        <v>99</v>
      </c>
      <c r="H19">
        <v>99</v>
      </c>
      <c r="I19">
        <v>99</v>
      </c>
      <c r="J19">
        <v>99</v>
      </c>
      <c r="K19">
        <f t="shared" ref="K19:K22" si="1">AVERAGE(H19:J19)</f>
        <v>99</v>
      </c>
      <c r="M19">
        <v>1</v>
      </c>
      <c r="N19">
        <f>AVERAGE(F24,F84,F144,F204,F264,F324,F384,F444,F504,F564)</f>
        <v>1009.5666666666666</v>
      </c>
      <c r="O19">
        <f>_xlfn.STDEV.S(C24:E24,C84:E84,C144:E144,C204:E204,C264:E264,C324:E324,C384:E384,C444:E444,C504:E504,C564:E564)</f>
        <v>157.02573549961616</v>
      </c>
      <c r="P19">
        <f t="shared" ref="P19:P23" si="2">O19</f>
        <v>157.02573549961616</v>
      </c>
      <c r="R19">
        <f>AVERAGE(K24,K84,K144,K204,K264,K324,K384,K444,K504,K564)</f>
        <v>882.5</v>
      </c>
      <c r="S19">
        <f>_xlfn.STDEV.S(H24:J24,H84:J84,H144:J144,H204:J204,H264:J264,H324:J324,H384:J384,H444:J444,H504:J504,H564:J564)</f>
        <v>225.29103782471668</v>
      </c>
      <c r="T19">
        <f t="shared" ref="T19:T23" si="3">S19</f>
        <v>225.29103782471668</v>
      </c>
    </row>
    <row r="20" spans="1:20" x14ac:dyDescent="0.3">
      <c r="B20" t="s">
        <v>87</v>
      </c>
      <c r="C20">
        <v>38</v>
      </c>
      <c r="D20">
        <v>38</v>
      </c>
      <c r="E20">
        <v>38</v>
      </c>
      <c r="F20">
        <f t="shared" si="0"/>
        <v>38</v>
      </c>
      <c r="H20">
        <v>38</v>
      </c>
      <c r="I20">
        <v>38</v>
      </c>
      <c r="J20">
        <v>38</v>
      </c>
      <c r="K20">
        <f t="shared" si="1"/>
        <v>38</v>
      </c>
      <c r="M20">
        <v>1.5</v>
      </c>
      <c r="N20">
        <f>AVERAGE(F30,F90,F150,F210,F270,F330,F390,F450,F510,F570)</f>
        <v>393.86666666666667</v>
      </c>
      <c r="O20">
        <f>_xlfn.STDEV.S(C30:E30,C90:E90,C150:E150,C210:E210,C270:E270,C330:E330,C390:E390,C450:E450,C510:E510,C570:E570)</f>
        <v>265.33449719608427</v>
      </c>
      <c r="P20">
        <f t="shared" si="2"/>
        <v>265.33449719608427</v>
      </c>
      <c r="R20">
        <f>AVERAGE(K30,K90,K150,K210,K270,K330,K390,K450,K510,K570)</f>
        <v>373.06666666666672</v>
      </c>
      <c r="S20">
        <f>_xlfn.STDEV.S(H30:J30,H90:J90,H150:J150,H210:J210,H270:J270,H330:J330,H390:J390,H450:J450,H510:J510,H570:J570)</f>
        <v>263.80490875845635</v>
      </c>
      <c r="T20">
        <f t="shared" si="3"/>
        <v>263.80490875845635</v>
      </c>
    </row>
    <row r="21" spans="1:20" x14ac:dyDescent="0.3">
      <c r="B21" t="s">
        <v>88</v>
      </c>
      <c r="C21">
        <v>37</v>
      </c>
      <c r="D21">
        <v>37</v>
      </c>
      <c r="E21">
        <v>37</v>
      </c>
      <c r="F21">
        <f t="shared" si="0"/>
        <v>37</v>
      </c>
      <c r="H21">
        <v>37</v>
      </c>
      <c r="I21">
        <v>37</v>
      </c>
      <c r="J21">
        <v>37</v>
      </c>
      <c r="K21">
        <f t="shared" si="1"/>
        <v>37</v>
      </c>
      <c r="M21">
        <v>2</v>
      </c>
      <c r="N21">
        <f>AVERAGE(F36,F96,F156,F216,F276,F336,F396,F456,F516,F576)</f>
        <v>111.30000000000003</v>
      </c>
      <c r="O21">
        <f>_xlfn.STDEV.S(C36:E36,C96:E96,C156:E156,C216:E216,C276:E276,C336:E336,C396:E396,C456:E456,C516:E516,C576:E576)</f>
        <v>65.472895155170889</v>
      </c>
      <c r="P21">
        <f t="shared" si="2"/>
        <v>65.472895155170889</v>
      </c>
      <c r="R21">
        <f>AVERAGE(K36,K96,K156,K216,K276,K336,K396,K456,K516,K576)</f>
        <v>113.56666666666665</v>
      </c>
      <c r="S21">
        <f>_xlfn.STDEV.S(H36:J36,H96:J96,H156:J156,H216:J216,H276:J276,H336:J336,H396:J396,H456:J456,H516:J516,H576:J576)</f>
        <v>86.352798143004236</v>
      </c>
      <c r="T21">
        <f t="shared" si="3"/>
        <v>86.352798143004236</v>
      </c>
    </row>
    <row r="22" spans="1:20" x14ac:dyDescent="0.3">
      <c r="B22" t="s">
        <v>89</v>
      </c>
      <c r="C22">
        <v>34</v>
      </c>
      <c r="D22">
        <v>34</v>
      </c>
      <c r="E22">
        <v>34</v>
      </c>
      <c r="F22">
        <f t="shared" si="0"/>
        <v>34</v>
      </c>
      <c r="H22">
        <v>34</v>
      </c>
      <c r="I22">
        <v>34</v>
      </c>
      <c r="J22">
        <v>34</v>
      </c>
      <c r="K22">
        <f t="shared" si="1"/>
        <v>34</v>
      </c>
      <c r="M22">
        <v>2.5</v>
      </c>
      <c r="N22">
        <f>AVERAGE(F42,F102,F162,F222,F282,F342,F402,F462,F522,F582)</f>
        <v>52.933333333333337</v>
      </c>
      <c r="O22">
        <f>_xlfn.STDEV.S(C42:E42,C102:E102,C162:E162,C222:E222,C282:E282,C342:E342,C402:E402,C462:E462,C522:E522,C582:E582)</f>
        <v>43.095670102797982</v>
      </c>
      <c r="P22">
        <f t="shared" si="2"/>
        <v>43.095670102797982</v>
      </c>
      <c r="R22">
        <f>AVERAGE(K42,K102,K162,K222,K282,K342,K402,K462,K522,K582)</f>
        <v>54.266666666666673</v>
      </c>
      <c r="S22">
        <f>_xlfn.STDEV.S(H42:J42,H102:J102,H162:J162,H222:J222,H282:J282,H342:J342,H402:J402,H462:J462,H522:J522,H582:J582)</f>
        <v>41.902130086036514</v>
      </c>
      <c r="T22">
        <f t="shared" si="3"/>
        <v>41.902130086036514</v>
      </c>
    </row>
    <row r="23" spans="1:20" x14ac:dyDescent="0.3">
      <c r="D23" t="s">
        <v>91</v>
      </c>
      <c r="I23" t="s">
        <v>91</v>
      </c>
      <c r="M23">
        <v>3</v>
      </c>
      <c r="N23">
        <f>AVERAGE(F48,F108,F168,F228,F288,F348,F408,F468,F528,F588)</f>
        <v>36.533333333333331</v>
      </c>
      <c r="O23">
        <f>_xlfn.STDEV.S(C48:E48,C108:E108,C168:E168,C228:E228,C288:E288,C348:E348,C408:E408,C468:E468,C528:E528,C588:E588)</f>
        <v>20.696048820526329</v>
      </c>
      <c r="P23">
        <f t="shared" si="2"/>
        <v>20.696048820526329</v>
      </c>
      <c r="R23">
        <f>AVERAGE(K48,K108,K168,K228,K288,K348,K408,K468,K528,K588)</f>
        <v>39.56666666666667</v>
      </c>
      <c r="S23">
        <f>_xlfn.STDEV.S(H48:J48,H108:J108,H168:J168,H228:J228,H288:J288,H348:J348,H408:J408,H468:J468,H528:J528,H588:J588)</f>
        <v>20.619179777882625</v>
      </c>
      <c r="T23">
        <f t="shared" si="3"/>
        <v>20.619179777882625</v>
      </c>
    </row>
    <row r="24" spans="1:20" x14ac:dyDescent="0.3">
      <c r="A24" t="s">
        <v>75</v>
      </c>
      <c r="B24" t="s">
        <v>85</v>
      </c>
      <c r="C24">
        <v>1084</v>
      </c>
      <c r="D24">
        <v>1084</v>
      </c>
      <c r="E24">
        <v>1084</v>
      </c>
      <c r="F24">
        <f>AVERAGE(C24:E24)</f>
        <v>1084</v>
      </c>
      <c r="H24">
        <v>1078</v>
      </c>
      <c r="I24">
        <v>1078</v>
      </c>
      <c r="J24">
        <v>1078</v>
      </c>
      <c r="K24">
        <f>AVERAGE(H24:J24)</f>
        <v>1078</v>
      </c>
      <c r="M24">
        <v>3.5</v>
      </c>
      <c r="N24">
        <f>AVERAGE(F54,F114,F174,F234,F294,F354,F414,F474,F534,F594)</f>
        <v>23.06666666666667</v>
      </c>
      <c r="R24">
        <f>AVERAGE(K54,K114,K174,K234,K294,K354,K414,K474,K534,K594)</f>
        <v>24.666666666666668</v>
      </c>
    </row>
    <row r="25" spans="1:20" x14ac:dyDescent="0.3">
      <c r="B25" t="s">
        <v>86</v>
      </c>
      <c r="C25">
        <v>95</v>
      </c>
      <c r="D25">
        <v>95</v>
      </c>
      <c r="E25">
        <v>95</v>
      </c>
      <c r="F25">
        <f t="shared" ref="F25:F28" si="4">AVERAGE(C25:E25)</f>
        <v>95</v>
      </c>
      <c r="H25">
        <v>95</v>
      </c>
      <c r="I25">
        <v>95</v>
      </c>
      <c r="J25">
        <v>95</v>
      </c>
      <c r="K25">
        <f t="shared" ref="K25:K28" si="5">AVERAGE(H25:J25)</f>
        <v>95</v>
      </c>
      <c r="M25">
        <v>4</v>
      </c>
      <c r="N25">
        <f>AVERAGE(F60,F120,F180,F240,F300,F360,F420,F480,F540,F600)</f>
        <v>17.700000000000003</v>
      </c>
      <c r="R25">
        <f>AVERAGE(K60,K120,K180,K240,K300,K360,K420,K480,K540,K600)</f>
        <v>18.5</v>
      </c>
    </row>
    <row r="26" spans="1:20" x14ac:dyDescent="0.3">
      <c r="B26" t="s">
        <v>87</v>
      </c>
      <c r="C26">
        <v>38</v>
      </c>
      <c r="D26">
        <v>38</v>
      </c>
      <c r="E26">
        <v>38</v>
      </c>
      <c r="F26">
        <f t="shared" si="4"/>
        <v>38</v>
      </c>
      <c r="H26">
        <v>38</v>
      </c>
      <c r="I26">
        <v>38</v>
      </c>
      <c r="J26">
        <v>38</v>
      </c>
      <c r="K26">
        <f t="shared" si="5"/>
        <v>38</v>
      </c>
      <c r="M26">
        <v>4.5</v>
      </c>
      <c r="N26">
        <f>AVERAGE(F66,F126,F186,F246,F306,F366,F426,F486,F546,F606)</f>
        <v>12.3</v>
      </c>
      <c r="R26">
        <f>AVERAGE(K66,K126,K186,K246,K306,K366,K426,K486,K546,K606)</f>
        <v>12.333333333333332</v>
      </c>
    </row>
    <row r="27" spans="1:20" x14ac:dyDescent="0.3">
      <c r="B27" t="s">
        <v>88</v>
      </c>
      <c r="C27">
        <v>36</v>
      </c>
      <c r="D27">
        <v>36</v>
      </c>
      <c r="E27">
        <v>36</v>
      </c>
      <c r="F27">
        <f t="shared" si="4"/>
        <v>36</v>
      </c>
      <c r="H27">
        <v>36</v>
      </c>
      <c r="I27">
        <v>36</v>
      </c>
      <c r="J27">
        <v>36</v>
      </c>
      <c r="K27">
        <f t="shared" si="5"/>
        <v>36</v>
      </c>
      <c r="M27">
        <v>5</v>
      </c>
      <c r="N27">
        <f>AVERAGE(F72,F132,F192,F252,F312,F372,F432,F492,F552,F612)</f>
        <v>8.4333333333333336</v>
      </c>
      <c r="R27">
        <f>AVERAGE(K72,K132,K192,K252,K312,K372,K432,K492,K552,K612)</f>
        <v>7.5000000000000018</v>
      </c>
    </row>
    <row r="28" spans="1:20" x14ac:dyDescent="0.3">
      <c r="B28" t="s">
        <v>89</v>
      </c>
      <c r="C28">
        <v>34</v>
      </c>
      <c r="D28">
        <v>34</v>
      </c>
      <c r="E28">
        <v>34</v>
      </c>
      <c r="F28">
        <f t="shared" si="4"/>
        <v>34</v>
      </c>
      <c r="H28">
        <v>34</v>
      </c>
      <c r="I28">
        <v>34</v>
      </c>
      <c r="J28">
        <v>34</v>
      </c>
      <c r="K28">
        <f t="shared" si="5"/>
        <v>34</v>
      </c>
    </row>
    <row r="29" spans="1:20" x14ac:dyDescent="0.3">
      <c r="D29" t="s">
        <v>92</v>
      </c>
      <c r="I29" t="s">
        <v>92</v>
      </c>
      <c r="N29">
        <f>AVERAGE(F18,F78,F138,F198,F258,F318,F378,F438,F498,F558)</f>
        <v>1231.5333333333333</v>
      </c>
      <c r="R29">
        <f>AVERAGE(K18,K78,K138,K198,K258,K318,K378,K438,K498,K558)</f>
        <v>1219.7666666666669</v>
      </c>
    </row>
    <row r="30" spans="1:20" x14ac:dyDescent="0.3">
      <c r="A30" t="s">
        <v>75</v>
      </c>
      <c r="B30" t="s">
        <v>85</v>
      </c>
      <c r="C30">
        <v>950</v>
      </c>
      <c r="D30">
        <v>950</v>
      </c>
      <c r="E30">
        <v>950</v>
      </c>
      <c r="F30">
        <f>AVERAGE(C30:E30)</f>
        <v>950</v>
      </c>
      <c r="H30">
        <v>977</v>
      </c>
      <c r="I30">
        <v>977</v>
      </c>
      <c r="J30">
        <v>977</v>
      </c>
      <c r="K30">
        <f>AVERAGE(H30:J30)</f>
        <v>977</v>
      </c>
      <c r="M30">
        <v>0.5</v>
      </c>
      <c r="N30">
        <f>AVERAGE(F19,F79,F139,F199,F259,F319,F379,F439,F499,F559)</f>
        <v>99.5</v>
      </c>
      <c r="R30">
        <f>AVERAGE(K19,K79,K139,K199,K259,K319,K379,K439,K499,K559)</f>
        <v>106.13333333333333</v>
      </c>
    </row>
    <row r="31" spans="1:20" x14ac:dyDescent="0.3">
      <c r="B31" t="s">
        <v>86</v>
      </c>
      <c r="C31">
        <v>38</v>
      </c>
      <c r="D31">
        <v>38</v>
      </c>
      <c r="E31">
        <v>38</v>
      </c>
      <c r="F31">
        <f t="shared" ref="F31:F34" si="6">AVERAGE(C31:E31)</f>
        <v>38</v>
      </c>
      <c r="H31">
        <v>38</v>
      </c>
      <c r="I31">
        <v>38</v>
      </c>
      <c r="J31">
        <v>38</v>
      </c>
      <c r="K31">
        <f t="shared" ref="K31:K34" si="7">AVERAGE(H31:J31)</f>
        <v>38</v>
      </c>
      <c r="N31">
        <f>AVERAGE(F24,F84,F144,F204,F264,F324,F384,F444,F504,F564)</f>
        <v>1009.5666666666666</v>
      </c>
      <c r="R31">
        <f>AVERAGE(K24,K84,K144,K204,K264,K324,K384,K444,K504,K564)</f>
        <v>882.5</v>
      </c>
    </row>
    <row r="32" spans="1:20" x14ac:dyDescent="0.3">
      <c r="B32" t="s">
        <v>87</v>
      </c>
      <c r="C32">
        <v>28</v>
      </c>
      <c r="D32">
        <v>28</v>
      </c>
      <c r="E32">
        <v>28</v>
      </c>
      <c r="F32">
        <f t="shared" si="6"/>
        <v>28</v>
      </c>
      <c r="H32">
        <v>28</v>
      </c>
      <c r="I32">
        <v>28</v>
      </c>
      <c r="J32">
        <v>28</v>
      </c>
      <c r="K32">
        <f t="shared" si="7"/>
        <v>28</v>
      </c>
      <c r="M32">
        <v>1</v>
      </c>
      <c r="N32">
        <f>AVERAGE(F25,F85,F145,F205,F265,F325,F385,F445,F505,F565)</f>
        <v>82.36666666666666</v>
      </c>
      <c r="R32">
        <f>AVERAGE(K25,K85,K145,K205,K265,K325,K385,K445,K505,K565)</f>
        <v>114.53333333333333</v>
      </c>
    </row>
    <row r="33" spans="1:18" x14ac:dyDescent="0.3">
      <c r="B33" t="s">
        <v>88</v>
      </c>
      <c r="C33">
        <v>34</v>
      </c>
      <c r="D33">
        <v>34</v>
      </c>
      <c r="E33">
        <v>34</v>
      </c>
      <c r="F33">
        <f t="shared" si="6"/>
        <v>34</v>
      </c>
      <c r="H33">
        <v>34</v>
      </c>
      <c r="I33">
        <v>34</v>
      </c>
      <c r="J33">
        <v>34</v>
      </c>
      <c r="K33">
        <f t="shared" si="7"/>
        <v>34</v>
      </c>
      <c r="N33">
        <f>AVERAGE(F30,F90,F150,F210,F270,F330,F390,F450,F510,F570)</f>
        <v>393.86666666666667</v>
      </c>
      <c r="R33">
        <f>AVERAGE(K30,K90,K150,K210,K270,K330,K390,K450,K510,K570)</f>
        <v>373.06666666666672</v>
      </c>
    </row>
    <row r="34" spans="1:18" x14ac:dyDescent="0.3">
      <c r="B34" t="s">
        <v>89</v>
      </c>
      <c r="C34">
        <v>33</v>
      </c>
      <c r="D34">
        <v>33</v>
      </c>
      <c r="E34">
        <v>33</v>
      </c>
      <c r="F34">
        <f t="shared" si="6"/>
        <v>33</v>
      </c>
      <c r="H34">
        <v>33</v>
      </c>
      <c r="I34">
        <v>33</v>
      </c>
      <c r="J34">
        <v>33</v>
      </c>
      <c r="K34">
        <f t="shared" si="7"/>
        <v>33</v>
      </c>
      <c r="M34">
        <v>1.5</v>
      </c>
      <c r="N34">
        <f>AVERAGE(F31,F91,F151,F211,F271,F331,F391,F451,F511,F571)</f>
        <v>125.20000000000002</v>
      </c>
      <c r="R34">
        <f>AVERAGE(K31,K91,K151,K211,K271,K331,K391,K451,K511,K571)</f>
        <v>110.83333333333333</v>
      </c>
    </row>
    <row r="35" spans="1:18" x14ac:dyDescent="0.3">
      <c r="D35" t="s">
        <v>93</v>
      </c>
      <c r="I35" t="s">
        <v>93</v>
      </c>
      <c r="N35">
        <f>AVERAGE(F36,F96,F156,F216,F276,F336,F396,F456,F516,F576)</f>
        <v>111.30000000000003</v>
      </c>
      <c r="R35">
        <f>AVERAGE(K36,K96,K156,K216,K276,K336,K396,K456,K516,K576)</f>
        <v>113.56666666666665</v>
      </c>
    </row>
    <row r="36" spans="1:18" x14ac:dyDescent="0.3">
      <c r="A36" t="s">
        <v>75</v>
      </c>
      <c r="B36" t="s">
        <v>85</v>
      </c>
      <c r="C36">
        <v>200</v>
      </c>
      <c r="D36">
        <v>200</v>
      </c>
      <c r="E36">
        <v>200</v>
      </c>
      <c r="F36">
        <f>AVERAGE(C36:E36)</f>
        <v>200</v>
      </c>
      <c r="H36">
        <v>275</v>
      </c>
      <c r="I36">
        <v>275</v>
      </c>
      <c r="J36">
        <v>275</v>
      </c>
      <c r="K36">
        <f>AVERAGE(H36:J36)</f>
        <v>275</v>
      </c>
      <c r="M36">
        <v>2</v>
      </c>
      <c r="N36">
        <f>AVERAGE(F37,F97,F157,F217,F277,F337,F397,F457,F517,F577)</f>
        <v>70.63333333333334</v>
      </c>
      <c r="R36">
        <f>AVERAGE(K37,K97,K157,K217,K277,K337,K397,K457,K517,K577)</f>
        <v>69.699999999999989</v>
      </c>
    </row>
    <row r="37" spans="1:18" x14ac:dyDescent="0.3">
      <c r="B37" t="s">
        <v>86</v>
      </c>
      <c r="C37">
        <v>170</v>
      </c>
      <c r="D37">
        <v>170</v>
      </c>
      <c r="E37">
        <v>170</v>
      </c>
      <c r="F37">
        <f t="shared" ref="F37:F40" si="8">AVERAGE(C37:E37)</f>
        <v>170</v>
      </c>
      <c r="H37">
        <v>199</v>
      </c>
      <c r="I37">
        <v>199</v>
      </c>
      <c r="J37">
        <v>199</v>
      </c>
      <c r="K37">
        <f t="shared" ref="K37:K40" si="9">AVERAGE(H37:J37)</f>
        <v>199</v>
      </c>
      <c r="N37">
        <f>AVERAGE(F42,F102,F162,F222,F282,F342,F402,F462,F522,F582)</f>
        <v>52.933333333333337</v>
      </c>
      <c r="R37">
        <f>AVERAGE(K42,K102,K162,K222,K282,K342,K402,K462,K522,K582)</f>
        <v>54.266666666666673</v>
      </c>
    </row>
    <row r="38" spans="1:18" x14ac:dyDescent="0.3">
      <c r="B38" t="s">
        <v>87</v>
      </c>
      <c r="C38">
        <v>108</v>
      </c>
      <c r="D38">
        <v>108</v>
      </c>
      <c r="E38">
        <v>108</v>
      </c>
      <c r="F38">
        <f t="shared" si="8"/>
        <v>108</v>
      </c>
      <c r="H38">
        <v>108</v>
      </c>
      <c r="I38">
        <v>108</v>
      </c>
      <c r="J38">
        <v>108</v>
      </c>
      <c r="K38">
        <f t="shared" si="9"/>
        <v>108</v>
      </c>
      <c r="M38">
        <v>2.5</v>
      </c>
      <c r="N38">
        <f>AVERAGE(F43,F103,F163,F223,F283,F343,F403,F463,F523,F583)</f>
        <v>33.466666666666669</v>
      </c>
      <c r="R38">
        <f>AVERAGE(K43,K103,K163,K223,K283,K343,K403,K463,K523,K583)</f>
        <v>33.766666666666666</v>
      </c>
    </row>
    <row r="39" spans="1:18" x14ac:dyDescent="0.3">
      <c r="B39" t="s">
        <v>88</v>
      </c>
      <c r="C39">
        <v>27</v>
      </c>
      <c r="D39">
        <v>27</v>
      </c>
      <c r="E39">
        <v>27</v>
      </c>
      <c r="F39">
        <f t="shared" si="8"/>
        <v>27</v>
      </c>
      <c r="H39">
        <v>27</v>
      </c>
      <c r="I39">
        <v>27</v>
      </c>
      <c r="J39">
        <v>27</v>
      </c>
      <c r="K39">
        <f t="shared" si="9"/>
        <v>27</v>
      </c>
      <c r="N39">
        <f>AVERAGE(F48,F108,F168,F228,F288,F348,F408,F468,F528,F588)</f>
        <v>36.533333333333331</v>
      </c>
      <c r="R39">
        <f>AVERAGE(K48,K108,K168,K228,K288,K348,K408,K468,K528,K588)</f>
        <v>39.56666666666667</v>
      </c>
    </row>
    <row r="40" spans="1:18" x14ac:dyDescent="0.3">
      <c r="B40" t="s">
        <v>89</v>
      </c>
      <c r="C40">
        <v>33</v>
      </c>
      <c r="D40">
        <v>33</v>
      </c>
      <c r="E40">
        <v>33</v>
      </c>
      <c r="F40">
        <f t="shared" si="8"/>
        <v>33</v>
      </c>
      <c r="H40">
        <v>33</v>
      </c>
      <c r="I40">
        <v>33</v>
      </c>
      <c r="J40">
        <v>33</v>
      </c>
      <c r="K40">
        <f t="shared" si="9"/>
        <v>33</v>
      </c>
      <c r="M40">
        <v>3</v>
      </c>
      <c r="N40">
        <f>AVERAGE(F49,F109,F169,F229,F289,F349,F409,F469,F529,F589)</f>
        <v>23.300000000000004</v>
      </c>
      <c r="R40">
        <f>AVERAGE(K49,K109,K169,K229,K289,K349,K409,K469,K529,K589)</f>
        <v>27.266666666666662</v>
      </c>
    </row>
    <row r="41" spans="1:18" x14ac:dyDescent="0.3">
      <c r="D41" t="s">
        <v>94</v>
      </c>
      <c r="I41" t="s">
        <v>94</v>
      </c>
    </row>
    <row r="42" spans="1:18" x14ac:dyDescent="0.3">
      <c r="A42" t="s">
        <v>75</v>
      </c>
      <c r="B42" t="s">
        <v>85</v>
      </c>
      <c r="C42">
        <v>173</v>
      </c>
      <c r="D42">
        <v>173</v>
      </c>
      <c r="E42">
        <v>173</v>
      </c>
      <c r="F42">
        <f>AVERAGE(C42:E42)</f>
        <v>173</v>
      </c>
      <c r="H42">
        <v>173</v>
      </c>
      <c r="I42">
        <v>173</v>
      </c>
      <c r="J42">
        <v>173</v>
      </c>
      <c r="K42">
        <f>AVERAGE(H42:J42)</f>
        <v>173</v>
      </c>
    </row>
    <row r="43" spans="1:18" x14ac:dyDescent="0.3">
      <c r="B43" t="s">
        <v>86</v>
      </c>
      <c r="C43">
        <v>59</v>
      </c>
      <c r="D43">
        <v>59</v>
      </c>
      <c r="E43">
        <v>59</v>
      </c>
      <c r="F43">
        <f t="shared" ref="F43:F46" si="10">AVERAGE(C43:E43)</f>
        <v>59</v>
      </c>
      <c r="H43">
        <v>59</v>
      </c>
      <c r="I43">
        <v>59</v>
      </c>
      <c r="J43">
        <v>59</v>
      </c>
      <c r="K43">
        <f t="shared" ref="K43:K46" si="11">AVERAGE(H43:J43)</f>
        <v>59</v>
      </c>
    </row>
    <row r="44" spans="1:18" x14ac:dyDescent="0.3">
      <c r="B44" t="s">
        <v>87</v>
      </c>
      <c r="C44">
        <v>26</v>
      </c>
      <c r="D44">
        <v>26</v>
      </c>
      <c r="E44">
        <v>26</v>
      </c>
      <c r="F44">
        <f t="shared" si="10"/>
        <v>26</v>
      </c>
      <c r="H44">
        <v>26</v>
      </c>
      <c r="I44">
        <v>26</v>
      </c>
      <c r="J44">
        <v>26</v>
      </c>
      <c r="K44">
        <f t="shared" si="11"/>
        <v>26</v>
      </c>
    </row>
    <row r="45" spans="1:18" x14ac:dyDescent="0.3">
      <c r="B45" t="s">
        <v>88</v>
      </c>
      <c r="C45">
        <v>33</v>
      </c>
      <c r="D45">
        <v>33</v>
      </c>
      <c r="E45">
        <v>33</v>
      </c>
      <c r="F45">
        <f t="shared" si="10"/>
        <v>33</v>
      </c>
      <c r="H45">
        <v>33</v>
      </c>
      <c r="I45">
        <v>33</v>
      </c>
      <c r="J45">
        <v>33</v>
      </c>
      <c r="K45">
        <f t="shared" si="11"/>
        <v>33</v>
      </c>
    </row>
    <row r="46" spans="1:18" x14ac:dyDescent="0.3">
      <c r="B46" t="s">
        <v>89</v>
      </c>
      <c r="C46">
        <v>27</v>
      </c>
      <c r="D46">
        <v>27</v>
      </c>
      <c r="E46">
        <v>27</v>
      </c>
      <c r="F46">
        <f t="shared" si="10"/>
        <v>27</v>
      </c>
      <c r="H46">
        <v>26</v>
      </c>
      <c r="I46">
        <v>26</v>
      </c>
      <c r="J46">
        <v>26</v>
      </c>
      <c r="K46">
        <f t="shared" si="11"/>
        <v>26</v>
      </c>
    </row>
    <row r="47" spans="1:18" x14ac:dyDescent="0.3">
      <c r="D47" t="s">
        <v>95</v>
      </c>
      <c r="I47" t="s">
        <v>95</v>
      </c>
    </row>
    <row r="48" spans="1:18" x14ac:dyDescent="0.3">
      <c r="A48" t="s">
        <v>75</v>
      </c>
      <c r="B48" t="s">
        <v>85</v>
      </c>
      <c r="C48">
        <v>95</v>
      </c>
      <c r="D48">
        <v>95</v>
      </c>
      <c r="E48">
        <v>95</v>
      </c>
      <c r="F48">
        <f>AVERAGE(C48:E48)</f>
        <v>95</v>
      </c>
      <c r="H48">
        <v>95</v>
      </c>
      <c r="I48">
        <v>95</v>
      </c>
      <c r="J48">
        <v>95</v>
      </c>
      <c r="K48">
        <f>AVERAGE(H48:J48)</f>
        <v>95</v>
      </c>
    </row>
    <row r="49" spans="1:11" x14ac:dyDescent="0.3">
      <c r="B49" t="s">
        <v>86</v>
      </c>
      <c r="C49">
        <v>26</v>
      </c>
      <c r="D49">
        <v>26</v>
      </c>
      <c r="E49">
        <v>26</v>
      </c>
      <c r="F49">
        <f t="shared" ref="F49:F52" si="12">AVERAGE(C49:E49)</f>
        <v>26</v>
      </c>
      <c r="H49">
        <v>26</v>
      </c>
      <c r="I49">
        <v>26</v>
      </c>
      <c r="J49">
        <v>26</v>
      </c>
      <c r="K49">
        <f t="shared" ref="K49:K52" si="13">AVERAGE(H49:J49)</f>
        <v>26</v>
      </c>
    </row>
    <row r="50" spans="1:11" x14ac:dyDescent="0.3">
      <c r="B50" t="s">
        <v>87</v>
      </c>
      <c r="C50">
        <v>33</v>
      </c>
      <c r="D50">
        <v>33</v>
      </c>
      <c r="E50">
        <v>33</v>
      </c>
      <c r="F50">
        <f t="shared" si="12"/>
        <v>33</v>
      </c>
      <c r="H50">
        <v>33</v>
      </c>
      <c r="I50">
        <v>33</v>
      </c>
      <c r="J50">
        <v>33</v>
      </c>
      <c r="K50">
        <f t="shared" si="13"/>
        <v>33</v>
      </c>
    </row>
    <row r="51" spans="1:11" x14ac:dyDescent="0.3">
      <c r="B51" t="s">
        <v>88</v>
      </c>
      <c r="C51">
        <v>15</v>
      </c>
      <c r="D51">
        <v>15</v>
      </c>
      <c r="E51">
        <v>15</v>
      </c>
      <c r="F51">
        <f t="shared" si="12"/>
        <v>15</v>
      </c>
      <c r="H51">
        <v>15</v>
      </c>
      <c r="I51">
        <v>15</v>
      </c>
      <c r="J51">
        <v>15</v>
      </c>
      <c r="K51">
        <f t="shared" si="13"/>
        <v>15</v>
      </c>
    </row>
    <row r="52" spans="1:11" x14ac:dyDescent="0.3">
      <c r="B52" t="s">
        <v>89</v>
      </c>
      <c r="C52">
        <v>25</v>
      </c>
      <c r="D52">
        <v>25</v>
      </c>
      <c r="E52">
        <v>25</v>
      </c>
      <c r="F52">
        <f t="shared" si="12"/>
        <v>25</v>
      </c>
      <c r="H52">
        <v>25</v>
      </c>
      <c r="I52">
        <v>25</v>
      </c>
      <c r="J52">
        <v>25</v>
      </c>
      <c r="K52">
        <f t="shared" si="13"/>
        <v>25</v>
      </c>
    </row>
    <row r="53" spans="1:11" x14ac:dyDescent="0.3">
      <c r="D53" t="s">
        <v>96</v>
      </c>
      <c r="I53" t="s">
        <v>96</v>
      </c>
    </row>
    <row r="54" spans="1:11" x14ac:dyDescent="0.3">
      <c r="A54" t="s">
        <v>75</v>
      </c>
      <c r="B54" t="s">
        <v>85</v>
      </c>
      <c r="C54">
        <v>26</v>
      </c>
      <c r="D54">
        <v>26</v>
      </c>
      <c r="E54">
        <v>26</v>
      </c>
      <c r="F54">
        <f>AVERAGE(C54:E54)</f>
        <v>26</v>
      </c>
      <c r="H54">
        <v>27</v>
      </c>
      <c r="I54">
        <v>27</v>
      </c>
      <c r="J54">
        <v>27</v>
      </c>
      <c r="K54">
        <f>AVERAGE(H54:J54)</f>
        <v>27</v>
      </c>
    </row>
    <row r="55" spans="1:11" x14ac:dyDescent="0.3">
      <c r="B55" t="s">
        <v>86</v>
      </c>
      <c r="C55">
        <v>20</v>
      </c>
      <c r="D55">
        <v>20</v>
      </c>
      <c r="E55">
        <v>20</v>
      </c>
      <c r="F55">
        <f t="shared" ref="F55:F58" si="14">AVERAGE(C55:E55)</f>
        <v>20</v>
      </c>
      <c r="H55">
        <v>20</v>
      </c>
      <c r="I55">
        <v>20</v>
      </c>
      <c r="J55">
        <v>20</v>
      </c>
      <c r="K55">
        <f t="shared" ref="K55:K58" si="15">AVERAGE(H55:J55)</f>
        <v>20</v>
      </c>
    </row>
    <row r="56" spans="1:11" x14ac:dyDescent="0.3">
      <c r="B56" t="s">
        <v>87</v>
      </c>
      <c r="C56">
        <v>33</v>
      </c>
      <c r="D56">
        <v>33</v>
      </c>
      <c r="E56">
        <v>33</v>
      </c>
      <c r="F56">
        <f t="shared" si="14"/>
        <v>33</v>
      </c>
      <c r="H56">
        <v>33</v>
      </c>
      <c r="I56">
        <v>33</v>
      </c>
      <c r="J56">
        <v>33</v>
      </c>
      <c r="K56">
        <f t="shared" si="15"/>
        <v>33</v>
      </c>
    </row>
    <row r="57" spans="1:11" x14ac:dyDescent="0.3">
      <c r="B57" t="s">
        <v>88</v>
      </c>
      <c r="C57">
        <v>15</v>
      </c>
      <c r="D57">
        <v>15</v>
      </c>
      <c r="E57">
        <v>15</v>
      </c>
      <c r="F57">
        <f t="shared" si="14"/>
        <v>15</v>
      </c>
      <c r="H57">
        <v>15</v>
      </c>
      <c r="I57">
        <v>15</v>
      </c>
      <c r="J57">
        <v>15</v>
      </c>
      <c r="K57">
        <f t="shared" si="15"/>
        <v>15</v>
      </c>
    </row>
    <row r="58" spans="1:11" x14ac:dyDescent="0.3">
      <c r="B58" t="s">
        <v>89</v>
      </c>
      <c r="C58">
        <v>25</v>
      </c>
      <c r="D58">
        <v>25</v>
      </c>
      <c r="E58">
        <v>25</v>
      </c>
      <c r="F58">
        <f t="shared" si="14"/>
        <v>25</v>
      </c>
      <c r="H58">
        <v>25</v>
      </c>
      <c r="I58">
        <v>25</v>
      </c>
      <c r="J58">
        <v>25</v>
      </c>
      <c r="K58">
        <f t="shared" si="15"/>
        <v>25</v>
      </c>
    </row>
    <row r="59" spans="1:11" x14ac:dyDescent="0.3">
      <c r="D59" t="s">
        <v>97</v>
      </c>
      <c r="I59" t="s">
        <v>97</v>
      </c>
    </row>
    <row r="60" spans="1:11" x14ac:dyDescent="0.3">
      <c r="A60" t="s">
        <v>75</v>
      </c>
      <c r="B60" t="s">
        <v>85</v>
      </c>
      <c r="C60">
        <v>29</v>
      </c>
      <c r="D60">
        <v>29</v>
      </c>
      <c r="E60">
        <v>29</v>
      </c>
      <c r="F60">
        <f>AVERAGE(C60:E60)</f>
        <v>29</v>
      </c>
      <c r="H60">
        <v>33</v>
      </c>
      <c r="I60">
        <v>33</v>
      </c>
      <c r="J60">
        <v>33</v>
      </c>
      <c r="K60">
        <f>AVERAGE(H60:J60)</f>
        <v>33</v>
      </c>
    </row>
    <row r="61" spans="1:11" x14ac:dyDescent="0.3">
      <c r="B61" t="s">
        <v>86</v>
      </c>
      <c r="C61">
        <v>15</v>
      </c>
      <c r="D61">
        <v>15</v>
      </c>
      <c r="E61">
        <v>15</v>
      </c>
      <c r="F61">
        <f t="shared" ref="F61:F64" si="16">AVERAGE(C61:E61)</f>
        <v>15</v>
      </c>
      <c r="H61">
        <v>15</v>
      </c>
      <c r="I61">
        <v>15</v>
      </c>
      <c r="J61">
        <v>15</v>
      </c>
      <c r="K61">
        <f t="shared" ref="K61:K64" si="17">AVERAGE(H61:J61)</f>
        <v>15</v>
      </c>
    </row>
    <row r="62" spans="1:11" x14ac:dyDescent="0.3">
      <c r="B62" t="s">
        <v>87</v>
      </c>
      <c r="C62">
        <v>25</v>
      </c>
      <c r="D62">
        <v>25</v>
      </c>
      <c r="E62">
        <v>25</v>
      </c>
      <c r="F62">
        <f t="shared" si="16"/>
        <v>25</v>
      </c>
      <c r="H62">
        <v>25</v>
      </c>
      <c r="I62">
        <v>25</v>
      </c>
      <c r="J62">
        <v>25</v>
      </c>
      <c r="K62">
        <f t="shared" si="17"/>
        <v>25</v>
      </c>
    </row>
    <row r="63" spans="1:11" x14ac:dyDescent="0.3">
      <c r="B63" t="s">
        <v>88</v>
      </c>
      <c r="C63">
        <v>19</v>
      </c>
      <c r="D63">
        <v>19</v>
      </c>
      <c r="E63">
        <v>19</v>
      </c>
      <c r="F63">
        <f t="shared" si="16"/>
        <v>19</v>
      </c>
      <c r="H63">
        <v>19</v>
      </c>
      <c r="I63">
        <v>19</v>
      </c>
      <c r="J63">
        <v>19</v>
      </c>
      <c r="K63">
        <f t="shared" si="17"/>
        <v>19</v>
      </c>
    </row>
    <row r="64" spans="1:11" x14ac:dyDescent="0.3">
      <c r="B64" t="s">
        <v>89</v>
      </c>
      <c r="C64">
        <v>14</v>
      </c>
      <c r="D64">
        <v>14</v>
      </c>
      <c r="E64">
        <v>14</v>
      </c>
      <c r="F64">
        <f t="shared" si="16"/>
        <v>14</v>
      </c>
      <c r="H64">
        <v>14</v>
      </c>
      <c r="I64">
        <v>14</v>
      </c>
      <c r="J64">
        <v>14</v>
      </c>
      <c r="K64">
        <f t="shared" si="17"/>
        <v>14</v>
      </c>
    </row>
    <row r="65" spans="1:11" x14ac:dyDescent="0.3">
      <c r="D65" t="s">
        <v>98</v>
      </c>
      <c r="I65" t="s">
        <v>98</v>
      </c>
    </row>
    <row r="66" spans="1:11" x14ac:dyDescent="0.3">
      <c r="A66" t="s">
        <v>75</v>
      </c>
      <c r="B66" t="s">
        <v>85</v>
      </c>
      <c r="C66">
        <v>15</v>
      </c>
      <c r="D66">
        <v>15</v>
      </c>
      <c r="E66">
        <v>15</v>
      </c>
      <c r="F66">
        <f>AVERAGE(C66:E66)</f>
        <v>15</v>
      </c>
      <c r="H66">
        <v>15</v>
      </c>
      <c r="I66">
        <v>15</v>
      </c>
      <c r="J66">
        <v>15</v>
      </c>
      <c r="K66">
        <f>AVERAGE(H66:J66)</f>
        <v>15</v>
      </c>
    </row>
    <row r="67" spans="1:11" x14ac:dyDescent="0.3">
      <c r="B67" t="s">
        <v>86</v>
      </c>
      <c r="C67">
        <v>21</v>
      </c>
      <c r="D67">
        <v>21</v>
      </c>
      <c r="E67">
        <v>21</v>
      </c>
      <c r="F67">
        <f t="shared" ref="F67:F70" si="18">AVERAGE(C67:E67)</f>
        <v>21</v>
      </c>
      <c r="H67">
        <v>22</v>
      </c>
      <c r="I67">
        <v>22</v>
      </c>
      <c r="J67">
        <v>22</v>
      </c>
      <c r="K67">
        <f t="shared" ref="K67:K70" si="19">AVERAGE(H67:J67)</f>
        <v>22</v>
      </c>
    </row>
    <row r="68" spans="1:11" x14ac:dyDescent="0.3">
      <c r="B68" t="s">
        <v>87</v>
      </c>
      <c r="C68">
        <v>9</v>
      </c>
      <c r="D68">
        <v>9</v>
      </c>
      <c r="E68">
        <v>9</v>
      </c>
      <c r="F68">
        <f t="shared" si="18"/>
        <v>9</v>
      </c>
      <c r="H68">
        <v>9</v>
      </c>
      <c r="I68">
        <v>9</v>
      </c>
      <c r="J68">
        <v>9</v>
      </c>
      <c r="K68">
        <f t="shared" si="19"/>
        <v>9</v>
      </c>
    </row>
    <row r="69" spans="1:11" x14ac:dyDescent="0.3">
      <c r="B69" t="s">
        <v>88</v>
      </c>
      <c r="C69">
        <v>15</v>
      </c>
      <c r="D69">
        <v>15</v>
      </c>
      <c r="E69">
        <v>15</v>
      </c>
      <c r="F69">
        <f t="shared" si="18"/>
        <v>15</v>
      </c>
      <c r="H69">
        <v>10</v>
      </c>
      <c r="I69">
        <v>10</v>
      </c>
      <c r="J69">
        <v>10</v>
      </c>
      <c r="K69">
        <f t="shared" si="19"/>
        <v>10</v>
      </c>
    </row>
    <row r="70" spans="1:11" x14ac:dyDescent="0.3">
      <c r="B70" t="s">
        <v>89</v>
      </c>
      <c r="C70">
        <v>10</v>
      </c>
      <c r="D70">
        <v>10</v>
      </c>
      <c r="E70">
        <v>10</v>
      </c>
      <c r="F70">
        <f t="shared" si="18"/>
        <v>10</v>
      </c>
      <c r="H70">
        <v>9</v>
      </c>
      <c r="I70">
        <v>9</v>
      </c>
      <c r="J70">
        <v>9</v>
      </c>
      <c r="K70">
        <f t="shared" si="19"/>
        <v>9</v>
      </c>
    </row>
    <row r="71" spans="1:11" x14ac:dyDescent="0.3">
      <c r="D71" t="s">
        <v>99</v>
      </c>
      <c r="I71" t="s">
        <v>99</v>
      </c>
    </row>
    <row r="72" spans="1:11" x14ac:dyDescent="0.3">
      <c r="A72" t="s">
        <v>75</v>
      </c>
      <c r="B72" t="s">
        <v>85</v>
      </c>
      <c r="C72">
        <v>9</v>
      </c>
      <c r="D72">
        <v>9</v>
      </c>
      <c r="E72">
        <v>9</v>
      </c>
      <c r="F72">
        <f>AVERAGE(C72:E72)</f>
        <v>9</v>
      </c>
      <c r="H72">
        <v>9</v>
      </c>
      <c r="I72">
        <v>9</v>
      </c>
      <c r="J72">
        <v>9</v>
      </c>
      <c r="K72">
        <f>AVERAGE(H72:J72)</f>
        <v>9</v>
      </c>
    </row>
    <row r="73" spans="1:11" x14ac:dyDescent="0.3">
      <c r="B73" t="s">
        <v>86</v>
      </c>
      <c r="C73">
        <v>6</v>
      </c>
      <c r="D73">
        <v>6</v>
      </c>
      <c r="E73">
        <v>6</v>
      </c>
      <c r="F73">
        <f t="shared" ref="F73:F76" si="20">AVERAGE(C73:E73)</f>
        <v>6</v>
      </c>
      <c r="H73">
        <v>6</v>
      </c>
      <c r="I73">
        <v>6</v>
      </c>
      <c r="J73">
        <v>6</v>
      </c>
      <c r="K73">
        <f t="shared" ref="K73:K76" si="21">AVERAGE(H73:J73)</f>
        <v>6</v>
      </c>
    </row>
    <row r="74" spans="1:11" x14ac:dyDescent="0.3">
      <c r="B74" t="s">
        <v>87</v>
      </c>
      <c r="C74">
        <v>6</v>
      </c>
      <c r="D74">
        <v>6</v>
      </c>
      <c r="E74">
        <v>6</v>
      </c>
      <c r="F74">
        <f t="shared" si="20"/>
        <v>6</v>
      </c>
      <c r="H74">
        <v>6</v>
      </c>
      <c r="I74">
        <v>6</v>
      </c>
      <c r="J74">
        <v>6</v>
      </c>
      <c r="K74">
        <f t="shared" si="21"/>
        <v>6</v>
      </c>
    </row>
    <row r="75" spans="1:11" x14ac:dyDescent="0.3">
      <c r="B75" t="s">
        <v>88</v>
      </c>
      <c r="C75">
        <v>6</v>
      </c>
      <c r="D75">
        <v>6</v>
      </c>
      <c r="E75">
        <v>6</v>
      </c>
      <c r="F75">
        <f t="shared" si="20"/>
        <v>6</v>
      </c>
      <c r="H75">
        <v>0</v>
      </c>
      <c r="I75">
        <v>0</v>
      </c>
      <c r="J75">
        <v>0</v>
      </c>
      <c r="K75">
        <f t="shared" si="21"/>
        <v>0</v>
      </c>
    </row>
    <row r="76" spans="1:11" x14ac:dyDescent="0.3">
      <c r="B76" t="s">
        <v>89</v>
      </c>
      <c r="C76">
        <v>0</v>
      </c>
      <c r="D76">
        <v>0</v>
      </c>
      <c r="E76">
        <v>0</v>
      </c>
      <c r="F76">
        <f t="shared" si="20"/>
        <v>0</v>
      </c>
      <c r="H76">
        <v>0</v>
      </c>
      <c r="I76">
        <v>0</v>
      </c>
      <c r="J76">
        <v>0</v>
      </c>
      <c r="K76">
        <f t="shared" si="21"/>
        <v>0</v>
      </c>
    </row>
    <row r="77" spans="1:11" x14ac:dyDescent="0.3">
      <c r="D77" t="s">
        <v>90</v>
      </c>
      <c r="I77" t="s">
        <v>90</v>
      </c>
    </row>
    <row r="78" spans="1:11" x14ac:dyDescent="0.3">
      <c r="A78" t="s">
        <v>76</v>
      </c>
      <c r="B78" t="s">
        <v>85</v>
      </c>
      <c r="C78">
        <v>1242</v>
      </c>
      <c r="D78">
        <v>1258</v>
      </c>
      <c r="E78">
        <v>1226</v>
      </c>
      <c r="F78">
        <f>AVERAGE(C78:E78)</f>
        <v>1242</v>
      </c>
      <c r="H78">
        <v>1203</v>
      </c>
      <c r="I78">
        <v>1186</v>
      </c>
      <c r="J78">
        <v>1139</v>
      </c>
      <c r="K78">
        <f>AVERAGE(H78:J78)</f>
        <v>1176</v>
      </c>
    </row>
    <row r="79" spans="1:11" x14ac:dyDescent="0.3">
      <c r="B79" t="s">
        <v>86</v>
      </c>
      <c r="C79">
        <v>147</v>
      </c>
      <c r="D79">
        <v>35</v>
      </c>
      <c r="E79">
        <v>69</v>
      </c>
      <c r="F79">
        <f>AVERAGE(C79:E79)</f>
        <v>83.666666666666671</v>
      </c>
      <c r="H79">
        <v>206</v>
      </c>
      <c r="I79">
        <v>148</v>
      </c>
      <c r="J79">
        <v>71</v>
      </c>
      <c r="K79">
        <f t="shared" ref="K79:K82" si="22">AVERAGE(H79:J79)</f>
        <v>141.66666666666666</v>
      </c>
    </row>
    <row r="80" spans="1:11" x14ac:dyDescent="0.3">
      <c r="B80" t="s">
        <v>87</v>
      </c>
      <c r="C80">
        <v>40</v>
      </c>
      <c r="D80">
        <v>41</v>
      </c>
      <c r="E80">
        <v>40</v>
      </c>
      <c r="F80">
        <f>AVERAGE(C80:E80)</f>
        <v>40.333333333333336</v>
      </c>
      <c r="H80">
        <v>30</v>
      </c>
      <c r="I80">
        <v>36</v>
      </c>
      <c r="J80">
        <v>64</v>
      </c>
      <c r="K80">
        <f t="shared" si="22"/>
        <v>43.333333333333336</v>
      </c>
    </row>
    <row r="81" spans="1:11" x14ac:dyDescent="0.3">
      <c r="B81" t="s">
        <v>88</v>
      </c>
      <c r="C81">
        <v>36</v>
      </c>
      <c r="D81">
        <v>36</v>
      </c>
      <c r="E81">
        <v>35</v>
      </c>
      <c r="F81">
        <f>AVERAGE(C81:E81)</f>
        <v>35.666666666666664</v>
      </c>
      <c r="H81">
        <v>24</v>
      </c>
      <c r="I81">
        <v>34</v>
      </c>
      <c r="J81">
        <v>43</v>
      </c>
      <c r="K81">
        <f t="shared" si="22"/>
        <v>33.666666666666664</v>
      </c>
    </row>
    <row r="82" spans="1:11" x14ac:dyDescent="0.3">
      <c r="B82" t="s">
        <v>89</v>
      </c>
      <c r="C82">
        <v>33</v>
      </c>
      <c r="D82">
        <v>37</v>
      </c>
      <c r="E82">
        <v>30</v>
      </c>
      <c r="F82">
        <f>AVERAGE(C82:E82)</f>
        <v>33.333333333333336</v>
      </c>
      <c r="H82">
        <v>5</v>
      </c>
      <c r="I82">
        <v>27</v>
      </c>
      <c r="J82">
        <v>21</v>
      </c>
      <c r="K82">
        <f t="shared" si="22"/>
        <v>17.666666666666668</v>
      </c>
    </row>
    <row r="83" spans="1:11" x14ac:dyDescent="0.3">
      <c r="D83" t="s">
        <v>91</v>
      </c>
      <c r="I83" t="s">
        <v>91</v>
      </c>
    </row>
    <row r="84" spans="1:11" x14ac:dyDescent="0.3">
      <c r="A84" t="s">
        <v>76</v>
      </c>
      <c r="B84" t="s">
        <v>85</v>
      </c>
      <c r="C84">
        <v>1042</v>
      </c>
      <c r="D84">
        <v>1046</v>
      </c>
      <c r="E84">
        <v>1107</v>
      </c>
      <c r="F84">
        <f>AVERAGE(C84:E84)</f>
        <v>1065</v>
      </c>
      <c r="H84">
        <v>745</v>
      </c>
      <c r="I84">
        <v>1098</v>
      </c>
      <c r="J84">
        <v>489</v>
      </c>
      <c r="K84">
        <f>AVERAGE(H84:J84)</f>
        <v>777.33333333333337</v>
      </c>
    </row>
    <row r="85" spans="1:11" x14ac:dyDescent="0.3">
      <c r="B85" t="s">
        <v>86</v>
      </c>
      <c r="C85">
        <v>40</v>
      </c>
      <c r="D85">
        <v>41</v>
      </c>
      <c r="E85">
        <v>54</v>
      </c>
      <c r="F85">
        <f>AVERAGE(C85:E85)</f>
        <v>45</v>
      </c>
      <c r="H85">
        <v>230</v>
      </c>
      <c r="I85">
        <v>56</v>
      </c>
      <c r="J85">
        <v>235</v>
      </c>
      <c r="K85">
        <f t="shared" ref="K85:K88" si="23">AVERAGE(H85:J85)</f>
        <v>173.66666666666666</v>
      </c>
    </row>
    <row r="86" spans="1:11" x14ac:dyDescent="0.3">
      <c r="B86" t="s">
        <v>87</v>
      </c>
      <c r="C86">
        <v>40</v>
      </c>
      <c r="D86">
        <v>33</v>
      </c>
      <c r="E86">
        <v>40</v>
      </c>
      <c r="F86">
        <f>AVERAGE(C86:E86)</f>
        <v>37.666666666666664</v>
      </c>
      <c r="H86">
        <v>114</v>
      </c>
      <c r="I86">
        <v>41</v>
      </c>
      <c r="J86">
        <v>194</v>
      </c>
      <c r="K86">
        <f t="shared" si="23"/>
        <v>116.33333333333333</v>
      </c>
    </row>
    <row r="87" spans="1:11" x14ac:dyDescent="0.3">
      <c r="B87" t="s">
        <v>88</v>
      </c>
      <c r="C87">
        <v>24</v>
      </c>
      <c r="D87">
        <v>34</v>
      </c>
      <c r="E87">
        <v>35</v>
      </c>
      <c r="F87">
        <f>AVERAGE(C87:E87)</f>
        <v>31</v>
      </c>
      <c r="H87">
        <v>81</v>
      </c>
      <c r="I87">
        <v>34</v>
      </c>
      <c r="J87">
        <v>64</v>
      </c>
      <c r="K87">
        <f t="shared" si="23"/>
        <v>59.666666666666664</v>
      </c>
    </row>
    <row r="88" spans="1:11" x14ac:dyDescent="0.3">
      <c r="B88" t="s">
        <v>89</v>
      </c>
      <c r="C88">
        <v>36</v>
      </c>
      <c r="D88">
        <v>37</v>
      </c>
      <c r="E88">
        <v>29</v>
      </c>
      <c r="F88">
        <f>AVERAGE(C88:E88)</f>
        <v>34</v>
      </c>
      <c r="H88">
        <v>23</v>
      </c>
      <c r="I88">
        <v>34</v>
      </c>
      <c r="J88">
        <v>41</v>
      </c>
      <c r="K88">
        <f t="shared" si="23"/>
        <v>32.666666666666664</v>
      </c>
    </row>
    <row r="89" spans="1:11" x14ac:dyDescent="0.3">
      <c r="D89" t="s">
        <v>92</v>
      </c>
      <c r="I89" t="s">
        <v>92</v>
      </c>
    </row>
    <row r="90" spans="1:11" x14ac:dyDescent="0.3">
      <c r="A90" t="s">
        <v>76</v>
      </c>
      <c r="B90" t="s">
        <v>85</v>
      </c>
      <c r="C90">
        <v>394</v>
      </c>
      <c r="D90">
        <v>225</v>
      </c>
      <c r="E90">
        <v>191</v>
      </c>
      <c r="F90">
        <f>AVERAGE(C90:E90)</f>
        <v>270</v>
      </c>
      <c r="H90">
        <v>213</v>
      </c>
      <c r="I90">
        <v>220</v>
      </c>
      <c r="J90">
        <v>430</v>
      </c>
      <c r="K90">
        <f>AVERAGE(H90:J90)</f>
        <v>287.66666666666669</v>
      </c>
    </row>
    <row r="91" spans="1:11" x14ac:dyDescent="0.3">
      <c r="B91" t="s">
        <v>86</v>
      </c>
      <c r="C91">
        <v>216</v>
      </c>
      <c r="D91">
        <v>149</v>
      </c>
      <c r="E91">
        <v>168</v>
      </c>
      <c r="F91">
        <f>AVERAGE(C91:E91)</f>
        <v>177.66666666666666</v>
      </c>
      <c r="H91">
        <v>131</v>
      </c>
      <c r="I91">
        <v>132</v>
      </c>
      <c r="J91">
        <v>233</v>
      </c>
      <c r="K91">
        <f t="shared" ref="K91:K94" si="24">AVERAGE(H91:J91)</f>
        <v>165.33333333333334</v>
      </c>
    </row>
    <row r="92" spans="1:11" x14ac:dyDescent="0.3">
      <c r="B92" t="s">
        <v>87</v>
      </c>
      <c r="C92">
        <v>118</v>
      </c>
      <c r="D92">
        <v>113</v>
      </c>
      <c r="E92">
        <v>45</v>
      </c>
      <c r="F92">
        <f>AVERAGE(C92:E92)</f>
        <v>92</v>
      </c>
      <c r="H92">
        <v>108</v>
      </c>
      <c r="I92">
        <v>120</v>
      </c>
      <c r="J92">
        <v>179</v>
      </c>
      <c r="K92">
        <f t="shared" si="24"/>
        <v>135.66666666666666</v>
      </c>
    </row>
    <row r="93" spans="1:11" x14ac:dyDescent="0.3">
      <c r="B93" t="s">
        <v>88</v>
      </c>
      <c r="C93">
        <v>40</v>
      </c>
      <c r="D93">
        <v>104</v>
      </c>
      <c r="E93">
        <v>54</v>
      </c>
      <c r="F93">
        <f>AVERAGE(C93:E93)</f>
        <v>66</v>
      </c>
      <c r="H93">
        <v>113</v>
      </c>
      <c r="I93">
        <v>56</v>
      </c>
      <c r="J93">
        <v>50</v>
      </c>
      <c r="K93">
        <f t="shared" si="24"/>
        <v>73</v>
      </c>
    </row>
    <row r="94" spans="1:11" x14ac:dyDescent="0.3">
      <c r="B94" t="s">
        <v>89</v>
      </c>
      <c r="C94">
        <v>40</v>
      </c>
      <c r="D94">
        <v>31</v>
      </c>
      <c r="E94">
        <v>32</v>
      </c>
      <c r="F94">
        <f>AVERAGE(C94:E94)</f>
        <v>34.333333333333336</v>
      </c>
      <c r="H94">
        <v>28</v>
      </c>
      <c r="I94">
        <v>34</v>
      </c>
      <c r="J94">
        <v>41</v>
      </c>
      <c r="K94">
        <f t="shared" si="24"/>
        <v>34.333333333333336</v>
      </c>
    </row>
    <row r="95" spans="1:11" x14ac:dyDescent="0.3">
      <c r="D95" t="s">
        <v>93</v>
      </c>
      <c r="I95" t="s">
        <v>93</v>
      </c>
    </row>
    <row r="96" spans="1:11" x14ac:dyDescent="0.3">
      <c r="A96" t="s">
        <v>76</v>
      </c>
      <c r="B96" t="s">
        <v>85</v>
      </c>
      <c r="C96">
        <v>105</v>
      </c>
      <c r="D96">
        <v>132</v>
      </c>
      <c r="E96">
        <v>38</v>
      </c>
      <c r="F96">
        <f>AVERAGE(C96:E96)</f>
        <v>91.666666666666671</v>
      </c>
      <c r="H96">
        <v>43</v>
      </c>
      <c r="I96">
        <v>62</v>
      </c>
      <c r="J96">
        <v>214</v>
      </c>
      <c r="K96">
        <f>AVERAGE(H96:J96)</f>
        <v>106.33333333333333</v>
      </c>
    </row>
    <row r="97" spans="1:11" x14ac:dyDescent="0.3">
      <c r="B97" t="s">
        <v>86</v>
      </c>
      <c r="C97">
        <v>59</v>
      </c>
      <c r="D97">
        <v>29</v>
      </c>
      <c r="E97">
        <v>41</v>
      </c>
      <c r="F97">
        <f t="shared" ref="F97:F100" si="25">AVERAGE(C97:E97)</f>
        <v>43</v>
      </c>
      <c r="H97">
        <v>30</v>
      </c>
      <c r="I97">
        <v>56</v>
      </c>
      <c r="J97">
        <v>116</v>
      </c>
      <c r="K97">
        <f t="shared" ref="K97:K100" si="26">AVERAGE(H97:J97)</f>
        <v>67.333333333333329</v>
      </c>
    </row>
    <row r="98" spans="1:11" x14ac:dyDescent="0.3">
      <c r="B98" t="s">
        <v>87</v>
      </c>
      <c r="C98">
        <v>33</v>
      </c>
      <c r="D98">
        <v>28</v>
      </c>
      <c r="E98">
        <v>30</v>
      </c>
      <c r="F98">
        <f t="shared" si="25"/>
        <v>30.333333333333332</v>
      </c>
      <c r="H98">
        <v>40</v>
      </c>
      <c r="I98">
        <v>24</v>
      </c>
      <c r="J98">
        <v>74</v>
      </c>
      <c r="K98">
        <f t="shared" si="26"/>
        <v>46</v>
      </c>
    </row>
    <row r="99" spans="1:11" x14ac:dyDescent="0.3">
      <c r="B99" t="s">
        <v>88</v>
      </c>
      <c r="C99">
        <v>29</v>
      </c>
      <c r="D99">
        <v>39</v>
      </c>
      <c r="E99">
        <v>40</v>
      </c>
      <c r="F99">
        <f t="shared" si="25"/>
        <v>36</v>
      </c>
      <c r="H99">
        <v>38</v>
      </c>
      <c r="I99">
        <v>35</v>
      </c>
      <c r="J99">
        <v>24</v>
      </c>
      <c r="K99">
        <f t="shared" si="26"/>
        <v>32.333333333333336</v>
      </c>
    </row>
    <row r="100" spans="1:11" x14ac:dyDescent="0.3">
      <c r="B100" t="s">
        <v>89</v>
      </c>
      <c r="C100">
        <v>38</v>
      </c>
      <c r="D100">
        <v>32</v>
      </c>
      <c r="E100">
        <v>35</v>
      </c>
      <c r="F100">
        <f t="shared" si="25"/>
        <v>35</v>
      </c>
      <c r="H100">
        <v>31</v>
      </c>
      <c r="I100">
        <v>33</v>
      </c>
      <c r="J100">
        <v>41</v>
      </c>
      <c r="K100">
        <f t="shared" si="26"/>
        <v>35</v>
      </c>
    </row>
    <row r="101" spans="1:11" x14ac:dyDescent="0.3">
      <c r="D101" t="s">
        <v>94</v>
      </c>
      <c r="I101" t="s">
        <v>94</v>
      </c>
    </row>
    <row r="102" spans="1:11" x14ac:dyDescent="0.3">
      <c r="A102" t="s">
        <v>76</v>
      </c>
      <c r="B102" t="s">
        <v>85</v>
      </c>
      <c r="C102">
        <v>38</v>
      </c>
      <c r="D102">
        <v>30</v>
      </c>
      <c r="E102">
        <v>35</v>
      </c>
      <c r="F102">
        <f>AVERAGE(C102:E102)</f>
        <v>34.333333333333336</v>
      </c>
      <c r="H102">
        <v>25</v>
      </c>
      <c r="I102">
        <v>24</v>
      </c>
      <c r="J102">
        <v>47</v>
      </c>
      <c r="K102">
        <f>AVERAGE(H102:J102)</f>
        <v>32</v>
      </c>
    </row>
    <row r="103" spans="1:11" x14ac:dyDescent="0.3">
      <c r="B103" t="s">
        <v>86</v>
      </c>
      <c r="C103">
        <v>35</v>
      </c>
      <c r="D103">
        <v>19</v>
      </c>
      <c r="E103">
        <v>28</v>
      </c>
      <c r="F103">
        <f t="shared" ref="F103:F106" si="27">AVERAGE(C103:E103)</f>
        <v>27.333333333333332</v>
      </c>
      <c r="H103">
        <v>31</v>
      </c>
      <c r="I103">
        <v>28</v>
      </c>
      <c r="J103">
        <v>41</v>
      </c>
      <c r="K103">
        <f t="shared" ref="K103:K106" si="28">AVERAGE(H103:J103)</f>
        <v>33.333333333333336</v>
      </c>
    </row>
    <row r="104" spans="1:11" x14ac:dyDescent="0.3">
      <c r="B104" t="s">
        <v>87</v>
      </c>
      <c r="C104">
        <v>25</v>
      </c>
      <c r="D104">
        <v>21</v>
      </c>
      <c r="E104">
        <v>25</v>
      </c>
      <c r="F104">
        <f t="shared" si="27"/>
        <v>23.666666666666668</v>
      </c>
      <c r="H104">
        <v>34</v>
      </c>
      <c r="I104">
        <v>28</v>
      </c>
      <c r="J104">
        <v>26</v>
      </c>
      <c r="K104">
        <f t="shared" si="28"/>
        <v>29.333333333333332</v>
      </c>
    </row>
    <row r="105" spans="1:11" x14ac:dyDescent="0.3">
      <c r="B105" t="s">
        <v>88</v>
      </c>
      <c r="C105">
        <v>27</v>
      </c>
      <c r="D105">
        <v>27</v>
      </c>
      <c r="E105">
        <v>15</v>
      </c>
      <c r="F105">
        <f t="shared" si="27"/>
        <v>23</v>
      </c>
      <c r="H105">
        <v>20</v>
      </c>
      <c r="I105">
        <v>22</v>
      </c>
      <c r="J105">
        <v>28</v>
      </c>
      <c r="K105">
        <f t="shared" si="28"/>
        <v>23.333333333333332</v>
      </c>
    </row>
    <row r="106" spans="1:11" x14ac:dyDescent="0.3">
      <c r="B106" t="s">
        <v>89</v>
      </c>
      <c r="C106">
        <v>18</v>
      </c>
      <c r="D106">
        <v>15</v>
      </c>
      <c r="E106">
        <v>16</v>
      </c>
      <c r="F106">
        <f t="shared" si="27"/>
        <v>16.333333333333332</v>
      </c>
      <c r="H106">
        <v>25</v>
      </c>
      <c r="I106">
        <v>20</v>
      </c>
      <c r="J106">
        <v>28</v>
      </c>
      <c r="K106">
        <f t="shared" si="28"/>
        <v>24.333333333333332</v>
      </c>
    </row>
    <row r="107" spans="1:11" x14ac:dyDescent="0.3">
      <c r="D107" t="s">
        <v>95</v>
      </c>
      <c r="I107" t="s">
        <v>95</v>
      </c>
    </row>
    <row r="108" spans="1:11" x14ac:dyDescent="0.3">
      <c r="A108" t="s">
        <v>76</v>
      </c>
      <c r="B108" t="s">
        <v>85</v>
      </c>
      <c r="C108">
        <v>35</v>
      </c>
      <c r="D108">
        <v>26</v>
      </c>
      <c r="E108">
        <v>14</v>
      </c>
      <c r="F108">
        <f>AVERAGE(C108:E108)</f>
        <v>25</v>
      </c>
      <c r="H108">
        <v>25</v>
      </c>
      <c r="I108">
        <v>28</v>
      </c>
      <c r="J108">
        <v>33</v>
      </c>
      <c r="K108">
        <f>AVERAGE(H108:J108)</f>
        <v>28.666666666666668</v>
      </c>
    </row>
    <row r="109" spans="1:11" x14ac:dyDescent="0.3">
      <c r="B109" t="s">
        <v>86</v>
      </c>
      <c r="C109">
        <v>18</v>
      </c>
      <c r="D109">
        <v>9</v>
      </c>
      <c r="E109">
        <v>20</v>
      </c>
      <c r="F109">
        <f t="shared" ref="F109:F112" si="29">AVERAGE(C109:E109)</f>
        <v>15.666666666666666</v>
      </c>
      <c r="H109">
        <v>34</v>
      </c>
      <c r="I109">
        <v>28</v>
      </c>
      <c r="J109">
        <v>32</v>
      </c>
      <c r="K109">
        <f t="shared" ref="K109:K112" si="30">AVERAGE(H109:J109)</f>
        <v>31.333333333333332</v>
      </c>
    </row>
    <row r="110" spans="1:11" x14ac:dyDescent="0.3">
      <c r="B110" t="s">
        <v>87</v>
      </c>
      <c r="C110">
        <v>23</v>
      </c>
      <c r="D110">
        <v>18</v>
      </c>
      <c r="E110">
        <v>14</v>
      </c>
      <c r="F110">
        <f t="shared" si="29"/>
        <v>18.333333333333332</v>
      </c>
      <c r="H110">
        <v>18</v>
      </c>
      <c r="I110">
        <v>18</v>
      </c>
      <c r="J110">
        <v>28</v>
      </c>
      <c r="K110">
        <f t="shared" si="30"/>
        <v>21.333333333333332</v>
      </c>
    </row>
    <row r="111" spans="1:11" x14ac:dyDescent="0.3">
      <c r="B111" t="s">
        <v>88</v>
      </c>
      <c r="C111">
        <v>22</v>
      </c>
      <c r="D111">
        <v>17</v>
      </c>
      <c r="E111">
        <v>20</v>
      </c>
      <c r="F111">
        <f t="shared" si="29"/>
        <v>19.666666666666668</v>
      </c>
      <c r="H111">
        <v>25</v>
      </c>
      <c r="I111">
        <v>20</v>
      </c>
      <c r="J111">
        <v>21</v>
      </c>
      <c r="K111">
        <f t="shared" si="30"/>
        <v>22</v>
      </c>
    </row>
    <row r="112" spans="1:11" x14ac:dyDescent="0.3">
      <c r="B112" t="s">
        <v>89</v>
      </c>
      <c r="C112">
        <v>19</v>
      </c>
      <c r="D112">
        <v>15</v>
      </c>
      <c r="E112">
        <v>19</v>
      </c>
      <c r="F112">
        <f t="shared" si="29"/>
        <v>17.666666666666668</v>
      </c>
      <c r="H112">
        <v>18</v>
      </c>
      <c r="I112">
        <v>12</v>
      </c>
      <c r="J112">
        <v>26</v>
      </c>
      <c r="K112">
        <f t="shared" si="30"/>
        <v>18.666666666666668</v>
      </c>
    </row>
    <row r="113" spans="1:11" x14ac:dyDescent="0.3">
      <c r="D113" t="s">
        <v>96</v>
      </c>
      <c r="I113" t="s">
        <v>96</v>
      </c>
    </row>
    <row r="114" spans="1:11" x14ac:dyDescent="0.3">
      <c r="A114" t="s">
        <v>76</v>
      </c>
      <c r="B114" t="s">
        <v>85</v>
      </c>
      <c r="C114">
        <v>28</v>
      </c>
      <c r="D114">
        <v>14</v>
      </c>
      <c r="E114">
        <v>14</v>
      </c>
      <c r="F114">
        <f>AVERAGE(C114:E114)</f>
        <v>18.666666666666668</v>
      </c>
      <c r="H114">
        <v>20</v>
      </c>
      <c r="I114">
        <v>28</v>
      </c>
      <c r="J114">
        <v>16</v>
      </c>
      <c r="K114">
        <f>AVERAGE(H114:J114)</f>
        <v>21.333333333333332</v>
      </c>
    </row>
    <row r="115" spans="1:11" x14ac:dyDescent="0.3">
      <c r="B115" t="s">
        <v>86</v>
      </c>
      <c r="C115">
        <v>22</v>
      </c>
      <c r="D115">
        <v>12</v>
      </c>
      <c r="E115">
        <v>15</v>
      </c>
      <c r="F115">
        <f t="shared" ref="F115:F118" si="31">AVERAGE(C115:E115)</f>
        <v>16.333333333333332</v>
      </c>
      <c r="H115">
        <v>15</v>
      </c>
      <c r="I115">
        <v>28</v>
      </c>
      <c r="J115">
        <v>16</v>
      </c>
      <c r="K115">
        <f t="shared" ref="K115:K118" si="32">AVERAGE(H115:J115)</f>
        <v>19.666666666666668</v>
      </c>
    </row>
    <row r="116" spans="1:11" x14ac:dyDescent="0.3">
      <c r="B116" t="s">
        <v>87</v>
      </c>
      <c r="C116">
        <v>19</v>
      </c>
      <c r="D116">
        <v>12</v>
      </c>
      <c r="E116">
        <v>9</v>
      </c>
      <c r="F116">
        <f t="shared" si="31"/>
        <v>13.333333333333334</v>
      </c>
      <c r="H116">
        <v>14</v>
      </c>
      <c r="I116">
        <v>18</v>
      </c>
      <c r="J116">
        <v>14</v>
      </c>
      <c r="K116">
        <f t="shared" si="32"/>
        <v>15.333333333333334</v>
      </c>
    </row>
    <row r="117" spans="1:11" x14ac:dyDescent="0.3">
      <c r="B117" t="s">
        <v>88</v>
      </c>
      <c r="C117">
        <v>12</v>
      </c>
      <c r="D117">
        <v>10</v>
      </c>
      <c r="E117">
        <v>12</v>
      </c>
      <c r="F117">
        <f t="shared" si="31"/>
        <v>11.333333333333334</v>
      </c>
      <c r="H117">
        <v>13</v>
      </c>
      <c r="I117">
        <v>15</v>
      </c>
      <c r="J117">
        <v>12</v>
      </c>
      <c r="K117">
        <f t="shared" si="32"/>
        <v>13.333333333333334</v>
      </c>
    </row>
    <row r="118" spans="1:11" x14ac:dyDescent="0.3">
      <c r="B118" t="s">
        <v>89</v>
      </c>
      <c r="C118">
        <v>12</v>
      </c>
      <c r="D118">
        <v>10</v>
      </c>
      <c r="E118">
        <v>11</v>
      </c>
      <c r="F118">
        <f t="shared" si="31"/>
        <v>11</v>
      </c>
      <c r="H118">
        <v>13</v>
      </c>
      <c r="I118">
        <v>13</v>
      </c>
      <c r="J118">
        <v>8</v>
      </c>
      <c r="K118">
        <f t="shared" si="32"/>
        <v>11.333333333333334</v>
      </c>
    </row>
    <row r="119" spans="1:11" x14ac:dyDescent="0.3">
      <c r="D119" t="s">
        <v>97</v>
      </c>
      <c r="I119" t="s">
        <v>97</v>
      </c>
    </row>
    <row r="120" spans="1:11" x14ac:dyDescent="0.3">
      <c r="A120" t="s">
        <v>76</v>
      </c>
      <c r="B120" t="s">
        <v>85</v>
      </c>
      <c r="C120">
        <v>27</v>
      </c>
      <c r="D120">
        <v>12</v>
      </c>
      <c r="E120">
        <v>14</v>
      </c>
      <c r="F120">
        <f>AVERAGE(C120:E120)</f>
        <v>17.666666666666668</v>
      </c>
      <c r="H120">
        <v>13</v>
      </c>
      <c r="I120">
        <v>28</v>
      </c>
      <c r="J120">
        <v>12</v>
      </c>
      <c r="K120">
        <f>AVERAGE(H120:J120)</f>
        <v>17.666666666666668</v>
      </c>
    </row>
    <row r="121" spans="1:11" x14ac:dyDescent="0.3">
      <c r="B121" t="s">
        <v>86</v>
      </c>
      <c r="C121">
        <v>12</v>
      </c>
      <c r="D121">
        <v>8</v>
      </c>
      <c r="E121">
        <v>9</v>
      </c>
      <c r="F121">
        <f t="shared" ref="F121:F124" si="33">AVERAGE(C121:E121)</f>
        <v>9.6666666666666661</v>
      </c>
      <c r="H121">
        <v>13</v>
      </c>
      <c r="I121">
        <v>19</v>
      </c>
      <c r="J121">
        <v>8</v>
      </c>
      <c r="K121">
        <f t="shared" ref="K121:K124" si="34">AVERAGE(H121:J121)</f>
        <v>13.333333333333334</v>
      </c>
    </row>
    <row r="122" spans="1:11" x14ac:dyDescent="0.3">
      <c r="B122" t="s">
        <v>87</v>
      </c>
      <c r="C122">
        <v>11</v>
      </c>
      <c r="D122">
        <v>6</v>
      </c>
      <c r="E122">
        <v>11</v>
      </c>
      <c r="F122">
        <f t="shared" si="33"/>
        <v>9.3333333333333339</v>
      </c>
      <c r="H122">
        <v>12</v>
      </c>
      <c r="I122">
        <v>9</v>
      </c>
      <c r="J122">
        <v>14</v>
      </c>
      <c r="K122">
        <f t="shared" si="34"/>
        <v>11.666666666666666</v>
      </c>
    </row>
    <row r="123" spans="1:11" x14ac:dyDescent="0.3">
      <c r="B123" t="s">
        <v>88</v>
      </c>
      <c r="C123">
        <v>8</v>
      </c>
      <c r="D123">
        <v>7</v>
      </c>
      <c r="E123">
        <v>9</v>
      </c>
      <c r="F123">
        <f t="shared" si="33"/>
        <v>8</v>
      </c>
      <c r="H123">
        <v>10</v>
      </c>
      <c r="I123">
        <v>8</v>
      </c>
      <c r="J123">
        <v>11</v>
      </c>
      <c r="K123">
        <f t="shared" si="34"/>
        <v>9.6666666666666661</v>
      </c>
    </row>
    <row r="124" spans="1:11" x14ac:dyDescent="0.3">
      <c r="B124" t="s">
        <v>89</v>
      </c>
      <c r="C124">
        <v>7</v>
      </c>
      <c r="D124">
        <v>7</v>
      </c>
      <c r="E124">
        <v>9</v>
      </c>
      <c r="F124">
        <f t="shared" si="33"/>
        <v>7.666666666666667</v>
      </c>
      <c r="H124">
        <v>10</v>
      </c>
      <c r="I124">
        <v>8</v>
      </c>
      <c r="J124">
        <v>8</v>
      </c>
      <c r="K124">
        <f t="shared" si="34"/>
        <v>8.6666666666666661</v>
      </c>
    </row>
    <row r="125" spans="1:11" x14ac:dyDescent="0.3">
      <c r="D125" t="s">
        <v>98</v>
      </c>
      <c r="I125" t="s">
        <v>98</v>
      </c>
    </row>
    <row r="126" spans="1:11" x14ac:dyDescent="0.3">
      <c r="A126" t="s">
        <v>76</v>
      </c>
      <c r="B126" t="s">
        <v>85</v>
      </c>
      <c r="C126">
        <v>13</v>
      </c>
      <c r="D126">
        <v>12</v>
      </c>
      <c r="E126">
        <v>11</v>
      </c>
      <c r="F126">
        <f>AVERAGE(C126:E126)</f>
        <v>12</v>
      </c>
      <c r="H126">
        <v>10</v>
      </c>
      <c r="I126">
        <v>15</v>
      </c>
      <c r="J126">
        <v>11</v>
      </c>
      <c r="K126">
        <f>AVERAGE(H126:J126)</f>
        <v>12</v>
      </c>
    </row>
    <row r="127" spans="1:11" x14ac:dyDescent="0.3">
      <c r="B127" t="s">
        <v>86</v>
      </c>
      <c r="C127">
        <v>12</v>
      </c>
      <c r="D127">
        <v>4</v>
      </c>
      <c r="E127">
        <v>5</v>
      </c>
      <c r="F127">
        <f t="shared" ref="F127:F130" si="35">AVERAGE(C127:E127)</f>
        <v>7</v>
      </c>
      <c r="H127">
        <v>7</v>
      </c>
      <c r="I127">
        <v>7</v>
      </c>
      <c r="J127">
        <v>8</v>
      </c>
      <c r="K127">
        <f t="shared" ref="K127:K130" si="36">AVERAGE(H127:J127)</f>
        <v>7.333333333333333</v>
      </c>
    </row>
    <row r="128" spans="1:11" x14ac:dyDescent="0.3">
      <c r="B128" t="s">
        <v>87</v>
      </c>
      <c r="C128">
        <v>10</v>
      </c>
      <c r="D128">
        <v>3</v>
      </c>
      <c r="E128">
        <v>9</v>
      </c>
      <c r="F128">
        <f t="shared" si="35"/>
        <v>7.333333333333333</v>
      </c>
      <c r="H128">
        <v>7</v>
      </c>
      <c r="I128">
        <v>6</v>
      </c>
      <c r="J128">
        <v>1</v>
      </c>
      <c r="K128">
        <f t="shared" si="36"/>
        <v>4.666666666666667</v>
      </c>
    </row>
    <row r="129" spans="1:11" x14ac:dyDescent="0.3">
      <c r="B129" t="s">
        <v>88</v>
      </c>
      <c r="C129">
        <v>8</v>
      </c>
      <c r="D129">
        <v>2</v>
      </c>
      <c r="E129">
        <v>8</v>
      </c>
      <c r="F129">
        <f t="shared" si="35"/>
        <v>6</v>
      </c>
      <c r="H129">
        <v>6</v>
      </c>
      <c r="I129">
        <v>3</v>
      </c>
      <c r="J129">
        <v>3</v>
      </c>
      <c r="K129">
        <f t="shared" si="36"/>
        <v>4</v>
      </c>
    </row>
    <row r="130" spans="1:11" x14ac:dyDescent="0.3">
      <c r="B130" t="s">
        <v>89</v>
      </c>
      <c r="C130">
        <v>6</v>
      </c>
      <c r="D130">
        <v>0</v>
      </c>
      <c r="E130">
        <v>6</v>
      </c>
      <c r="F130">
        <f t="shared" si="35"/>
        <v>4</v>
      </c>
      <c r="H130">
        <v>2</v>
      </c>
      <c r="I130">
        <v>3</v>
      </c>
      <c r="J130">
        <v>0</v>
      </c>
      <c r="K130">
        <f t="shared" si="36"/>
        <v>1.6666666666666667</v>
      </c>
    </row>
    <row r="131" spans="1:11" x14ac:dyDescent="0.3">
      <c r="D131" t="s">
        <v>99</v>
      </c>
      <c r="I131" t="s">
        <v>99</v>
      </c>
    </row>
    <row r="132" spans="1:11" x14ac:dyDescent="0.3">
      <c r="A132" t="s">
        <v>76</v>
      </c>
      <c r="B132" t="s">
        <v>85</v>
      </c>
      <c r="C132">
        <v>9</v>
      </c>
      <c r="D132">
        <v>3</v>
      </c>
      <c r="E132">
        <v>6</v>
      </c>
      <c r="F132">
        <f>AVERAGE(C132:E132)</f>
        <v>6</v>
      </c>
      <c r="H132">
        <v>10</v>
      </c>
      <c r="I132">
        <v>7</v>
      </c>
      <c r="J132">
        <v>3</v>
      </c>
      <c r="K132">
        <f>AVERAGE(H132:J132)</f>
        <v>6.666666666666667</v>
      </c>
    </row>
    <row r="133" spans="1:11" x14ac:dyDescent="0.3">
      <c r="B133" t="s">
        <v>86</v>
      </c>
      <c r="C133">
        <v>0</v>
      </c>
      <c r="D133">
        <v>2</v>
      </c>
      <c r="E133">
        <v>6</v>
      </c>
      <c r="F133">
        <f t="shared" ref="F133:F136" si="37">AVERAGE(C133:E133)</f>
        <v>2.6666666666666665</v>
      </c>
      <c r="H133">
        <v>7</v>
      </c>
      <c r="I133">
        <v>3</v>
      </c>
      <c r="J133">
        <v>0</v>
      </c>
      <c r="K133">
        <f t="shared" ref="K133:K136" si="38">AVERAGE(H133:J133)</f>
        <v>3.3333333333333335</v>
      </c>
    </row>
    <row r="134" spans="1:11" x14ac:dyDescent="0.3">
      <c r="B134" t="s">
        <v>87</v>
      </c>
      <c r="C134">
        <v>0</v>
      </c>
      <c r="D134">
        <v>0</v>
      </c>
      <c r="E134">
        <v>3</v>
      </c>
      <c r="F134">
        <f t="shared" si="37"/>
        <v>1</v>
      </c>
      <c r="H134">
        <v>6</v>
      </c>
      <c r="I134">
        <v>0</v>
      </c>
      <c r="J134">
        <v>0</v>
      </c>
      <c r="K134">
        <f t="shared" si="38"/>
        <v>2</v>
      </c>
    </row>
    <row r="135" spans="1:11" x14ac:dyDescent="0.3">
      <c r="B135" t="s">
        <v>88</v>
      </c>
      <c r="C135">
        <v>0</v>
      </c>
      <c r="D135">
        <v>0</v>
      </c>
      <c r="E135">
        <v>0</v>
      </c>
      <c r="F135">
        <f t="shared" si="37"/>
        <v>0</v>
      </c>
      <c r="H135">
        <v>2</v>
      </c>
      <c r="I135">
        <v>0</v>
      </c>
      <c r="J135">
        <v>0</v>
      </c>
      <c r="K135">
        <f t="shared" si="38"/>
        <v>0.66666666666666663</v>
      </c>
    </row>
    <row r="136" spans="1:11" x14ac:dyDescent="0.3">
      <c r="B136" t="s">
        <v>89</v>
      </c>
      <c r="C136">
        <v>0</v>
      </c>
      <c r="D136">
        <v>0</v>
      </c>
      <c r="E136">
        <v>0</v>
      </c>
      <c r="F136">
        <f t="shared" si="37"/>
        <v>0</v>
      </c>
      <c r="H136">
        <v>2</v>
      </c>
      <c r="I136">
        <v>0</v>
      </c>
      <c r="J136">
        <v>0</v>
      </c>
      <c r="K136">
        <f t="shared" si="38"/>
        <v>0.66666666666666663</v>
      </c>
    </row>
    <row r="137" spans="1:11" x14ac:dyDescent="0.3">
      <c r="D137" t="s">
        <v>90</v>
      </c>
      <c r="I137" t="s">
        <v>90</v>
      </c>
    </row>
    <row r="138" spans="1:11" x14ac:dyDescent="0.3">
      <c r="A138" t="s">
        <v>77</v>
      </c>
      <c r="B138" t="s">
        <v>85</v>
      </c>
      <c r="C138">
        <v>1206</v>
      </c>
      <c r="D138">
        <v>1237</v>
      </c>
      <c r="E138">
        <v>1194</v>
      </c>
      <c r="F138">
        <f>AVERAGE(C138:E138)</f>
        <v>1212.3333333333333</v>
      </c>
      <c r="H138">
        <v>1259</v>
      </c>
      <c r="I138">
        <v>1206</v>
      </c>
      <c r="J138">
        <v>1254</v>
      </c>
      <c r="K138">
        <f>AVERAGE(H138:J138)</f>
        <v>1239.6666666666667</v>
      </c>
    </row>
    <row r="139" spans="1:11" x14ac:dyDescent="0.3">
      <c r="B139" t="s">
        <v>86</v>
      </c>
      <c r="C139">
        <v>102</v>
      </c>
      <c r="D139">
        <v>44</v>
      </c>
      <c r="E139">
        <v>144</v>
      </c>
      <c r="F139">
        <f t="shared" ref="F139:F142" si="39">AVERAGE(C139:E139)</f>
        <v>96.666666666666671</v>
      </c>
      <c r="H139">
        <v>67</v>
      </c>
      <c r="I139">
        <v>71</v>
      </c>
      <c r="J139">
        <v>187</v>
      </c>
      <c r="K139">
        <f t="shared" ref="K139:K142" si="40">AVERAGE(H139:J139)</f>
        <v>108.33333333333333</v>
      </c>
    </row>
    <row r="140" spans="1:11" x14ac:dyDescent="0.3">
      <c r="B140" t="s">
        <v>87</v>
      </c>
      <c r="C140">
        <v>41</v>
      </c>
      <c r="D140">
        <v>37</v>
      </c>
      <c r="E140">
        <v>40</v>
      </c>
      <c r="F140">
        <f t="shared" si="39"/>
        <v>39.333333333333336</v>
      </c>
      <c r="H140">
        <v>41</v>
      </c>
      <c r="I140">
        <v>41</v>
      </c>
      <c r="J140">
        <v>42</v>
      </c>
      <c r="K140">
        <f t="shared" si="40"/>
        <v>41.333333333333336</v>
      </c>
    </row>
    <row r="141" spans="1:11" x14ac:dyDescent="0.3">
      <c r="B141" t="s">
        <v>88</v>
      </c>
      <c r="C141">
        <v>38</v>
      </c>
      <c r="D141">
        <v>34</v>
      </c>
      <c r="E141">
        <v>36</v>
      </c>
      <c r="F141">
        <f t="shared" si="39"/>
        <v>36</v>
      </c>
      <c r="H141">
        <v>29</v>
      </c>
      <c r="I141">
        <v>33</v>
      </c>
      <c r="J141">
        <v>34</v>
      </c>
      <c r="K141">
        <f t="shared" si="40"/>
        <v>32</v>
      </c>
    </row>
    <row r="142" spans="1:11" x14ac:dyDescent="0.3">
      <c r="B142" t="s">
        <v>89</v>
      </c>
      <c r="C142">
        <v>34</v>
      </c>
      <c r="D142">
        <v>34</v>
      </c>
      <c r="E142">
        <v>37</v>
      </c>
      <c r="F142">
        <f t="shared" si="39"/>
        <v>35</v>
      </c>
      <c r="H142">
        <v>33</v>
      </c>
      <c r="I142">
        <v>33</v>
      </c>
      <c r="J142">
        <v>3</v>
      </c>
      <c r="K142">
        <f t="shared" si="40"/>
        <v>23</v>
      </c>
    </row>
    <row r="143" spans="1:11" x14ac:dyDescent="0.3">
      <c r="D143" t="s">
        <v>91</v>
      </c>
      <c r="I143" t="s">
        <v>91</v>
      </c>
    </row>
    <row r="144" spans="1:11" x14ac:dyDescent="0.3">
      <c r="A144" t="s">
        <v>77</v>
      </c>
      <c r="B144" t="s">
        <v>85</v>
      </c>
      <c r="C144">
        <v>1043</v>
      </c>
      <c r="D144">
        <v>1180</v>
      </c>
      <c r="E144">
        <v>1012</v>
      </c>
      <c r="F144">
        <f>AVERAGE(C144:E144)</f>
        <v>1078.3333333333333</v>
      </c>
      <c r="H144">
        <v>1032</v>
      </c>
      <c r="I144">
        <v>503</v>
      </c>
      <c r="J144">
        <v>1053</v>
      </c>
      <c r="K144">
        <f>AVERAGE(H144:J144)</f>
        <v>862.66666666666663</v>
      </c>
    </row>
    <row r="145" spans="1:11" x14ac:dyDescent="0.3">
      <c r="B145" t="s">
        <v>86</v>
      </c>
      <c r="C145">
        <v>102</v>
      </c>
      <c r="D145">
        <v>44</v>
      </c>
      <c r="E145">
        <v>70</v>
      </c>
      <c r="F145">
        <f t="shared" ref="F145:F148" si="41">AVERAGE(C145:E145)</f>
        <v>72</v>
      </c>
      <c r="H145">
        <v>65</v>
      </c>
      <c r="I145">
        <v>279</v>
      </c>
      <c r="J145">
        <v>66</v>
      </c>
      <c r="K145">
        <f>AVERAGE(H145:J145)</f>
        <v>136.66666666666666</v>
      </c>
    </row>
    <row r="146" spans="1:11" x14ac:dyDescent="0.3">
      <c r="B146" t="s">
        <v>87</v>
      </c>
      <c r="C146">
        <v>41</v>
      </c>
      <c r="D146">
        <v>34</v>
      </c>
      <c r="E146">
        <v>35</v>
      </c>
      <c r="F146">
        <f t="shared" si="41"/>
        <v>36.666666666666664</v>
      </c>
      <c r="H146">
        <v>41</v>
      </c>
      <c r="I146">
        <v>236</v>
      </c>
      <c r="J146">
        <v>68</v>
      </c>
      <c r="K146">
        <f>AVERAGE(H146:J146)</f>
        <v>115</v>
      </c>
    </row>
    <row r="147" spans="1:11" x14ac:dyDescent="0.3">
      <c r="B147" t="s">
        <v>88</v>
      </c>
      <c r="C147">
        <v>36</v>
      </c>
      <c r="D147">
        <v>35</v>
      </c>
      <c r="E147">
        <v>36</v>
      </c>
      <c r="F147">
        <f t="shared" si="41"/>
        <v>35.666666666666664</v>
      </c>
      <c r="H147">
        <v>29</v>
      </c>
      <c r="I147">
        <v>41</v>
      </c>
      <c r="J147">
        <v>42</v>
      </c>
      <c r="K147">
        <f>AVERAGE(H147:J147)</f>
        <v>37.333333333333336</v>
      </c>
    </row>
    <row r="148" spans="1:11" x14ac:dyDescent="0.3">
      <c r="B148" t="s">
        <v>89</v>
      </c>
      <c r="C148">
        <v>35</v>
      </c>
      <c r="D148">
        <v>34</v>
      </c>
      <c r="E148">
        <v>40</v>
      </c>
      <c r="F148">
        <f t="shared" si="41"/>
        <v>36.333333333333336</v>
      </c>
      <c r="H148">
        <v>33</v>
      </c>
      <c r="I148">
        <v>40</v>
      </c>
      <c r="J148">
        <v>35</v>
      </c>
      <c r="K148">
        <f>AVERAGE(H148:J148)</f>
        <v>36</v>
      </c>
    </row>
    <row r="149" spans="1:11" x14ac:dyDescent="0.3">
      <c r="D149" t="s">
        <v>92</v>
      </c>
      <c r="I149" t="s">
        <v>92</v>
      </c>
    </row>
    <row r="150" spans="1:11" x14ac:dyDescent="0.3">
      <c r="A150" t="s">
        <v>77</v>
      </c>
      <c r="B150" t="s">
        <v>85</v>
      </c>
      <c r="C150">
        <v>249</v>
      </c>
      <c r="D150">
        <v>423</v>
      </c>
      <c r="E150">
        <v>252</v>
      </c>
      <c r="F150">
        <f>AVERAGE(C150:E150)</f>
        <v>308</v>
      </c>
      <c r="H150">
        <v>191</v>
      </c>
      <c r="I150">
        <v>162</v>
      </c>
      <c r="J150">
        <v>864</v>
      </c>
      <c r="K150">
        <f>AVERAGE(H150:J150)</f>
        <v>405.66666666666669</v>
      </c>
    </row>
    <row r="151" spans="1:11" x14ac:dyDescent="0.3">
      <c r="B151" t="s">
        <v>86</v>
      </c>
      <c r="C151">
        <v>190</v>
      </c>
      <c r="D151">
        <v>212</v>
      </c>
      <c r="E151">
        <v>117</v>
      </c>
      <c r="F151">
        <f t="shared" ref="F151:F154" si="42">AVERAGE(C151:E151)</f>
        <v>173</v>
      </c>
      <c r="H151">
        <v>157</v>
      </c>
      <c r="I151">
        <v>90</v>
      </c>
      <c r="J151">
        <v>66</v>
      </c>
      <c r="K151">
        <f>AVERAGE(H151:J151)</f>
        <v>104.33333333333333</v>
      </c>
    </row>
    <row r="152" spans="1:11" x14ac:dyDescent="0.3">
      <c r="B152" t="s">
        <v>87</v>
      </c>
      <c r="C152">
        <v>158</v>
      </c>
      <c r="D152">
        <v>43</v>
      </c>
      <c r="E152">
        <v>69</v>
      </c>
      <c r="F152">
        <f t="shared" si="42"/>
        <v>90</v>
      </c>
      <c r="H152">
        <v>113</v>
      </c>
      <c r="I152">
        <v>64</v>
      </c>
      <c r="J152">
        <v>51</v>
      </c>
      <c r="K152">
        <f>AVERAGE(H152:J152)</f>
        <v>76</v>
      </c>
    </row>
    <row r="153" spans="1:11" x14ac:dyDescent="0.3">
      <c r="B153" t="s">
        <v>88</v>
      </c>
      <c r="C153">
        <v>112</v>
      </c>
      <c r="D153">
        <v>34</v>
      </c>
      <c r="E153">
        <v>27</v>
      </c>
      <c r="F153">
        <f t="shared" si="42"/>
        <v>57.666666666666664</v>
      </c>
      <c r="H153">
        <v>65</v>
      </c>
      <c r="I153">
        <v>37</v>
      </c>
      <c r="J153">
        <v>42</v>
      </c>
      <c r="K153">
        <f>AVERAGE(H153:J153)</f>
        <v>48</v>
      </c>
    </row>
    <row r="154" spans="1:11" x14ac:dyDescent="0.3">
      <c r="B154" t="s">
        <v>89</v>
      </c>
      <c r="C154">
        <v>39</v>
      </c>
      <c r="D154">
        <v>35</v>
      </c>
      <c r="E154">
        <v>36</v>
      </c>
      <c r="F154">
        <f t="shared" si="42"/>
        <v>36.666666666666664</v>
      </c>
      <c r="H154">
        <v>28</v>
      </c>
      <c r="I154">
        <v>41</v>
      </c>
      <c r="J154">
        <v>34</v>
      </c>
      <c r="K154">
        <f>AVERAGE(H154:J154)</f>
        <v>34.333333333333336</v>
      </c>
    </row>
    <row r="155" spans="1:11" x14ac:dyDescent="0.3">
      <c r="D155" t="s">
        <v>93</v>
      </c>
      <c r="I155" t="s">
        <v>93</v>
      </c>
    </row>
    <row r="156" spans="1:11" x14ac:dyDescent="0.3">
      <c r="A156" t="s">
        <v>77</v>
      </c>
      <c r="B156" t="s">
        <v>85</v>
      </c>
      <c r="C156">
        <v>171</v>
      </c>
      <c r="D156">
        <v>300</v>
      </c>
      <c r="E156">
        <v>107</v>
      </c>
      <c r="F156">
        <f>AVERAGE(C156:E156)</f>
        <v>192.66666666666666</v>
      </c>
      <c r="H156">
        <v>53</v>
      </c>
      <c r="I156">
        <v>30</v>
      </c>
      <c r="J156">
        <v>343</v>
      </c>
      <c r="K156">
        <f>AVERAGE(H156:J156)</f>
        <v>142</v>
      </c>
    </row>
    <row r="157" spans="1:11" x14ac:dyDescent="0.3">
      <c r="B157" t="s">
        <v>86</v>
      </c>
      <c r="C157">
        <v>114</v>
      </c>
      <c r="D157">
        <v>176</v>
      </c>
      <c r="E157">
        <v>69</v>
      </c>
      <c r="F157">
        <f t="shared" ref="F157:F160" si="43">AVERAGE(C157:E157)</f>
        <v>119.66666666666667</v>
      </c>
      <c r="H157">
        <v>65</v>
      </c>
      <c r="I157">
        <v>37</v>
      </c>
      <c r="J157">
        <v>41</v>
      </c>
      <c r="K157">
        <f>AVERAGE(H157:J157)</f>
        <v>47.666666666666664</v>
      </c>
    </row>
    <row r="158" spans="1:11" x14ac:dyDescent="0.3">
      <c r="B158" t="s">
        <v>87</v>
      </c>
      <c r="C158">
        <v>39</v>
      </c>
      <c r="D158">
        <v>42</v>
      </c>
      <c r="E158">
        <v>25</v>
      </c>
      <c r="F158">
        <f t="shared" si="43"/>
        <v>35.333333333333336</v>
      </c>
      <c r="H158">
        <v>26</v>
      </c>
      <c r="I158">
        <v>20</v>
      </c>
      <c r="J158">
        <v>42</v>
      </c>
      <c r="K158">
        <f>AVERAGE(H158:J158)</f>
        <v>29.333333333333332</v>
      </c>
    </row>
    <row r="159" spans="1:11" x14ac:dyDescent="0.3">
      <c r="B159" t="s">
        <v>88</v>
      </c>
      <c r="C159">
        <v>22</v>
      </c>
      <c r="D159">
        <v>34</v>
      </c>
      <c r="E159">
        <v>40</v>
      </c>
      <c r="F159">
        <f t="shared" si="43"/>
        <v>32</v>
      </c>
      <c r="H159">
        <v>21</v>
      </c>
      <c r="I159">
        <v>25</v>
      </c>
      <c r="J159">
        <v>40</v>
      </c>
      <c r="K159">
        <f>AVERAGE(H159:J159)</f>
        <v>28.666666666666668</v>
      </c>
    </row>
    <row r="160" spans="1:11" x14ac:dyDescent="0.3">
      <c r="B160" t="s">
        <v>89</v>
      </c>
      <c r="C160">
        <v>22</v>
      </c>
      <c r="D160">
        <v>29</v>
      </c>
      <c r="E160">
        <v>36</v>
      </c>
      <c r="F160">
        <f t="shared" si="43"/>
        <v>29</v>
      </c>
      <c r="H160">
        <v>19</v>
      </c>
      <c r="I160">
        <v>20</v>
      </c>
      <c r="J160">
        <v>17</v>
      </c>
      <c r="K160">
        <f>AVERAGE(H160:J160)</f>
        <v>18.666666666666668</v>
      </c>
    </row>
    <row r="161" spans="1:11" x14ac:dyDescent="0.3">
      <c r="D161" t="s">
        <v>94</v>
      </c>
      <c r="I161" t="s">
        <v>94</v>
      </c>
    </row>
    <row r="162" spans="1:11" x14ac:dyDescent="0.3">
      <c r="A162" t="s">
        <v>77</v>
      </c>
      <c r="B162" t="s">
        <v>85</v>
      </c>
      <c r="C162">
        <v>77</v>
      </c>
      <c r="D162">
        <v>24</v>
      </c>
      <c r="E162">
        <v>40</v>
      </c>
      <c r="F162">
        <f>AVERAGE(C162:E162)</f>
        <v>47</v>
      </c>
      <c r="H162">
        <v>29</v>
      </c>
      <c r="I162">
        <v>37</v>
      </c>
      <c r="J162">
        <v>38</v>
      </c>
      <c r="K162">
        <f>AVERAGE(H162:J162)</f>
        <v>34.666666666666664</v>
      </c>
    </row>
    <row r="163" spans="1:11" x14ac:dyDescent="0.3">
      <c r="B163" t="s">
        <v>86</v>
      </c>
      <c r="C163">
        <v>50</v>
      </c>
      <c r="D163">
        <v>19</v>
      </c>
      <c r="E163">
        <v>34</v>
      </c>
      <c r="F163">
        <f t="shared" ref="F163:F166" si="44">AVERAGE(C163:E163)</f>
        <v>34.333333333333336</v>
      </c>
      <c r="H163">
        <v>26</v>
      </c>
      <c r="I163">
        <v>20</v>
      </c>
      <c r="J163">
        <v>21</v>
      </c>
      <c r="K163">
        <f t="shared" ref="K163:K166" si="45">AVERAGE(H163:J163)</f>
        <v>22.333333333333332</v>
      </c>
    </row>
    <row r="164" spans="1:11" x14ac:dyDescent="0.3">
      <c r="B164" t="s">
        <v>87</v>
      </c>
      <c r="C164">
        <v>22</v>
      </c>
      <c r="D164">
        <v>29</v>
      </c>
      <c r="E164">
        <v>20</v>
      </c>
      <c r="F164">
        <f t="shared" si="44"/>
        <v>23.666666666666668</v>
      </c>
      <c r="H164">
        <v>19</v>
      </c>
      <c r="I164">
        <v>31</v>
      </c>
      <c r="J164">
        <v>39</v>
      </c>
      <c r="K164">
        <f t="shared" si="45"/>
        <v>29.666666666666668</v>
      </c>
    </row>
    <row r="165" spans="1:11" x14ac:dyDescent="0.3">
      <c r="B165" t="s">
        <v>88</v>
      </c>
      <c r="C165">
        <v>22</v>
      </c>
      <c r="D165">
        <v>19</v>
      </c>
      <c r="E165">
        <v>30</v>
      </c>
      <c r="F165">
        <f t="shared" si="44"/>
        <v>23.666666666666668</v>
      </c>
      <c r="H165">
        <v>26</v>
      </c>
      <c r="I165">
        <v>19</v>
      </c>
      <c r="J165">
        <v>18</v>
      </c>
      <c r="K165">
        <f t="shared" si="45"/>
        <v>21</v>
      </c>
    </row>
    <row r="166" spans="1:11" x14ac:dyDescent="0.3">
      <c r="B166" t="s">
        <v>89</v>
      </c>
      <c r="C166">
        <v>28</v>
      </c>
      <c r="D166">
        <v>31</v>
      </c>
      <c r="E166">
        <v>27</v>
      </c>
      <c r="F166">
        <f t="shared" si="44"/>
        <v>28.666666666666668</v>
      </c>
      <c r="H166">
        <v>28</v>
      </c>
      <c r="I166">
        <v>25</v>
      </c>
      <c r="J166">
        <v>22</v>
      </c>
      <c r="K166">
        <f t="shared" si="45"/>
        <v>25</v>
      </c>
    </row>
    <row r="167" spans="1:11" x14ac:dyDescent="0.3">
      <c r="D167" t="s">
        <v>95</v>
      </c>
      <c r="I167" t="s">
        <v>95</v>
      </c>
    </row>
    <row r="168" spans="1:11" x14ac:dyDescent="0.3">
      <c r="A168" t="s">
        <v>77</v>
      </c>
      <c r="B168" t="s">
        <v>85</v>
      </c>
      <c r="C168">
        <v>22</v>
      </c>
      <c r="D168">
        <v>29</v>
      </c>
      <c r="E168">
        <v>34</v>
      </c>
      <c r="F168">
        <f>AVERAGE(C168:E168)</f>
        <v>28.333333333333332</v>
      </c>
      <c r="H168">
        <v>25</v>
      </c>
      <c r="I168">
        <v>35</v>
      </c>
      <c r="J168">
        <v>21</v>
      </c>
      <c r="K168">
        <f>AVERAGE(H168:J168)</f>
        <v>27</v>
      </c>
    </row>
    <row r="169" spans="1:11" x14ac:dyDescent="0.3">
      <c r="B169" t="s">
        <v>86</v>
      </c>
      <c r="C169">
        <v>22</v>
      </c>
      <c r="D169">
        <v>16</v>
      </c>
      <c r="E169">
        <v>20</v>
      </c>
      <c r="F169">
        <f t="shared" ref="F169:F172" si="46">AVERAGE(C169:E169)</f>
        <v>19.333333333333332</v>
      </c>
      <c r="H169">
        <v>17</v>
      </c>
      <c r="I169">
        <v>20</v>
      </c>
      <c r="J169">
        <v>39</v>
      </c>
      <c r="K169">
        <f t="shared" ref="K169:K172" si="47">AVERAGE(H169:J169)</f>
        <v>25.333333333333332</v>
      </c>
    </row>
    <row r="170" spans="1:11" x14ac:dyDescent="0.3">
      <c r="B170" t="s">
        <v>87</v>
      </c>
      <c r="C170">
        <v>26</v>
      </c>
      <c r="D170">
        <v>19</v>
      </c>
      <c r="E170">
        <v>29</v>
      </c>
      <c r="F170">
        <f t="shared" si="46"/>
        <v>24.666666666666668</v>
      </c>
      <c r="H170">
        <v>26</v>
      </c>
      <c r="I170">
        <v>19</v>
      </c>
      <c r="J170">
        <v>23</v>
      </c>
      <c r="K170">
        <f t="shared" si="47"/>
        <v>22.666666666666668</v>
      </c>
    </row>
    <row r="171" spans="1:11" x14ac:dyDescent="0.3">
      <c r="B171" t="s">
        <v>88</v>
      </c>
      <c r="C171">
        <v>18</v>
      </c>
      <c r="D171">
        <v>16</v>
      </c>
      <c r="E171">
        <v>26</v>
      </c>
      <c r="F171">
        <f t="shared" si="46"/>
        <v>20</v>
      </c>
      <c r="H171">
        <v>28</v>
      </c>
      <c r="I171">
        <v>19</v>
      </c>
      <c r="J171">
        <v>24</v>
      </c>
      <c r="K171">
        <f t="shared" si="47"/>
        <v>23.666666666666668</v>
      </c>
    </row>
    <row r="172" spans="1:11" x14ac:dyDescent="0.3">
      <c r="B172" t="s">
        <v>89</v>
      </c>
      <c r="C172">
        <v>16</v>
      </c>
      <c r="D172">
        <v>19</v>
      </c>
      <c r="E172">
        <v>25</v>
      </c>
      <c r="F172">
        <f t="shared" si="46"/>
        <v>20</v>
      </c>
      <c r="H172">
        <v>25</v>
      </c>
      <c r="I172">
        <v>15</v>
      </c>
      <c r="J172">
        <v>18</v>
      </c>
      <c r="K172">
        <f t="shared" si="47"/>
        <v>19.333333333333332</v>
      </c>
    </row>
    <row r="173" spans="1:11" x14ac:dyDescent="0.3">
      <c r="D173" t="s">
        <v>96</v>
      </c>
      <c r="I173" t="s">
        <v>96</v>
      </c>
    </row>
    <row r="174" spans="1:11" x14ac:dyDescent="0.3">
      <c r="A174" t="s">
        <v>77</v>
      </c>
      <c r="B174" t="s">
        <v>85</v>
      </c>
      <c r="C174">
        <v>18</v>
      </c>
      <c r="D174">
        <v>16</v>
      </c>
      <c r="E174">
        <v>31</v>
      </c>
      <c r="F174">
        <f>AVERAGE(C174:E174)</f>
        <v>21.666666666666668</v>
      </c>
      <c r="H174">
        <v>24</v>
      </c>
      <c r="I174">
        <v>21</v>
      </c>
      <c r="J174">
        <v>38</v>
      </c>
      <c r="K174">
        <f>AVERAGE(H174:J174)</f>
        <v>27.666666666666668</v>
      </c>
    </row>
    <row r="175" spans="1:11" x14ac:dyDescent="0.3">
      <c r="B175" t="s">
        <v>86</v>
      </c>
      <c r="C175">
        <v>16</v>
      </c>
      <c r="D175">
        <v>16</v>
      </c>
      <c r="E175">
        <v>26</v>
      </c>
      <c r="F175">
        <f t="shared" ref="F175:F178" si="48">AVERAGE(C175:E175)</f>
        <v>19.333333333333332</v>
      </c>
      <c r="H175">
        <v>25</v>
      </c>
      <c r="I175">
        <v>20</v>
      </c>
      <c r="J175">
        <v>20</v>
      </c>
      <c r="K175">
        <f t="shared" ref="K175:K178" si="49">AVERAGE(H175:J175)</f>
        <v>21.666666666666668</v>
      </c>
    </row>
    <row r="176" spans="1:11" x14ac:dyDescent="0.3">
      <c r="B176" t="s">
        <v>87</v>
      </c>
      <c r="C176">
        <v>14</v>
      </c>
      <c r="D176">
        <v>19</v>
      </c>
      <c r="E176">
        <v>25</v>
      </c>
      <c r="F176">
        <f t="shared" si="48"/>
        <v>19.333333333333332</v>
      </c>
      <c r="H176">
        <v>25</v>
      </c>
      <c r="I176">
        <v>18</v>
      </c>
      <c r="J176">
        <v>18</v>
      </c>
      <c r="K176">
        <f t="shared" si="49"/>
        <v>20.333333333333332</v>
      </c>
    </row>
    <row r="177" spans="1:11" x14ac:dyDescent="0.3">
      <c r="B177" t="s">
        <v>88</v>
      </c>
      <c r="C177">
        <v>9</v>
      </c>
      <c r="D177">
        <v>22</v>
      </c>
      <c r="E177">
        <v>12</v>
      </c>
      <c r="F177">
        <f t="shared" si="48"/>
        <v>14.333333333333334</v>
      </c>
      <c r="H177">
        <v>23</v>
      </c>
      <c r="I177">
        <v>16</v>
      </c>
      <c r="J177">
        <v>17</v>
      </c>
      <c r="K177">
        <f t="shared" si="49"/>
        <v>18.666666666666668</v>
      </c>
    </row>
    <row r="178" spans="1:11" x14ac:dyDescent="0.3">
      <c r="B178" t="s">
        <v>89</v>
      </c>
      <c r="C178">
        <v>13</v>
      </c>
      <c r="D178">
        <v>15</v>
      </c>
      <c r="E178">
        <v>19</v>
      </c>
      <c r="F178">
        <f t="shared" si="48"/>
        <v>15.666666666666666</v>
      </c>
      <c r="H178">
        <v>16</v>
      </c>
      <c r="I178">
        <v>11</v>
      </c>
      <c r="J178">
        <v>14</v>
      </c>
      <c r="K178">
        <f t="shared" si="49"/>
        <v>13.666666666666666</v>
      </c>
    </row>
    <row r="179" spans="1:11" x14ac:dyDescent="0.3">
      <c r="D179" t="s">
        <v>97</v>
      </c>
      <c r="I179" t="s">
        <v>97</v>
      </c>
    </row>
    <row r="180" spans="1:11" x14ac:dyDescent="0.3">
      <c r="A180" t="s">
        <v>77</v>
      </c>
      <c r="B180" t="s">
        <v>85</v>
      </c>
      <c r="C180">
        <v>18</v>
      </c>
      <c r="D180">
        <v>16</v>
      </c>
      <c r="E180">
        <v>15</v>
      </c>
      <c r="F180">
        <f>AVERAGE(C180:E180)</f>
        <v>16.333333333333332</v>
      </c>
      <c r="H180">
        <v>18</v>
      </c>
      <c r="I180">
        <v>11</v>
      </c>
      <c r="J180">
        <v>27</v>
      </c>
      <c r="K180">
        <f>AVERAGE(H180:J180)</f>
        <v>18.666666666666668</v>
      </c>
    </row>
    <row r="181" spans="1:11" x14ac:dyDescent="0.3">
      <c r="B181" t="s">
        <v>86</v>
      </c>
      <c r="C181">
        <v>16</v>
      </c>
      <c r="D181">
        <v>16</v>
      </c>
      <c r="E181">
        <v>12</v>
      </c>
      <c r="F181">
        <f t="shared" ref="F181:F184" si="50">AVERAGE(C181:E181)</f>
        <v>14.666666666666666</v>
      </c>
      <c r="H181">
        <v>13</v>
      </c>
      <c r="I181">
        <v>9</v>
      </c>
      <c r="J181">
        <v>18</v>
      </c>
      <c r="K181">
        <f t="shared" ref="K181:K184" si="51">AVERAGE(H181:J181)</f>
        <v>13.333333333333334</v>
      </c>
    </row>
    <row r="182" spans="1:11" x14ac:dyDescent="0.3">
      <c r="B182" t="s">
        <v>87</v>
      </c>
      <c r="C182">
        <v>13</v>
      </c>
      <c r="D182">
        <v>19</v>
      </c>
      <c r="E182">
        <v>10</v>
      </c>
      <c r="F182">
        <f t="shared" si="50"/>
        <v>14</v>
      </c>
      <c r="H182">
        <v>10</v>
      </c>
      <c r="I182">
        <v>8</v>
      </c>
      <c r="J182">
        <v>17</v>
      </c>
      <c r="K182">
        <f t="shared" si="51"/>
        <v>11.666666666666666</v>
      </c>
    </row>
    <row r="183" spans="1:11" x14ac:dyDescent="0.3">
      <c r="B183" t="s">
        <v>88</v>
      </c>
      <c r="C183">
        <v>8</v>
      </c>
      <c r="D183">
        <v>15</v>
      </c>
      <c r="E183">
        <v>10</v>
      </c>
      <c r="F183">
        <f t="shared" si="50"/>
        <v>11</v>
      </c>
      <c r="H183">
        <v>9</v>
      </c>
      <c r="I183">
        <v>6</v>
      </c>
      <c r="J183">
        <v>12</v>
      </c>
      <c r="K183">
        <f t="shared" si="51"/>
        <v>9</v>
      </c>
    </row>
    <row r="184" spans="1:11" x14ac:dyDescent="0.3">
      <c r="B184" t="s">
        <v>89</v>
      </c>
      <c r="C184">
        <v>6</v>
      </c>
      <c r="D184">
        <v>13</v>
      </c>
      <c r="E184">
        <v>10</v>
      </c>
      <c r="F184">
        <f t="shared" si="50"/>
        <v>9.6666666666666661</v>
      </c>
      <c r="H184">
        <v>9</v>
      </c>
      <c r="I184">
        <v>3</v>
      </c>
      <c r="J184">
        <v>14</v>
      </c>
      <c r="K184">
        <f t="shared" si="51"/>
        <v>8.6666666666666661</v>
      </c>
    </row>
    <row r="185" spans="1:11" x14ac:dyDescent="0.3">
      <c r="D185" t="s">
        <v>98</v>
      </c>
      <c r="I185" t="s">
        <v>98</v>
      </c>
    </row>
    <row r="186" spans="1:11" x14ac:dyDescent="0.3">
      <c r="A186" t="s">
        <v>77</v>
      </c>
      <c r="B186" t="s">
        <v>85</v>
      </c>
      <c r="C186">
        <v>16</v>
      </c>
      <c r="D186">
        <v>19</v>
      </c>
      <c r="E186">
        <v>10</v>
      </c>
      <c r="F186">
        <f>AVERAGE(C186:E186)</f>
        <v>15</v>
      </c>
      <c r="H186">
        <v>11</v>
      </c>
      <c r="I186">
        <v>10</v>
      </c>
      <c r="J186">
        <v>17</v>
      </c>
      <c r="K186">
        <f>AVERAGE(H186:J186)</f>
        <v>12.666666666666666</v>
      </c>
    </row>
    <row r="187" spans="1:11" x14ac:dyDescent="0.3">
      <c r="B187" t="s">
        <v>86</v>
      </c>
      <c r="C187">
        <v>6</v>
      </c>
      <c r="D187">
        <v>10</v>
      </c>
      <c r="E187">
        <v>10</v>
      </c>
      <c r="F187">
        <f t="shared" ref="F187:F190" si="52">AVERAGE(C187:E187)</f>
        <v>8.6666666666666661</v>
      </c>
      <c r="H187">
        <v>10</v>
      </c>
      <c r="I187">
        <v>6</v>
      </c>
      <c r="J187">
        <v>8</v>
      </c>
      <c r="K187">
        <f t="shared" ref="K187:K190" si="53">AVERAGE(H187:J187)</f>
        <v>8</v>
      </c>
    </row>
    <row r="188" spans="1:11" x14ac:dyDescent="0.3">
      <c r="B188" t="s">
        <v>87</v>
      </c>
      <c r="C188">
        <v>2</v>
      </c>
      <c r="D188">
        <v>4</v>
      </c>
      <c r="E188">
        <v>7</v>
      </c>
      <c r="F188">
        <f t="shared" si="52"/>
        <v>4.333333333333333</v>
      </c>
      <c r="H188">
        <v>8</v>
      </c>
      <c r="I188">
        <v>2</v>
      </c>
      <c r="J188">
        <v>7</v>
      </c>
      <c r="K188">
        <f t="shared" si="53"/>
        <v>5.666666666666667</v>
      </c>
    </row>
    <row r="189" spans="1:11" x14ac:dyDescent="0.3">
      <c r="B189" t="s">
        <v>88</v>
      </c>
      <c r="C189">
        <v>2</v>
      </c>
      <c r="D189">
        <v>0</v>
      </c>
      <c r="E189">
        <v>6</v>
      </c>
      <c r="F189">
        <f t="shared" si="52"/>
        <v>2.6666666666666665</v>
      </c>
      <c r="H189">
        <v>6</v>
      </c>
      <c r="I189">
        <v>4</v>
      </c>
      <c r="J189">
        <v>7</v>
      </c>
      <c r="K189">
        <f t="shared" si="53"/>
        <v>5.666666666666667</v>
      </c>
    </row>
    <row r="190" spans="1:11" x14ac:dyDescent="0.3">
      <c r="B190" t="s">
        <v>89</v>
      </c>
      <c r="C190">
        <v>0</v>
      </c>
      <c r="D190">
        <v>0</v>
      </c>
      <c r="E190">
        <v>6</v>
      </c>
      <c r="F190">
        <f t="shared" si="52"/>
        <v>2</v>
      </c>
      <c r="H190">
        <v>6</v>
      </c>
      <c r="I190">
        <v>2</v>
      </c>
      <c r="J190">
        <v>6</v>
      </c>
      <c r="K190">
        <f t="shared" si="53"/>
        <v>4.666666666666667</v>
      </c>
    </row>
    <row r="191" spans="1:11" x14ac:dyDescent="0.3">
      <c r="D191" t="s">
        <v>99</v>
      </c>
      <c r="I191" t="s">
        <v>99</v>
      </c>
    </row>
    <row r="192" spans="1:11" x14ac:dyDescent="0.3">
      <c r="A192" t="s">
        <v>77</v>
      </c>
      <c r="B192" t="s">
        <v>85</v>
      </c>
      <c r="C192">
        <v>16</v>
      </c>
      <c r="D192">
        <v>0</v>
      </c>
      <c r="E192">
        <v>10</v>
      </c>
      <c r="F192">
        <f>AVERAGE(C192:E192)</f>
        <v>8.6666666666666661</v>
      </c>
      <c r="H192">
        <v>6</v>
      </c>
      <c r="I192">
        <v>3</v>
      </c>
      <c r="J192">
        <v>6</v>
      </c>
      <c r="K192">
        <f>AVERAGE(H192:J192)</f>
        <v>5</v>
      </c>
    </row>
    <row r="193" spans="1:11" x14ac:dyDescent="0.3">
      <c r="B193" t="s">
        <v>86</v>
      </c>
      <c r="C193">
        <v>6</v>
      </c>
      <c r="D193">
        <v>0</v>
      </c>
      <c r="E193">
        <v>7</v>
      </c>
      <c r="F193">
        <f t="shared" ref="F193:F196" si="54">AVERAGE(C193:E193)</f>
        <v>4.333333333333333</v>
      </c>
      <c r="H193">
        <v>2</v>
      </c>
      <c r="I193">
        <v>0</v>
      </c>
      <c r="J193">
        <v>3</v>
      </c>
      <c r="K193">
        <f t="shared" ref="K193:K196" si="55">AVERAGE(H193:J193)</f>
        <v>1.6666666666666667</v>
      </c>
    </row>
    <row r="194" spans="1:11" x14ac:dyDescent="0.3">
      <c r="B194" t="s">
        <v>87</v>
      </c>
      <c r="C194">
        <v>2</v>
      </c>
      <c r="D194">
        <v>0</v>
      </c>
      <c r="E194">
        <v>1</v>
      </c>
      <c r="F194">
        <f t="shared" si="54"/>
        <v>1</v>
      </c>
      <c r="H194">
        <v>2</v>
      </c>
      <c r="I194">
        <v>0</v>
      </c>
      <c r="J194">
        <v>0</v>
      </c>
      <c r="K194">
        <f t="shared" si="55"/>
        <v>0.66666666666666663</v>
      </c>
    </row>
    <row r="195" spans="1:11" x14ac:dyDescent="0.3">
      <c r="B195" t="s">
        <v>88</v>
      </c>
      <c r="C195">
        <v>2</v>
      </c>
      <c r="D195">
        <v>0</v>
      </c>
      <c r="E195">
        <v>2</v>
      </c>
      <c r="F195">
        <f t="shared" si="54"/>
        <v>1.3333333333333333</v>
      </c>
      <c r="H195">
        <v>0</v>
      </c>
      <c r="I195">
        <v>0</v>
      </c>
      <c r="J195">
        <v>0</v>
      </c>
      <c r="K195">
        <f t="shared" si="55"/>
        <v>0</v>
      </c>
    </row>
    <row r="196" spans="1:11" x14ac:dyDescent="0.3">
      <c r="B196" t="s">
        <v>89</v>
      </c>
      <c r="C196">
        <v>0</v>
      </c>
      <c r="D196">
        <v>0</v>
      </c>
      <c r="E196">
        <v>3</v>
      </c>
      <c r="F196">
        <f t="shared" si="54"/>
        <v>1</v>
      </c>
      <c r="H196">
        <v>0</v>
      </c>
      <c r="I196">
        <v>0</v>
      </c>
      <c r="J196">
        <v>0</v>
      </c>
      <c r="K196">
        <f t="shared" si="55"/>
        <v>0</v>
      </c>
    </row>
    <row r="197" spans="1:11" x14ac:dyDescent="0.3">
      <c r="D197" t="s">
        <v>90</v>
      </c>
      <c r="I197" t="s">
        <v>90</v>
      </c>
    </row>
    <row r="198" spans="1:11" x14ac:dyDescent="0.3">
      <c r="A198" t="s">
        <v>78</v>
      </c>
      <c r="B198" t="s">
        <v>85</v>
      </c>
      <c r="C198">
        <v>1230</v>
      </c>
      <c r="D198">
        <v>1262</v>
      </c>
      <c r="E198">
        <v>1194</v>
      </c>
      <c r="F198">
        <f>AVERAGE(C198:E198)</f>
        <v>1228.6666666666667</v>
      </c>
      <c r="H198">
        <v>1249</v>
      </c>
      <c r="I198">
        <v>1200</v>
      </c>
      <c r="J198">
        <v>1213</v>
      </c>
      <c r="K198">
        <f>AVERAGE(H198:J198)</f>
        <v>1220.6666666666667</v>
      </c>
    </row>
    <row r="199" spans="1:11" x14ac:dyDescent="0.3">
      <c r="B199" t="s">
        <v>86</v>
      </c>
      <c r="C199">
        <v>41</v>
      </c>
      <c r="D199">
        <v>69</v>
      </c>
      <c r="E199">
        <v>66</v>
      </c>
      <c r="F199">
        <f t="shared" ref="F199:F202" si="56">AVERAGE(C199:E199)</f>
        <v>58.666666666666664</v>
      </c>
      <c r="H199">
        <v>68</v>
      </c>
      <c r="I199">
        <v>77</v>
      </c>
      <c r="J199">
        <v>120</v>
      </c>
      <c r="K199">
        <f t="shared" ref="K199:K202" si="57">AVERAGE(H199:J199)</f>
        <v>88.333333333333329</v>
      </c>
    </row>
    <row r="200" spans="1:11" x14ac:dyDescent="0.3">
      <c r="B200" t="s">
        <v>87</v>
      </c>
      <c r="C200">
        <v>40</v>
      </c>
      <c r="D200">
        <v>43</v>
      </c>
      <c r="E200">
        <v>36</v>
      </c>
      <c r="F200">
        <f t="shared" si="56"/>
        <v>39.666666666666664</v>
      </c>
      <c r="H200">
        <v>31</v>
      </c>
      <c r="I200">
        <v>40</v>
      </c>
      <c r="J200">
        <v>66</v>
      </c>
      <c r="K200">
        <f t="shared" si="57"/>
        <v>45.666666666666664</v>
      </c>
    </row>
    <row r="201" spans="1:11" x14ac:dyDescent="0.3">
      <c r="B201" t="s">
        <v>88</v>
      </c>
      <c r="C201">
        <v>34</v>
      </c>
      <c r="D201">
        <v>38</v>
      </c>
      <c r="E201">
        <v>40</v>
      </c>
      <c r="F201">
        <f t="shared" si="56"/>
        <v>37.333333333333336</v>
      </c>
      <c r="H201">
        <v>35</v>
      </c>
      <c r="I201">
        <v>34</v>
      </c>
      <c r="J201">
        <v>42</v>
      </c>
      <c r="K201">
        <f t="shared" si="57"/>
        <v>37</v>
      </c>
    </row>
    <row r="202" spans="1:11" x14ac:dyDescent="0.3">
      <c r="B202" t="s">
        <v>89</v>
      </c>
      <c r="C202">
        <v>35</v>
      </c>
      <c r="D202">
        <v>35</v>
      </c>
      <c r="E202">
        <v>35</v>
      </c>
      <c r="F202">
        <f t="shared" si="56"/>
        <v>35</v>
      </c>
      <c r="H202">
        <v>34</v>
      </c>
      <c r="I202">
        <v>34</v>
      </c>
      <c r="J202">
        <v>36</v>
      </c>
      <c r="K202">
        <f t="shared" si="57"/>
        <v>34.666666666666664</v>
      </c>
    </row>
    <row r="203" spans="1:11" x14ac:dyDescent="0.3">
      <c r="D203" t="s">
        <v>91</v>
      </c>
      <c r="I203" t="s">
        <v>91</v>
      </c>
    </row>
    <row r="204" spans="1:11" x14ac:dyDescent="0.3">
      <c r="A204" t="s">
        <v>78</v>
      </c>
      <c r="B204" t="s">
        <v>85</v>
      </c>
      <c r="C204">
        <v>521</v>
      </c>
      <c r="D204">
        <v>1086</v>
      </c>
      <c r="E204">
        <v>1043</v>
      </c>
      <c r="F204">
        <f>AVERAGE(C204:E204)</f>
        <v>883.33333333333337</v>
      </c>
      <c r="H204">
        <v>251</v>
      </c>
      <c r="I204">
        <v>902</v>
      </c>
      <c r="J204">
        <v>1051</v>
      </c>
      <c r="K204">
        <f>AVERAGE(H204:J204)</f>
        <v>734.66666666666663</v>
      </c>
    </row>
    <row r="205" spans="1:11" x14ac:dyDescent="0.3">
      <c r="B205" t="s">
        <v>86</v>
      </c>
      <c r="C205">
        <v>238</v>
      </c>
      <c r="D205">
        <v>68</v>
      </c>
      <c r="E205">
        <v>65</v>
      </c>
      <c r="F205">
        <f t="shared" ref="F205:F208" si="58">AVERAGE(C205:E205)</f>
        <v>123.66666666666667</v>
      </c>
      <c r="H205">
        <v>217</v>
      </c>
      <c r="I205">
        <v>73</v>
      </c>
      <c r="J205">
        <v>120</v>
      </c>
      <c r="K205">
        <f t="shared" ref="K205:K208" si="59">AVERAGE(H205:J205)</f>
        <v>136.66666666666666</v>
      </c>
    </row>
    <row r="206" spans="1:11" x14ac:dyDescent="0.3">
      <c r="B206" t="s">
        <v>87</v>
      </c>
      <c r="C206">
        <v>213</v>
      </c>
      <c r="D206">
        <v>41</v>
      </c>
      <c r="E206">
        <v>40</v>
      </c>
      <c r="F206">
        <f t="shared" si="58"/>
        <v>98</v>
      </c>
      <c r="H206">
        <v>220</v>
      </c>
      <c r="I206">
        <v>40</v>
      </c>
      <c r="J206">
        <v>66</v>
      </c>
      <c r="K206">
        <f t="shared" si="59"/>
        <v>108.66666666666667</v>
      </c>
    </row>
    <row r="207" spans="1:11" x14ac:dyDescent="0.3">
      <c r="B207" t="s">
        <v>88</v>
      </c>
      <c r="C207">
        <v>41</v>
      </c>
      <c r="D207">
        <v>38</v>
      </c>
      <c r="E207">
        <v>36</v>
      </c>
      <c r="F207">
        <f t="shared" si="58"/>
        <v>38.333333333333336</v>
      </c>
      <c r="H207">
        <v>132</v>
      </c>
      <c r="I207">
        <v>26</v>
      </c>
      <c r="J207">
        <v>42</v>
      </c>
      <c r="K207">
        <f t="shared" si="59"/>
        <v>66.666666666666671</v>
      </c>
    </row>
    <row r="208" spans="1:11" x14ac:dyDescent="0.3">
      <c r="B208" t="s">
        <v>89</v>
      </c>
      <c r="C208">
        <v>40</v>
      </c>
      <c r="D208">
        <v>35</v>
      </c>
      <c r="E208">
        <v>32</v>
      </c>
      <c r="F208">
        <f t="shared" si="58"/>
        <v>35.666666666666664</v>
      </c>
      <c r="H208">
        <v>67</v>
      </c>
      <c r="I208">
        <v>34</v>
      </c>
      <c r="J208">
        <v>35</v>
      </c>
      <c r="K208">
        <f t="shared" si="59"/>
        <v>45.333333333333336</v>
      </c>
    </row>
    <row r="209" spans="1:11" x14ac:dyDescent="0.3">
      <c r="D209" t="s">
        <v>92</v>
      </c>
      <c r="I209" t="s">
        <v>92</v>
      </c>
    </row>
    <row r="210" spans="1:11" x14ac:dyDescent="0.3">
      <c r="A210" t="s">
        <v>78</v>
      </c>
      <c r="B210" t="s">
        <v>85</v>
      </c>
      <c r="C210">
        <v>475</v>
      </c>
      <c r="D210">
        <v>887</v>
      </c>
      <c r="E210">
        <v>237</v>
      </c>
      <c r="F210">
        <f>AVERAGE(C210:E210)</f>
        <v>533</v>
      </c>
      <c r="H210">
        <v>162</v>
      </c>
      <c r="I210">
        <v>384</v>
      </c>
      <c r="J210">
        <v>558</v>
      </c>
      <c r="K210">
        <f>AVERAGE(H210:J210)</f>
        <v>368</v>
      </c>
    </row>
    <row r="211" spans="1:11" x14ac:dyDescent="0.3">
      <c r="B211" t="s">
        <v>86</v>
      </c>
      <c r="C211">
        <v>118</v>
      </c>
      <c r="D211">
        <v>68</v>
      </c>
      <c r="E211">
        <v>193</v>
      </c>
      <c r="F211">
        <f t="shared" ref="F211:F214" si="60">AVERAGE(C211:E211)</f>
        <v>126.33333333333333</v>
      </c>
      <c r="H211">
        <v>158</v>
      </c>
      <c r="I211">
        <v>77</v>
      </c>
      <c r="J211">
        <v>41</v>
      </c>
      <c r="K211">
        <f t="shared" ref="K211:K214" si="61">AVERAGE(H211:J211)</f>
        <v>92</v>
      </c>
    </row>
    <row r="212" spans="1:11" x14ac:dyDescent="0.3">
      <c r="B212" t="s">
        <v>87</v>
      </c>
      <c r="C212">
        <v>40</v>
      </c>
      <c r="D212">
        <v>41</v>
      </c>
      <c r="E212">
        <v>169</v>
      </c>
      <c r="F212">
        <f t="shared" si="60"/>
        <v>83.333333333333329</v>
      </c>
      <c r="H212">
        <v>105</v>
      </c>
      <c r="I212">
        <v>71</v>
      </c>
      <c r="J212">
        <v>41</v>
      </c>
      <c r="K212">
        <f t="shared" si="61"/>
        <v>72.333333333333329</v>
      </c>
    </row>
    <row r="213" spans="1:11" x14ac:dyDescent="0.3">
      <c r="B213" t="s">
        <v>88</v>
      </c>
      <c r="C213">
        <v>40</v>
      </c>
      <c r="D213">
        <v>33</v>
      </c>
      <c r="E213">
        <v>102</v>
      </c>
      <c r="F213">
        <f t="shared" si="60"/>
        <v>58.333333333333336</v>
      </c>
      <c r="H213">
        <v>66</v>
      </c>
      <c r="I213">
        <v>25</v>
      </c>
      <c r="J213">
        <v>35</v>
      </c>
      <c r="K213">
        <f t="shared" si="61"/>
        <v>42</v>
      </c>
    </row>
    <row r="214" spans="1:11" x14ac:dyDescent="0.3">
      <c r="B214" t="s">
        <v>89</v>
      </c>
      <c r="C214">
        <v>22</v>
      </c>
      <c r="D214">
        <v>33</v>
      </c>
      <c r="E214">
        <v>65</v>
      </c>
      <c r="F214">
        <f t="shared" si="60"/>
        <v>40</v>
      </c>
      <c r="H214">
        <v>35</v>
      </c>
      <c r="I214">
        <v>39</v>
      </c>
      <c r="J214">
        <v>40</v>
      </c>
      <c r="K214">
        <f t="shared" si="61"/>
        <v>38</v>
      </c>
    </row>
    <row r="215" spans="1:11" x14ac:dyDescent="0.3">
      <c r="D215" t="s">
        <v>93</v>
      </c>
      <c r="I215" t="s">
        <v>93</v>
      </c>
    </row>
    <row r="216" spans="1:11" x14ac:dyDescent="0.3">
      <c r="A216" t="s">
        <v>78</v>
      </c>
      <c r="B216" t="s">
        <v>85</v>
      </c>
      <c r="C216">
        <v>124</v>
      </c>
      <c r="D216">
        <v>135</v>
      </c>
      <c r="E216">
        <v>180</v>
      </c>
      <c r="F216">
        <f>AVERAGE(C216:E216)</f>
        <v>146.33333333333334</v>
      </c>
      <c r="H216">
        <v>95</v>
      </c>
      <c r="I216">
        <v>74</v>
      </c>
      <c r="J216">
        <v>70</v>
      </c>
      <c r="K216">
        <f>AVERAGE(H216:J216)</f>
        <v>79.666666666666671</v>
      </c>
    </row>
    <row r="217" spans="1:11" x14ac:dyDescent="0.3">
      <c r="B217" t="s">
        <v>86</v>
      </c>
      <c r="C217">
        <v>40</v>
      </c>
      <c r="D217">
        <v>124</v>
      </c>
      <c r="E217">
        <v>65</v>
      </c>
      <c r="F217">
        <f t="shared" ref="F217:F220" si="62">AVERAGE(C217:E217)</f>
        <v>76.333333333333329</v>
      </c>
      <c r="H217">
        <v>94</v>
      </c>
      <c r="I217">
        <v>53</v>
      </c>
      <c r="J217">
        <v>71</v>
      </c>
      <c r="K217">
        <f t="shared" ref="K217:K220" si="63">AVERAGE(H217:J217)</f>
        <v>72.666666666666671</v>
      </c>
    </row>
    <row r="218" spans="1:11" x14ac:dyDescent="0.3">
      <c r="B218" t="s">
        <v>87</v>
      </c>
      <c r="C218">
        <v>40</v>
      </c>
      <c r="D218">
        <v>65</v>
      </c>
      <c r="E218">
        <v>63</v>
      </c>
      <c r="F218">
        <f t="shared" si="62"/>
        <v>56</v>
      </c>
      <c r="H218">
        <v>27</v>
      </c>
      <c r="I218">
        <v>39</v>
      </c>
      <c r="J218">
        <v>42</v>
      </c>
      <c r="K218">
        <f t="shared" si="63"/>
        <v>36</v>
      </c>
    </row>
    <row r="219" spans="1:11" x14ac:dyDescent="0.3">
      <c r="B219" t="s">
        <v>88</v>
      </c>
      <c r="C219">
        <v>25</v>
      </c>
      <c r="D219">
        <v>41</v>
      </c>
      <c r="E219">
        <v>43</v>
      </c>
      <c r="F219">
        <f t="shared" si="62"/>
        <v>36.333333333333336</v>
      </c>
      <c r="H219">
        <v>28</v>
      </c>
      <c r="I219">
        <v>17</v>
      </c>
      <c r="J219">
        <v>41</v>
      </c>
      <c r="K219">
        <f t="shared" si="63"/>
        <v>28.666666666666668</v>
      </c>
    </row>
    <row r="220" spans="1:11" x14ac:dyDescent="0.3">
      <c r="B220" t="s">
        <v>89</v>
      </c>
      <c r="C220">
        <v>34</v>
      </c>
      <c r="D220">
        <v>27</v>
      </c>
      <c r="E220">
        <v>27</v>
      </c>
      <c r="F220">
        <f t="shared" si="62"/>
        <v>29.333333333333332</v>
      </c>
      <c r="H220">
        <v>35</v>
      </c>
      <c r="I220">
        <v>31</v>
      </c>
      <c r="J220">
        <v>40</v>
      </c>
      <c r="K220">
        <f t="shared" si="63"/>
        <v>35.333333333333336</v>
      </c>
    </row>
    <row r="221" spans="1:11" x14ac:dyDescent="0.3">
      <c r="D221" t="s">
        <v>94</v>
      </c>
      <c r="I221" t="s">
        <v>94</v>
      </c>
    </row>
    <row r="222" spans="1:11" x14ac:dyDescent="0.3">
      <c r="A222" t="s">
        <v>78</v>
      </c>
      <c r="B222" t="s">
        <v>85</v>
      </c>
      <c r="C222">
        <v>40</v>
      </c>
      <c r="D222">
        <v>42</v>
      </c>
      <c r="E222">
        <v>37</v>
      </c>
      <c r="F222">
        <f>AVERAGE(C222:E222)</f>
        <v>39.666666666666664</v>
      </c>
      <c r="H222">
        <v>47</v>
      </c>
      <c r="I222">
        <v>36</v>
      </c>
      <c r="J222">
        <v>41</v>
      </c>
      <c r="K222">
        <f>AVERAGE(H222:J222)</f>
        <v>41.333333333333336</v>
      </c>
    </row>
    <row r="223" spans="1:11" x14ac:dyDescent="0.3">
      <c r="B223" t="s">
        <v>86</v>
      </c>
      <c r="C223">
        <v>38</v>
      </c>
      <c r="D223">
        <v>20</v>
      </c>
      <c r="E223">
        <v>32</v>
      </c>
      <c r="F223">
        <f t="shared" ref="F223:F226" si="64">AVERAGE(C223:E223)</f>
        <v>30</v>
      </c>
      <c r="H223">
        <v>22</v>
      </c>
      <c r="I223">
        <v>17</v>
      </c>
      <c r="J223">
        <v>24</v>
      </c>
      <c r="K223">
        <f t="shared" ref="K223:K226" si="65">AVERAGE(H223:J223)</f>
        <v>21</v>
      </c>
    </row>
    <row r="224" spans="1:11" x14ac:dyDescent="0.3">
      <c r="B224" t="s">
        <v>87</v>
      </c>
      <c r="C224">
        <v>23</v>
      </c>
      <c r="D224">
        <v>32</v>
      </c>
      <c r="E224">
        <v>30</v>
      </c>
      <c r="F224">
        <f t="shared" si="64"/>
        <v>28.333333333333332</v>
      </c>
      <c r="H224">
        <v>35</v>
      </c>
      <c r="I224">
        <v>27</v>
      </c>
      <c r="J224">
        <v>40</v>
      </c>
      <c r="K224">
        <f t="shared" si="65"/>
        <v>34</v>
      </c>
    </row>
    <row r="225" spans="1:11" x14ac:dyDescent="0.3">
      <c r="B225" t="s">
        <v>88</v>
      </c>
      <c r="C225">
        <v>34</v>
      </c>
      <c r="D225">
        <v>29</v>
      </c>
      <c r="E225">
        <v>19</v>
      </c>
      <c r="F225">
        <f t="shared" si="64"/>
        <v>27.333333333333332</v>
      </c>
      <c r="H225">
        <v>23</v>
      </c>
      <c r="I225">
        <v>32</v>
      </c>
      <c r="J225">
        <v>29</v>
      </c>
      <c r="K225">
        <f t="shared" si="65"/>
        <v>28</v>
      </c>
    </row>
    <row r="226" spans="1:11" x14ac:dyDescent="0.3">
      <c r="B226" t="s">
        <v>89</v>
      </c>
      <c r="C226">
        <v>31</v>
      </c>
      <c r="D226">
        <v>28</v>
      </c>
      <c r="E226">
        <v>28</v>
      </c>
      <c r="F226">
        <f t="shared" si="64"/>
        <v>29</v>
      </c>
      <c r="H226">
        <v>20</v>
      </c>
      <c r="I226">
        <v>29</v>
      </c>
      <c r="J226">
        <v>25</v>
      </c>
      <c r="K226">
        <f t="shared" si="65"/>
        <v>24.666666666666668</v>
      </c>
    </row>
    <row r="227" spans="1:11" x14ac:dyDescent="0.3">
      <c r="D227" t="s">
        <v>95</v>
      </c>
      <c r="I227" t="s">
        <v>95</v>
      </c>
    </row>
    <row r="228" spans="1:11" x14ac:dyDescent="0.3">
      <c r="A228" t="s">
        <v>78</v>
      </c>
      <c r="B228" t="s">
        <v>85</v>
      </c>
      <c r="C228">
        <v>31</v>
      </c>
      <c r="D228">
        <v>29</v>
      </c>
      <c r="E228">
        <v>37</v>
      </c>
      <c r="F228">
        <f>AVERAGE(C228:E228)</f>
        <v>32.333333333333336</v>
      </c>
      <c r="H228">
        <v>47</v>
      </c>
      <c r="I228">
        <v>36</v>
      </c>
      <c r="J228">
        <v>33</v>
      </c>
      <c r="K228">
        <f>AVERAGE(H228:J228)</f>
        <v>38.666666666666664</v>
      </c>
    </row>
    <row r="229" spans="1:11" x14ac:dyDescent="0.3">
      <c r="B229" t="s">
        <v>86</v>
      </c>
      <c r="C229">
        <v>21</v>
      </c>
      <c r="D229">
        <v>17</v>
      </c>
      <c r="E229">
        <v>30</v>
      </c>
      <c r="F229">
        <f t="shared" ref="F229:F232" si="66">AVERAGE(C229:E229)</f>
        <v>22.666666666666668</v>
      </c>
      <c r="H229">
        <v>22</v>
      </c>
      <c r="I229">
        <v>17</v>
      </c>
      <c r="J229">
        <v>40</v>
      </c>
      <c r="K229">
        <f t="shared" ref="K229:K232" si="67">AVERAGE(H229:J229)</f>
        <v>26.333333333333332</v>
      </c>
    </row>
    <row r="230" spans="1:11" x14ac:dyDescent="0.3">
      <c r="B230" t="s">
        <v>87</v>
      </c>
      <c r="C230">
        <v>21</v>
      </c>
      <c r="D230">
        <v>14</v>
      </c>
      <c r="E230">
        <v>27</v>
      </c>
      <c r="F230">
        <f t="shared" si="66"/>
        <v>20.666666666666668</v>
      </c>
      <c r="H230">
        <v>35</v>
      </c>
      <c r="I230">
        <v>20</v>
      </c>
      <c r="J230">
        <v>28</v>
      </c>
      <c r="K230">
        <f t="shared" si="67"/>
        <v>27.666666666666668</v>
      </c>
    </row>
    <row r="231" spans="1:11" x14ac:dyDescent="0.3">
      <c r="B231" t="s">
        <v>88</v>
      </c>
      <c r="C231">
        <v>17</v>
      </c>
      <c r="D231">
        <v>16</v>
      </c>
      <c r="E231">
        <v>14</v>
      </c>
      <c r="F231">
        <f t="shared" si="66"/>
        <v>15.666666666666666</v>
      </c>
      <c r="H231">
        <v>21</v>
      </c>
      <c r="I231">
        <v>16</v>
      </c>
      <c r="J231">
        <v>25</v>
      </c>
      <c r="K231">
        <f t="shared" si="67"/>
        <v>20.666666666666668</v>
      </c>
    </row>
    <row r="232" spans="1:11" x14ac:dyDescent="0.3">
      <c r="B232" t="s">
        <v>89</v>
      </c>
      <c r="C232">
        <v>18</v>
      </c>
      <c r="D232">
        <v>15</v>
      </c>
      <c r="E232">
        <v>18</v>
      </c>
      <c r="F232">
        <f t="shared" si="66"/>
        <v>17</v>
      </c>
      <c r="H232">
        <v>17</v>
      </c>
      <c r="I232">
        <v>11</v>
      </c>
      <c r="J232">
        <v>23</v>
      </c>
      <c r="K232">
        <f t="shared" si="67"/>
        <v>17</v>
      </c>
    </row>
    <row r="233" spans="1:11" x14ac:dyDescent="0.3">
      <c r="D233" t="s">
        <v>96</v>
      </c>
      <c r="I233" t="s">
        <v>96</v>
      </c>
    </row>
    <row r="234" spans="1:11" x14ac:dyDescent="0.3">
      <c r="A234" t="s">
        <v>78</v>
      </c>
      <c r="B234" t="s">
        <v>85</v>
      </c>
      <c r="C234">
        <v>29</v>
      </c>
      <c r="D234">
        <v>17</v>
      </c>
      <c r="E234">
        <v>17</v>
      </c>
      <c r="F234">
        <f>AVERAGE(C234:E234)</f>
        <v>21</v>
      </c>
      <c r="H234">
        <v>31</v>
      </c>
      <c r="I234">
        <v>12</v>
      </c>
      <c r="J234">
        <v>28</v>
      </c>
      <c r="K234">
        <f>AVERAGE(H234:J234)</f>
        <v>23.666666666666668</v>
      </c>
    </row>
    <row r="235" spans="1:11" x14ac:dyDescent="0.3">
      <c r="B235" t="s">
        <v>86</v>
      </c>
      <c r="C235">
        <v>17</v>
      </c>
      <c r="D235">
        <v>14</v>
      </c>
      <c r="E235">
        <v>16</v>
      </c>
      <c r="F235">
        <f t="shared" ref="F235" si="68">AVERAGE(C235:E235)</f>
        <v>15.666666666666666</v>
      </c>
      <c r="H235">
        <v>14</v>
      </c>
      <c r="I235">
        <v>12</v>
      </c>
      <c r="J235">
        <v>25</v>
      </c>
      <c r="K235">
        <f t="shared" ref="K235:K238" si="69">AVERAGE(H235:J235)</f>
        <v>17</v>
      </c>
    </row>
    <row r="236" spans="1:11" x14ac:dyDescent="0.3">
      <c r="B236" t="s">
        <v>87</v>
      </c>
      <c r="C236">
        <v>16</v>
      </c>
      <c r="D236">
        <v>14</v>
      </c>
      <c r="E236">
        <v>14</v>
      </c>
      <c r="F236">
        <f>AVERAGE(C236:E236)</f>
        <v>14.666666666666666</v>
      </c>
      <c r="H236">
        <v>22</v>
      </c>
      <c r="I236">
        <v>11</v>
      </c>
      <c r="J236">
        <v>13</v>
      </c>
      <c r="K236">
        <f t="shared" si="69"/>
        <v>15.333333333333334</v>
      </c>
    </row>
    <row r="237" spans="1:11" x14ac:dyDescent="0.3">
      <c r="B237" t="s">
        <v>88</v>
      </c>
      <c r="C237">
        <v>15</v>
      </c>
      <c r="D237">
        <v>11</v>
      </c>
      <c r="E237">
        <v>11</v>
      </c>
      <c r="F237">
        <f>AVERAGE(C237:E237)</f>
        <v>12.333333333333334</v>
      </c>
      <c r="H237">
        <v>22</v>
      </c>
      <c r="I237">
        <v>9</v>
      </c>
      <c r="J237">
        <v>12</v>
      </c>
      <c r="K237">
        <f t="shared" si="69"/>
        <v>14.333333333333334</v>
      </c>
    </row>
    <row r="238" spans="1:11" x14ac:dyDescent="0.3">
      <c r="B238" t="s">
        <v>89</v>
      </c>
      <c r="C238">
        <v>10</v>
      </c>
      <c r="D238">
        <v>11</v>
      </c>
      <c r="E238">
        <v>12</v>
      </c>
      <c r="F238">
        <f>AVERAGE(C238:E238)</f>
        <v>11</v>
      </c>
      <c r="H238">
        <v>18</v>
      </c>
      <c r="I238">
        <v>9</v>
      </c>
      <c r="J238">
        <v>14</v>
      </c>
      <c r="K238">
        <f t="shared" si="69"/>
        <v>13.666666666666666</v>
      </c>
    </row>
    <row r="239" spans="1:11" x14ac:dyDescent="0.3">
      <c r="D239" t="s">
        <v>97</v>
      </c>
      <c r="I239" t="s">
        <v>97</v>
      </c>
    </row>
    <row r="240" spans="1:11" x14ac:dyDescent="0.3">
      <c r="A240" t="s">
        <v>78</v>
      </c>
      <c r="B240" t="s">
        <v>85</v>
      </c>
      <c r="C240">
        <v>16</v>
      </c>
      <c r="D240">
        <v>14</v>
      </c>
      <c r="E240">
        <v>14</v>
      </c>
      <c r="F240">
        <f>AVERAGE(C240:E240)</f>
        <v>14.666666666666666</v>
      </c>
      <c r="H240">
        <v>31</v>
      </c>
      <c r="I240">
        <v>10</v>
      </c>
      <c r="J240">
        <v>12</v>
      </c>
      <c r="K240">
        <f>AVERAGE(H240:J240)</f>
        <v>17.666666666666668</v>
      </c>
    </row>
    <row r="241" spans="1:11" x14ac:dyDescent="0.3">
      <c r="B241" t="s">
        <v>86</v>
      </c>
      <c r="C241">
        <v>11</v>
      </c>
      <c r="D241">
        <v>9</v>
      </c>
      <c r="E241">
        <v>11</v>
      </c>
      <c r="F241">
        <f>AVERAGE(C241:E241)</f>
        <v>10.333333333333334</v>
      </c>
      <c r="H241">
        <v>22</v>
      </c>
      <c r="I241">
        <v>9</v>
      </c>
      <c r="J241">
        <v>13</v>
      </c>
      <c r="K241">
        <f t="shared" ref="K241:K244" si="70">AVERAGE(H241:J241)</f>
        <v>14.666666666666666</v>
      </c>
    </row>
    <row r="242" spans="1:11" x14ac:dyDescent="0.3">
      <c r="B242" t="s">
        <v>87</v>
      </c>
      <c r="C242">
        <v>9</v>
      </c>
      <c r="D242">
        <v>9</v>
      </c>
      <c r="E242">
        <v>12</v>
      </c>
      <c r="F242">
        <f>AVERAGE(C242:E242)</f>
        <v>10</v>
      </c>
      <c r="H242">
        <v>18</v>
      </c>
      <c r="I242">
        <v>7</v>
      </c>
      <c r="J242">
        <v>20</v>
      </c>
      <c r="K242">
        <f t="shared" si="70"/>
        <v>15</v>
      </c>
    </row>
    <row r="243" spans="1:11" x14ac:dyDescent="0.3">
      <c r="B243" t="s">
        <v>88</v>
      </c>
      <c r="C243">
        <v>10</v>
      </c>
      <c r="D243">
        <v>8</v>
      </c>
      <c r="E243">
        <v>6</v>
      </c>
      <c r="F243">
        <f>AVERAGE(C243:E243)</f>
        <v>8</v>
      </c>
      <c r="H243">
        <v>9</v>
      </c>
      <c r="I243">
        <v>6</v>
      </c>
      <c r="J243">
        <v>11</v>
      </c>
      <c r="K243">
        <f t="shared" si="70"/>
        <v>8.6666666666666661</v>
      </c>
    </row>
    <row r="244" spans="1:11" x14ac:dyDescent="0.3">
      <c r="B244" t="s">
        <v>89</v>
      </c>
      <c r="C244">
        <v>9</v>
      </c>
      <c r="D244">
        <v>8</v>
      </c>
      <c r="E244">
        <v>6</v>
      </c>
      <c r="F244">
        <f>AVERAGE(C244:E244)</f>
        <v>7.666666666666667</v>
      </c>
      <c r="H244">
        <v>11</v>
      </c>
      <c r="I244">
        <v>7</v>
      </c>
      <c r="J244">
        <v>10</v>
      </c>
      <c r="K244">
        <f t="shared" si="70"/>
        <v>9.3333333333333339</v>
      </c>
    </row>
    <row r="245" spans="1:11" x14ac:dyDescent="0.3">
      <c r="D245" t="s">
        <v>98</v>
      </c>
      <c r="I245" t="s">
        <v>98</v>
      </c>
    </row>
    <row r="246" spans="1:11" x14ac:dyDescent="0.3">
      <c r="A246" t="s">
        <v>78</v>
      </c>
      <c r="B246" t="s">
        <v>85</v>
      </c>
      <c r="C246">
        <v>9</v>
      </c>
      <c r="D246">
        <v>6</v>
      </c>
      <c r="E246">
        <v>10</v>
      </c>
      <c r="F246">
        <f>AVERAGE(C246:E246)</f>
        <v>8.3333333333333339</v>
      </c>
      <c r="H246">
        <v>18</v>
      </c>
      <c r="I246">
        <v>9</v>
      </c>
      <c r="J246">
        <v>13</v>
      </c>
      <c r="K246">
        <f>AVERAGE(H246:J246)</f>
        <v>13.333333333333334</v>
      </c>
    </row>
    <row r="247" spans="1:11" x14ac:dyDescent="0.3">
      <c r="B247" t="s">
        <v>86</v>
      </c>
      <c r="C247">
        <v>9</v>
      </c>
      <c r="D247">
        <v>6</v>
      </c>
      <c r="E247">
        <v>6</v>
      </c>
      <c r="F247">
        <f>AVERAGE(C247:E247)</f>
        <v>7</v>
      </c>
      <c r="H247">
        <v>8</v>
      </c>
      <c r="I247">
        <v>7</v>
      </c>
      <c r="J247">
        <v>10</v>
      </c>
      <c r="K247">
        <f t="shared" ref="K247:K250" si="71">AVERAGE(H247:J247)</f>
        <v>8.3333333333333339</v>
      </c>
    </row>
    <row r="248" spans="1:11" x14ac:dyDescent="0.3">
      <c r="B248" t="s">
        <v>87</v>
      </c>
      <c r="C248">
        <v>6</v>
      </c>
      <c r="D248">
        <v>3</v>
      </c>
      <c r="E248">
        <v>7</v>
      </c>
      <c r="F248">
        <f>AVERAGE(C248:E248)</f>
        <v>5.333333333333333</v>
      </c>
      <c r="H248">
        <v>11</v>
      </c>
      <c r="I248">
        <v>6</v>
      </c>
      <c r="J248">
        <v>10</v>
      </c>
      <c r="K248">
        <f t="shared" si="71"/>
        <v>9</v>
      </c>
    </row>
    <row r="249" spans="1:11" x14ac:dyDescent="0.3">
      <c r="B249" t="s">
        <v>88</v>
      </c>
      <c r="C249">
        <v>6</v>
      </c>
      <c r="D249">
        <v>0</v>
      </c>
      <c r="E249">
        <v>6</v>
      </c>
      <c r="F249">
        <f>AVERAGE(C249:E249)</f>
        <v>4</v>
      </c>
      <c r="H249">
        <v>7</v>
      </c>
      <c r="I249">
        <v>6</v>
      </c>
      <c r="J249">
        <v>2</v>
      </c>
      <c r="K249">
        <f t="shared" si="71"/>
        <v>5</v>
      </c>
    </row>
    <row r="250" spans="1:11" x14ac:dyDescent="0.3">
      <c r="B250" t="s">
        <v>89</v>
      </c>
      <c r="C250">
        <v>7</v>
      </c>
      <c r="D250">
        <v>0</v>
      </c>
      <c r="E250">
        <v>0</v>
      </c>
      <c r="F250">
        <f>AVERAGE(C250:E250)</f>
        <v>2.3333333333333335</v>
      </c>
      <c r="H250">
        <v>3</v>
      </c>
      <c r="I250">
        <v>6</v>
      </c>
      <c r="J250">
        <v>2</v>
      </c>
      <c r="K250">
        <f t="shared" si="71"/>
        <v>3.6666666666666665</v>
      </c>
    </row>
    <row r="251" spans="1:11" x14ac:dyDescent="0.3">
      <c r="D251" t="s">
        <v>99</v>
      </c>
      <c r="I251" t="s">
        <v>99</v>
      </c>
    </row>
    <row r="252" spans="1:11" x14ac:dyDescent="0.3">
      <c r="A252" t="s">
        <v>78</v>
      </c>
      <c r="B252" t="s">
        <v>85</v>
      </c>
      <c r="C252">
        <v>6</v>
      </c>
      <c r="D252">
        <v>6</v>
      </c>
      <c r="E252">
        <v>7</v>
      </c>
      <c r="F252">
        <f>AVERAGE(C252:E252)</f>
        <v>6.333333333333333</v>
      </c>
      <c r="H252">
        <v>8</v>
      </c>
      <c r="I252">
        <v>6</v>
      </c>
      <c r="J252">
        <v>2</v>
      </c>
      <c r="K252">
        <f>AVERAGE(H252:J252)</f>
        <v>5.333333333333333</v>
      </c>
    </row>
    <row r="253" spans="1:11" x14ac:dyDescent="0.3">
      <c r="B253" t="s">
        <v>86</v>
      </c>
      <c r="C253">
        <v>5</v>
      </c>
      <c r="D253">
        <v>0</v>
      </c>
      <c r="E253">
        <v>6</v>
      </c>
      <c r="F253">
        <f>AVERAGE(C253:E253)</f>
        <v>3.6666666666666665</v>
      </c>
      <c r="H253">
        <v>10</v>
      </c>
      <c r="I253">
        <v>3</v>
      </c>
      <c r="J253">
        <v>2</v>
      </c>
      <c r="K253">
        <f t="shared" ref="K253:K256" si="72">AVERAGE(H253:J253)</f>
        <v>5</v>
      </c>
    </row>
    <row r="254" spans="1:11" x14ac:dyDescent="0.3">
      <c r="B254" t="s">
        <v>87</v>
      </c>
      <c r="C254">
        <v>0</v>
      </c>
      <c r="D254">
        <v>0</v>
      </c>
      <c r="E254">
        <v>0</v>
      </c>
      <c r="F254">
        <f>AVERAGE(C254:E254)</f>
        <v>0</v>
      </c>
      <c r="H254">
        <v>3</v>
      </c>
      <c r="I254">
        <v>0</v>
      </c>
      <c r="J254">
        <v>0</v>
      </c>
      <c r="K254">
        <f t="shared" si="72"/>
        <v>1</v>
      </c>
    </row>
    <row r="255" spans="1:11" x14ac:dyDescent="0.3">
      <c r="B255" t="s">
        <v>88</v>
      </c>
      <c r="C255">
        <v>0</v>
      </c>
      <c r="D255">
        <v>0</v>
      </c>
      <c r="E255">
        <v>0</v>
      </c>
      <c r="F255">
        <f>AVERAGE(C255:E255)</f>
        <v>0</v>
      </c>
      <c r="H255">
        <v>0</v>
      </c>
      <c r="I255">
        <v>0</v>
      </c>
      <c r="J255">
        <v>0</v>
      </c>
      <c r="K255">
        <f t="shared" si="72"/>
        <v>0</v>
      </c>
    </row>
    <row r="256" spans="1:11" x14ac:dyDescent="0.3">
      <c r="B256" t="s">
        <v>89</v>
      </c>
      <c r="C256">
        <v>0</v>
      </c>
      <c r="D256">
        <v>0</v>
      </c>
      <c r="E256">
        <v>0</v>
      </c>
      <c r="F256">
        <f>AVERAGE(C256:E256)</f>
        <v>0</v>
      </c>
      <c r="H256">
        <v>0</v>
      </c>
      <c r="I256">
        <v>0</v>
      </c>
      <c r="J256">
        <v>0</v>
      </c>
      <c r="K256">
        <f t="shared" si="72"/>
        <v>0</v>
      </c>
    </row>
    <row r="257" spans="1:11" x14ac:dyDescent="0.3">
      <c r="D257" t="s">
        <v>90</v>
      </c>
      <c r="I257" t="s">
        <v>90</v>
      </c>
    </row>
    <row r="258" spans="1:11" x14ac:dyDescent="0.3">
      <c r="A258" t="s">
        <v>79</v>
      </c>
      <c r="B258" t="s">
        <v>85</v>
      </c>
      <c r="C258">
        <v>1216</v>
      </c>
      <c r="D258">
        <v>1239</v>
      </c>
      <c r="E258">
        <v>1228</v>
      </c>
      <c r="F258">
        <f>AVERAGE(C258:E258)</f>
        <v>1227.6666666666667</v>
      </c>
      <c r="H258">
        <v>1203</v>
      </c>
      <c r="I258">
        <v>1169</v>
      </c>
      <c r="J258">
        <v>1236</v>
      </c>
      <c r="K258">
        <f>AVERAGE(H258:J258)</f>
        <v>1202.6666666666667</v>
      </c>
    </row>
    <row r="259" spans="1:11" x14ac:dyDescent="0.3">
      <c r="B259" t="s">
        <v>86</v>
      </c>
      <c r="C259">
        <v>42</v>
      </c>
      <c r="D259">
        <v>151</v>
      </c>
      <c r="E259">
        <v>267</v>
      </c>
      <c r="F259">
        <f t="shared" ref="F259:F262" si="73">AVERAGE(C259:E259)</f>
        <v>153.33333333333334</v>
      </c>
      <c r="H259">
        <v>66</v>
      </c>
      <c r="I259">
        <v>70</v>
      </c>
      <c r="J259">
        <v>66</v>
      </c>
      <c r="K259">
        <f t="shared" ref="K259:K262" si="74">AVERAGE(H259:J259)</f>
        <v>67.333333333333329</v>
      </c>
    </row>
    <row r="260" spans="1:11" x14ac:dyDescent="0.3">
      <c r="B260" t="s">
        <v>87</v>
      </c>
      <c r="C260">
        <v>42</v>
      </c>
      <c r="D260">
        <v>42</v>
      </c>
      <c r="E260">
        <v>5</v>
      </c>
      <c r="F260">
        <f t="shared" si="73"/>
        <v>29.666666666666668</v>
      </c>
      <c r="H260">
        <v>41</v>
      </c>
      <c r="I260">
        <v>40</v>
      </c>
      <c r="J260">
        <v>52</v>
      </c>
      <c r="K260">
        <f t="shared" si="74"/>
        <v>44.333333333333336</v>
      </c>
    </row>
    <row r="261" spans="1:11" x14ac:dyDescent="0.3">
      <c r="B261" t="s">
        <v>88</v>
      </c>
      <c r="C261">
        <v>33</v>
      </c>
      <c r="D261">
        <v>38</v>
      </c>
      <c r="E261">
        <v>3</v>
      </c>
      <c r="F261">
        <f t="shared" si="73"/>
        <v>24.666666666666668</v>
      </c>
      <c r="H261">
        <v>33</v>
      </c>
      <c r="I261">
        <v>35</v>
      </c>
      <c r="J261">
        <v>36</v>
      </c>
      <c r="K261">
        <f t="shared" si="74"/>
        <v>34.666666666666664</v>
      </c>
    </row>
    <row r="262" spans="1:11" x14ac:dyDescent="0.3">
      <c r="B262" t="s">
        <v>89</v>
      </c>
      <c r="C262">
        <v>30</v>
      </c>
      <c r="D262">
        <v>35</v>
      </c>
      <c r="E262">
        <v>4</v>
      </c>
      <c r="F262">
        <f t="shared" si="73"/>
        <v>23</v>
      </c>
      <c r="H262">
        <v>31</v>
      </c>
      <c r="I262">
        <v>34</v>
      </c>
      <c r="J262">
        <v>35</v>
      </c>
      <c r="K262">
        <f t="shared" si="74"/>
        <v>33.333333333333336</v>
      </c>
    </row>
    <row r="263" spans="1:11" x14ac:dyDescent="0.3">
      <c r="D263" t="s">
        <v>91</v>
      </c>
      <c r="I263" t="s">
        <v>91</v>
      </c>
    </row>
    <row r="264" spans="1:11" x14ac:dyDescent="0.3">
      <c r="A264" t="s">
        <v>79</v>
      </c>
      <c r="B264" t="s">
        <v>85</v>
      </c>
      <c r="C264">
        <v>1061</v>
      </c>
      <c r="D264">
        <v>1094</v>
      </c>
      <c r="E264">
        <v>1108</v>
      </c>
      <c r="F264">
        <f>AVERAGE(C264:E264)</f>
        <v>1087.6666666666667</v>
      </c>
      <c r="H264">
        <v>886</v>
      </c>
      <c r="I264">
        <v>926</v>
      </c>
      <c r="J264">
        <v>796</v>
      </c>
      <c r="K264">
        <f>AVERAGE(H264:J264)</f>
        <v>869.33333333333337</v>
      </c>
    </row>
    <row r="265" spans="1:11" x14ac:dyDescent="0.3">
      <c r="B265" t="s">
        <v>86</v>
      </c>
      <c r="C265">
        <v>42</v>
      </c>
      <c r="D265">
        <v>42</v>
      </c>
      <c r="E265">
        <v>63</v>
      </c>
      <c r="F265">
        <f t="shared" ref="F265:F268" si="75">AVERAGE(C265:E265)</f>
        <v>49</v>
      </c>
      <c r="H265">
        <v>66</v>
      </c>
      <c r="I265">
        <v>70</v>
      </c>
      <c r="J265">
        <v>194</v>
      </c>
      <c r="K265">
        <f t="shared" ref="K265:K268" si="76">AVERAGE(H265:J265)</f>
        <v>110</v>
      </c>
    </row>
    <row r="266" spans="1:11" x14ac:dyDescent="0.3">
      <c r="B266" t="s">
        <v>87</v>
      </c>
      <c r="C266">
        <v>42</v>
      </c>
      <c r="D266">
        <v>38</v>
      </c>
      <c r="E266">
        <v>41</v>
      </c>
      <c r="F266">
        <f t="shared" si="75"/>
        <v>40.333333333333336</v>
      </c>
      <c r="H266">
        <v>29</v>
      </c>
      <c r="I266">
        <v>38</v>
      </c>
      <c r="J266">
        <v>63</v>
      </c>
      <c r="K266">
        <f t="shared" si="76"/>
        <v>43.333333333333336</v>
      </c>
    </row>
    <row r="267" spans="1:11" x14ac:dyDescent="0.3">
      <c r="B267" t="s">
        <v>88</v>
      </c>
      <c r="C267">
        <v>30</v>
      </c>
      <c r="D267">
        <v>38</v>
      </c>
      <c r="E267">
        <v>40</v>
      </c>
      <c r="F267">
        <f t="shared" si="75"/>
        <v>36</v>
      </c>
      <c r="H267">
        <v>29</v>
      </c>
      <c r="I267">
        <v>29</v>
      </c>
      <c r="J267">
        <v>50</v>
      </c>
      <c r="K267">
        <f t="shared" si="76"/>
        <v>36</v>
      </c>
    </row>
    <row r="268" spans="1:11" x14ac:dyDescent="0.3">
      <c r="B268" t="s">
        <v>89</v>
      </c>
      <c r="C268">
        <v>36</v>
      </c>
      <c r="D268">
        <v>34</v>
      </c>
      <c r="E268">
        <v>34</v>
      </c>
      <c r="F268">
        <f t="shared" si="75"/>
        <v>34.666666666666664</v>
      </c>
      <c r="H268">
        <v>41</v>
      </c>
      <c r="I268">
        <v>35</v>
      </c>
      <c r="J268">
        <v>36</v>
      </c>
      <c r="K268">
        <f t="shared" si="76"/>
        <v>37.333333333333336</v>
      </c>
    </row>
    <row r="269" spans="1:11" x14ac:dyDescent="0.3">
      <c r="D269" t="s">
        <v>92</v>
      </c>
      <c r="I269" t="s">
        <v>92</v>
      </c>
    </row>
    <row r="270" spans="1:11" x14ac:dyDescent="0.3">
      <c r="A270" t="s">
        <v>79</v>
      </c>
      <c r="B270" t="s">
        <v>85</v>
      </c>
      <c r="C270">
        <v>238</v>
      </c>
      <c r="D270">
        <v>176</v>
      </c>
      <c r="E270">
        <v>202</v>
      </c>
      <c r="F270">
        <f>AVERAGE(C270:E270)</f>
        <v>205.33333333333334</v>
      </c>
      <c r="H270">
        <v>210</v>
      </c>
      <c r="I270">
        <v>283</v>
      </c>
      <c r="J270">
        <v>423</v>
      </c>
      <c r="K270">
        <f>AVERAGE(H270:J270)</f>
        <v>305.33333333333331</v>
      </c>
    </row>
    <row r="271" spans="1:11" x14ac:dyDescent="0.3">
      <c r="B271" t="s">
        <v>86</v>
      </c>
      <c r="C271">
        <v>193</v>
      </c>
      <c r="D271">
        <v>154</v>
      </c>
      <c r="E271">
        <v>183</v>
      </c>
      <c r="F271">
        <f t="shared" ref="F271:F274" si="77">AVERAGE(C271:E271)</f>
        <v>176.66666666666666</v>
      </c>
      <c r="H271">
        <v>152</v>
      </c>
      <c r="I271">
        <v>70</v>
      </c>
      <c r="J271">
        <v>180</v>
      </c>
      <c r="K271">
        <f t="shared" ref="K271:K274" si="78">AVERAGE(H271:J271)</f>
        <v>134</v>
      </c>
    </row>
    <row r="272" spans="1:11" x14ac:dyDescent="0.3">
      <c r="B272" t="s">
        <v>87</v>
      </c>
      <c r="C272">
        <v>120</v>
      </c>
      <c r="D272">
        <v>106</v>
      </c>
      <c r="E272">
        <v>171</v>
      </c>
      <c r="F272">
        <f t="shared" si="77"/>
        <v>132.33333333333334</v>
      </c>
      <c r="H272">
        <v>65</v>
      </c>
      <c r="I272">
        <v>38</v>
      </c>
      <c r="J272">
        <v>63</v>
      </c>
      <c r="K272">
        <f t="shared" si="78"/>
        <v>55.333333333333336</v>
      </c>
    </row>
    <row r="273" spans="1:11" x14ac:dyDescent="0.3">
      <c r="B273" t="s">
        <v>88</v>
      </c>
      <c r="C273">
        <v>46</v>
      </c>
      <c r="D273">
        <v>30</v>
      </c>
      <c r="E273">
        <v>124</v>
      </c>
      <c r="F273">
        <f t="shared" si="77"/>
        <v>66.666666666666671</v>
      </c>
      <c r="H273">
        <v>29</v>
      </c>
      <c r="I273">
        <v>35</v>
      </c>
      <c r="J273">
        <v>50</v>
      </c>
      <c r="K273">
        <f t="shared" si="78"/>
        <v>38</v>
      </c>
    </row>
    <row r="274" spans="1:11" x14ac:dyDescent="0.3">
      <c r="B274" t="s">
        <v>89</v>
      </c>
      <c r="C274">
        <v>42</v>
      </c>
      <c r="D274">
        <v>42</v>
      </c>
      <c r="E274">
        <v>40</v>
      </c>
      <c r="F274">
        <f t="shared" si="77"/>
        <v>41.333333333333336</v>
      </c>
      <c r="H274">
        <v>34</v>
      </c>
      <c r="I274">
        <v>25</v>
      </c>
      <c r="J274">
        <v>35</v>
      </c>
      <c r="K274">
        <f t="shared" si="78"/>
        <v>31.333333333333332</v>
      </c>
    </row>
    <row r="275" spans="1:11" x14ac:dyDescent="0.3">
      <c r="D275" t="s">
        <v>93</v>
      </c>
      <c r="I275" t="s">
        <v>93</v>
      </c>
    </row>
    <row r="276" spans="1:11" x14ac:dyDescent="0.3">
      <c r="A276" t="s">
        <v>79</v>
      </c>
      <c r="B276" t="s">
        <v>85</v>
      </c>
      <c r="C276">
        <v>117</v>
      </c>
      <c r="D276">
        <v>71</v>
      </c>
      <c r="E276">
        <v>29</v>
      </c>
      <c r="F276">
        <f>AVERAGE(C276:E276)</f>
        <v>72.333333333333329</v>
      </c>
      <c r="H276">
        <v>65</v>
      </c>
      <c r="I276">
        <v>107</v>
      </c>
      <c r="J276">
        <v>143</v>
      </c>
      <c r="K276">
        <f>AVERAGE(H276:J276)</f>
        <v>105</v>
      </c>
    </row>
    <row r="277" spans="1:11" x14ac:dyDescent="0.3">
      <c r="B277" t="s">
        <v>86</v>
      </c>
      <c r="C277">
        <v>94</v>
      </c>
      <c r="D277">
        <v>42</v>
      </c>
      <c r="E277">
        <v>41</v>
      </c>
      <c r="F277">
        <f t="shared" ref="F277:F280" si="79">AVERAGE(C277:E277)</f>
        <v>59</v>
      </c>
      <c r="H277">
        <v>39</v>
      </c>
      <c r="I277">
        <v>73</v>
      </c>
      <c r="J277">
        <v>27</v>
      </c>
      <c r="K277">
        <f t="shared" ref="K277:K280" si="80">AVERAGE(H277:J277)</f>
        <v>46.333333333333336</v>
      </c>
    </row>
    <row r="278" spans="1:11" x14ac:dyDescent="0.3">
      <c r="B278" t="s">
        <v>87</v>
      </c>
      <c r="C278">
        <v>34</v>
      </c>
      <c r="D278">
        <v>38</v>
      </c>
      <c r="E278">
        <v>23</v>
      </c>
      <c r="F278">
        <f t="shared" si="79"/>
        <v>31.666666666666668</v>
      </c>
      <c r="H278">
        <v>25</v>
      </c>
      <c r="I278">
        <v>69</v>
      </c>
      <c r="J278">
        <v>38</v>
      </c>
      <c r="K278">
        <f t="shared" si="80"/>
        <v>44</v>
      </c>
    </row>
    <row r="279" spans="1:11" x14ac:dyDescent="0.3">
      <c r="B279" t="s">
        <v>88</v>
      </c>
      <c r="C279">
        <v>38</v>
      </c>
      <c r="D279">
        <v>24</v>
      </c>
      <c r="E279">
        <v>36</v>
      </c>
      <c r="F279">
        <f t="shared" si="79"/>
        <v>32.666666666666664</v>
      </c>
      <c r="H279">
        <v>29</v>
      </c>
      <c r="I279">
        <v>38</v>
      </c>
      <c r="J279">
        <v>35</v>
      </c>
      <c r="K279">
        <f t="shared" si="80"/>
        <v>34</v>
      </c>
    </row>
    <row r="280" spans="1:11" x14ac:dyDescent="0.3">
      <c r="B280" t="s">
        <v>89</v>
      </c>
      <c r="C280">
        <v>36</v>
      </c>
      <c r="D280">
        <v>23</v>
      </c>
      <c r="E280">
        <v>26</v>
      </c>
      <c r="F280">
        <f t="shared" si="79"/>
        <v>28.333333333333332</v>
      </c>
      <c r="H280">
        <v>30</v>
      </c>
      <c r="I280">
        <v>35</v>
      </c>
      <c r="J280">
        <v>23</v>
      </c>
      <c r="K280">
        <f t="shared" si="80"/>
        <v>29.333333333333332</v>
      </c>
    </row>
    <row r="281" spans="1:11" x14ac:dyDescent="0.3">
      <c r="D281" t="s">
        <v>94</v>
      </c>
      <c r="I281" t="s">
        <v>94</v>
      </c>
    </row>
    <row r="282" spans="1:11" x14ac:dyDescent="0.3">
      <c r="A282" t="s">
        <v>79</v>
      </c>
      <c r="B282" t="s">
        <v>85</v>
      </c>
      <c r="C282">
        <v>30</v>
      </c>
      <c r="D282">
        <v>42</v>
      </c>
      <c r="E282">
        <v>24</v>
      </c>
      <c r="F282">
        <f>AVERAGE(C282:E282)</f>
        <v>32</v>
      </c>
      <c r="H282">
        <v>39</v>
      </c>
      <c r="I282">
        <v>38</v>
      </c>
      <c r="J282">
        <v>27</v>
      </c>
      <c r="K282">
        <f>AVERAGE(H282:J282)</f>
        <v>34.666666666666664</v>
      </c>
    </row>
    <row r="283" spans="1:11" x14ac:dyDescent="0.3">
      <c r="B283" t="s">
        <v>86</v>
      </c>
      <c r="C283">
        <v>38</v>
      </c>
      <c r="D283">
        <v>23</v>
      </c>
      <c r="E283">
        <v>33</v>
      </c>
      <c r="F283">
        <f t="shared" ref="F283:F286" si="81">AVERAGE(C283:E283)</f>
        <v>31.333333333333332</v>
      </c>
      <c r="H283">
        <v>25</v>
      </c>
      <c r="I283">
        <v>33</v>
      </c>
      <c r="J283">
        <v>38</v>
      </c>
      <c r="K283">
        <f t="shared" ref="K283:K286" si="82">AVERAGE(H283:J283)</f>
        <v>32</v>
      </c>
    </row>
    <row r="284" spans="1:11" x14ac:dyDescent="0.3">
      <c r="B284" t="s">
        <v>87</v>
      </c>
      <c r="C284">
        <v>36</v>
      </c>
      <c r="D284">
        <v>24</v>
      </c>
      <c r="E284">
        <v>28</v>
      </c>
      <c r="F284">
        <f t="shared" si="81"/>
        <v>29.333333333333332</v>
      </c>
      <c r="H284">
        <v>25</v>
      </c>
      <c r="I284">
        <v>33</v>
      </c>
      <c r="J284">
        <v>23</v>
      </c>
      <c r="K284">
        <f t="shared" si="82"/>
        <v>27</v>
      </c>
    </row>
    <row r="285" spans="1:11" x14ac:dyDescent="0.3">
      <c r="B285" t="s">
        <v>88</v>
      </c>
      <c r="C285">
        <v>33</v>
      </c>
      <c r="D285">
        <v>35</v>
      </c>
      <c r="E285">
        <v>21</v>
      </c>
      <c r="F285">
        <f t="shared" si="81"/>
        <v>29.666666666666668</v>
      </c>
      <c r="H285">
        <v>26</v>
      </c>
      <c r="I285">
        <v>31</v>
      </c>
      <c r="J285">
        <v>33</v>
      </c>
      <c r="K285">
        <f t="shared" si="82"/>
        <v>30</v>
      </c>
    </row>
    <row r="286" spans="1:11" x14ac:dyDescent="0.3">
      <c r="B286" t="s">
        <v>89</v>
      </c>
      <c r="C286">
        <v>28</v>
      </c>
      <c r="D286">
        <v>19</v>
      </c>
      <c r="E286">
        <v>21</v>
      </c>
      <c r="F286">
        <f t="shared" si="81"/>
        <v>22.666666666666668</v>
      </c>
      <c r="H286">
        <v>25</v>
      </c>
      <c r="I286">
        <v>26</v>
      </c>
      <c r="J286">
        <v>30</v>
      </c>
      <c r="K286">
        <f t="shared" si="82"/>
        <v>27</v>
      </c>
    </row>
    <row r="287" spans="1:11" x14ac:dyDescent="0.3">
      <c r="D287" t="s">
        <v>95</v>
      </c>
      <c r="I287" t="s">
        <v>95</v>
      </c>
    </row>
    <row r="288" spans="1:11" x14ac:dyDescent="0.3">
      <c r="A288" t="s">
        <v>79</v>
      </c>
      <c r="B288" t="s">
        <v>85</v>
      </c>
      <c r="C288">
        <v>36</v>
      </c>
      <c r="D288">
        <v>38</v>
      </c>
      <c r="E288">
        <v>24</v>
      </c>
      <c r="F288">
        <f>AVERAGE(C288:E288)</f>
        <v>32.666666666666664</v>
      </c>
      <c r="H288">
        <v>29</v>
      </c>
      <c r="I288">
        <v>33</v>
      </c>
      <c r="J288">
        <v>27</v>
      </c>
      <c r="K288">
        <f>AVERAGE(H288:J288)</f>
        <v>29.666666666666668</v>
      </c>
    </row>
    <row r="289" spans="1:11" x14ac:dyDescent="0.3">
      <c r="B289" t="s">
        <v>86</v>
      </c>
      <c r="C289">
        <v>32</v>
      </c>
      <c r="D289">
        <v>18</v>
      </c>
      <c r="E289">
        <v>21</v>
      </c>
      <c r="F289">
        <f t="shared" ref="F289:F292" si="83">AVERAGE(C289:E289)</f>
        <v>23.666666666666668</v>
      </c>
      <c r="H289">
        <v>26</v>
      </c>
      <c r="I289">
        <v>32</v>
      </c>
      <c r="J289">
        <v>19</v>
      </c>
      <c r="K289">
        <f t="shared" ref="K289:K292" si="84">AVERAGE(H289:J289)</f>
        <v>25.666666666666668</v>
      </c>
    </row>
    <row r="290" spans="1:11" x14ac:dyDescent="0.3">
      <c r="B290" t="s">
        <v>87</v>
      </c>
      <c r="C290">
        <v>19</v>
      </c>
      <c r="D290">
        <v>26</v>
      </c>
      <c r="E290">
        <v>19</v>
      </c>
      <c r="F290">
        <f t="shared" si="83"/>
        <v>21.333333333333332</v>
      </c>
      <c r="H290">
        <v>23</v>
      </c>
      <c r="I290">
        <v>31</v>
      </c>
      <c r="J290">
        <v>30</v>
      </c>
      <c r="K290">
        <f t="shared" si="84"/>
        <v>28</v>
      </c>
    </row>
    <row r="291" spans="1:11" x14ac:dyDescent="0.3">
      <c r="B291" t="s">
        <v>88</v>
      </c>
      <c r="C291">
        <v>18</v>
      </c>
      <c r="D291">
        <v>20</v>
      </c>
      <c r="E291">
        <v>18</v>
      </c>
      <c r="F291">
        <f t="shared" si="83"/>
        <v>18.666666666666668</v>
      </c>
      <c r="H291">
        <v>18</v>
      </c>
      <c r="I291">
        <v>29</v>
      </c>
      <c r="J291">
        <v>26</v>
      </c>
      <c r="K291">
        <f t="shared" si="84"/>
        <v>24.333333333333332</v>
      </c>
    </row>
    <row r="292" spans="1:11" x14ac:dyDescent="0.3">
      <c r="B292" t="s">
        <v>89</v>
      </c>
      <c r="C292">
        <v>20</v>
      </c>
      <c r="D292">
        <v>24</v>
      </c>
      <c r="E292">
        <v>16</v>
      </c>
      <c r="F292">
        <f t="shared" si="83"/>
        <v>20</v>
      </c>
      <c r="H292">
        <v>17</v>
      </c>
      <c r="I292">
        <v>17</v>
      </c>
      <c r="J292">
        <v>16</v>
      </c>
      <c r="K292">
        <f t="shared" si="84"/>
        <v>16.666666666666668</v>
      </c>
    </row>
    <row r="293" spans="1:11" x14ac:dyDescent="0.3">
      <c r="D293" t="s">
        <v>96</v>
      </c>
      <c r="I293" t="s">
        <v>96</v>
      </c>
    </row>
    <row r="294" spans="1:11" x14ac:dyDescent="0.3">
      <c r="A294" t="s">
        <v>79</v>
      </c>
      <c r="B294" t="s">
        <v>85</v>
      </c>
      <c r="C294">
        <v>19</v>
      </c>
      <c r="D294">
        <v>18</v>
      </c>
      <c r="E294">
        <v>18</v>
      </c>
      <c r="F294">
        <f>AVERAGE(C294:E294)</f>
        <v>18.333333333333332</v>
      </c>
      <c r="H294">
        <v>25</v>
      </c>
      <c r="I294">
        <v>24</v>
      </c>
      <c r="J294">
        <v>27</v>
      </c>
      <c r="K294">
        <f>AVERAGE(H294:J294)</f>
        <v>25.333333333333332</v>
      </c>
    </row>
    <row r="295" spans="1:11" x14ac:dyDescent="0.3">
      <c r="B295" t="s">
        <v>86</v>
      </c>
      <c r="C295">
        <v>16</v>
      </c>
      <c r="D295">
        <v>27</v>
      </c>
      <c r="E295">
        <v>18</v>
      </c>
      <c r="F295">
        <f t="shared" ref="F295:F298" si="85">AVERAGE(C295:E295)</f>
        <v>20.333333333333332</v>
      </c>
      <c r="H295">
        <v>20</v>
      </c>
      <c r="I295">
        <v>14</v>
      </c>
      <c r="J295">
        <v>18</v>
      </c>
      <c r="K295">
        <f t="shared" ref="K295:K298" si="86">AVERAGE(H295:J295)</f>
        <v>17.333333333333332</v>
      </c>
    </row>
    <row r="296" spans="1:11" x14ac:dyDescent="0.3">
      <c r="B296" t="s">
        <v>87</v>
      </c>
      <c r="C296">
        <v>17</v>
      </c>
      <c r="D296">
        <v>26</v>
      </c>
      <c r="E296">
        <v>12</v>
      </c>
      <c r="F296">
        <f t="shared" si="85"/>
        <v>18.333333333333332</v>
      </c>
      <c r="H296">
        <v>17</v>
      </c>
      <c r="I296">
        <v>14</v>
      </c>
      <c r="J296">
        <v>13</v>
      </c>
      <c r="K296">
        <f t="shared" si="86"/>
        <v>14.666666666666666</v>
      </c>
    </row>
    <row r="297" spans="1:11" x14ac:dyDescent="0.3">
      <c r="B297" t="s">
        <v>88</v>
      </c>
      <c r="C297">
        <v>14</v>
      </c>
      <c r="D297">
        <v>24</v>
      </c>
      <c r="E297">
        <v>12</v>
      </c>
      <c r="F297">
        <f t="shared" si="85"/>
        <v>16.666666666666668</v>
      </c>
      <c r="H297">
        <v>15</v>
      </c>
      <c r="I297">
        <v>16</v>
      </c>
      <c r="J297">
        <v>20</v>
      </c>
      <c r="K297">
        <f t="shared" si="86"/>
        <v>17</v>
      </c>
    </row>
    <row r="298" spans="1:11" x14ac:dyDescent="0.3">
      <c r="B298" t="s">
        <v>89</v>
      </c>
      <c r="C298">
        <v>10</v>
      </c>
      <c r="D298">
        <v>14</v>
      </c>
      <c r="E298">
        <v>12</v>
      </c>
      <c r="F298">
        <f t="shared" si="85"/>
        <v>12</v>
      </c>
      <c r="H298">
        <v>14</v>
      </c>
      <c r="I298">
        <v>16</v>
      </c>
      <c r="J298">
        <v>18</v>
      </c>
      <c r="K298">
        <f t="shared" si="86"/>
        <v>16</v>
      </c>
    </row>
    <row r="299" spans="1:11" x14ac:dyDescent="0.3">
      <c r="D299" t="s">
        <v>97</v>
      </c>
      <c r="I299" t="s">
        <v>97</v>
      </c>
    </row>
    <row r="300" spans="1:11" x14ac:dyDescent="0.3">
      <c r="A300" t="s">
        <v>79</v>
      </c>
      <c r="B300" t="s">
        <v>85</v>
      </c>
      <c r="C300">
        <v>11</v>
      </c>
      <c r="D300">
        <v>14</v>
      </c>
      <c r="E300">
        <v>15</v>
      </c>
      <c r="F300">
        <f>AVERAGE(C300:E300)</f>
        <v>13.333333333333334</v>
      </c>
      <c r="H300">
        <v>25</v>
      </c>
      <c r="I300">
        <v>14</v>
      </c>
      <c r="J300">
        <v>18</v>
      </c>
      <c r="K300">
        <f>AVERAGE(H300:J300)</f>
        <v>19</v>
      </c>
    </row>
    <row r="301" spans="1:11" x14ac:dyDescent="0.3">
      <c r="B301" t="s">
        <v>86</v>
      </c>
      <c r="C301">
        <v>10</v>
      </c>
      <c r="D301">
        <v>13</v>
      </c>
      <c r="E301">
        <v>10</v>
      </c>
      <c r="F301">
        <f t="shared" ref="F301:F304" si="87">AVERAGE(C301:E301)</f>
        <v>11</v>
      </c>
      <c r="H301">
        <v>17</v>
      </c>
      <c r="I301">
        <v>16</v>
      </c>
      <c r="J301">
        <v>12</v>
      </c>
      <c r="K301">
        <f t="shared" ref="K301:K304" si="88">AVERAGE(H301:J301)</f>
        <v>15</v>
      </c>
    </row>
    <row r="302" spans="1:11" x14ac:dyDescent="0.3">
      <c r="B302" t="s">
        <v>87</v>
      </c>
      <c r="C302">
        <v>6</v>
      </c>
      <c r="D302">
        <v>14</v>
      </c>
      <c r="E302">
        <v>10</v>
      </c>
      <c r="F302">
        <f t="shared" si="87"/>
        <v>10</v>
      </c>
      <c r="H302">
        <v>13</v>
      </c>
      <c r="I302">
        <v>16</v>
      </c>
      <c r="J302">
        <v>18</v>
      </c>
      <c r="K302">
        <f t="shared" si="88"/>
        <v>15.666666666666666</v>
      </c>
    </row>
    <row r="303" spans="1:11" x14ac:dyDescent="0.3">
      <c r="B303" t="s">
        <v>88</v>
      </c>
      <c r="C303">
        <v>6</v>
      </c>
      <c r="D303">
        <v>13</v>
      </c>
      <c r="E303">
        <v>6</v>
      </c>
      <c r="F303">
        <f t="shared" si="87"/>
        <v>8.3333333333333339</v>
      </c>
      <c r="H303">
        <v>12</v>
      </c>
      <c r="I303">
        <v>15</v>
      </c>
      <c r="J303">
        <v>14</v>
      </c>
      <c r="K303">
        <f t="shared" si="88"/>
        <v>13.666666666666666</v>
      </c>
    </row>
    <row r="304" spans="1:11" x14ac:dyDescent="0.3">
      <c r="B304" t="s">
        <v>89</v>
      </c>
      <c r="C304">
        <v>4</v>
      </c>
      <c r="D304">
        <v>12</v>
      </c>
      <c r="E304">
        <v>6</v>
      </c>
      <c r="F304">
        <f t="shared" si="87"/>
        <v>7.333333333333333</v>
      </c>
      <c r="H304">
        <v>10</v>
      </c>
      <c r="I304">
        <v>13</v>
      </c>
      <c r="J304">
        <v>12</v>
      </c>
      <c r="K304">
        <f t="shared" si="88"/>
        <v>11.666666666666666</v>
      </c>
    </row>
    <row r="305" spans="1:11" x14ac:dyDescent="0.3">
      <c r="D305" t="s">
        <v>98</v>
      </c>
      <c r="I305" t="s">
        <v>98</v>
      </c>
    </row>
    <row r="306" spans="1:11" x14ac:dyDescent="0.3">
      <c r="A306" t="s">
        <v>79</v>
      </c>
      <c r="B306" t="s">
        <v>85</v>
      </c>
      <c r="C306">
        <v>11</v>
      </c>
      <c r="D306">
        <v>13</v>
      </c>
      <c r="E306">
        <v>7</v>
      </c>
      <c r="F306">
        <f>AVERAGE(C306:E306)</f>
        <v>10.333333333333334</v>
      </c>
      <c r="H306">
        <v>21</v>
      </c>
      <c r="I306">
        <v>10</v>
      </c>
      <c r="J306">
        <v>12</v>
      </c>
      <c r="K306">
        <f>AVERAGE(H306:J306)</f>
        <v>14.333333333333334</v>
      </c>
    </row>
    <row r="307" spans="1:11" x14ac:dyDescent="0.3">
      <c r="B307" t="s">
        <v>86</v>
      </c>
      <c r="C307">
        <v>6</v>
      </c>
      <c r="D307">
        <v>11</v>
      </c>
      <c r="E307">
        <v>6</v>
      </c>
      <c r="F307">
        <f t="shared" ref="F307:F310" si="89">AVERAGE(C307:E307)</f>
        <v>7.666666666666667</v>
      </c>
      <c r="H307">
        <v>10</v>
      </c>
      <c r="I307">
        <v>6</v>
      </c>
      <c r="J307">
        <v>14</v>
      </c>
      <c r="K307">
        <f t="shared" ref="K307:K310" si="90">AVERAGE(H307:J307)</f>
        <v>10</v>
      </c>
    </row>
    <row r="308" spans="1:11" x14ac:dyDescent="0.3">
      <c r="B308" t="s">
        <v>87</v>
      </c>
      <c r="C308">
        <v>4</v>
      </c>
      <c r="D308">
        <v>13</v>
      </c>
      <c r="E308">
        <v>6</v>
      </c>
      <c r="F308">
        <f t="shared" si="89"/>
        <v>7.666666666666667</v>
      </c>
      <c r="H308">
        <v>10</v>
      </c>
      <c r="I308">
        <v>6</v>
      </c>
      <c r="J308">
        <v>12</v>
      </c>
      <c r="K308">
        <f t="shared" si="90"/>
        <v>9.3333333333333339</v>
      </c>
    </row>
    <row r="309" spans="1:11" x14ac:dyDescent="0.3">
      <c r="B309" t="s">
        <v>88</v>
      </c>
      <c r="C309">
        <v>4</v>
      </c>
      <c r="D309">
        <v>8</v>
      </c>
      <c r="E309">
        <v>4</v>
      </c>
      <c r="F309">
        <f t="shared" si="89"/>
        <v>5.333333333333333</v>
      </c>
      <c r="H309">
        <v>8</v>
      </c>
      <c r="I309">
        <v>6</v>
      </c>
      <c r="J309">
        <v>7</v>
      </c>
      <c r="K309">
        <f t="shared" si="90"/>
        <v>7</v>
      </c>
    </row>
    <row r="310" spans="1:11" x14ac:dyDescent="0.3">
      <c r="B310" t="s">
        <v>89</v>
      </c>
      <c r="C310">
        <v>0</v>
      </c>
      <c r="D310">
        <v>6</v>
      </c>
      <c r="E310">
        <v>3</v>
      </c>
      <c r="F310">
        <f t="shared" si="89"/>
        <v>3</v>
      </c>
      <c r="H310">
        <v>7</v>
      </c>
      <c r="I310">
        <v>6</v>
      </c>
      <c r="J310">
        <v>6</v>
      </c>
      <c r="K310">
        <f t="shared" si="90"/>
        <v>6.333333333333333</v>
      </c>
    </row>
    <row r="311" spans="1:11" x14ac:dyDescent="0.3">
      <c r="D311" t="s">
        <v>99</v>
      </c>
      <c r="I311" t="s">
        <v>99</v>
      </c>
    </row>
    <row r="312" spans="1:11" x14ac:dyDescent="0.3">
      <c r="A312" t="s">
        <v>79</v>
      </c>
      <c r="B312" t="s">
        <v>85</v>
      </c>
      <c r="C312">
        <v>7</v>
      </c>
      <c r="D312">
        <v>8</v>
      </c>
      <c r="E312">
        <v>3</v>
      </c>
      <c r="F312">
        <f>AVERAGE(C312:E312)</f>
        <v>6</v>
      </c>
      <c r="H312">
        <v>9</v>
      </c>
      <c r="I312">
        <v>6</v>
      </c>
      <c r="J312">
        <v>12</v>
      </c>
      <c r="K312">
        <f>AVERAGE(H312:J312)</f>
        <v>9</v>
      </c>
    </row>
    <row r="313" spans="1:11" x14ac:dyDescent="0.3">
      <c r="B313" t="s">
        <v>86</v>
      </c>
      <c r="C313">
        <v>6</v>
      </c>
      <c r="D313">
        <v>0</v>
      </c>
      <c r="E313">
        <v>0</v>
      </c>
      <c r="F313">
        <f t="shared" ref="F313:F316" si="91">AVERAGE(C313:E313)</f>
        <v>2</v>
      </c>
      <c r="H313">
        <v>9</v>
      </c>
      <c r="I313">
        <v>6</v>
      </c>
      <c r="J313">
        <v>12</v>
      </c>
      <c r="K313">
        <f t="shared" ref="K313:K316" si="92">AVERAGE(H313:J313)</f>
        <v>9</v>
      </c>
    </row>
    <row r="314" spans="1:11" x14ac:dyDescent="0.3">
      <c r="B314" t="s">
        <v>87</v>
      </c>
      <c r="C314">
        <v>4</v>
      </c>
      <c r="D314">
        <v>0</v>
      </c>
      <c r="E314">
        <v>0</v>
      </c>
      <c r="F314">
        <f t="shared" si="91"/>
        <v>1.3333333333333333</v>
      </c>
      <c r="H314">
        <v>2</v>
      </c>
      <c r="I314">
        <v>6</v>
      </c>
      <c r="J314">
        <v>7</v>
      </c>
      <c r="K314">
        <f t="shared" si="92"/>
        <v>5</v>
      </c>
    </row>
    <row r="315" spans="1:11" x14ac:dyDescent="0.3">
      <c r="B315" t="s">
        <v>88</v>
      </c>
      <c r="C315">
        <v>0</v>
      </c>
      <c r="D315">
        <v>0</v>
      </c>
      <c r="E315">
        <v>0</v>
      </c>
      <c r="F315">
        <f t="shared" si="91"/>
        <v>0</v>
      </c>
      <c r="H315">
        <v>0</v>
      </c>
      <c r="I315">
        <v>2</v>
      </c>
      <c r="J315">
        <v>2</v>
      </c>
      <c r="K315">
        <f t="shared" si="92"/>
        <v>1.3333333333333333</v>
      </c>
    </row>
    <row r="316" spans="1:11" x14ac:dyDescent="0.3">
      <c r="B316" t="s">
        <v>89</v>
      </c>
      <c r="C316">
        <v>0</v>
      </c>
      <c r="D316">
        <v>0</v>
      </c>
      <c r="E316">
        <v>0</v>
      </c>
      <c r="F316">
        <f t="shared" si="91"/>
        <v>0</v>
      </c>
      <c r="H316">
        <v>0</v>
      </c>
      <c r="I316">
        <v>3</v>
      </c>
      <c r="J316">
        <v>0</v>
      </c>
      <c r="K316">
        <f t="shared" si="92"/>
        <v>1</v>
      </c>
    </row>
    <row r="317" spans="1:11" x14ac:dyDescent="0.3">
      <c r="D317" t="s">
        <v>90</v>
      </c>
      <c r="I317" t="s">
        <v>90</v>
      </c>
    </row>
    <row r="318" spans="1:11" x14ac:dyDescent="0.3">
      <c r="A318" t="s">
        <v>80</v>
      </c>
      <c r="B318" t="s">
        <v>85</v>
      </c>
      <c r="C318">
        <v>1257</v>
      </c>
      <c r="D318">
        <v>1225</v>
      </c>
      <c r="E318">
        <v>1234</v>
      </c>
      <c r="F318">
        <f>AVERAGE(C318:E318)</f>
        <v>1238.6666666666667</v>
      </c>
      <c r="H318">
        <v>1244</v>
      </c>
      <c r="I318">
        <v>1213</v>
      </c>
      <c r="J318">
        <v>1187</v>
      </c>
      <c r="K318">
        <f>AVERAGE(H318:J318)</f>
        <v>1214.6666666666667</v>
      </c>
    </row>
    <row r="319" spans="1:11" x14ac:dyDescent="0.3">
      <c r="B319" t="s">
        <v>86</v>
      </c>
      <c r="C319">
        <v>69</v>
      </c>
      <c r="D319">
        <v>162</v>
      </c>
      <c r="E319">
        <v>137</v>
      </c>
      <c r="F319">
        <f t="shared" ref="F319:F322" si="93">AVERAGE(C319:E319)</f>
        <v>122.66666666666667</v>
      </c>
      <c r="H319">
        <v>67</v>
      </c>
      <c r="I319">
        <v>112</v>
      </c>
      <c r="J319">
        <v>135</v>
      </c>
      <c r="K319">
        <f t="shared" ref="K319:K322" si="94">AVERAGE(H319:J319)</f>
        <v>104.66666666666667</v>
      </c>
    </row>
    <row r="320" spans="1:11" x14ac:dyDescent="0.3">
      <c r="B320" t="s">
        <v>87</v>
      </c>
      <c r="C320">
        <v>41</v>
      </c>
      <c r="D320">
        <v>42</v>
      </c>
      <c r="E320">
        <v>35</v>
      </c>
      <c r="F320">
        <f t="shared" si="93"/>
        <v>39.333333333333336</v>
      </c>
      <c r="H320">
        <v>41</v>
      </c>
      <c r="I320">
        <v>79</v>
      </c>
      <c r="J320">
        <v>36</v>
      </c>
      <c r="K320">
        <f t="shared" si="94"/>
        <v>52</v>
      </c>
    </row>
    <row r="321" spans="1:11" x14ac:dyDescent="0.3">
      <c r="B321" t="s">
        <v>88</v>
      </c>
      <c r="C321">
        <v>36</v>
      </c>
      <c r="D321">
        <v>32</v>
      </c>
      <c r="E321">
        <v>35</v>
      </c>
      <c r="F321">
        <f t="shared" si="93"/>
        <v>34.333333333333336</v>
      </c>
      <c r="H321">
        <v>29</v>
      </c>
      <c r="I321">
        <v>34</v>
      </c>
      <c r="J321">
        <v>35</v>
      </c>
      <c r="K321">
        <f t="shared" si="94"/>
        <v>32.666666666666664</v>
      </c>
    </row>
    <row r="322" spans="1:11" x14ac:dyDescent="0.3">
      <c r="B322" t="s">
        <v>89</v>
      </c>
      <c r="C322">
        <v>32</v>
      </c>
      <c r="D322">
        <v>26</v>
      </c>
      <c r="E322">
        <v>31</v>
      </c>
      <c r="F322">
        <f t="shared" si="93"/>
        <v>29.666666666666668</v>
      </c>
      <c r="H322">
        <v>34</v>
      </c>
      <c r="I322">
        <v>34</v>
      </c>
      <c r="J322">
        <v>28</v>
      </c>
      <c r="K322">
        <f t="shared" si="94"/>
        <v>32</v>
      </c>
    </row>
    <row r="323" spans="1:11" x14ac:dyDescent="0.3">
      <c r="D323" t="s">
        <v>91</v>
      </c>
      <c r="I323" t="s">
        <v>91</v>
      </c>
    </row>
    <row r="324" spans="1:11" x14ac:dyDescent="0.3">
      <c r="A324" t="s">
        <v>80</v>
      </c>
      <c r="B324" t="s">
        <v>85</v>
      </c>
      <c r="C324">
        <v>794</v>
      </c>
      <c r="D324">
        <v>981</v>
      </c>
      <c r="E324">
        <v>1138</v>
      </c>
      <c r="F324">
        <f>AVERAGE(C324:E324)</f>
        <v>971</v>
      </c>
      <c r="H324">
        <v>1099</v>
      </c>
      <c r="I324">
        <v>375</v>
      </c>
      <c r="J324">
        <v>951</v>
      </c>
      <c r="K324">
        <f>AVERAGE(H324:J324)</f>
        <v>808.33333333333337</v>
      </c>
    </row>
    <row r="325" spans="1:11" x14ac:dyDescent="0.3">
      <c r="B325" t="s">
        <v>86</v>
      </c>
      <c r="C325">
        <v>241</v>
      </c>
      <c r="D325">
        <v>38</v>
      </c>
      <c r="E325">
        <v>50</v>
      </c>
      <c r="F325">
        <f t="shared" ref="F325:F328" si="95">AVERAGE(C325:E325)</f>
        <v>109.66666666666667</v>
      </c>
      <c r="H325">
        <v>66</v>
      </c>
      <c r="I325">
        <v>231</v>
      </c>
      <c r="J325">
        <v>132</v>
      </c>
      <c r="K325">
        <f t="shared" ref="K325:K328" si="96">AVERAGE(H325:J325)</f>
        <v>143</v>
      </c>
    </row>
    <row r="326" spans="1:11" x14ac:dyDescent="0.3">
      <c r="B326" t="s">
        <v>87</v>
      </c>
      <c r="C326">
        <v>69</v>
      </c>
      <c r="D326">
        <v>38</v>
      </c>
      <c r="E326">
        <v>43</v>
      </c>
      <c r="F326">
        <f t="shared" si="95"/>
        <v>50</v>
      </c>
      <c r="H326">
        <v>41</v>
      </c>
      <c r="I326">
        <v>152</v>
      </c>
      <c r="J326">
        <v>35</v>
      </c>
      <c r="K326">
        <f t="shared" si="96"/>
        <v>76</v>
      </c>
    </row>
    <row r="327" spans="1:11" x14ac:dyDescent="0.3">
      <c r="B327" t="s">
        <v>88</v>
      </c>
      <c r="C327">
        <v>40</v>
      </c>
      <c r="D327">
        <v>26</v>
      </c>
      <c r="E327">
        <v>35</v>
      </c>
      <c r="F327">
        <f t="shared" si="95"/>
        <v>33.666666666666664</v>
      </c>
      <c r="H327">
        <v>34</v>
      </c>
      <c r="I327">
        <v>119</v>
      </c>
      <c r="J327">
        <v>36</v>
      </c>
      <c r="K327">
        <f t="shared" si="96"/>
        <v>63</v>
      </c>
    </row>
    <row r="328" spans="1:11" x14ac:dyDescent="0.3">
      <c r="B328" t="s">
        <v>89</v>
      </c>
      <c r="C328">
        <v>35</v>
      </c>
      <c r="D328">
        <v>29</v>
      </c>
      <c r="E328">
        <v>33</v>
      </c>
      <c r="F328">
        <f t="shared" si="95"/>
        <v>32.333333333333336</v>
      </c>
      <c r="H328">
        <v>27</v>
      </c>
      <c r="I328">
        <v>112</v>
      </c>
      <c r="J328">
        <v>26</v>
      </c>
      <c r="K328">
        <f t="shared" si="96"/>
        <v>55</v>
      </c>
    </row>
    <row r="329" spans="1:11" x14ac:dyDescent="0.3">
      <c r="D329" t="s">
        <v>92</v>
      </c>
      <c r="I329" t="s">
        <v>92</v>
      </c>
    </row>
    <row r="330" spans="1:11" x14ac:dyDescent="0.3">
      <c r="A330" t="s">
        <v>80</v>
      </c>
      <c r="B330" t="s">
        <v>85</v>
      </c>
      <c r="C330">
        <v>635</v>
      </c>
      <c r="D330">
        <v>141</v>
      </c>
      <c r="E330">
        <v>259</v>
      </c>
      <c r="F330">
        <f>AVERAGE(C330:E330)</f>
        <v>345</v>
      </c>
      <c r="H330">
        <v>214</v>
      </c>
      <c r="I330">
        <v>109</v>
      </c>
      <c r="J330">
        <v>130</v>
      </c>
      <c r="K330">
        <f>AVERAGE(H330:J330)</f>
        <v>151</v>
      </c>
    </row>
    <row r="331" spans="1:11" x14ac:dyDescent="0.3">
      <c r="B331" t="s">
        <v>86</v>
      </c>
      <c r="C331">
        <v>56</v>
      </c>
      <c r="D331">
        <v>35</v>
      </c>
      <c r="E331">
        <v>219</v>
      </c>
      <c r="F331">
        <f t="shared" ref="F331:F334" si="97">AVERAGE(C331:E331)</f>
        <v>103.33333333333333</v>
      </c>
      <c r="H331">
        <v>212</v>
      </c>
      <c r="I331">
        <v>58</v>
      </c>
      <c r="J331">
        <v>31</v>
      </c>
      <c r="K331">
        <f t="shared" ref="K331:K334" si="98">AVERAGE(H331:J331)</f>
        <v>100.33333333333333</v>
      </c>
    </row>
    <row r="332" spans="1:11" x14ac:dyDescent="0.3">
      <c r="B332" t="s">
        <v>87</v>
      </c>
      <c r="C332">
        <v>66</v>
      </c>
      <c r="D332">
        <v>26</v>
      </c>
      <c r="E332">
        <v>206</v>
      </c>
      <c r="F332">
        <f t="shared" si="97"/>
        <v>99.333333333333329</v>
      </c>
      <c r="H332">
        <v>99</v>
      </c>
      <c r="I332">
        <v>64</v>
      </c>
      <c r="J332">
        <v>29</v>
      </c>
      <c r="K332">
        <f t="shared" si="98"/>
        <v>64</v>
      </c>
    </row>
    <row r="333" spans="1:11" x14ac:dyDescent="0.3">
      <c r="B333" t="s">
        <v>88</v>
      </c>
      <c r="C333">
        <v>40</v>
      </c>
      <c r="D333">
        <v>37</v>
      </c>
      <c r="E333">
        <v>37</v>
      </c>
      <c r="F333">
        <f t="shared" si="97"/>
        <v>38</v>
      </c>
      <c r="H333">
        <v>65</v>
      </c>
      <c r="I333">
        <v>36</v>
      </c>
      <c r="J333">
        <v>27</v>
      </c>
      <c r="K333">
        <f t="shared" si="98"/>
        <v>42.666666666666664</v>
      </c>
    </row>
    <row r="334" spans="1:11" x14ac:dyDescent="0.3">
      <c r="B334" t="s">
        <v>89</v>
      </c>
      <c r="C334">
        <v>28</v>
      </c>
      <c r="D334">
        <v>24</v>
      </c>
      <c r="E334">
        <v>27</v>
      </c>
      <c r="F334">
        <f t="shared" si="97"/>
        <v>26.333333333333332</v>
      </c>
      <c r="H334">
        <v>31</v>
      </c>
      <c r="I334">
        <v>27</v>
      </c>
      <c r="J334">
        <v>36</v>
      </c>
      <c r="K334">
        <f t="shared" si="98"/>
        <v>31.333333333333332</v>
      </c>
    </row>
    <row r="335" spans="1:11" x14ac:dyDescent="0.3">
      <c r="D335" t="s">
        <v>93</v>
      </c>
      <c r="I335" t="s">
        <v>93</v>
      </c>
    </row>
    <row r="336" spans="1:11" x14ac:dyDescent="0.3">
      <c r="A336" t="s">
        <v>80</v>
      </c>
      <c r="B336" t="s">
        <v>85</v>
      </c>
      <c r="C336">
        <v>45</v>
      </c>
      <c r="D336">
        <v>23</v>
      </c>
      <c r="E336">
        <v>67</v>
      </c>
      <c r="F336">
        <f>AVERAGE(C336:E336)</f>
        <v>45</v>
      </c>
      <c r="H336">
        <v>200</v>
      </c>
      <c r="I336">
        <v>55</v>
      </c>
      <c r="J336">
        <v>66</v>
      </c>
      <c r="K336">
        <f>AVERAGE(H336:J336)</f>
        <v>107</v>
      </c>
    </row>
    <row r="337" spans="1:11" x14ac:dyDescent="0.3">
      <c r="B337" t="s">
        <v>86</v>
      </c>
      <c r="C337">
        <v>22</v>
      </c>
      <c r="D337">
        <v>35</v>
      </c>
      <c r="E337">
        <v>35</v>
      </c>
      <c r="F337">
        <f t="shared" ref="F337:F340" si="99">AVERAGE(C337:E337)</f>
        <v>30.666666666666668</v>
      </c>
      <c r="H337">
        <v>65</v>
      </c>
      <c r="I337">
        <v>40</v>
      </c>
      <c r="J337">
        <v>64</v>
      </c>
      <c r="K337">
        <f t="shared" ref="K337:K340" si="100">AVERAGE(H337:J337)</f>
        <v>56.333333333333336</v>
      </c>
    </row>
    <row r="338" spans="1:11" x14ac:dyDescent="0.3">
      <c r="B338" t="s">
        <v>87</v>
      </c>
      <c r="C338">
        <v>16</v>
      </c>
      <c r="D338">
        <v>20</v>
      </c>
      <c r="E338">
        <v>37</v>
      </c>
      <c r="F338">
        <f t="shared" si="99"/>
        <v>24.333333333333332</v>
      </c>
      <c r="H338">
        <v>28</v>
      </c>
      <c r="I338">
        <v>21</v>
      </c>
      <c r="J338">
        <v>36</v>
      </c>
      <c r="K338">
        <f t="shared" si="100"/>
        <v>28.333333333333332</v>
      </c>
    </row>
    <row r="339" spans="1:11" x14ac:dyDescent="0.3">
      <c r="B339" t="s">
        <v>88</v>
      </c>
      <c r="C339">
        <v>31</v>
      </c>
      <c r="D339">
        <v>30</v>
      </c>
      <c r="E339">
        <v>32</v>
      </c>
      <c r="F339">
        <f t="shared" si="99"/>
        <v>31</v>
      </c>
      <c r="H339">
        <v>38</v>
      </c>
      <c r="I339">
        <v>24</v>
      </c>
      <c r="J339">
        <v>32</v>
      </c>
      <c r="K339">
        <f t="shared" si="100"/>
        <v>31.333333333333332</v>
      </c>
    </row>
    <row r="340" spans="1:11" x14ac:dyDescent="0.3">
      <c r="B340" t="s">
        <v>89</v>
      </c>
      <c r="C340">
        <v>22</v>
      </c>
      <c r="D340">
        <v>20</v>
      </c>
      <c r="E340">
        <v>30</v>
      </c>
      <c r="F340">
        <f t="shared" si="99"/>
        <v>24</v>
      </c>
      <c r="H340">
        <v>34</v>
      </c>
      <c r="I340">
        <v>20</v>
      </c>
      <c r="J340">
        <v>19</v>
      </c>
      <c r="K340">
        <f t="shared" si="100"/>
        <v>24.333333333333332</v>
      </c>
    </row>
    <row r="341" spans="1:11" x14ac:dyDescent="0.3">
      <c r="D341" t="s">
        <v>94</v>
      </c>
      <c r="I341" t="s">
        <v>94</v>
      </c>
    </row>
    <row r="342" spans="1:11" x14ac:dyDescent="0.3">
      <c r="A342" t="s">
        <v>80</v>
      </c>
      <c r="B342" t="s">
        <v>85</v>
      </c>
      <c r="C342">
        <v>37</v>
      </c>
      <c r="D342">
        <v>34</v>
      </c>
      <c r="E342">
        <v>37</v>
      </c>
      <c r="F342">
        <f>AVERAGE(C342:E342)</f>
        <v>36</v>
      </c>
      <c r="H342">
        <v>50</v>
      </c>
      <c r="I342">
        <v>32</v>
      </c>
      <c r="J342">
        <v>46</v>
      </c>
      <c r="K342">
        <f>AVERAGE(H342:J342)</f>
        <v>42.666666666666664</v>
      </c>
    </row>
    <row r="343" spans="1:11" x14ac:dyDescent="0.3">
      <c r="B343" t="s">
        <v>86</v>
      </c>
      <c r="C343">
        <v>22</v>
      </c>
      <c r="D343">
        <v>20</v>
      </c>
      <c r="E343">
        <v>25</v>
      </c>
      <c r="F343">
        <f t="shared" ref="F343:F346" si="101">AVERAGE(C343:E343)</f>
        <v>22.333333333333332</v>
      </c>
      <c r="H343">
        <v>28</v>
      </c>
      <c r="I343">
        <v>21</v>
      </c>
      <c r="J343">
        <v>48</v>
      </c>
      <c r="K343">
        <f t="shared" ref="K343:K346" si="102">AVERAGE(H343:J343)</f>
        <v>32.333333333333336</v>
      </c>
    </row>
    <row r="344" spans="1:11" x14ac:dyDescent="0.3">
      <c r="B344" t="s">
        <v>87</v>
      </c>
      <c r="C344">
        <v>22</v>
      </c>
      <c r="D344">
        <v>19</v>
      </c>
      <c r="E344">
        <v>32</v>
      </c>
      <c r="F344">
        <f t="shared" si="101"/>
        <v>24.333333333333332</v>
      </c>
      <c r="H344">
        <v>22</v>
      </c>
      <c r="I344">
        <v>16</v>
      </c>
      <c r="J344">
        <v>19</v>
      </c>
      <c r="K344">
        <f t="shared" si="102"/>
        <v>19</v>
      </c>
    </row>
    <row r="345" spans="1:11" x14ac:dyDescent="0.3">
      <c r="B345" t="s">
        <v>88</v>
      </c>
      <c r="C345">
        <v>32</v>
      </c>
      <c r="D345">
        <v>25</v>
      </c>
      <c r="E345">
        <v>19</v>
      </c>
      <c r="F345">
        <f t="shared" si="101"/>
        <v>25.333333333333332</v>
      </c>
      <c r="H345">
        <v>28</v>
      </c>
      <c r="I345">
        <v>30</v>
      </c>
      <c r="J345">
        <v>24</v>
      </c>
      <c r="K345">
        <f t="shared" si="102"/>
        <v>27.333333333333332</v>
      </c>
    </row>
    <row r="346" spans="1:11" x14ac:dyDescent="0.3">
      <c r="B346" t="s">
        <v>89</v>
      </c>
      <c r="C346">
        <v>16</v>
      </c>
      <c r="D346">
        <v>26</v>
      </c>
      <c r="E346">
        <v>19</v>
      </c>
      <c r="F346">
        <f t="shared" si="101"/>
        <v>20.333333333333332</v>
      </c>
      <c r="H346">
        <v>28</v>
      </c>
      <c r="I346">
        <v>27</v>
      </c>
      <c r="J346">
        <v>22</v>
      </c>
      <c r="K346">
        <f t="shared" si="102"/>
        <v>25.666666666666668</v>
      </c>
    </row>
    <row r="347" spans="1:11" x14ac:dyDescent="0.3">
      <c r="D347" t="s">
        <v>95</v>
      </c>
      <c r="I347" t="s">
        <v>95</v>
      </c>
    </row>
    <row r="348" spans="1:11" x14ac:dyDescent="0.3">
      <c r="A348" t="s">
        <v>80</v>
      </c>
      <c r="B348" t="s">
        <v>85</v>
      </c>
      <c r="C348">
        <v>32</v>
      </c>
      <c r="D348">
        <v>34</v>
      </c>
      <c r="E348">
        <v>37</v>
      </c>
      <c r="F348">
        <f>AVERAGE(C348:E348)</f>
        <v>34.333333333333336</v>
      </c>
      <c r="H348">
        <v>35</v>
      </c>
      <c r="I348">
        <v>21</v>
      </c>
      <c r="J348">
        <v>44</v>
      </c>
      <c r="K348">
        <f>AVERAGE(H348:J348)</f>
        <v>33.333333333333336</v>
      </c>
    </row>
    <row r="349" spans="1:11" x14ac:dyDescent="0.3">
      <c r="B349" t="s">
        <v>86</v>
      </c>
      <c r="C349">
        <v>17</v>
      </c>
      <c r="D349">
        <v>20</v>
      </c>
      <c r="E349">
        <v>19</v>
      </c>
      <c r="F349">
        <f t="shared" ref="F349:F352" si="103">AVERAGE(C349:E349)</f>
        <v>18.666666666666668</v>
      </c>
      <c r="H349">
        <v>28</v>
      </c>
      <c r="I349">
        <v>19</v>
      </c>
      <c r="J349">
        <v>31</v>
      </c>
      <c r="K349">
        <f t="shared" ref="K349:K352" si="104">AVERAGE(H349:J349)</f>
        <v>26</v>
      </c>
    </row>
    <row r="350" spans="1:11" x14ac:dyDescent="0.3">
      <c r="B350" t="s">
        <v>87</v>
      </c>
      <c r="C350">
        <v>16</v>
      </c>
      <c r="D350">
        <v>19</v>
      </c>
      <c r="E350">
        <v>31</v>
      </c>
      <c r="F350">
        <f t="shared" si="103"/>
        <v>22</v>
      </c>
      <c r="H350">
        <v>28</v>
      </c>
      <c r="I350">
        <v>20</v>
      </c>
      <c r="J350">
        <v>24</v>
      </c>
      <c r="K350">
        <f t="shared" si="104"/>
        <v>24</v>
      </c>
    </row>
    <row r="351" spans="1:11" x14ac:dyDescent="0.3">
      <c r="B351" t="s">
        <v>88</v>
      </c>
      <c r="C351">
        <v>23</v>
      </c>
      <c r="D351">
        <v>26</v>
      </c>
      <c r="E351">
        <v>27</v>
      </c>
      <c r="F351">
        <f t="shared" si="103"/>
        <v>25.333333333333332</v>
      </c>
      <c r="H351">
        <v>27</v>
      </c>
      <c r="I351">
        <v>20</v>
      </c>
      <c r="J351">
        <v>14</v>
      </c>
      <c r="K351">
        <f t="shared" si="104"/>
        <v>20.333333333333332</v>
      </c>
    </row>
    <row r="352" spans="1:11" x14ac:dyDescent="0.3">
      <c r="B352" t="s">
        <v>89</v>
      </c>
      <c r="C352">
        <v>24</v>
      </c>
      <c r="D352">
        <v>25</v>
      </c>
      <c r="E352">
        <v>22</v>
      </c>
      <c r="F352">
        <f t="shared" si="103"/>
        <v>23.666666666666668</v>
      </c>
      <c r="H352">
        <v>24</v>
      </c>
      <c r="I352">
        <v>17</v>
      </c>
      <c r="J352">
        <v>15</v>
      </c>
      <c r="K352">
        <f t="shared" si="104"/>
        <v>18.666666666666668</v>
      </c>
    </row>
    <row r="353" spans="1:11" x14ac:dyDescent="0.3">
      <c r="D353" t="s">
        <v>96</v>
      </c>
      <c r="I353" t="s">
        <v>96</v>
      </c>
    </row>
    <row r="354" spans="1:11" x14ac:dyDescent="0.3">
      <c r="A354" t="s">
        <v>80</v>
      </c>
      <c r="B354" t="s">
        <v>85</v>
      </c>
      <c r="C354">
        <v>30</v>
      </c>
      <c r="D354">
        <v>11</v>
      </c>
      <c r="E354">
        <v>31</v>
      </c>
      <c r="F354">
        <f>AVERAGE(C354:E354)</f>
        <v>24</v>
      </c>
      <c r="H354">
        <v>28</v>
      </c>
      <c r="I354">
        <v>19</v>
      </c>
      <c r="J354">
        <v>31</v>
      </c>
      <c r="K354">
        <f>AVERAGE(H354:J354)</f>
        <v>26</v>
      </c>
    </row>
    <row r="355" spans="1:11" x14ac:dyDescent="0.3">
      <c r="B355" t="s">
        <v>86</v>
      </c>
      <c r="C355">
        <v>14</v>
      </c>
      <c r="D355">
        <v>18</v>
      </c>
      <c r="E355">
        <v>21</v>
      </c>
      <c r="F355">
        <f t="shared" ref="F355:F358" si="105">AVERAGE(C355:E355)</f>
        <v>17.666666666666668</v>
      </c>
      <c r="H355">
        <v>24</v>
      </c>
      <c r="I355">
        <v>13</v>
      </c>
      <c r="J355">
        <v>14</v>
      </c>
      <c r="K355">
        <f t="shared" ref="K355:K358" si="106">AVERAGE(H355:J355)</f>
        <v>17</v>
      </c>
    </row>
    <row r="356" spans="1:11" x14ac:dyDescent="0.3">
      <c r="B356" t="s">
        <v>87</v>
      </c>
      <c r="C356">
        <v>20</v>
      </c>
      <c r="D356">
        <v>16</v>
      </c>
      <c r="E356">
        <v>15</v>
      </c>
      <c r="F356">
        <f t="shared" si="105"/>
        <v>17</v>
      </c>
      <c r="H356">
        <v>9</v>
      </c>
      <c r="I356">
        <v>20</v>
      </c>
      <c r="J356">
        <v>19</v>
      </c>
      <c r="K356">
        <f t="shared" si="106"/>
        <v>16</v>
      </c>
    </row>
    <row r="357" spans="1:11" x14ac:dyDescent="0.3">
      <c r="B357" t="s">
        <v>88</v>
      </c>
      <c r="C357">
        <v>12</v>
      </c>
      <c r="D357">
        <v>12</v>
      </c>
      <c r="E357">
        <v>15</v>
      </c>
      <c r="F357">
        <f t="shared" si="105"/>
        <v>13</v>
      </c>
      <c r="H357">
        <v>15</v>
      </c>
      <c r="I357">
        <v>17</v>
      </c>
      <c r="J357">
        <v>14</v>
      </c>
      <c r="K357">
        <f t="shared" si="106"/>
        <v>15.333333333333334</v>
      </c>
    </row>
    <row r="358" spans="1:11" x14ac:dyDescent="0.3">
      <c r="B358" t="s">
        <v>89</v>
      </c>
      <c r="C358">
        <v>10</v>
      </c>
      <c r="D358">
        <v>8</v>
      </c>
      <c r="E358">
        <v>15</v>
      </c>
      <c r="F358">
        <f t="shared" si="105"/>
        <v>11</v>
      </c>
      <c r="H358">
        <v>12</v>
      </c>
      <c r="I358">
        <v>18</v>
      </c>
      <c r="J358">
        <v>13</v>
      </c>
      <c r="K358">
        <f t="shared" si="106"/>
        <v>14.333333333333334</v>
      </c>
    </row>
    <row r="359" spans="1:11" x14ac:dyDescent="0.3">
      <c r="D359" t="s">
        <v>97</v>
      </c>
      <c r="I359" t="s">
        <v>97</v>
      </c>
    </row>
    <row r="360" spans="1:11" x14ac:dyDescent="0.3">
      <c r="A360" t="s">
        <v>80</v>
      </c>
      <c r="B360" t="s">
        <v>85</v>
      </c>
      <c r="C360">
        <v>12</v>
      </c>
      <c r="D360">
        <v>12</v>
      </c>
      <c r="E360">
        <v>19</v>
      </c>
      <c r="F360">
        <f>AVERAGE(C360:E360)</f>
        <v>14.333333333333334</v>
      </c>
      <c r="H360">
        <v>12</v>
      </c>
      <c r="I360">
        <v>12</v>
      </c>
      <c r="J360">
        <v>14</v>
      </c>
      <c r="K360">
        <f>AVERAGE(H360:J360)</f>
        <v>12.666666666666666</v>
      </c>
    </row>
    <row r="361" spans="1:11" x14ac:dyDescent="0.3">
      <c r="B361" t="s">
        <v>86</v>
      </c>
      <c r="C361">
        <v>10</v>
      </c>
      <c r="D361">
        <v>9</v>
      </c>
      <c r="E361">
        <v>18</v>
      </c>
      <c r="F361">
        <f t="shared" ref="F361:F364" si="107">AVERAGE(C361:E361)</f>
        <v>12.333333333333334</v>
      </c>
      <c r="H361">
        <v>11</v>
      </c>
      <c r="I361">
        <v>10</v>
      </c>
      <c r="J361">
        <v>17</v>
      </c>
      <c r="K361">
        <f t="shared" ref="K361:K364" si="108">AVERAGE(H361:J361)</f>
        <v>12.666666666666666</v>
      </c>
    </row>
    <row r="362" spans="1:11" x14ac:dyDescent="0.3">
      <c r="B362" t="s">
        <v>87</v>
      </c>
      <c r="C362">
        <v>9</v>
      </c>
      <c r="D362">
        <v>8</v>
      </c>
      <c r="E362">
        <v>11</v>
      </c>
      <c r="F362">
        <f t="shared" si="107"/>
        <v>9.3333333333333339</v>
      </c>
      <c r="H362">
        <v>12</v>
      </c>
      <c r="I362">
        <v>6</v>
      </c>
      <c r="J362">
        <v>13</v>
      </c>
      <c r="K362">
        <f t="shared" si="108"/>
        <v>10.333333333333334</v>
      </c>
    </row>
    <row r="363" spans="1:11" x14ac:dyDescent="0.3">
      <c r="B363" t="s">
        <v>88</v>
      </c>
      <c r="C363">
        <v>5</v>
      </c>
      <c r="D363">
        <v>6</v>
      </c>
      <c r="E363">
        <v>10</v>
      </c>
      <c r="F363">
        <f t="shared" si="107"/>
        <v>7</v>
      </c>
      <c r="H363">
        <v>10</v>
      </c>
      <c r="I363">
        <v>8</v>
      </c>
      <c r="J363">
        <v>10</v>
      </c>
      <c r="K363">
        <f t="shared" si="108"/>
        <v>9.3333333333333339</v>
      </c>
    </row>
    <row r="364" spans="1:11" x14ac:dyDescent="0.3">
      <c r="B364" t="s">
        <v>89</v>
      </c>
      <c r="C364">
        <v>2</v>
      </c>
      <c r="D364">
        <v>7</v>
      </c>
      <c r="E364">
        <v>5</v>
      </c>
      <c r="F364">
        <f t="shared" si="107"/>
        <v>4.666666666666667</v>
      </c>
      <c r="H364">
        <v>9</v>
      </c>
      <c r="I364">
        <v>7</v>
      </c>
      <c r="J364">
        <v>9</v>
      </c>
      <c r="K364">
        <f t="shared" si="108"/>
        <v>8.3333333333333339</v>
      </c>
    </row>
    <row r="365" spans="1:11" x14ac:dyDescent="0.3">
      <c r="D365" t="s">
        <v>98</v>
      </c>
      <c r="I365" t="s">
        <v>98</v>
      </c>
    </row>
    <row r="366" spans="1:11" x14ac:dyDescent="0.3">
      <c r="A366" t="s">
        <v>80</v>
      </c>
      <c r="B366" t="s">
        <v>85</v>
      </c>
      <c r="C366">
        <v>12</v>
      </c>
      <c r="D366">
        <v>9</v>
      </c>
      <c r="E366">
        <v>11</v>
      </c>
      <c r="F366">
        <f>AVERAGE(C366:E366)</f>
        <v>10.666666666666666</v>
      </c>
      <c r="H366">
        <v>10</v>
      </c>
      <c r="I366">
        <v>6</v>
      </c>
      <c r="J366">
        <v>9</v>
      </c>
      <c r="K366">
        <f>AVERAGE(H366:J366)</f>
        <v>8.3333333333333339</v>
      </c>
    </row>
    <row r="367" spans="1:11" x14ac:dyDescent="0.3">
      <c r="B367" t="s">
        <v>86</v>
      </c>
      <c r="C367">
        <v>8</v>
      </c>
      <c r="D367">
        <v>7</v>
      </c>
      <c r="E367">
        <v>9</v>
      </c>
      <c r="F367">
        <f t="shared" ref="F367:F370" si="109">AVERAGE(C367:E367)</f>
        <v>8</v>
      </c>
      <c r="H367">
        <v>10</v>
      </c>
      <c r="I367">
        <v>8</v>
      </c>
      <c r="J367">
        <v>7</v>
      </c>
      <c r="K367">
        <f t="shared" ref="K367:K370" si="110">AVERAGE(H367:J367)</f>
        <v>8.3333333333333339</v>
      </c>
    </row>
    <row r="368" spans="1:11" x14ac:dyDescent="0.3">
      <c r="B368" t="s">
        <v>87</v>
      </c>
      <c r="C368">
        <v>2</v>
      </c>
      <c r="D368">
        <v>2</v>
      </c>
      <c r="E368">
        <v>7</v>
      </c>
      <c r="F368">
        <f t="shared" si="109"/>
        <v>3.6666666666666665</v>
      </c>
      <c r="H368">
        <v>7</v>
      </c>
      <c r="I368">
        <v>2</v>
      </c>
      <c r="J368">
        <v>7</v>
      </c>
      <c r="K368">
        <f t="shared" si="110"/>
        <v>5.333333333333333</v>
      </c>
    </row>
    <row r="369" spans="1:11" x14ac:dyDescent="0.3">
      <c r="B369" t="s">
        <v>88</v>
      </c>
      <c r="C369">
        <v>0</v>
      </c>
      <c r="D369">
        <v>3</v>
      </c>
      <c r="E369">
        <v>1</v>
      </c>
      <c r="F369">
        <f t="shared" si="109"/>
        <v>1.3333333333333333</v>
      </c>
      <c r="H369">
        <v>6</v>
      </c>
      <c r="I369">
        <v>0</v>
      </c>
      <c r="J369">
        <v>6</v>
      </c>
      <c r="K369">
        <f t="shared" si="110"/>
        <v>4</v>
      </c>
    </row>
    <row r="370" spans="1:11" x14ac:dyDescent="0.3">
      <c r="B370" t="s">
        <v>89</v>
      </c>
      <c r="C370">
        <v>0</v>
      </c>
      <c r="D370">
        <v>2</v>
      </c>
      <c r="E370">
        <v>2</v>
      </c>
      <c r="F370">
        <f t="shared" si="109"/>
        <v>1.3333333333333333</v>
      </c>
      <c r="H370">
        <v>2</v>
      </c>
      <c r="I370">
        <v>0</v>
      </c>
      <c r="J370">
        <v>6</v>
      </c>
      <c r="K370">
        <f t="shared" si="110"/>
        <v>2.6666666666666665</v>
      </c>
    </row>
    <row r="371" spans="1:11" x14ac:dyDescent="0.3">
      <c r="D371" t="s">
        <v>99</v>
      </c>
      <c r="I371" t="s">
        <v>99</v>
      </c>
    </row>
    <row r="372" spans="1:11" x14ac:dyDescent="0.3">
      <c r="A372" t="s">
        <v>80</v>
      </c>
      <c r="B372" t="s">
        <v>85</v>
      </c>
      <c r="C372">
        <v>10</v>
      </c>
      <c r="D372">
        <v>6</v>
      </c>
      <c r="E372">
        <v>11</v>
      </c>
      <c r="F372">
        <f>AVERAGE(C372:E372)</f>
        <v>9</v>
      </c>
      <c r="H372">
        <v>7</v>
      </c>
      <c r="I372">
        <v>6</v>
      </c>
      <c r="J372">
        <v>6</v>
      </c>
      <c r="K372">
        <f>AVERAGE(H372:J372)</f>
        <v>6.333333333333333</v>
      </c>
    </row>
    <row r="373" spans="1:11" x14ac:dyDescent="0.3">
      <c r="B373" t="s">
        <v>86</v>
      </c>
      <c r="C373">
        <v>2</v>
      </c>
      <c r="D373">
        <v>2</v>
      </c>
      <c r="E373">
        <v>6</v>
      </c>
      <c r="F373">
        <f t="shared" ref="F373:F376" si="111">AVERAGE(C373:E373)</f>
        <v>3.3333333333333335</v>
      </c>
      <c r="H373">
        <v>2</v>
      </c>
      <c r="I373">
        <v>8</v>
      </c>
      <c r="J373">
        <v>6</v>
      </c>
      <c r="K373">
        <f t="shared" ref="K373:K376" si="112">AVERAGE(H373:J373)</f>
        <v>5.333333333333333</v>
      </c>
    </row>
    <row r="374" spans="1:11" x14ac:dyDescent="0.3">
      <c r="B374" t="s">
        <v>87</v>
      </c>
      <c r="C374">
        <v>0</v>
      </c>
      <c r="D374">
        <v>2</v>
      </c>
      <c r="E374">
        <v>1</v>
      </c>
      <c r="F374">
        <f t="shared" si="111"/>
        <v>1</v>
      </c>
      <c r="H374">
        <v>2</v>
      </c>
      <c r="I374">
        <v>0</v>
      </c>
      <c r="J374">
        <v>2</v>
      </c>
      <c r="K374">
        <f t="shared" si="112"/>
        <v>1.3333333333333333</v>
      </c>
    </row>
    <row r="375" spans="1:11" x14ac:dyDescent="0.3">
      <c r="B375" t="s">
        <v>88</v>
      </c>
      <c r="C375">
        <v>0</v>
      </c>
      <c r="D375">
        <v>2</v>
      </c>
      <c r="E375">
        <v>2</v>
      </c>
      <c r="F375">
        <f t="shared" si="111"/>
        <v>1.3333333333333333</v>
      </c>
      <c r="H375">
        <v>0</v>
      </c>
      <c r="I375">
        <v>0</v>
      </c>
      <c r="J375">
        <v>0</v>
      </c>
      <c r="K375">
        <f t="shared" si="112"/>
        <v>0</v>
      </c>
    </row>
    <row r="376" spans="1:11" x14ac:dyDescent="0.3">
      <c r="B376" t="s">
        <v>89</v>
      </c>
      <c r="C376">
        <v>0</v>
      </c>
      <c r="D376">
        <v>0</v>
      </c>
      <c r="E376">
        <v>0</v>
      </c>
      <c r="F376">
        <f t="shared" si="111"/>
        <v>0</v>
      </c>
      <c r="H376">
        <v>0</v>
      </c>
      <c r="I376">
        <v>0</v>
      </c>
      <c r="J376">
        <v>0</v>
      </c>
      <c r="K376">
        <f t="shared" si="112"/>
        <v>0</v>
      </c>
    </row>
    <row r="377" spans="1:11" x14ac:dyDescent="0.3">
      <c r="D377" t="s">
        <v>90</v>
      </c>
      <c r="I377" t="s">
        <v>90</v>
      </c>
    </row>
    <row r="378" spans="1:11" x14ac:dyDescent="0.3">
      <c r="A378" t="s">
        <v>81</v>
      </c>
      <c r="B378" t="s">
        <v>85</v>
      </c>
      <c r="C378">
        <v>1238</v>
      </c>
      <c r="D378">
        <v>1220</v>
      </c>
      <c r="E378">
        <v>1235</v>
      </c>
      <c r="F378">
        <f>AVERAGE(C378:E378)</f>
        <v>1231</v>
      </c>
      <c r="H378">
        <v>1227</v>
      </c>
      <c r="I378">
        <v>1184</v>
      </c>
      <c r="J378">
        <v>1185</v>
      </c>
      <c r="K378">
        <f>AVERAGE(H378:J378)</f>
        <v>1198.6666666666667</v>
      </c>
    </row>
    <row r="379" spans="1:11" x14ac:dyDescent="0.3">
      <c r="B379" t="s">
        <v>86</v>
      </c>
      <c r="C379">
        <v>97</v>
      </c>
      <c r="D379">
        <v>89</v>
      </c>
      <c r="E379">
        <v>97</v>
      </c>
      <c r="F379">
        <f t="shared" ref="F379:F382" si="113">AVERAGE(C379:E379)</f>
        <v>94.333333333333329</v>
      </c>
      <c r="H379">
        <v>66</v>
      </c>
      <c r="I379">
        <v>72</v>
      </c>
      <c r="J379">
        <v>189</v>
      </c>
      <c r="K379">
        <f t="shared" ref="K379:K382" si="114">AVERAGE(H379:J379)</f>
        <v>109</v>
      </c>
    </row>
    <row r="380" spans="1:11" x14ac:dyDescent="0.3">
      <c r="B380" t="s">
        <v>87</v>
      </c>
      <c r="C380">
        <v>67</v>
      </c>
      <c r="D380">
        <v>43</v>
      </c>
      <c r="E380">
        <v>41</v>
      </c>
      <c r="F380">
        <f t="shared" si="113"/>
        <v>50.333333333333336</v>
      </c>
      <c r="H380">
        <v>42</v>
      </c>
      <c r="I380">
        <v>40</v>
      </c>
      <c r="J380">
        <v>42</v>
      </c>
      <c r="K380">
        <f t="shared" si="114"/>
        <v>41.333333333333336</v>
      </c>
    </row>
    <row r="381" spans="1:11" x14ac:dyDescent="0.3">
      <c r="B381" t="s">
        <v>88</v>
      </c>
      <c r="C381">
        <v>38</v>
      </c>
      <c r="D381">
        <v>39</v>
      </c>
      <c r="E381">
        <v>31</v>
      </c>
      <c r="F381">
        <f t="shared" si="113"/>
        <v>36</v>
      </c>
      <c r="H381">
        <v>32</v>
      </c>
      <c r="I381">
        <v>34</v>
      </c>
      <c r="J381">
        <v>36</v>
      </c>
      <c r="K381">
        <f t="shared" si="114"/>
        <v>34</v>
      </c>
    </row>
    <row r="382" spans="1:11" x14ac:dyDescent="0.3">
      <c r="B382" t="s">
        <v>89</v>
      </c>
      <c r="C382">
        <v>33</v>
      </c>
      <c r="D382">
        <v>34</v>
      </c>
      <c r="E382">
        <v>30</v>
      </c>
      <c r="F382">
        <f t="shared" si="113"/>
        <v>32.333333333333336</v>
      </c>
      <c r="H382">
        <v>32</v>
      </c>
      <c r="I382">
        <v>35</v>
      </c>
      <c r="J382">
        <v>4</v>
      </c>
      <c r="K382">
        <f t="shared" si="114"/>
        <v>23.666666666666668</v>
      </c>
    </row>
    <row r="383" spans="1:11" x14ac:dyDescent="0.3">
      <c r="D383" t="s">
        <v>91</v>
      </c>
      <c r="I383" t="s">
        <v>91</v>
      </c>
    </row>
    <row r="384" spans="1:11" x14ac:dyDescent="0.3">
      <c r="A384" t="s">
        <v>81</v>
      </c>
      <c r="B384" t="s">
        <v>85</v>
      </c>
      <c r="C384">
        <v>739</v>
      </c>
      <c r="D384">
        <v>1075</v>
      </c>
      <c r="E384">
        <v>1041</v>
      </c>
      <c r="F384">
        <f>AVERAGE(C384:E384)</f>
        <v>951.66666666666663</v>
      </c>
      <c r="H384">
        <v>1079</v>
      </c>
      <c r="I384">
        <v>894</v>
      </c>
      <c r="J384">
        <v>850</v>
      </c>
      <c r="K384">
        <f>AVERAGE(H384:J384)</f>
        <v>941</v>
      </c>
    </row>
    <row r="385" spans="1:11" x14ac:dyDescent="0.3">
      <c r="B385" t="s">
        <v>86</v>
      </c>
      <c r="C385">
        <v>134</v>
      </c>
      <c r="D385">
        <v>42</v>
      </c>
      <c r="E385">
        <v>97</v>
      </c>
      <c r="F385">
        <f t="shared" ref="F385:F388" si="115">AVERAGE(C385:E385)</f>
        <v>91</v>
      </c>
      <c r="H385">
        <v>66</v>
      </c>
      <c r="I385">
        <v>70</v>
      </c>
      <c r="J385">
        <v>121</v>
      </c>
      <c r="K385">
        <f t="shared" ref="K385:K388" si="116">AVERAGE(H385:J385)</f>
        <v>85.666666666666671</v>
      </c>
    </row>
    <row r="386" spans="1:11" x14ac:dyDescent="0.3">
      <c r="B386" t="s">
        <v>87</v>
      </c>
      <c r="C386">
        <v>67</v>
      </c>
      <c r="D386">
        <v>36</v>
      </c>
      <c r="E386">
        <v>39</v>
      </c>
      <c r="F386">
        <f t="shared" si="115"/>
        <v>47.333333333333336</v>
      </c>
      <c r="H386">
        <v>42</v>
      </c>
      <c r="I386">
        <v>40</v>
      </c>
      <c r="J386">
        <v>63</v>
      </c>
      <c r="K386">
        <f t="shared" si="116"/>
        <v>48.333333333333336</v>
      </c>
    </row>
    <row r="387" spans="1:11" x14ac:dyDescent="0.3">
      <c r="B387" t="s">
        <v>88</v>
      </c>
      <c r="C387">
        <v>54</v>
      </c>
      <c r="D387">
        <v>34</v>
      </c>
      <c r="E387">
        <v>31</v>
      </c>
      <c r="F387">
        <f t="shared" si="115"/>
        <v>39.666666666666664</v>
      </c>
      <c r="H387">
        <v>34</v>
      </c>
      <c r="I387">
        <v>33</v>
      </c>
      <c r="J387">
        <v>35</v>
      </c>
      <c r="K387">
        <f t="shared" si="116"/>
        <v>34</v>
      </c>
    </row>
    <row r="388" spans="1:11" x14ac:dyDescent="0.3">
      <c r="B388" t="s">
        <v>89</v>
      </c>
      <c r="C388">
        <v>28</v>
      </c>
      <c r="D388">
        <v>31</v>
      </c>
      <c r="E388">
        <v>29</v>
      </c>
      <c r="F388">
        <f t="shared" si="115"/>
        <v>29.333333333333332</v>
      </c>
      <c r="H388">
        <v>30</v>
      </c>
      <c r="I388">
        <v>34</v>
      </c>
      <c r="J388">
        <v>36</v>
      </c>
      <c r="K388">
        <f t="shared" si="116"/>
        <v>33.333333333333336</v>
      </c>
    </row>
    <row r="389" spans="1:11" x14ac:dyDescent="0.3">
      <c r="D389" t="s">
        <v>92</v>
      </c>
      <c r="I389" t="s">
        <v>92</v>
      </c>
    </row>
    <row r="390" spans="1:11" x14ac:dyDescent="0.3">
      <c r="A390" t="s">
        <v>81</v>
      </c>
      <c r="B390" t="s">
        <v>85</v>
      </c>
      <c r="C390">
        <v>673</v>
      </c>
      <c r="D390">
        <v>213</v>
      </c>
      <c r="E390">
        <v>367</v>
      </c>
      <c r="F390">
        <f>AVERAGE(C390:E390)</f>
        <v>417.66666666666669</v>
      </c>
      <c r="H390">
        <v>360</v>
      </c>
      <c r="I390">
        <v>193</v>
      </c>
      <c r="J390">
        <v>377</v>
      </c>
      <c r="K390">
        <f>AVERAGE(H390:J390)</f>
        <v>310</v>
      </c>
    </row>
    <row r="391" spans="1:11" x14ac:dyDescent="0.3">
      <c r="B391" t="s">
        <v>86</v>
      </c>
      <c r="C391">
        <v>66</v>
      </c>
      <c r="D391">
        <v>144</v>
      </c>
      <c r="E391">
        <v>114</v>
      </c>
      <c r="F391">
        <f t="shared" ref="F391:F394" si="117">AVERAGE(C391:E391)</f>
        <v>108</v>
      </c>
      <c r="H391">
        <v>207</v>
      </c>
      <c r="I391">
        <v>54</v>
      </c>
      <c r="J391">
        <v>107</v>
      </c>
      <c r="K391">
        <f t="shared" ref="K391:K394" si="118">AVERAGE(H391:J391)</f>
        <v>122.66666666666667</v>
      </c>
    </row>
    <row r="392" spans="1:11" x14ac:dyDescent="0.3">
      <c r="B392" t="s">
        <v>87</v>
      </c>
      <c r="C392">
        <v>38</v>
      </c>
      <c r="D392">
        <v>53</v>
      </c>
      <c r="E392">
        <v>39</v>
      </c>
      <c r="F392">
        <f t="shared" si="117"/>
        <v>43.333333333333336</v>
      </c>
      <c r="H392">
        <v>73</v>
      </c>
      <c r="I392">
        <v>68</v>
      </c>
      <c r="J392">
        <v>62</v>
      </c>
      <c r="K392">
        <f t="shared" si="118"/>
        <v>67.666666666666671</v>
      </c>
    </row>
    <row r="393" spans="1:11" x14ac:dyDescent="0.3">
      <c r="B393" t="s">
        <v>88</v>
      </c>
      <c r="C393">
        <v>35</v>
      </c>
      <c r="D393">
        <v>42</v>
      </c>
      <c r="E393">
        <v>39</v>
      </c>
      <c r="F393">
        <f t="shared" si="117"/>
        <v>38.666666666666664</v>
      </c>
      <c r="H393">
        <v>64</v>
      </c>
      <c r="I393">
        <v>38</v>
      </c>
      <c r="J393">
        <v>65</v>
      </c>
      <c r="K393">
        <f t="shared" si="118"/>
        <v>55.666666666666664</v>
      </c>
    </row>
    <row r="394" spans="1:11" x14ac:dyDescent="0.3">
      <c r="B394" t="s">
        <v>89</v>
      </c>
      <c r="C394">
        <v>20</v>
      </c>
      <c r="D394">
        <v>38</v>
      </c>
      <c r="E394">
        <v>34</v>
      </c>
      <c r="F394">
        <f t="shared" si="117"/>
        <v>30.666666666666668</v>
      </c>
      <c r="H394">
        <v>42</v>
      </c>
      <c r="I394">
        <v>25</v>
      </c>
      <c r="J394">
        <v>63</v>
      </c>
      <c r="K394">
        <f t="shared" si="118"/>
        <v>43.333333333333336</v>
      </c>
    </row>
    <row r="395" spans="1:11" x14ac:dyDescent="0.3">
      <c r="D395" t="s">
        <v>93</v>
      </c>
      <c r="I395" t="s">
        <v>93</v>
      </c>
    </row>
    <row r="396" spans="1:11" x14ac:dyDescent="0.3">
      <c r="A396" t="s">
        <v>81</v>
      </c>
      <c r="B396" t="s">
        <v>85</v>
      </c>
      <c r="C396">
        <v>108</v>
      </c>
      <c r="D396">
        <v>48</v>
      </c>
      <c r="E396">
        <v>36</v>
      </c>
      <c r="F396">
        <f>AVERAGE(C396:E396)</f>
        <v>64</v>
      </c>
      <c r="H396">
        <v>156</v>
      </c>
      <c r="I396">
        <v>62</v>
      </c>
      <c r="J396">
        <v>70</v>
      </c>
      <c r="K396">
        <f>AVERAGE(H396:J396)</f>
        <v>96</v>
      </c>
    </row>
    <row r="397" spans="1:11" x14ac:dyDescent="0.3">
      <c r="B397" t="s">
        <v>86</v>
      </c>
      <c r="C397">
        <v>65</v>
      </c>
      <c r="D397">
        <v>29</v>
      </c>
      <c r="E397">
        <v>29</v>
      </c>
      <c r="F397">
        <f t="shared" ref="F397:F400" si="119">AVERAGE(C397:E397)</f>
        <v>41</v>
      </c>
      <c r="H397">
        <v>64</v>
      </c>
      <c r="I397">
        <v>38</v>
      </c>
      <c r="J397">
        <v>60</v>
      </c>
      <c r="K397">
        <f t="shared" ref="K397:K400" si="120">AVERAGE(H397:J397)</f>
        <v>54</v>
      </c>
    </row>
    <row r="398" spans="1:11" x14ac:dyDescent="0.3">
      <c r="B398" t="s">
        <v>87</v>
      </c>
      <c r="C398">
        <v>64</v>
      </c>
      <c r="D398">
        <v>42</v>
      </c>
      <c r="E398">
        <v>38</v>
      </c>
      <c r="F398">
        <f t="shared" si="119"/>
        <v>48</v>
      </c>
      <c r="H398">
        <v>23</v>
      </c>
      <c r="I398">
        <v>25</v>
      </c>
      <c r="J398">
        <v>31</v>
      </c>
      <c r="K398">
        <f t="shared" si="120"/>
        <v>26.333333333333332</v>
      </c>
    </row>
    <row r="399" spans="1:11" x14ac:dyDescent="0.3">
      <c r="B399" t="s">
        <v>88</v>
      </c>
      <c r="C399">
        <v>35</v>
      </c>
      <c r="D399">
        <v>29</v>
      </c>
      <c r="E399">
        <v>34</v>
      </c>
      <c r="F399">
        <f t="shared" si="119"/>
        <v>32.666666666666664</v>
      </c>
      <c r="H399">
        <v>42</v>
      </c>
      <c r="I399">
        <v>32</v>
      </c>
      <c r="J399">
        <v>31</v>
      </c>
      <c r="K399">
        <f t="shared" si="120"/>
        <v>35</v>
      </c>
    </row>
    <row r="400" spans="1:11" x14ac:dyDescent="0.3">
      <c r="B400" t="s">
        <v>89</v>
      </c>
      <c r="C400">
        <v>28</v>
      </c>
      <c r="D400">
        <v>32</v>
      </c>
      <c r="E400">
        <v>19</v>
      </c>
      <c r="F400">
        <f t="shared" si="119"/>
        <v>26.333333333333332</v>
      </c>
      <c r="H400">
        <v>26</v>
      </c>
      <c r="I400">
        <v>26</v>
      </c>
      <c r="J400">
        <v>35</v>
      </c>
      <c r="K400">
        <f t="shared" si="120"/>
        <v>29</v>
      </c>
    </row>
    <row r="401" spans="1:11" x14ac:dyDescent="0.3">
      <c r="D401" t="s">
        <v>94</v>
      </c>
      <c r="I401" t="s">
        <v>94</v>
      </c>
    </row>
    <row r="402" spans="1:11" x14ac:dyDescent="0.3">
      <c r="A402" t="s">
        <v>81</v>
      </c>
      <c r="B402" t="s">
        <v>85</v>
      </c>
      <c r="C402">
        <v>34</v>
      </c>
      <c r="D402">
        <v>43</v>
      </c>
      <c r="E402">
        <v>37</v>
      </c>
      <c r="F402">
        <f>AVERAGE(C402:E402)</f>
        <v>38</v>
      </c>
      <c r="H402">
        <v>45</v>
      </c>
      <c r="I402">
        <v>62</v>
      </c>
      <c r="J402">
        <v>25</v>
      </c>
      <c r="K402">
        <f>AVERAGE(H402:J402)</f>
        <v>44</v>
      </c>
    </row>
    <row r="403" spans="1:11" x14ac:dyDescent="0.3">
      <c r="B403" t="s">
        <v>86</v>
      </c>
      <c r="C403">
        <v>19</v>
      </c>
      <c r="D403">
        <v>29</v>
      </c>
      <c r="E403">
        <v>19</v>
      </c>
      <c r="F403">
        <f t="shared" ref="F403:F406" si="121">AVERAGE(C403:E403)</f>
        <v>22.333333333333332</v>
      </c>
      <c r="H403">
        <v>42</v>
      </c>
      <c r="I403">
        <v>38</v>
      </c>
      <c r="J403">
        <v>35</v>
      </c>
      <c r="K403">
        <f t="shared" ref="K403:K406" si="122">AVERAGE(H403:J403)</f>
        <v>38.333333333333336</v>
      </c>
    </row>
    <row r="404" spans="1:11" x14ac:dyDescent="0.3">
      <c r="B404" t="s">
        <v>87</v>
      </c>
      <c r="C404">
        <v>33</v>
      </c>
      <c r="D404">
        <v>41</v>
      </c>
      <c r="E404">
        <v>25</v>
      </c>
      <c r="F404">
        <f t="shared" si="121"/>
        <v>33</v>
      </c>
      <c r="H404">
        <v>33</v>
      </c>
      <c r="I404">
        <v>32</v>
      </c>
      <c r="J404">
        <v>30</v>
      </c>
      <c r="K404">
        <f t="shared" si="122"/>
        <v>31.666666666666668</v>
      </c>
    </row>
    <row r="405" spans="1:11" x14ac:dyDescent="0.3">
      <c r="B405" t="s">
        <v>88</v>
      </c>
      <c r="C405">
        <v>19</v>
      </c>
      <c r="D405">
        <v>24</v>
      </c>
      <c r="E405">
        <v>26</v>
      </c>
      <c r="F405">
        <f t="shared" si="121"/>
        <v>23</v>
      </c>
      <c r="H405">
        <v>20</v>
      </c>
      <c r="I405">
        <v>20</v>
      </c>
      <c r="J405">
        <v>33</v>
      </c>
      <c r="K405">
        <f t="shared" si="122"/>
        <v>24.333333333333332</v>
      </c>
    </row>
    <row r="406" spans="1:11" x14ac:dyDescent="0.3">
      <c r="B406" t="s">
        <v>89</v>
      </c>
      <c r="C406">
        <v>31</v>
      </c>
      <c r="D406">
        <v>33</v>
      </c>
      <c r="E406">
        <v>18</v>
      </c>
      <c r="F406">
        <f t="shared" si="121"/>
        <v>27.333333333333332</v>
      </c>
      <c r="H406">
        <v>29</v>
      </c>
      <c r="I406">
        <v>20</v>
      </c>
      <c r="J406">
        <v>22</v>
      </c>
      <c r="K406">
        <f t="shared" si="122"/>
        <v>23.666666666666668</v>
      </c>
    </row>
    <row r="407" spans="1:11" x14ac:dyDescent="0.3">
      <c r="D407" t="s">
        <v>95</v>
      </c>
      <c r="I407" t="s">
        <v>95</v>
      </c>
    </row>
    <row r="408" spans="1:11" x14ac:dyDescent="0.3">
      <c r="A408" t="s">
        <v>81</v>
      </c>
      <c r="B408" t="s">
        <v>85</v>
      </c>
      <c r="C408">
        <v>33</v>
      </c>
      <c r="D408">
        <v>39</v>
      </c>
      <c r="E408">
        <v>37</v>
      </c>
      <c r="F408">
        <f>AVERAGE(C408:E408)</f>
        <v>36.333333333333336</v>
      </c>
      <c r="H408">
        <v>43</v>
      </c>
      <c r="I408">
        <v>29</v>
      </c>
      <c r="J408">
        <v>35</v>
      </c>
      <c r="K408">
        <f>AVERAGE(H408:J408)</f>
        <v>35.666666666666664</v>
      </c>
    </row>
    <row r="409" spans="1:11" x14ac:dyDescent="0.3">
      <c r="B409" t="s">
        <v>86</v>
      </c>
      <c r="C409">
        <v>18</v>
      </c>
      <c r="D409">
        <v>29</v>
      </c>
      <c r="E409">
        <v>19</v>
      </c>
      <c r="F409">
        <f t="shared" ref="F409:F412" si="123">AVERAGE(C409:E409)</f>
        <v>22</v>
      </c>
      <c r="H409">
        <v>40</v>
      </c>
      <c r="I409">
        <v>20</v>
      </c>
      <c r="J409">
        <v>21</v>
      </c>
      <c r="K409">
        <f t="shared" ref="K409:K412" si="124">AVERAGE(H409:J409)</f>
        <v>27</v>
      </c>
    </row>
    <row r="410" spans="1:11" x14ac:dyDescent="0.3">
      <c r="B410" t="s">
        <v>87</v>
      </c>
      <c r="C410">
        <v>24</v>
      </c>
      <c r="D410">
        <v>23</v>
      </c>
      <c r="E410">
        <v>18</v>
      </c>
      <c r="F410">
        <f t="shared" si="123"/>
        <v>21.666666666666668</v>
      </c>
      <c r="H410">
        <v>28</v>
      </c>
      <c r="I410">
        <v>28</v>
      </c>
      <c r="J410">
        <v>12</v>
      </c>
      <c r="K410">
        <f t="shared" si="124"/>
        <v>22.666666666666668</v>
      </c>
    </row>
    <row r="411" spans="1:11" x14ac:dyDescent="0.3">
      <c r="B411" t="s">
        <v>88</v>
      </c>
      <c r="C411">
        <v>13</v>
      </c>
      <c r="D411">
        <v>20</v>
      </c>
      <c r="E411">
        <v>18</v>
      </c>
      <c r="F411">
        <f t="shared" si="123"/>
        <v>17</v>
      </c>
      <c r="H411">
        <v>22</v>
      </c>
      <c r="I411">
        <v>27</v>
      </c>
      <c r="J411">
        <v>16</v>
      </c>
      <c r="K411">
        <f t="shared" si="124"/>
        <v>21.666666666666668</v>
      </c>
    </row>
    <row r="412" spans="1:11" x14ac:dyDescent="0.3">
      <c r="B412" t="s">
        <v>89</v>
      </c>
      <c r="C412">
        <v>14</v>
      </c>
      <c r="D412">
        <v>27</v>
      </c>
      <c r="E412">
        <v>15</v>
      </c>
      <c r="F412">
        <f t="shared" si="123"/>
        <v>18.666666666666668</v>
      </c>
      <c r="H412">
        <v>15</v>
      </c>
      <c r="I412">
        <v>21</v>
      </c>
      <c r="J412">
        <v>14</v>
      </c>
      <c r="K412">
        <f t="shared" si="124"/>
        <v>16.666666666666668</v>
      </c>
    </row>
    <row r="413" spans="1:11" x14ac:dyDescent="0.3">
      <c r="D413" t="s">
        <v>96</v>
      </c>
      <c r="I413" t="s">
        <v>96</v>
      </c>
    </row>
    <row r="414" spans="1:11" x14ac:dyDescent="0.3">
      <c r="A414" t="s">
        <v>81</v>
      </c>
      <c r="B414" t="s">
        <v>85</v>
      </c>
      <c r="C414">
        <v>33</v>
      </c>
      <c r="D414">
        <v>23</v>
      </c>
      <c r="E414">
        <v>18</v>
      </c>
      <c r="F414">
        <f>AVERAGE(C414:E414)</f>
        <v>24.666666666666668</v>
      </c>
      <c r="H414">
        <v>40</v>
      </c>
      <c r="I414">
        <v>20</v>
      </c>
      <c r="J414">
        <v>20</v>
      </c>
      <c r="K414">
        <f>AVERAGE(H414:J414)</f>
        <v>26.666666666666668</v>
      </c>
    </row>
    <row r="415" spans="1:11" x14ac:dyDescent="0.3">
      <c r="B415" t="s">
        <v>86</v>
      </c>
      <c r="C415">
        <v>16</v>
      </c>
      <c r="D415">
        <v>26</v>
      </c>
      <c r="E415">
        <v>18</v>
      </c>
      <c r="F415">
        <f t="shared" ref="F415:F418" si="125">AVERAGE(C415:E415)</f>
        <v>20</v>
      </c>
      <c r="H415">
        <v>28</v>
      </c>
      <c r="I415">
        <v>23</v>
      </c>
      <c r="J415">
        <v>19</v>
      </c>
      <c r="K415">
        <f t="shared" ref="K415:K418" si="126">AVERAGE(H415:J415)</f>
        <v>23.333333333333332</v>
      </c>
    </row>
    <row r="416" spans="1:11" x14ac:dyDescent="0.3">
      <c r="B416" t="s">
        <v>87</v>
      </c>
      <c r="C416">
        <v>13</v>
      </c>
      <c r="D416">
        <v>13</v>
      </c>
      <c r="E416">
        <v>17</v>
      </c>
      <c r="F416">
        <f t="shared" si="125"/>
        <v>14.333333333333334</v>
      </c>
      <c r="H416">
        <v>23</v>
      </c>
      <c r="I416">
        <v>12</v>
      </c>
      <c r="J416">
        <v>12</v>
      </c>
      <c r="K416">
        <f t="shared" si="126"/>
        <v>15.666666666666666</v>
      </c>
    </row>
    <row r="417" spans="1:11" x14ac:dyDescent="0.3">
      <c r="B417" t="s">
        <v>88</v>
      </c>
      <c r="C417">
        <v>14</v>
      </c>
      <c r="D417">
        <v>20</v>
      </c>
      <c r="E417">
        <v>8</v>
      </c>
      <c r="F417">
        <f t="shared" si="125"/>
        <v>14</v>
      </c>
      <c r="H417">
        <v>15</v>
      </c>
      <c r="I417">
        <v>12</v>
      </c>
      <c r="J417">
        <v>15</v>
      </c>
      <c r="K417">
        <f t="shared" si="126"/>
        <v>14</v>
      </c>
    </row>
    <row r="418" spans="1:11" x14ac:dyDescent="0.3">
      <c r="B418" t="s">
        <v>89</v>
      </c>
      <c r="C418">
        <v>19</v>
      </c>
      <c r="D418">
        <v>18</v>
      </c>
      <c r="E418">
        <v>14</v>
      </c>
      <c r="F418">
        <f t="shared" si="125"/>
        <v>17</v>
      </c>
      <c r="H418">
        <v>14</v>
      </c>
      <c r="I418">
        <v>11</v>
      </c>
      <c r="J418">
        <v>12</v>
      </c>
      <c r="K418">
        <f t="shared" si="126"/>
        <v>12.333333333333334</v>
      </c>
    </row>
    <row r="419" spans="1:11" x14ac:dyDescent="0.3">
      <c r="D419" t="s">
        <v>97</v>
      </c>
      <c r="I419" t="s">
        <v>97</v>
      </c>
    </row>
    <row r="420" spans="1:11" x14ac:dyDescent="0.3">
      <c r="A420" t="s">
        <v>81</v>
      </c>
      <c r="B420" t="s">
        <v>85</v>
      </c>
      <c r="C420">
        <v>16</v>
      </c>
      <c r="D420">
        <v>22</v>
      </c>
      <c r="E420">
        <v>18</v>
      </c>
      <c r="F420">
        <f>AVERAGE(C420:E420)</f>
        <v>18.666666666666668</v>
      </c>
      <c r="H420">
        <v>16</v>
      </c>
      <c r="I420">
        <v>14</v>
      </c>
      <c r="J420">
        <v>20</v>
      </c>
      <c r="K420">
        <f>AVERAGE(H420:J420)</f>
        <v>16.666666666666668</v>
      </c>
    </row>
    <row r="421" spans="1:11" x14ac:dyDescent="0.3">
      <c r="B421" t="s">
        <v>86</v>
      </c>
      <c r="C421">
        <v>13</v>
      </c>
      <c r="D421">
        <v>17</v>
      </c>
      <c r="E421">
        <v>14</v>
      </c>
      <c r="F421">
        <f t="shared" ref="F421:F424" si="127">AVERAGE(C421:E421)</f>
        <v>14.666666666666666</v>
      </c>
      <c r="H421">
        <v>13</v>
      </c>
      <c r="I421">
        <v>13</v>
      </c>
      <c r="J421">
        <v>14</v>
      </c>
      <c r="K421">
        <f t="shared" ref="K421:K424" si="128">AVERAGE(H421:J421)</f>
        <v>13.333333333333334</v>
      </c>
    </row>
    <row r="422" spans="1:11" x14ac:dyDescent="0.3">
      <c r="B422" t="s">
        <v>87</v>
      </c>
      <c r="C422">
        <v>19</v>
      </c>
      <c r="D422">
        <v>13</v>
      </c>
      <c r="E422">
        <v>9</v>
      </c>
      <c r="F422">
        <f t="shared" si="127"/>
        <v>13.666666666666666</v>
      </c>
      <c r="H422">
        <v>15</v>
      </c>
      <c r="I422">
        <v>10</v>
      </c>
      <c r="J422">
        <v>12</v>
      </c>
      <c r="K422">
        <f t="shared" si="128"/>
        <v>12.333333333333334</v>
      </c>
    </row>
    <row r="423" spans="1:11" x14ac:dyDescent="0.3">
      <c r="B423" t="s">
        <v>88</v>
      </c>
      <c r="C423">
        <v>12</v>
      </c>
      <c r="D423">
        <v>8</v>
      </c>
      <c r="E423">
        <v>6</v>
      </c>
      <c r="F423">
        <f t="shared" si="127"/>
        <v>8.6666666666666661</v>
      </c>
      <c r="H423">
        <v>14</v>
      </c>
      <c r="I423">
        <v>8</v>
      </c>
      <c r="J423">
        <v>8</v>
      </c>
      <c r="K423">
        <f t="shared" si="128"/>
        <v>10</v>
      </c>
    </row>
    <row r="424" spans="1:11" x14ac:dyDescent="0.3">
      <c r="B424" t="s">
        <v>89</v>
      </c>
      <c r="C424">
        <v>10</v>
      </c>
      <c r="D424">
        <v>8</v>
      </c>
      <c r="E424">
        <v>5</v>
      </c>
      <c r="F424">
        <f t="shared" si="127"/>
        <v>7.666666666666667</v>
      </c>
      <c r="H424">
        <v>11</v>
      </c>
      <c r="I424">
        <v>8</v>
      </c>
      <c r="J424">
        <v>4</v>
      </c>
      <c r="K424">
        <f t="shared" si="128"/>
        <v>7.666666666666667</v>
      </c>
    </row>
    <row r="425" spans="1:11" x14ac:dyDescent="0.3">
      <c r="D425" t="s">
        <v>98</v>
      </c>
      <c r="I425" t="s">
        <v>98</v>
      </c>
    </row>
    <row r="426" spans="1:11" x14ac:dyDescent="0.3">
      <c r="A426" t="s">
        <v>81</v>
      </c>
      <c r="B426" t="s">
        <v>85</v>
      </c>
      <c r="C426">
        <v>13</v>
      </c>
      <c r="D426">
        <v>8</v>
      </c>
      <c r="E426">
        <v>10</v>
      </c>
      <c r="F426">
        <f>AVERAGE(C426:E426)</f>
        <v>10.333333333333334</v>
      </c>
      <c r="H426">
        <v>15</v>
      </c>
      <c r="I426">
        <v>14</v>
      </c>
      <c r="J426">
        <v>9</v>
      </c>
      <c r="K426">
        <f>AVERAGE(H426:J426)</f>
        <v>12.666666666666666</v>
      </c>
    </row>
    <row r="427" spans="1:11" x14ac:dyDescent="0.3">
      <c r="B427" t="s">
        <v>86</v>
      </c>
      <c r="C427">
        <v>16</v>
      </c>
      <c r="D427">
        <v>7</v>
      </c>
      <c r="E427">
        <v>10</v>
      </c>
      <c r="F427">
        <f t="shared" ref="F427:F430" si="129">AVERAGE(C427:E427)</f>
        <v>11</v>
      </c>
      <c r="H427">
        <v>13</v>
      </c>
      <c r="I427">
        <v>11</v>
      </c>
      <c r="J427">
        <v>8</v>
      </c>
      <c r="K427">
        <f t="shared" ref="K427:K430" si="130">AVERAGE(H427:J427)</f>
        <v>10.666666666666666</v>
      </c>
    </row>
    <row r="428" spans="1:11" x14ac:dyDescent="0.3">
      <c r="B428" t="s">
        <v>87</v>
      </c>
      <c r="C428">
        <v>12</v>
      </c>
      <c r="D428">
        <v>6</v>
      </c>
      <c r="E428">
        <v>9</v>
      </c>
      <c r="F428">
        <f t="shared" si="129"/>
        <v>9</v>
      </c>
      <c r="H428">
        <v>11</v>
      </c>
      <c r="I428">
        <v>8</v>
      </c>
      <c r="J428">
        <v>7</v>
      </c>
      <c r="K428">
        <f t="shared" si="130"/>
        <v>8.6666666666666661</v>
      </c>
    </row>
    <row r="429" spans="1:11" x14ac:dyDescent="0.3">
      <c r="B429" t="s">
        <v>88</v>
      </c>
      <c r="C429">
        <v>9</v>
      </c>
      <c r="D429">
        <v>6</v>
      </c>
      <c r="E429">
        <v>5</v>
      </c>
      <c r="F429">
        <f t="shared" si="129"/>
        <v>6.666666666666667</v>
      </c>
      <c r="H429">
        <v>9</v>
      </c>
      <c r="I429">
        <v>6</v>
      </c>
      <c r="J429">
        <v>6</v>
      </c>
      <c r="K429">
        <f t="shared" si="130"/>
        <v>7</v>
      </c>
    </row>
    <row r="430" spans="1:11" x14ac:dyDescent="0.3">
      <c r="B430" t="s">
        <v>89</v>
      </c>
      <c r="C430">
        <v>9</v>
      </c>
      <c r="D430">
        <v>1</v>
      </c>
      <c r="E430">
        <v>6</v>
      </c>
      <c r="F430">
        <f t="shared" si="129"/>
        <v>5.333333333333333</v>
      </c>
      <c r="H430">
        <v>7</v>
      </c>
      <c r="I430">
        <v>2</v>
      </c>
      <c r="J430">
        <v>6</v>
      </c>
      <c r="K430">
        <f t="shared" si="130"/>
        <v>5</v>
      </c>
    </row>
    <row r="431" spans="1:11" x14ac:dyDescent="0.3">
      <c r="D431" t="s">
        <v>99</v>
      </c>
      <c r="I431" t="s">
        <v>99</v>
      </c>
    </row>
    <row r="432" spans="1:11" x14ac:dyDescent="0.3">
      <c r="A432" t="s">
        <v>81</v>
      </c>
      <c r="B432" t="s">
        <v>85</v>
      </c>
      <c r="C432">
        <v>13</v>
      </c>
      <c r="D432">
        <v>2</v>
      </c>
      <c r="E432">
        <v>9</v>
      </c>
      <c r="F432">
        <f>AVERAGE(C432:E432)</f>
        <v>8</v>
      </c>
      <c r="H432">
        <v>2</v>
      </c>
      <c r="I432">
        <v>14</v>
      </c>
      <c r="J432">
        <v>9</v>
      </c>
      <c r="K432">
        <f>AVERAGE(H432:J432)</f>
        <v>8.3333333333333339</v>
      </c>
    </row>
    <row r="433" spans="1:11" x14ac:dyDescent="0.3">
      <c r="B433" t="s">
        <v>86</v>
      </c>
      <c r="C433">
        <v>8</v>
      </c>
      <c r="D433">
        <v>0</v>
      </c>
      <c r="E433">
        <v>3</v>
      </c>
      <c r="F433">
        <f t="shared" ref="F433:F436" si="131">AVERAGE(C433:E433)</f>
        <v>3.6666666666666665</v>
      </c>
      <c r="H433">
        <v>0</v>
      </c>
      <c r="I433">
        <v>6</v>
      </c>
      <c r="J433">
        <v>7</v>
      </c>
      <c r="K433">
        <f t="shared" ref="K433:K436" si="132">AVERAGE(H433:J433)</f>
        <v>4.333333333333333</v>
      </c>
    </row>
    <row r="434" spans="1:11" x14ac:dyDescent="0.3">
      <c r="B434" t="s">
        <v>87</v>
      </c>
      <c r="C434">
        <v>7</v>
      </c>
      <c r="D434">
        <v>0</v>
      </c>
      <c r="E434">
        <v>0</v>
      </c>
      <c r="F434">
        <f t="shared" si="131"/>
        <v>2.3333333333333335</v>
      </c>
      <c r="H434">
        <v>0</v>
      </c>
      <c r="I434">
        <v>2</v>
      </c>
      <c r="J434">
        <v>6</v>
      </c>
      <c r="K434">
        <f t="shared" si="132"/>
        <v>2.6666666666666665</v>
      </c>
    </row>
    <row r="435" spans="1:11" x14ac:dyDescent="0.3">
      <c r="B435" t="s">
        <v>88</v>
      </c>
      <c r="C435">
        <v>0</v>
      </c>
      <c r="D435">
        <v>0</v>
      </c>
      <c r="E435">
        <v>0</v>
      </c>
      <c r="F435">
        <f t="shared" si="131"/>
        <v>0</v>
      </c>
      <c r="H435">
        <v>0</v>
      </c>
      <c r="I435">
        <v>2</v>
      </c>
      <c r="J435">
        <v>2</v>
      </c>
      <c r="K435">
        <f t="shared" si="132"/>
        <v>1.3333333333333333</v>
      </c>
    </row>
    <row r="436" spans="1:11" x14ac:dyDescent="0.3">
      <c r="B436" t="s">
        <v>89</v>
      </c>
      <c r="C436">
        <v>0</v>
      </c>
      <c r="D436">
        <v>0</v>
      </c>
      <c r="E436">
        <v>0</v>
      </c>
      <c r="F436">
        <f t="shared" si="131"/>
        <v>0</v>
      </c>
      <c r="H436">
        <v>0</v>
      </c>
      <c r="I436">
        <v>0</v>
      </c>
      <c r="J436">
        <v>0</v>
      </c>
      <c r="K436">
        <f t="shared" si="132"/>
        <v>0</v>
      </c>
    </row>
    <row r="437" spans="1:11" x14ac:dyDescent="0.3">
      <c r="D437" t="s">
        <v>90</v>
      </c>
      <c r="I437" t="s">
        <v>90</v>
      </c>
    </row>
    <row r="438" spans="1:11" x14ac:dyDescent="0.3">
      <c r="A438" t="s">
        <v>82</v>
      </c>
      <c r="B438" t="s">
        <v>85</v>
      </c>
      <c r="C438">
        <v>1139</v>
      </c>
      <c r="D438">
        <v>1243</v>
      </c>
      <c r="E438">
        <v>1222</v>
      </c>
      <c r="F438">
        <f>AVERAGE(C438:E438)</f>
        <v>1201.3333333333333</v>
      </c>
      <c r="H438">
        <v>1199</v>
      </c>
      <c r="I438">
        <v>1202</v>
      </c>
      <c r="J438">
        <v>1216</v>
      </c>
      <c r="K438">
        <f>AVERAGE(H438:J438)</f>
        <v>1205.6666666666667</v>
      </c>
    </row>
    <row r="439" spans="1:11" x14ac:dyDescent="0.3">
      <c r="B439" t="s">
        <v>86</v>
      </c>
      <c r="C439">
        <v>67</v>
      </c>
      <c r="D439">
        <v>43</v>
      </c>
      <c r="E439">
        <v>183</v>
      </c>
      <c r="F439">
        <f t="shared" ref="F439:F442" si="133">AVERAGE(C439:E439)</f>
        <v>97.666666666666671</v>
      </c>
      <c r="H439">
        <v>87</v>
      </c>
      <c r="I439">
        <v>69</v>
      </c>
      <c r="J439">
        <v>135</v>
      </c>
      <c r="K439">
        <f t="shared" ref="K439:K442" si="134">AVERAGE(H439:J439)</f>
        <v>97</v>
      </c>
    </row>
    <row r="440" spans="1:11" x14ac:dyDescent="0.3">
      <c r="B440" t="s">
        <v>87</v>
      </c>
      <c r="C440">
        <v>67</v>
      </c>
      <c r="D440">
        <v>44</v>
      </c>
      <c r="E440">
        <v>40</v>
      </c>
      <c r="F440">
        <f t="shared" si="133"/>
        <v>50.333333333333336</v>
      </c>
      <c r="H440">
        <v>65</v>
      </c>
      <c r="I440">
        <v>49</v>
      </c>
      <c r="J440">
        <v>36</v>
      </c>
      <c r="K440">
        <f t="shared" si="134"/>
        <v>50</v>
      </c>
    </row>
    <row r="441" spans="1:11" x14ac:dyDescent="0.3">
      <c r="B441" t="s">
        <v>88</v>
      </c>
      <c r="C441">
        <v>36</v>
      </c>
      <c r="D441">
        <v>36</v>
      </c>
      <c r="E441">
        <v>30</v>
      </c>
      <c r="F441">
        <f t="shared" si="133"/>
        <v>34</v>
      </c>
      <c r="H441">
        <v>41</v>
      </c>
      <c r="I441">
        <v>40</v>
      </c>
      <c r="J441">
        <v>36</v>
      </c>
      <c r="K441">
        <f t="shared" si="134"/>
        <v>39</v>
      </c>
    </row>
    <row r="442" spans="1:11" x14ac:dyDescent="0.3">
      <c r="B442" t="s">
        <v>89</v>
      </c>
      <c r="C442">
        <v>33</v>
      </c>
      <c r="D442">
        <v>34</v>
      </c>
      <c r="E442">
        <v>6</v>
      </c>
      <c r="F442">
        <f t="shared" si="133"/>
        <v>24.333333333333332</v>
      </c>
      <c r="H442">
        <v>32</v>
      </c>
      <c r="I442">
        <v>34</v>
      </c>
      <c r="J442">
        <v>28</v>
      </c>
      <c r="K442">
        <f t="shared" si="134"/>
        <v>31.333333333333332</v>
      </c>
    </row>
    <row r="443" spans="1:11" x14ac:dyDescent="0.3">
      <c r="D443" t="s">
        <v>91</v>
      </c>
      <c r="I443" t="s">
        <v>91</v>
      </c>
    </row>
    <row r="444" spans="1:11" x14ac:dyDescent="0.3">
      <c r="A444" t="s">
        <v>82</v>
      </c>
      <c r="B444" t="s">
        <v>85</v>
      </c>
      <c r="C444">
        <v>536</v>
      </c>
      <c r="D444">
        <v>1123</v>
      </c>
      <c r="E444">
        <v>996</v>
      </c>
      <c r="F444">
        <f>AVERAGE(C444:E444)</f>
        <v>885</v>
      </c>
      <c r="H444">
        <v>1094</v>
      </c>
      <c r="I444">
        <v>992</v>
      </c>
      <c r="J444">
        <v>982</v>
      </c>
      <c r="K444">
        <f>AVERAGE(H444:J444)</f>
        <v>1022.6666666666666</v>
      </c>
    </row>
    <row r="445" spans="1:11" x14ac:dyDescent="0.3">
      <c r="B445" t="s">
        <v>86</v>
      </c>
      <c r="C445">
        <v>227</v>
      </c>
      <c r="D445">
        <v>44</v>
      </c>
      <c r="E445">
        <v>62</v>
      </c>
      <c r="F445">
        <f t="shared" ref="F445:F448" si="135">AVERAGE(C445:E445)</f>
        <v>111</v>
      </c>
      <c r="H445">
        <v>82</v>
      </c>
      <c r="I445">
        <v>69</v>
      </c>
      <c r="J445">
        <v>108</v>
      </c>
      <c r="K445">
        <f t="shared" ref="K445:K448" si="136">AVERAGE(H445:J445)</f>
        <v>86.333333333333329</v>
      </c>
    </row>
    <row r="446" spans="1:11" x14ac:dyDescent="0.3">
      <c r="B446" t="s">
        <v>87</v>
      </c>
      <c r="C446">
        <v>113</v>
      </c>
      <c r="D446">
        <v>41</v>
      </c>
      <c r="E446">
        <v>40</v>
      </c>
      <c r="F446">
        <f t="shared" si="135"/>
        <v>64.666666666666671</v>
      </c>
      <c r="H446">
        <v>65</v>
      </c>
      <c r="I446">
        <v>49</v>
      </c>
      <c r="J446">
        <v>36</v>
      </c>
      <c r="K446">
        <f t="shared" si="136"/>
        <v>50</v>
      </c>
    </row>
    <row r="447" spans="1:11" x14ac:dyDescent="0.3">
      <c r="B447" t="s">
        <v>88</v>
      </c>
      <c r="C447">
        <v>66</v>
      </c>
      <c r="D447">
        <v>36</v>
      </c>
      <c r="E447">
        <v>34</v>
      </c>
      <c r="F447">
        <f t="shared" si="135"/>
        <v>45.333333333333336</v>
      </c>
      <c r="H447">
        <v>41</v>
      </c>
      <c r="I447">
        <v>40</v>
      </c>
      <c r="J447">
        <v>36</v>
      </c>
      <c r="K447">
        <f t="shared" si="136"/>
        <v>39</v>
      </c>
    </row>
    <row r="448" spans="1:11" x14ac:dyDescent="0.3">
      <c r="B448" t="s">
        <v>89</v>
      </c>
      <c r="C448">
        <v>49</v>
      </c>
      <c r="D448">
        <v>34</v>
      </c>
      <c r="E448">
        <v>30</v>
      </c>
      <c r="F448">
        <f t="shared" si="135"/>
        <v>37.666666666666664</v>
      </c>
      <c r="H448">
        <v>32</v>
      </c>
      <c r="I448">
        <v>34</v>
      </c>
      <c r="J448">
        <v>28</v>
      </c>
      <c r="K448">
        <f t="shared" si="136"/>
        <v>31.333333333333332</v>
      </c>
    </row>
    <row r="449" spans="1:11" x14ac:dyDescent="0.3">
      <c r="D449" t="s">
        <v>92</v>
      </c>
      <c r="I449" t="s">
        <v>92</v>
      </c>
    </row>
    <row r="450" spans="1:11" x14ac:dyDescent="0.3">
      <c r="A450" t="s">
        <v>82</v>
      </c>
      <c r="B450" t="s">
        <v>85</v>
      </c>
      <c r="C450">
        <v>189</v>
      </c>
      <c r="D450">
        <v>204</v>
      </c>
      <c r="E450">
        <v>207</v>
      </c>
      <c r="F450">
        <f>AVERAGE(C450:E450)</f>
        <v>200</v>
      </c>
      <c r="H450">
        <v>173</v>
      </c>
      <c r="I450">
        <v>197</v>
      </c>
      <c r="J450">
        <v>492</v>
      </c>
      <c r="K450">
        <f>AVERAGE(H450:J450)</f>
        <v>287.33333333333331</v>
      </c>
    </row>
    <row r="451" spans="1:11" x14ac:dyDescent="0.3">
      <c r="B451" t="s">
        <v>86</v>
      </c>
      <c r="C451">
        <v>100</v>
      </c>
      <c r="D451">
        <v>104</v>
      </c>
      <c r="E451">
        <v>203</v>
      </c>
      <c r="F451">
        <f t="shared" ref="F451:F454" si="137">AVERAGE(C451:E451)</f>
        <v>135.66666666666666</v>
      </c>
      <c r="H451">
        <v>79</v>
      </c>
      <c r="I451">
        <v>153</v>
      </c>
      <c r="J451">
        <v>73</v>
      </c>
      <c r="K451">
        <f t="shared" ref="K451:K454" si="138">AVERAGE(H451:J451)</f>
        <v>101.66666666666667</v>
      </c>
    </row>
    <row r="452" spans="1:11" x14ac:dyDescent="0.3">
      <c r="B452" t="s">
        <v>87</v>
      </c>
      <c r="C452">
        <v>66</v>
      </c>
      <c r="D452">
        <v>41</v>
      </c>
      <c r="E452">
        <v>110</v>
      </c>
      <c r="F452">
        <f t="shared" si="137"/>
        <v>72.333333333333329</v>
      </c>
      <c r="H452">
        <v>38</v>
      </c>
      <c r="I452">
        <v>136</v>
      </c>
      <c r="J452">
        <v>66</v>
      </c>
      <c r="K452">
        <f t="shared" si="138"/>
        <v>80</v>
      </c>
    </row>
    <row r="453" spans="1:11" x14ac:dyDescent="0.3">
      <c r="B453" t="s">
        <v>88</v>
      </c>
      <c r="C453">
        <v>26</v>
      </c>
      <c r="D453">
        <v>23</v>
      </c>
      <c r="E453">
        <v>75</v>
      </c>
      <c r="F453">
        <f t="shared" si="137"/>
        <v>41.333333333333336</v>
      </c>
      <c r="H453">
        <v>65</v>
      </c>
      <c r="I453">
        <v>61</v>
      </c>
      <c r="J453">
        <v>39</v>
      </c>
      <c r="K453">
        <f t="shared" si="138"/>
        <v>55</v>
      </c>
    </row>
    <row r="454" spans="1:11" x14ac:dyDescent="0.3">
      <c r="B454" t="s">
        <v>89</v>
      </c>
      <c r="C454">
        <v>49</v>
      </c>
      <c r="D454">
        <v>41</v>
      </c>
      <c r="E454">
        <v>62</v>
      </c>
      <c r="F454">
        <f t="shared" si="137"/>
        <v>50.666666666666664</v>
      </c>
      <c r="H454">
        <v>40</v>
      </c>
      <c r="I454">
        <v>42</v>
      </c>
      <c r="J454">
        <v>29</v>
      </c>
      <c r="K454">
        <f t="shared" si="138"/>
        <v>37</v>
      </c>
    </row>
    <row r="455" spans="1:11" x14ac:dyDescent="0.3">
      <c r="D455" t="s">
        <v>93</v>
      </c>
      <c r="I455" t="s">
        <v>93</v>
      </c>
    </row>
    <row r="456" spans="1:11" x14ac:dyDescent="0.3">
      <c r="A456" t="s">
        <v>82</v>
      </c>
      <c r="B456" t="s">
        <v>85</v>
      </c>
      <c r="C456">
        <v>100</v>
      </c>
      <c r="D456">
        <v>187</v>
      </c>
      <c r="E456">
        <v>152</v>
      </c>
      <c r="F456">
        <f>AVERAGE(C456:E456)</f>
        <v>146.33333333333334</v>
      </c>
      <c r="H456">
        <v>40</v>
      </c>
      <c r="I456">
        <v>42</v>
      </c>
      <c r="J456">
        <v>41</v>
      </c>
      <c r="K456">
        <f>AVERAGE(H456:J456)</f>
        <v>41</v>
      </c>
    </row>
    <row r="457" spans="1:11" x14ac:dyDescent="0.3">
      <c r="B457" t="s">
        <v>86</v>
      </c>
      <c r="C457">
        <v>33</v>
      </c>
      <c r="D457">
        <v>41</v>
      </c>
      <c r="E457">
        <v>34</v>
      </c>
      <c r="F457">
        <f t="shared" ref="F457:F460" si="139">AVERAGE(C457:E457)</f>
        <v>36</v>
      </c>
      <c r="H457">
        <v>65</v>
      </c>
      <c r="I457">
        <v>35</v>
      </c>
      <c r="J457">
        <v>31</v>
      </c>
      <c r="K457">
        <f t="shared" ref="K457:K460" si="140">AVERAGE(H457:J457)</f>
        <v>43.666666666666664</v>
      </c>
    </row>
    <row r="458" spans="1:11" x14ac:dyDescent="0.3">
      <c r="B458" t="s">
        <v>87</v>
      </c>
      <c r="C458">
        <v>33</v>
      </c>
      <c r="D458">
        <v>25</v>
      </c>
      <c r="E458">
        <v>25</v>
      </c>
      <c r="F458">
        <f t="shared" si="139"/>
        <v>27.666666666666668</v>
      </c>
      <c r="H458">
        <v>51</v>
      </c>
      <c r="I458">
        <v>41</v>
      </c>
      <c r="J458">
        <v>29</v>
      </c>
      <c r="K458">
        <f t="shared" si="140"/>
        <v>40.333333333333336</v>
      </c>
    </row>
    <row r="459" spans="1:11" x14ac:dyDescent="0.3">
      <c r="B459" t="s">
        <v>88</v>
      </c>
      <c r="C459">
        <v>33</v>
      </c>
      <c r="D459">
        <v>35</v>
      </c>
      <c r="E459">
        <v>36</v>
      </c>
      <c r="F459">
        <f t="shared" si="139"/>
        <v>34.666666666666664</v>
      </c>
      <c r="H459">
        <v>38</v>
      </c>
      <c r="I459">
        <v>40</v>
      </c>
      <c r="J459">
        <v>31</v>
      </c>
      <c r="K459">
        <f t="shared" si="140"/>
        <v>36.333333333333336</v>
      </c>
    </row>
    <row r="460" spans="1:11" x14ac:dyDescent="0.3">
      <c r="B460" t="s">
        <v>89</v>
      </c>
      <c r="C460">
        <v>27</v>
      </c>
      <c r="D460">
        <v>28</v>
      </c>
      <c r="E460">
        <v>31</v>
      </c>
      <c r="F460">
        <f t="shared" si="139"/>
        <v>28.666666666666668</v>
      </c>
      <c r="H460">
        <v>24</v>
      </c>
      <c r="I460">
        <v>31</v>
      </c>
      <c r="J460">
        <v>29</v>
      </c>
      <c r="K460">
        <f t="shared" si="140"/>
        <v>28</v>
      </c>
    </row>
    <row r="461" spans="1:11" x14ac:dyDescent="0.3">
      <c r="D461" t="s">
        <v>94</v>
      </c>
      <c r="I461" t="s">
        <v>94</v>
      </c>
    </row>
    <row r="462" spans="1:11" x14ac:dyDescent="0.3">
      <c r="A462" t="s">
        <v>82</v>
      </c>
      <c r="B462" t="s">
        <v>85</v>
      </c>
      <c r="C462">
        <v>33</v>
      </c>
      <c r="D462">
        <v>19</v>
      </c>
      <c r="E462">
        <v>25</v>
      </c>
      <c r="F462">
        <f>AVERAGE(C462:E462)</f>
        <v>25.666666666666668</v>
      </c>
      <c r="H462">
        <v>51</v>
      </c>
      <c r="I462">
        <v>41</v>
      </c>
      <c r="J462">
        <v>23</v>
      </c>
      <c r="K462">
        <f>AVERAGE(H462:J462)</f>
        <v>38.333333333333336</v>
      </c>
    </row>
    <row r="463" spans="1:11" x14ac:dyDescent="0.3">
      <c r="B463" t="s">
        <v>86</v>
      </c>
      <c r="C463">
        <v>32</v>
      </c>
      <c r="D463">
        <v>30</v>
      </c>
      <c r="E463">
        <v>36</v>
      </c>
      <c r="F463">
        <f t="shared" ref="F463:F466" si="141">AVERAGE(C463:E463)</f>
        <v>32.666666666666664</v>
      </c>
      <c r="H463">
        <v>61</v>
      </c>
      <c r="I463">
        <v>40</v>
      </c>
      <c r="J463">
        <v>29</v>
      </c>
      <c r="K463">
        <f t="shared" ref="K463:K466" si="142">AVERAGE(H463:J463)</f>
        <v>43.333333333333336</v>
      </c>
    </row>
    <row r="464" spans="1:11" x14ac:dyDescent="0.3">
      <c r="B464" t="s">
        <v>87</v>
      </c>
      <c r="C464">
        <v>28</v>
      </c>
      <c r="D464">
        <v>15</v>
      </c>
      <c r="E464">
        <v>15</v>
      </c>
      <c r="F464">
        <f t="shared" si="141"/>
        <v>19.333333333333332</v>
      </c>
      <c r="H464">
        <v>33</v>
      </c>
      <c r="I464">
        <v>31</v>
      </c>
      <c r="J464">
        <v>26</v>
      </c>
      <c r="K464">
        <f t="shared" si="142"/>
        <v>30</v>
      </c>
    </row>
    <row r="465" spans="1:11" x14ac:dyDescent="0.3">
      <c r="B465" t="s">
        <v>88</v>
      </c>
      <c r="C465">
        <v>24</v>
      </c>
      <c r="D465">
        <v>28</v>
      </c>
      <c r="E465">
        <v>28</v>
      </c>
      <c r="F465">
        <f t="shared" si="141"/>
        <v>26.666666666666668</v>
      </c>
      <c r="H465">
        <v>31</v>
      </c>
      <c r="I465">
        <v>26</v>
      </c>
      <c r="J465">
        <v>24</v>
      </c>
      <c r="K465">
        <f t="shared" si="142"/>
        <v>27</v>
      </c>
    </row>
    <row r="466" spans="1:11" x14ac:dyDescent="0.3">
      <c r="B466" t="s">
        <v>89</v>
      </c>
      <c r="C466">
        <v>18</v>
      </c>
      <c r="D466">
        <v>15</v>
      </c>
      <c r="E466">
        <v>28</v>
      </c>
      <c r="F466">
        <f t="shared" si="141"/>
        <v>20.333333333333332</v>
      </c>
      <c r="H466">
        <v>31</v>
      </c>
      <c r="I466">
        <v>27</v>
      </c>
      <c r="J466">
        <v>21</v>
      </c>
      <c r="K466">
        <f t="shared" si="142"/>
        <v>26.333333333333332</v>
      </c>
    </row>
    <row r="467" spans="1:11" x14ac:dyDescent="0.3">
      <c r="D467" t="s">
        <v>95</v>
      </c>
      <c r="I467" t="s">
        <v>95</v>
      </c>
    </row>
    <row r="468" spans="1:11" x14ac:dyDescent="0.3">
      <c r="A468" t="s">
        <v>82</v>
      </c>
      <c r="B468" t="s">
        <v>85</v>
      </c>
      <c r="C468">
        <v>32</v>
      </c>
      <c r="D468">
        <v>28</v>
      </c>
      <c r="E468">
        <v>25</v>
      </c>
      <c r="F468">
        <f>AVERAGE(C468:E468)</f>
        <v>28.333333333333332</v>
      </c>
      <c r="H468">
        <v>60</v>
      </c>
      <c r="I468">
        <v>37</v>
      </c>
      <c r="J468">
        <v>23</v>
      </c>
      <c r="K468">
        <f>AVERAGE(H468:J468)</f>
        <v>40</v>
      </c>
    </row>
    <row r="469" spans="1:11" x14ac:dyDescent="0.3">
      <c r="B469" t="s">
        <v>86</v>
      </c>
      <c r="C469">
        <v>32</v>
      </c>
      <c r="D469">
        <v>14</v>
      </c>
      <c r="E469">
        <v>30</v>
      </c>
      <c r="F469">
        <f t="shared" ref="F469:F472" si="143">AVERAGE(C469:E469)</f>
        <v>25.333333333333332</v>
      </c>
      <c r="H469">
        <v>31</v>
      </c>
      <c r="I469">
        <v>26</v>
      </c>
      <c r="J469">
        <v>29</v>
      </c>
      <c r="K469">
        <f t="shared" ref="K469:K472" si="144">AVERAGE(H469:J469)</f>
        <v>28.666666666666668</v>
      </c>
    </row>
    <row r="470" spans="1:11" x14ac:dyDescent="0.3">
      <c r="B470" t="s">
        <v>87</v>
      </c>
      <c r="C470">
        <v>28</v>
      </c>
      <c r="D470">
        <v>21</v>
      </c>
      <c r="E470">
        <v>28</v>
      </c>
      <c r="F470">
        <f t="shared" si="143"/>
        <v>25.666666666666668</v>
      </c>
      <c r="H470">
        <v>22</v>
      </c>
      <c r="I470">
        <v>20</v>
      </c>
      <c r="J470">
        <v>17</v>
      </c>
      <c r="K470">
        <f t="shared" si="144"/>
        <v>19.666666666666668</v>
      </c>
    </row>
    <row r="471" spans="1:11" x14ac:dyDescent="0.3">
      <c r="B471" t="s">
        <v>88</v>
      </c>
      <c r="C471">
        <v>19</v>
      </c>
      <c r="D471">
        <v>14</v>
      </c>
      <c r="E471">
        <v>27</v>
      </c>
      <c r="F471">
        <f t="shared" si="143"/>
        <v>20</v>
      </c>
      <c r="H471">
        <v>24</v>
      </c>
      <c r="I471">
        <v>16</v>
      </c>
      <c r="J471">
        <v>12</v>
      </c>
      <c r="K471">
        <f t="shared" si="144"/>
        <v>17.333333333333332</v>
      </c>
    </row>
    <row r="472" spans="1:11" x14ac:dyDescent="0.3">
      <c r="B472" t="s">
        <v>89</v>
      </c>
      <c r="C472">
        <v>12</v>
      </c>
      <c r="D472">
        <v>18</v>
      </c>
      <c r="E472">
        <v>14</v>
      </c>
      <c r="F472">
        <f t="shared" si="143"/>
        <v>14.666666666666666</v>
      </c>
      <c r="H472">
        <v>22</v>
      </c>
      <c r="I472">
        <v>16</v>
      </c>
      <c r="J472">
        <v>12</v>
      </c>
      <c r="K472">
        <f t="shared" si="144"/>
        <v>16.666666666666668</v>
      </c>
    </row>
    <row r="473" spans="1:11" x14ac:dyDescent="0.3">
      <c r="D473" t="s">
        <v>96</v>
      </c>
      <c r="I473" t="s">
        <v>96</v>
      </c>
    </row>
    <row r="474" spans="1:11" x14ac:dyDescent="0.3">
      <c r="A474" t="s">
        <v>82</v>
      </c>
      <c r="B474" t="s">
        <v>85</v>
      </c>
      <c r="C474">
        <v>32</v>
      </c>
      <c r="D474">
        <v>25</v>
      </c>
      <c r="E474">
        <v>21</v>
      </c>
      <c r="F474">
        <f>AVERAGE(C474:E474)</f>
        <v>26</v>
      </c>
      <c r="H474">
        <v>37</v>
      </c>
      <c r="I474">
        <v>26</v>
      </c>
      <c r="J474">
        <v>19</v>
      </c>
      <c r="K474">
        <f>AVERAGE(H474:J474)</f>
        <v>27.333333333333332</v>
      </c>
    </row>
    <row r="475" spans="1:11" x14ac:dyDescent="0.3">
      <c r="B475" t="s">
        <v>86</v>
      </c>
      <c r="C475">
        <v>25</v>
      </c>
      <c r="D475">
        <v>17</v>
      </c>
      <c r="E475">
        <v>14</v>
      </c>
      <c r="F475">
        <f t="shared" ref="F475:F478" si="145">AVERAGE(C475:E475)</f>
        <v>18.666666666666668</v>
      </c>
      <c r="H475">
        <v>21</v>
      </c>
      <c r="I475">
        <v>17</v>
      </c>
      <c r="J475">
        <v>16</v>
      </c>
      <c r="K475">
        <f t="shared" ref="K475:K478" si="146">AVERAGE(H475:J475)</f>
        <v>18</v>
      </c>
    </row>
    <row r="476" spans="1:11" x14ac:dyDescent="0.3">
      <c r="B476" t="s">
        <v>87</v>
      </c>
      <c r="C476">
        <v>18</v>
      </c>
      <c r="D476">
        <v>14</v>
      </c>
      <c r="E476">
        <v>17</v>
      </c>
      <c r="F476">
        <f t="shared" si="145"/>
        <v>16.333333333333332</v>
      </c>
      <c r="H476">
        <v>24</v>
      </c>
      <c r="I476">
        <v>12</v>
      </c>
      <c r="J476">
        <v>13</v>
      </c>
      <c r="K476">
        <f t="shared" si="146"/>
        <v>16.333333333333332</v>
      </c>
    </row>
    <row r="477" spans="1:11" x14ac:dyDescent="0.3">
      <c r="B477" t="s">
        <v>88</v>
      </c>
      <c r="C477">
        <v>12</v>
      </c>
      <c r="D477">
        <v>18</v>
      </c>
      <c r="E477">
        <v>18</v>
      </c>
      <c r="F477">
        <f t="shared" si="145"/>
        <v>16</v>
      </c>
      <c r="H477">
        <v>15</v>
      </c>
      <c r="I477">
        <v>11</v>
      </c>
      <c r="J477">
        <v>11</v>
      </c>
      <c r="K477">
        <f t="shared" si="146"/>
        <v>12.333333333333334</v>
      </c>
    </row>
    <row r="478" spans="1:11" x14ac:dyDescent="0.3">
      <c r="B478" t="s">
        <v>89</v>
      </c>
      <c r="C478">
        <v>16</v>
      </c>
      <c r="D478">
        <v>17</v>
      </c>
      <c r="E478">
        <v>16</v>
      </c>
      <c r="F478">
        <f t="shared" si="145"/>
        <v>16.333333333333332</v>
      </c>
      <c r="H478">
        <v>14</v>
      </c>
      <c r="I478">
        <v>10</v>
      </c>
      <c r="J478">
        <v>10</v>
      </c>
      <c r="K478">
        <f t="shared" si="146"/>
        <v>11.333333333333334</v>
      </c>
    </row>
    <row r="479" spans="1:11" x14ac:dyDescent="0.3">
      <c r="D479" t="s">
        <v>97</v>
      </c>
      <c r="I479" t="s">
        <v>97</v>
      </c>
    </row>
    <row r="480" spans="1:11" x14ac:dyDescent="0.3">
      <c r="A480" t="s">
        <v>82</v>
      </c>
      <c r="B480" t="s">
        <v>85</v>
      </c>
      <c r="C480">
        <v>15</v>
      </c>
      <c r="D480">
        <v>14</v>
      </c>
      <c r="E480">
        <v>20</v>
      </c>
      <c r="F480">
        <f>AVERAGE(C480:E480)</f>
        <v>16.333333333333332</v>
      </c>
      <c r="H480">
        <v>14</v>
      </c>
      <c r="I480">
        <v>14</v>
      </c>
      <c r="J480">
        <v>11</v>
      </c>
      <c r="K480">
        <f>AVERAGE(H480:J480)</f>
        <v>13</v>
      </c>
    </row>
    <row r="481" spans="1:11" x14ac:dyDescent="0.3">
      <c r="B481" t="s">
        <v>86</v>
      </c>
      <c r="C481">
        <v>13</v>
      </c>
      <c r="D481">
        <v>14</v>
      </c>
      <c r="E481">
        <v>12</v>
      </c>
      <c r="F481">
        <f t="shared" ref="F481:F484" si="147">AVERAGE(C481:E481)</f>
        <v>13</v>
      </c>
      <c r="H481">
        <v>14</v>
      </c>
      <c r="I481">
        <v>12</v>
      </c>
      <c r="J481">
        <v>10</v>
      </c>
      <c r="K481">
        <f>AVERAGE(H481:J481)</f>
        <v>12</v>
      </c>
    </row>
    <row r="482" spans="1:11" x14ac:dyDescent="0.3">
      <c r="B482" t="s">
        <v>87</v>
      </c>
      <c r="C482">
        <v>11</v>
      </c>
      <c r="D482">
        <v>11</v>
      </c>
      <c r="E482">
        <v>11</v>
      </c>
      <c r="F482">
        <f t="shared" si="147"/>
        <v>11</v>
      </c>
      <c r="H482">
        <v>13</v>
      </c>
      <c r="I482">
        <v>10</v>
      </c>
      <c r="J482">
        <v>9</v>
      </c>
      <c r="K482">
        <f>AVERAGE(H482:J482)</f>
        <v>10.666666666666666</v>
      </c>
    </row>
    <row r="483" spans="1:11" x14ac:dyDescent="0.3">
      <c r="B483" t="s">
        <v>88</v>
      </c>
      <c r="C483">
        <v>11</v>
      </c>
      <c r="D483">
        <v>9</v>
      </c>
      <c r="E483">
        <v>10</v>
      </c>
      <c r="F483">
        <f t="shared" si="147"/>
        <v>10</v>
      </c>
      <c r="H483">
        <v>9</v>
      </c>
      <c r="I483">
        <v>10</v>
      </c>
      <c r="J483">
        <v>8</v>
      </c>
      <c r="K483">
        <f>AVERAGE(H483:J483)</f>
        <v>9</v>
      </c>
    </row>
    <row r="484" spans="1:11" x14ac:dyDescent="0.3">
      <c r="B484" t="s">
        <v>89</v>
      </c>
      <c r="C484">
        <v>9</v>
      </c>
      <c r="D484">
        <v>8</v>
      </c>
      <c r="E484">
        <v>9</v>
      </c>
      <c r="F484">
        <f t="shared" si="147"/>
        <v>8.6666666666666661</v>
      </c>
      <c r="H484">
        <v>7</v>
      </c>
      <c r="I484">
        <v>7</v>
      </c>
      <c r="J484">
        <v>8</v>
      </c>
      <c r="K484">
        <f>AVERAGE(H484:J484)</f>
        <v>7.333333333333333</v>
      </c>
    </row>
    <row r="485" spans="1:11" x14ac:dyDescent="0.3">
      <c r="D485" t="s">
        <v>98</v>
      </c>
      <c r="I485" t="s">
        <v>98</v>
      </c>
    </row>
    <row r="486" spans="1:11" x14ac:dyDescent="0.3">
      <c r="A486" t="s">
        <v>82</v>
      </c>
      <c r="B486" t="s">
        <v>85</v>
      </c>
      <c r="C486">
        <v>12</v>
      </c>
      <c r="D486">
        <v>14</v>
      </c>
      <c r="E486">
        <v>20</v>
      </c>
      <c r="F486">
        <f>AVERAGE(C486:E486)</f>
        <v>15.333333333333334</v>
      </c>
      <c r="H486">
        <v>14</v>
      </c>
      <c r="I486">
        <v>9</v>
      </c>
      <c r="J486">
        <v>9</v>
      </c>
      <c r="K486">
        <f>AVERAGE(H486:J486)</f>
        <v>10.666666666666666</v>
      </c>
    </row>
    <row r="487" spans="1:11" x14ac:dyDescent="0.3">
      <c r="B487" t="s">
        <v>86</v>
      </c>
      <c r="C487">
        <v>6</v>
      </c>
      <c r="D487">
        <v>7</v>
      </c>
      <c r="E487">
        <v>9</v>
      </c>
      <c r="F487">
        <f t="shared" ref="F487:F490" si="148">AVERAGE(C487:E487)</f>
        <v>7.333333333333333</v>
      </c>
      <c r="H487">
        <v>11</v>
      </c>
      <c r="I487">
        <v>9</v>
      </c>
      <c r="J487">
        <v>7</v>
      </c>
      <c r="K487">
        <f>AVERAGE(H487:J487)</f>
        <v>9</v>
      </c>
    </row>
    <row r="488" spans="1:11" x14ac:dyDescent="0.3">
      <c r="B488" t="s">
        <v>87</v>
      </c>
      <c r="C488">
        <v>9</v>
      </c>
      <c r="D488">
        <v>6</v>
      </c>
      <c r="E488">
        <v>6</v>
      </c>
      <c r="F488">
        <f t="shared" si="148"/>
        <v>7</v>
      </c>
      <c r="H488">
        <v>9</v>
      </c>
      <c r="I488">
        <v>8</v>
      </c>
      <c r="J488">
        <v>6</v>
      </c>
      <c r="K488">
        <f>AVERAGE(H488:J488)</f>
        <v>7.666666666666667</v>
      </c>
    </row>
    <row r="489" spans="1:11" x14ac:dyDescent="0.3">
      <c r="B489" t="s">
        <v>88</v>
      </c>
      <c r="C489">
        <v>8</v>
      </c>
      <c r="D489">
        <v>6</v>
      </c>
      <c r="E489">
        <v>6</v>
      </c>
      <c r="F489">
        <f t="shared" si="148"/>
        <v>6.666666666666667</v>
      </c>
      <c r="H489">
        <v>7</v>
      </c>
      <c r="I489">
        <v>6</v>
      </c>
      <c r="J489">
        <v>6</v>
      </c>
      <c r="K489">
        <f>AVERAGE(H489:J489)</f>
        <v>6.333333333333333</v>
      </c>
    </row>
    <row r="490" spans="1:11" x14ac:dyDescent="0.3">
      <c r="B490" t="s">
        <v>89</v>
      </c>
      <c r="C490">
        <v>7</v>
      </c>
      <c r="D490">
        <v>6</v>
      </c>
      <c r="E490">
        <v>0</v>
      </c>
      <c r="F490">
        <f t="shared" si="148"/>
        <v>4.333333333333333</v>
      </c>
      <c r="H490">
        <v>2</v>
      </c>
      <c r="I490">
        <v>6</v>
      </c>
      <c r="J490">
        <v>6</v>
      </c>
      <c r="K490">
        <f>AVERAGE(H490:J490)</f>
        <v>4.666666666666667</v>
      </c>
    </row>
    <row r="491" spans="1:11" x14ac:dyDescent="0.3">
      <c r="D491" t="s">
        <v>99</v>
      </c>
      <c r="I491" t="s">
        <v>99</v>
      </c>
    </row>
    <row r="492" spans="1:11" x14ac:dyDescent="0.3">
      <c r="A492" t="s">
        <v>82</v>
      </c>
      <c r="B492" t="s">
        <v>85</v>
      </c>
      <c r="C492">
        <v>6</v>
      </c>
      <c r="D492">
        <v>14</v>
      </c>
      <c r="E492">
        <v>10</v>
      </c>
      <c r="F492">
        <f>AVERAGE(C492:E492)</f>
        <v>10</v>
      </c>
      <c r="H492">
        <v>6</v>
      </c>
      <c r="I492">
        <v>8</v>
      </c>
      <c r="J492">
        <v>3</v>
      </c>
      <c r="K492">
        <f>AVERAGE(H492:J492)</f>
        <v>5.666666666666667</v>
      </c>
    </row>
    <row r="493" spans="1:11" x14ac:dyDescent="0.3">
      <c r="B493" t="s">
        <v>86</v>
      </c>
      <c r="C493">
        <v>2</v>
      </c>
      <c r="D493">
        <v>7</v>
      </c>
      <c r="E493">
        <v>8</v>
      </c>
      <c r="F493">
        <f t="shared" ref="F493:F496" si="149">AVERAGE(C493:E493)</f>
        <v>5.666666666666667</v>
      </c>
      <c r="H493">
        <v>2</v>
      </c>
      <c r="I493">
        <v>0</v>
      </c>
      <c r="J493">
        <v>2</v>
      </c>
      <c r="K493">
        <f t="shared" ref="K493:K496" si="150">AVERAGE(H493:J493)</f>
        <v>1.3333333333333333</v>
      </c>
    </row>
    <row r="494" spans="1:11" x14ac:dyDescent="0.3">
      <c r="B494" t="s">
        <v>87</v>
      </c>
      <c r="C494">
        <v>0</v>
      </c>
      <c r="D494">
        <v>6</v>
      </c>
      <c r="E494">
        <v>6</v>
      </c>
      <c r="F494">
        <f t="shared" si="149"/>
        <v>4</v>
      </c>
      <c r="H494">
        <v>3</v>
      </c>
      <c r="I494">
        <v>0</v>
      </c>
      <c r="J494">
        <v>0</v>
      </c>
      <c r="K494">
        <f t="shared" si="150"/>
        <v>1</v>
      </c>
    </row>
    <row r="495" spans="1:11" x14ac:dyDescent="0.3">
      <c r="B495" t="s">
        <v>88</v>
      </c>
      <c r="C495">
        <v>0</v>
      </c>
      <c r="D495">
        <v>0</v>
      </c>
      <c r="E495">
        <v>6</v>
      </c>
      <c r="F495">
        <f t="shared" si="149"/>
        <v>2</v>
      </c>
      <c r="H495">
        <v>0</v>
      </c>
      <c r="I495">
        <v>0</v>
      </c>
      <c r="J495">
        <v>0</v>
      </c>
      <c r="K495">
        <f t="shared" si="150"/>
        <v>0</v>
      </c>
    </row>
    <row r="496" spans="1:11" x14ac:dyDescent="0.3">
      <c r="B496" t="s">
        <v>89</v>
      </c>
      <c r="C496">
        <v>0</v>
      </c>
      <c r="D496">
        <v>0</v>
      </c>
      <c r="E496">
        <v>0</v>
      </c>
      <c r="F496">
        <f t="shared" si="149"/>
        <v>0</v>
      </c>
      <c r="H496">
        <v>0</v>
      </c>
      <c r="I496">
        <v>0</v>
      </c>
      <c r="J496">
        <v>0</v>
      </c>
      <c r="K496">
        <f t="shared" si="150"/>
        <v>0</v>
      </c>
    </row>
    <row r="497" spans="1:11" x14ac:dyDescent="0.3">
      <c r="D497" t="s">
        <v>90</v>
      </c>
      <c r="I497" t="s">
        <v>90</v>
      </c>
    </row>
    <row r="498" spans="1:11" x14ac:dyDescent="0.3">
      <c r="A498" t="s">
        <v>83</v>
      </c>
      <c r="B498" t="s">
        <v>85</v>
      </c>
      <c r="C498">
        <v>1213</v>
      </c>
      <c r="D498">
        <v>1172</v>
      </c>
      <c r="E498">
        <v>1226</v>
      </c>
      <c r="F498">
        <f>AVERAGE(C498:E498)</f>
        <v>1203.6666666666667</v>
      </c>
      <c r="H498">
        <v>1203</v>
      </c>
      <c r="I498">
        <v>1176</v>
      </c>
      <c r="J498">
        <v>1204</v>
      </c>
      <c r="K498">
        <f>AVERAGE(H498:J498)</f>
        <v>1194.3333333333333</v>
      </c>
    </row>
    <row r="499" spans="1:11" x14ac:dyDescent="0.3">
      <c r="B499" t="s">
        <v>86</v>
      </c>
      <c r="C499">
        <v>66</v>
      </c>
      <c r="D499">
        <v>108</v>
      </c>
      <c r="E499">
        <v>146</v>
      </c>
      <c r="F499">
        <f t="shared" ref="F499:F502" si="151">AVERAGE(C499:E499)</f>
        <v>106.66666666666667</v>
      </c>
      <c r="H499">
        <v>66</v>
      </c>
      <c r="I499">
        <v>105</v>
      </c>
      <c r="J499">
        <v>69</v>
      </c>
      <c r="K499">
        <f t="shared" ref="K499:K502" si="152">AVERAGE(H499:J499)</f>
        <v>80</v>
      </c>
    </row>
    <row r="500" spans="1:11" x14ac:dyDescent="0.3">
      <c r="B500" t="s">
        <v>87</v>
      </c>
      <c r="C500">
        <v>66</v>
      </c>
      <c r="D500">
        <v>38</v>
      </c>
      <c r="E500">
        <v>40</v>
      </c>
      <c r="F500">
        <f t="shared" si="151"/>
        <v>48</v>
      </c>
      <c r="H500">
        <v>43</v>
      </c>
      <c r="I500">
        <v>41</v>
      </c>
      <c r="J500">
        <v>66</v>
      </c>
      <c r="K500">
        <f t="shared" si="152"/>
        <v>50</v>
      </c>
    </row>
    <row r="501" spans="1:11" x14ac:dyDescent="0.3">
      <c r="B501" t="s">
        <v>88</v>
      </c>
      <c r="C501">
        <v>33</v>
      </c>
      <c r="D501">
        <v>38</v>
      </c>
      <c r="E501">
        <v>34</v>
      </c>
      <c r="F501">
        <f t="shared" si="151"/>
        <v>35</v>
      </c>
      <c r="H501">
        <v>34</v>
      </c>
      <c r="I501">
        <v>41</v>
      </c>
      <c r="J501">
        <v>37</v>
      </c>
      <c r="K501">
        <f t="shared" si="152"/>
        <v>37.333333333333336</v>
      </c>
    </row>
    <row r="502" spans="1:11" x14ac:dyDescent="0.3">
      <c r="B502" t="s">
        <v>89</v>
      </c>
      <c r="C502">
        <v>37</v>
      </c>
      <c r="D502">
        <v>29</v>
      </c>
      <c r="E502">
        <v>30</v>
      </c>
      <c r="F502">
        <f t="shared" si="151"/>
        <v>32</v>
      </c>
      <c r="H502">
        <v>31</v>
      </c>
      <c r="I502">
        <v>32</v>
      </c>
      <c r="J502">
        <v>36</v>
      </c>
      <c r="K502">
        <f t="shared" si="152"/>
        <v>33</v>
      </c>
    </row>
    <row r="503" spans="1:11" x14ac:dyDescent="0.3">
      <c r="D503" t="s">
        <v>91</v>
      </c>
      <c r="I503" t="s">
        <v>91</v>
      </c>
    </row>
    <row r="504" spans="1:11" x14ac:dyDescent="0.3">
      <c r="A504" t="s">
        <v>83</v>
      </c>
      <c r="B504" t="s">
        <v>85</v>
      </c>
      <c r="C504">
        <v>1038</v>
      </c>
      <c r="D504">
        <v>1069</v>
      </c>
      <c r="E504">
        <v>1025</v>
      </c>
      <c r="F504">
        <f>AVERAGE(C504:E504)</f>
        <v>1044</v>
      </c>
      <c r="H504">
        <v>986</v>
      </c>
      <c r="I504">
        <v>639</v>
      </c>
      <c r="J504">
        <v>794</v>
      </c>
      <c r="K504">
        <f>AVERAGE(H504:J504)</f>
        <v>806.33333333333337</v>
      </c>
    </row>
    <row r="505" spans="1:11" x14ac:dyDescent="0.3">
      <c r="B505" t="s">
        <v>86</v>
      </c>
      <c r="C505">
        <v>65</v>
      </c>
      <c r="D505">
        <v>42</v>
      </c>
      <c r="E505">
        <v>81</v>
      </c>
      <c r="F505">
        <f t="shared" ref="F505:F508" si="153">AVERAGE(C505:E505)</f>
        <v>62.666666666666664</v>
      </c>
      <c r="H505">
        <v>66</v>
      </c>
      <c r="I505">
        <v>50</v>
      </c>
      <c r="J505">
        <v>120</v>
      </c>
      <c r="K505">
        <f t="shared" ref="K505:K508" si="154">AVERAGE(H505:J505)</f>
        <v>78.666666666666671</v>
      </c>
    </row>
    <row r="506" spans="1:11" x14ac:dyDescent="0.3">
      <c r="B506" t="s">
        <v>87</v>
      </c>
      <c r="C506">
        <v>33</v>
      </c>
      <c r="D506">
        <v>38</v>
      </c>
      <c r="E506">
        <v>64</v>
      </c>
      <c r="F506">
        <f t="shared" si="153"/>
        <v>45</v>
      </c>
      <c r="H506">
        <v>43</v>
      </c>
      <c r="I506">
        <v>72</v>
      </c>
      <c r="J506">
        <v>69</v>
      </c>
      <c r="K506">
        <f t="shared" si="154"/>
        <v>61.333333333333336</v>
      </c>
    </row>
    <row r="507" spans="1:11" x14ac:dyDescent="0.3">
      <c r="B507" t="s">
        <v>88</v>
      </c>
      <c r="C507">
        <v>33</v>
      </c>
      <c r="D507">
        <v>38</v>
      </c>
      <c r="E507">
        <v>40</v>
      </c>
      <c r="F507">
        <f t="shared" si="153"/>
        <v>37</v>
      </c>
      <c r="H507">
        <v>33</v>
      </c>
      <c r="I507">
        <v>41</v>
      </c>
      <c r="J507">
        <v>66</v>
      </c>
      <c r="K507">
        <f t="shared" si="154"/>
        <v>46.666666666666664</v>
      </c>
    </row>
    <row r="508" spans="1:11" x14ac:dyDescent="0.3">
      <c r="B508" t="s">
        <v>89</v>
      </c>
      <c r="C508">
        <v>31</v>
      </c>
      <c r="D508">
        <v>34</v>
      </c>
      <c r="E508">
        <v>34</v>
      </c>
      <c r="F508">
        <f t="shared" si="153"/>
        <v>33</v>
      </c>
      <c r="H508">
        <v>31</v>
      </c>
      <c r="I508">
        <v>40</v>
      </c>
      <c r="J508">
        <v>37</v>
      </c>
      <c r="K508">
        <f t="shared" si="154"/>
        <v>36</v>
      </c>
    </row>
    <row r="509" spans="1:11" x14ac:dyDescent="0.3">
      <c r="D509" t="s">
        <v>92</v>
      </c>
      <c r="I509" t="s">
        <v>92</v>
      </c>
    </row>
    <row r="510" spans="1:11" x14ac:dyDescent="0.3">
      <c r="A510" t="s">
        <v>83</v>
      </c>
      <c r="B510" t="s">
        <v>85</v>
      </c>
      <c r="C510">
        <v>224</v>
      </c>
      <c r="D510">
        <v>193</v>
      </c>
      <c r="E510">
        <v>531</v>
      </c>
      <c r="F510">
        <f>AVERAGE(C510:E510)</f>
        <v>316</v>
      </c>
      <c r="H510">
        <v>228</v>
      </c>
      <c r="I510">
        <v>455</v>
      </c>
      <c r="J510">
        <v>498</v>
      </c>
      <c r="K510">
        <f>AVERAGE(H510:J510)</f>
        <v>393.66666666666669</v>
      </c>
    </row>
    <row r="511" spans="1:11" x14ac:dyDescent="0.3">
      <c r="B511" t="s">
        <v>86</v>
      </c>
      <c r="C511">
        <v>65</v>
      </c>
      <c r="D511">
        <v>112</v>
      </c>
      <c r="E511">
        <v>80</v>
      </c>
      <c r="F511">
        <f t="shared" ref="F511:F514" si="155">AVERAGE(C511:E511)</f>
        <v>85.666666666666671</v>
      </c>
      <c r="H511">
        <v>219</v>
      </c>
      <c r="I511">
        <v>72</v>
      </c>
      <c r="J511">
        <v>110</v>
      </c>
      <c r="K511">
        <f t="shared" ref="K511:K514" si="156">AVERAGE(H511:J511)</f>
        <v>133.66666666666666</v>
      </c>
    </row>
    <row r="512" spans="1:11" x14ac:dyDescent="0.3">
      <c r="B512" t="s">
        <v>87</v>
      </c>
      <c r="C512">
        <v>21</v>
      </c>
      <c r="D512">
        <v>88</v>
      </c>
      <c r="E512">
        <v>54</v>
      </c>
      <c r="F512">
        <f t="shared" si="155"/>
        <v>54.333333333333336</v>
      </c>
      <c r="H512">
        <v>66</v>
      </c>
      <c r="I512">
        <v>38</v>
      </c>
      <c r="J512">
        <v>68</v>
      </c>
      <c r="K512">
        <f t="shared" si="156"/>
        <v>57.333333333333336</v>
      </c>
    </row>
    <row r="513" spans="1:11" x14ac:dyDescent="0.3">
      <c r="B513" t="s">
        <v>88</v>
      </c>
      <c r="C513">
        <v>22</v>
      </c>
      <c r="D513">
        <v>45</v>
      </c>
      <c r="E513">
        <v>40</v>
      </c>
      <c r="F513">
        <f t="shared" si="155"/>
        <v>35.666666666666664</v>
      </c>
      <c r="H513">
        <v>30</v>
      </c>
      <c r="I513">
        <v>35</v>
      </c>
      <c r="J513">
        <v>65</v>
      </c>
      <c r="K513">
        <f t="shared" si="156"/>
        <v>43.333333333333336</v>
      </c>
    </row>
    <row r="514" spans="1:11" x14ac:dyDescent="0.3">
      <c r="B514" t="s">
        <v>89</v>
      </c>
      <c r="C514">
        <v>33</v>
      </c>
      <c r="D514">
        <v>33</v>
      </c>
      <c r="E514">
        <v>25</v>
      </c>
      <c r="F514">
        <f t="shared" si="155"/>
        <v>30.333333333333332</v>
      </c>
      <c r="H514">
        <v>28</v>
      </c>
      <c r="I514">
        <v>31</v>
      </c>
      <c r="J514">
        <v>36</v>
      </c>
      <c r="K514">
        <f t="shared" si="156"/>
        <v>31.666666666666668</v>
      </c>
    </row>
    <row r="515" spans="1:11" x14ac:dyDescent="0.3">
      <c r="D515" t="s">
        <v>93</v>
      </c>
      <c r="I515" t="s">
        <v>93</v>
      </c>
    </row>
    <row r="516" spans="1:11" x14ac:dyDescent="0.3">
      <c r="A516" t="s">
        <v>83</v>
      </c>
      <c r="B516" t="s">
        <v>85</v>
      </c>
      <c r="C516">
        <v>38</v>
      </c>
      <c r="D516">
        <v>57</v>
      </c>
      <c r="E516">
        <v>70</v>
      </c>
      <c r="F516">
        <f>AVERAGE(C516:E516)</f>
        <v>55</v>
      </c>
      <c r="H516">
        <v>43</v>
      </c>
      <c r="I516">
        <v>68</v>
      </c>
      <c r="J516">
        <v>92</v>
      </c>
      <c r="K516">
        <f>AVERAGE(H516:J516)</f>
        <v>67.666666666666671</v>
      </c>
    </row>
    <row r="517" spans="1:11" x14ac:dyDescent="0.3">
      <c r="B517" t="s">
        <v>86</v>
      </c>
      <c r="C517">
        <v>65</v>
      </c>
      <c r="D517">
        <v>59</v>
      </c>
      <c r="E517">
        <v>65</v>
      </c>
      <c r="F517">
        <f t="shared" ref="F517:F520" si="157">AVERAGE(C517:E517)</f>
        <v>63</v>
      </c>
      <c r="H517">
        <v>48</v>
      </c>
      <c r="I517">
        <v>41</v>
      </c>
      <c r="J517">
        <v>62</v>
      </c>
      <c r="K517">
        <f t="shared" ref="K517:K520" si="158">AVERAGE(H517:J517)</f>
        <v>50.333333333333336</v>
      </c>
    </row>
    <row r="518" spans="1:11" x14ac:dyDescent="0.3">
      <c r="B518" t="s">
        <v>87</v>
      </c>
      <c r="C518">
        <v>19</v>
      </c>
      <c r="D518">
        <v>47</v>
      </c>
      <c r="E518">
        <v>62</v>
      </c>
      <c r="F518">
        <f t="shared" si="157"/>
        <v>42.666666666666664</v>
      </c>
      <c r="H518">
        <v>28</v>
      </c>
      <c r="I518">
        <v>28</v>
      </c>
      <c r="J518">
        <v>67</v>
      </c>
      <c r="K518">
        <f t="shared" si="158"/>
        <v>41</v>
      </c>
    </row>
    <row r="519" spans="1:11" x14ac:dyDescent="0.3">
      <c r="B519" t="s">
        <v>88</v>
      </c>
      <c r="C519">
        <v>31</v>
      </c>
      <c r="D519">
        <v>45</v>
      </c>
      <c r="E519">
        <v>31</v>
      </c>
      <c r="F519">
        <f t="shared" si="157"/>
        <v>35.666666666666664</v>
      </c>
      <c r="H519">
        <v>24</v>
      </c>
      <c r="I519">
        <v>38</v>
      </c>
      <c r="J519">
        <v>53</v>
      </c>
      <c r="K519">
        <f t="shared" si="158"/>
        <v>38.333333333333336</v>
      </c>
    </row>
    <row r="520" spans="1:11" x14ac:dyDescent="0.3">
      <c r="B520" t="s">
        <v>89</v>
      </c>
      <c r="C520">
        <v>30</v>
      </c>
      <c r="D520">
        <v>28</v>
      </c>
      <c r="E520">
        <v>38</v>
      </c>
      <c r="F520">
        <f t="shared" si="157"/>
        <v>32</v>
      </c>
      <c r="H520">
        <v>25</v>
      </c>
      <c r="I520">
        <v>31</v>
      </c>
      <c r="J520">
        <v>22</v>
      </c>
      <c r="K520">
        <f t="shared" si="158"/>
        <v>26</v>
      </c>
    </row>
    <row r="521" spans="1:11" x14ac:dyDescent="0.3">
      <c r="D521" t="s">
        <v>94</v>
      </c>
      <c r="I521" t="s">
        <v>94</v>
      </c>
    </row>
    <row r="522" spans="1:11" x14ac:dyDescent="0.3">
      <c r="A522" t="s">
        <v>83</v>
      </c>
      <c r="B522" t="s">
        <v>85</v>
      </c>
      <c r="C522">
        <v>42</v>
      </c>
      <c r="D522">
        <v>57</v>
      </c>
      <c r="E522">
        <v>38</v>
      </c>
      <c r="F522">
        <f>AVERAGE(C522:E522)</f>
        <v>45.666666666666664</v>
      </c>
      <c r="H522">
        <v>48</v>
      </c>
      <c r="I522">
        <v>44</v>
      </c>
      <c r="J522">
        <v>52</v>
      </c>
      <c r="K522">
        <f>AVERAGE(H522:J522)</f>
        <v>48</v>
      </c>
    </row>
    <row r="523" spans="1:11" x14ac:dyDescent="0.3">
      <c r="B523" t="s">
        <v>86</v>
      </c>
      <c r="C523">
        <v>30</v>
      </c>
      <c r="D523">
        <v>46</v>
      </c>
      <c r="E523">
        <v>24</v>
      </c>
      <c r="F523">
        <f t="shared" ref="F523:F526" si="159">AVERAGE(C523:E523)</f>
        <v>33.333333333333336</v>
      </c>
      <c r="H523">
        <v>23</v>
      </c>
      <c r="I523">
        <v>20</v>
      </c>
      <c r="J523">
        <v>26</v>
      </c>
      <c r="K523">
        <f t="shared" ref="K523:K526" si="160">AVERAGE(H523:J523)</f>
        <v>23</v>
      </c>
    </row>
    <row r="524" spans="1:11" x14ac:dyDescent="0.3">
      <c r="B524" t="s">
        <v>87</v>
      </c>
      <c r="C524">
        <v>25</v>
      </c>
      <c r="D524">
        <v>39</v>
      </c>
      <c r="E524">
        <v>20</v>
      </c>
      <c r="F524">
        <f t="shared" si="159"/>
        <v>28</v>
      </c>
      <c r="H524">
        <v>25</v>
      </c>
      <c r="I524">
        <v>32</v>
      </c>
      <c r="J524">
        <v>34</v>
      </c>
      <c r="K524">
        <f t="shared" si="160"/>
        <v>30.333333333333332</v>
      </c>
    </row>
    <row r="525" spans="1:11" x14ac:dyDescent="0.3">
      <c r="B525" t="s">
        <v>88</v>
      </c>
      <c r="C525">
        <v>25</v>
      </c>
      <c r="D525">
        <v>36</v>
      </c>
      <c r="E525">
        <v>30</v>
      </c>
      <c r="F525">
        <f t="shared" si="159"/>
        <v>30.333333333333332</v>
      </c>
      <c r="H525">
        <v>39</v>
      </c>
      <c r="I525">
        <v>29</v>
      </c>
      <c r="J525">
        <v>20</v>
      </c>
      <c r="K525">
        <f t="shared" si="160"/>
        <v>29.333333333333332</v>
      </c>
    </row>
    <row r="526" spans="1:11" x14ac:dyDescent="0.3">
      <c r="B526" t="s">
        <v>89</v>
      </c>
      <c r="C526">
        <v>14</v>
      </c>
      <c r="D526">
        <v>34</v>
      </c>
      <c r="E526">
        <v>28</v>
      </c>
      <c r="F526">
        <f t="shared" si="159"/>
        <v>25.333333333333332</v>
      </c>
      <c r="H526">
        <v>21</v>
      </c>
      <c r="I526">
        <v>17</v>
      </c>
      <c r="J526">
        <v>21</v>
      </c>
      <c r="K526">
        <f t="shared" si="160"/>
        <v>19.666666666666668</v>
      </c>
    </row>
    <row r="527" spans="1:11" x14ac:dyDescent="0.3">
      <c r="D527" t="s">
        <v>95</v>
      </c>
      <c r="I527" t="s">
        <v>95</v>
      </c>
    </row>
    <row r="528" spans="1:11" x14ac:dyDescent="0.3">
      <c r="A528" t="s">
        <v>83</v>
      </c>
      <c r="B528" t="s">
        <v>85</v>
      </c>
      <c r="C528">
        <v>29</v>
      </c>
      <c r="D528">
        <v>31</v>
      </c>
      <c r="E528">
        <v>22</v>
      </c>
      <c r="F528">
        <f>AVERAGE(C528:E528)</f>
        <v>27.333333333333332</v>
      </c>
      <c r="H528">
        <v>23</v>
      </c>
      <c r="I528">
        <v>44</v>
      </c>
      <c r="J528">
        <v>34</v>
      </c>
      <c r="K528">
        <f>AVERAGE(H528:J528)</f>
        <v>33.666666666666664</v>
      </c>
    </row>
    <row r="529" spans="1:11" x14ac:dyDescent="0.3">
      <c r="B529" t="s">
        <v>86</v>
      </c>
      <c r="C529">
        <v>14</v>
      </c>
      <c r="D529">
        <v>36</v>
      </c>
      <c r="E529">
        <v>32</v>
      </c>
      <c r="F529">
        <f t="shared" ref="F529:F532" si="161">AVERAGE(C529:E529)</f>
        <v>27.333333333333332</v>
      </c>
      <c r="H529">
        <v>21</v>
      </c>
      <c r="I529">
        <v>32</v>
      </c>
      <c r="J529">
        <v>31</v>
      </c>
      <c r="K529">
        <f t="shared" ref="K529:K532" si="162">AVERAGE(H529:J529)</f>
        <v>28</v>
      </c>
    </row>
    <row r="530" spans="1:11" x14ac:dyDescent="0.3">
      <c r="B530" t="s">
        <v>87</v>
      </c>
      <c r="C530">
        <v>22</v>
      </c>
      <c r="D530">
        <v>27</v>
      </c>
      <c r="E530">
        <v>20</v>
      </c>
      <c r="F530">
        <f t="shared" si="161"/>
        <v>23</v>
      </c>
      <c r="H530">
        <v>23</v>
      </c>
      <c r="I530">
        <v>28</v>
      </c>
      <c r="J530">
        <v>21</v>
      </c>
      <c r="K530">
        <f t="shared" si="162"/>
        <v>24</v>
      </c>
    </row>
    <row r="531" spans="1:11" x14ac:dyDescent="0.3">
      <c r="B531" t="s">
        <v>88</v>
      </c>
      <c r="C531">
        <v>22</v>
      </c>
      <c r="D531">
        <v>22</v>
      </c>
      <c r="E531">
        <v>30</v>
      </c>
      <c r="F531">
        <f t="shared" si="161"/>
        <v>24.666666666666668</v>
      </c>
      <c r="H531">
        <v>29</v>
      </c>
      <c r="I531">
        <v>17</v>
      </c>
      <c r="J531">
        <v>19</v>
      </c>
      <c r="K531">
        <f t="shared" si="162"/>
        <v>21.666666666666668</v>
      </c>
    </row>
    <row r="532" spans="1:11" x14ac:dyDescent="0.3">
      <c r="B532" t="s">
        <v>89</v>
      </c>
      <c r="C532">
        <v>17</v>
      </c>
      <c r="D532">
        <v>14</v>
      </c>
      <c r="E532">
        <v>16</v>
      </c>
      <c r="F532">
        <f t="shared" si="161"/>
        <v>15.666666666666666</v>
      </c>
      <c r="H532">
        <v>20</v>
      </c>
      <c r="I532">
        <v>25</v>
      </c>
      <c r="J532">
        <v>23</v>
      </c>
      <c r="K532">
        <f t="shared" si="162"/>
        <v>22.666666666666668</v>
      </c>
    </row>
    <row r="533" spans="1:11" x14ac:dyDescent="0.3">
      <c r="D533" t="s">
        <v>96</v>
      </c>
      <c r="I533" t="s">
        <v>96</v>
      </c>
    </row>
    <row r="534" spans="1:11" x14ac:dyDescent="0.3">
      <c r="A534" t="s">
        <v>83</v>
      </c>
      <c r="B534" t="s">
        <v>85</v>
      </c>
      <c r="C534">
        <v>27</v>
      </c>
      <c r="D534">
        <v>33</v>
      </c>
      <c r="E534">
        <v>21</v>
      </c>
      <c r="F534">
        <f>AVERAGE(C534:E534)</f>
        <v>27</v>
      </c>
      <c r="H534">
        <v>23</v>
      </c>
      <c r="I534">
        <v>17</v>
      </c>
      <c r="J534">
        <v>27</v>
      </c>
      <c r="K534">
        <f>AVERAGE(H534:J534)</f>
        <v>22.333333333333332</v>
      </c>
    </row>
    <row r="535" spans="1:11" x14ac:dyDescent="0.3">
      <c r="B535" t="s">
        <v>86</v>
      </c>
      <c r="C535">
        <v>14</v>
      </c>
      <c r="D535">
        <v>20</v>
      </c>
      <c r="E535">
        <v>18</v>
      </c>
      <c r="F535">
        <f t="shared" ref="F535:F538" si="163">AVERAGE(C535:E535)</f>
        <v>17.333333333333332</v>
      </c>
      <c r="H535">
        <v>26</v>
      </c>
      <c r="I535">
        <v>16</v>
      </c>
      <c r="J535">
        <v>17</v>
      </c>
      <c r="K535">
        <f t="shared" ref="K535:K538" si="164">AVERAGE(H535:J535)</f>
        <v>19.666666666666668</v>
      </c>
    </row>
    <row r="536" spans="1:11" x14ac:dyDescent="0.3">
      <c r="B536" t="s">
        <v>87</v>
      </c>
      <c r="C536">
        <v>22</v>
      </c>
      <c r="D536">
        <v>14</v>
      </c>
      <c r="E536">
        <v>18</v>
      </c>
      <c r="F536">
        <f t="shared" si="163"/>
        <v>18</v>
      </c>
      <c r="H536">
        <v>17</v>
      </c>
      <c r="I536">
        <v>15</v>
      </c>
      <c r="J536">
        <v>23</v>
      </c>
      <c r="K536">
        <f t="shared" si="164"/>
        <v>18.333333333333332</v>
      </c>
    </row>
    <row r="537" spans="1:11" x14ac:dyDescent="0.3">
      <c r="B537" t="s">
        <v>88</v>
      </c>
      <c r="C537">
        <v>11</v>
      </c>
      <c r="D537">
        <v>21</v>
      </c>
      <c r="E537">
        <v>17</v>
      </c>
      <c r="F537">
        <f t="shared" si="163"/>
        <v>16.333333333333332</v>
      </c>
      <c r="H537">
        <v>17</v>
      </c>
      <c r="I537">
        <v>16</v>
      </c>
      <c r="J537">
        <v>8</v>
      </c>
      <c r="K537">
        <f t="shared" si="164"/>
        <v>13.666666666666666</v>
      </c>
    </row>
    <row r="538" spans="1:11" x14ac:dyDescent="0.3">
      <c r="B538" t="s">
        <v>89</v>
      </c>
      <c r="C538">
        <v>11</v>
      </c>
      <c r="D538">
        <v>18</v>
      </c>
      <c r="E538">
        <v>14</v>
      </c>
      <c r="F538">
        <f t="shared" si="163"/>
        <v>14.333333333333334</v>
      </c>
      <c r="H538">
        <v>16</v>
      </c>
      <c r="I538">
        <v>15</v>
      </c>
      <c r="J538">
        <v>15</v>
      </c>
      <c r="K538">
        <f t="shared" si="164"/>
        <v>15.333333333333334</v>
      </c>
    </row>
    <row r="539" spans="1:11" x14ac:dyDescent="0.3">
      <c r="D539" t="s">
        <v>97</v>
      </c>
      <c r="I539" t="s">
        <v>97</v>
      </c>
    </row>
    <row r="540" spans="1:11" x14ac:dyDescent="0.3">
      <c r="A540" t="s">
        <v>83</v>
      </c>
      <c r="B540" t="s">
        <v>85</v>
      </c>
      <c r="C540">
        <v>14</v>
      </c>
      <c r="D540">
        <v>20</v>
      </c>
      <c r="E540">
        <v>21</v>
      </c>
      <c r="F540">
        <f>AVERAGE(C540:E540)</f>
        <v>18.333333333333332</v>
      </c>
      <c r="H540">
        <v>15</v>
      </c>
      <c r="I540">
        <v>16</v>
      </c>
      <c r="J540">
        <v>23</v>
      </c>
      <c r="K540">
        <f>AVERAGE(H540:J540)</f>
        <v>18</v>
      </c>
    </row>
    <row r="541" spans="1:11" x14ac:dyDescent="0.3">
      <c r="B541" t="s">
        <v>86</v>
      </c>
      <c r="C541">
        <v>10</v>
      </c>
      <c r="D541">
        <v>19</v>
      </c>
      <c r="E541">
        <v>14</v>
      </c>
      <c r="F541">
        <f t="shared" ref="F541:F544" si="165">AVERAGE(C541:E541)</f>
        <v>14.333333333333334</v>
      </c>
      <c r="H541">
        <v>9</v>
      </c>
      <c r="I541">
        <v>12</v>
      </c>
      <c r="J541">
        <v>8</v>
      </c>
      <c r="K541">
        <f t="shared" ref="K541:K544" si="166">AVERAGE(H541:J541)</f>
        <v>9.6666666666666661</v>
      </c>
    </row>
    <row r="542" spans="1:11" x14ac:dyDescent="0.3">
      <c r="B542" t="s">
        <v>87</v>
      </c>
      <c r="C542">
        <v>9</v>
      </c>
      <c r="D542">
        <v>16</v>
      </c>
      <c r="E542">
        <v>13</v>
      </c>
      <c r="F542">
        <f t="shared" si="165"/>
        <v>12.666666666666666</v>
      </c>
      <c r="H542">
        <v>8</v>
      </c>
      <c r="I542">
        <v>10</v>
      </c>
      <c r="J542">
        <v>14</v>
      </c>
      <c r="K542">
        <f t="shared" si="166"/>
        <v>10.666666666666666</v>
      </c>
    </row>
    <row r="543" spans="1:11" x14ac:dyDescent="0.3">
      <c r="B543" t="s">
        <v>88</v>
      </c>
      <c r="C543">
        <v>7</v>
      </c>
      <c r="D543">
        <v>15</v>
      </c>
      <c r="E543">
        <v>8</v>
      </c>
      <c r="F543">
        <f t="shared" si="165"/>
        <v>10</v>
      </c>
      <c r="H543">
        <v>7</v>
      </c>
      <c r="I543">
        <v>10</v>
      </c>
      <c r="J543">
        <v>11</v>
      </c>
      <c r="K543">
        <f t="shared" si="166"/>
        <v>9.3333333333333339</v>
      </c>
    </row>
    <row r="544" spans="1:11" x14ac:dyDescent="0.3">
      <c r="B544" t="s">
        <v>89</v>
      </c>
      <c r="C544">
        <v>6</v>
      </c>
      <c r="D544">
        <v>9</v>
      </c>
      <c r="E544">
        <v>8</v>
      </c>
      <c r="F544">
        <f t="shared" si="165"/>
        <v>7.666666666666667</v>
      </c>
      <c r="H544">
        <v>7</v>
      </c>
      <c r="I544">
        <v>6</v>
      </c>
      <c r="J544">
        <v>11</v>
      </c>
      <c r="K544">
        <f t="shared" si="166"/>
        <v>8</v>
      </c>
    </row>
    <row r="545" spans="1:11" x14ac:dyDescent="0.3">
      <c r="D545" t="s">
        <v>98</v>
      </c>
      <c r="I545" t="s">
        <v>98</v>
      </c>
    </row>
    <row r="546" spans="1:11" x14ac:dyDescent="0.3">
      <c r="A546" t="s">
        <v>83</v>
      </c>
      <c r="B546" t="s">
        <v>85</v>
      </c>
      <c r="C546">
        <v>9</v>
      </c>
      <c r="D546">
        <v>16</v>
      </c>
      <c r="E546">
        <v>13</v>
      </c>
      <c r="F546">
        <f>AVERAGE(C546:E546)</f>
        <v>12.666666666666666</v>
      </c>
      <c r="H546">
        <v>9</v>
      </c>
      <c r="I546">
        <v>10</v>
      </c>
      <c r="J546">
        <v>18</v>
      </c>
      <c r="K546">
        <f>AVERAGE(H546:J546)</f>
        <v>12.333333333333334</v>
      </c>
    </row>
    <row r="547" spans="1:11" x14ac:dyDescent="0.3">
      <c r="B547" t="s">
        <v>86</v>
      </c>
      <c r="C547">
        <v>8</v>
      </c>
      <c r="D547">
        <v>6</v>
      </c>
      <c r="E547">
        <v>8</v>
      </c>
      <c r="F547">
        <f t="shared" ref="F547:F550" si="167">AVERAGE(C547:E547)</f>
        <v>7.333333333333333</v>
      </c>
      <c r="H547">
        <v>8</v>
      </c>
      <c r="I547">
        <v>10</v>
      </c>
      <c r="J547">
        <v>8</v>
      </c>
      <c r="K547">
        <f t="shared" ref="K547:K550" si="168">AVERAGE(H547:J547)</f>
        <v>8.6666666666666661</v>
      </c>
    </row>
    <row r="548" spans="1:11" x14ac:dyDescent="0.3">
      <c r="B548" t="s">
        <v>87</v>
      </c>
      <c r="C548">
        <v>1</v>
      </c>
      <c r="D548">
        <v>7</v>
      </c>
      <c r="E548">
        <v>6</v>
      </c>
      <c r="F548">
        <f t="shared" si="167"/>
        <v>4.666666666666667</v>
      </c>
      <c r="H548">
        <v>7</v>
      </c>
      <c r="I548">
        <v>9</v>
      </c>
      <c r="J548">
        <v>2</v>
      </c>
      <c r="K548">
        <f t="shared" si="168"/>
        <v>6</v>
      </c>
    </row>
    <row r="549" spans="1:11" x14ac:dyDescent="0.3">
      <c r="B549" t="s">
        <v>88</v>
      </c>
      <c r="C549">
        <v>0</v>
      </c>
      <c r="D549">
        <v>6</v>
      </c>
      <c r="E549">
        <v>0</v>
      </c>
      <c r="F549">
        <f t="shared" si="167"/>
        <v>2</v>
      </c>
      <c r="H549">
        <v>6</v>
      </c>
      <c r="I549">
        <v>6</v>
      </c>
      <c r="J549">
        <v>3</v>
      </c>
      <c r="K549">
        <f t="shared" si="168"/>
        <v>5</v>
      </c>
    </row>
    <row r="550" spans="1:11" x14ac:dyDescent="0.3">
      <c r="B550" t="s">
        <v>89</v>
      </c>
      <c r="C550">
        <v>0</v>
      </c>
      <c r="D550">
        <v>2</v>
      </c>
      <c r="E550">
        <v>0</v>
      </c>
      <c r="F550">
        <f t="shared" si="167"/>
        <v>0.66666666666666663</v>
      </c>
      <c r="H550">
        <v>5</v>
      </c>
      <c r="I550">
        <v>8</v>
      </c>
      <c r="J550">
        <v>0</v>
      </c>
      <c r="K550">
        <f t="shared" si="168"/>
        <v>4.333333333333333</v>
      </c>
    </row>
    <row r="551" spans="1:11" x14ac:dyDescent="0.3">
      <c r="D551" t="s">
        <v>99</v>
      </c>
      <c r="I551" t="s">
        <v>99</v>
      </c>
    </row>
    <row r="552" spans="1:11" x14ac:dyDescent="0.3">
      <c r="A552" t="s">
        <v>101</v>
      </c>
      <c r="B552" t="s">
        <v>85</v>
      </c>
      <c r="C552">
        <v>8</v>
      </c>
      <c r="D552">
        <v>16</v>
      </c>
      <c r="E552">
        <v>6</v>
      </c>
      <c r="F552">
        <f>AVERAGE(C552:E552)</f>
        <v>10</v>
      </c>
      <c r="H552">
        <v>7</v>
      </c>
      <c r="I552">
        <v>10</v>
      </c>
      <c r="J552">
        <v>13</v>
      </c>
      <c r="K552">
        <f>AVERAGE(H552:J552)</f>
        <v>10</v>
      </c>
    </row>
    <row r="553" spans="1:11" x14ac:dyDescent="0.3">
      <c r="B553" t="s">
        <v>86</v>
      </c>
      <c r="C553">
        <v>1</v>
      </c>
      <c r="D553">
        <v>6</v>
      </c>
      <c r="E553">
        <v>6</v>
      </c>
      <c r="F553">
        <f t="shared" ref="F553:F556" si="169">AVERAGE(C553:E553)</f>
        <v>4.333333333333333</v>
      </c>
      <c r="H553">
        <v>0</v>
      </c>
      <c r="I553">
        <v>9</v>
      </c>
      <c r="J553">
        <v>2</v>
      </c>
      <c r="K553">
        <f t="shared" ref="K553:K556" si="170">AVERAGE(H553:J553)</f>
        <v>3.6666666666666665</v>
      </c>
    </row>
    <row r="554" spans="1:11" x14ac:dyDescent="0.3">
      <c r="B554" t="s">
        <v>87</v>
      </c>
      <c r="C554">
        <v>0</v>
      </c>
      <c r="D554">
        <v>7</v>
      </c>
      <c r="E554">
        <v>0</v>
      </c>
      <c r="F554">
        <f t="shared" si="169"/>
        <v>2.3333333333333335</v>
      </c>
      <c r="H554">
        <v>0</v>
      </c>
      <c r="I554">
        <v>8</v>
      </c>
      <c r="J554">
        <v>3</v>
      </c>
      <c r="K554">
        <f t="shared" si="170"/>
        <v>3.6666666666666665</v>
      </c>
    </row>
    <row r="555" spans="1:11" x14ac:dyDescent="0.3">
      <c r="B555" t="s">
        <v>88</v>
      </c>
      <c r="C555">
        <v>0</v>
      </c>
      <c r="D555">
        <v>2</v>
      </c>
      <c r="E555">
        <v>0</v>
      </c>
      <c r="F555">
        <f t="shared" si="169"/>
        <v>0.66666666666666663</v>
      </c>
      <c r="H555">
        <v>0</v>
      </c>
      <c r="I555">
        <v>1</v>
      </c>
      <c r="J555">
        <v>0</v>
      </c>
      <c r="K555">
        <f t="shared" si="170"/>
        <v>0.33333333333333331</v>
      </c>
    </row>
    <row r="556" spans="1:11" x14ac:dyDescent="0.3">
      <c r="B556" t="s">
        <v>89</v>
      </c>
      <c r="C556">
        <v>0</v>
      </c>
      <c r="D556">
        <v>0</v>
      </c>
      <c r="E556">
        <v>0</v>
      </c>
      <c r="F556">
        <f t="shared" si="169"/>
        <v>0</v>
      </c>
      <c r="H556">
        <v>0</v>
      </c>
      <c r="I556">
        <v>2</v>
      </c>
      <c r="J556">
        <v>0</v>
      </c>
      <c r="K556">
        <f t="shared" si="170"/>
        <v>0.66666666666666663</v>
      </c>
    </row>
    <row r="557" spans="1:11" x14ac:dyDescent="0.3">
      <c r="D557" t="s">
        <v>90</v>
      </c>
      <c r="I557" t="s">
        <v>90</v>
      </c>
    </row>
    <row r="558" spans="1:11" x14ac:dyDescent="0.3">
      <c r="A558" t="s">
        <v>84</v>
      </c>
      <c r="B558" t="s">
        <v>85</v>
      </c>
      <c r="C558">
        <v>1194</v>
      </c>
      <c r="D558">
        <v>1230</v>
      </c>
      <c r="E558">
        <v>1194</v>
      </c>
      <c r="F558">
        <f>AVERAGE(C558:E558)</f>
        <v>1206</v>
      </c>
      <c r="H558">
        <v>1217</v>
      </c>
      <c r="I558">
        <v>1208</v>
      </c>
      <c r="J558">
        <v>1221</v>
      </c>
      <c r="K558">
        <f>AVERAGE(H558:J558)</f>
        <v>1215.3333333333333</v>
      </c>
    </row>
    <row r="559" spans="1:11" x14ac:dyDescent="0.3">
      <c r="B559" t="s">
        <v>86</v>
      </c>
      <c r="C559">
        <v>66</v>
      </c>
      <c r="D559">
        <v>43</v>
      </c>
      <c r="E559">
        <v>138</v>
      </c>
      <c r="F559">
        <f t="shared" ref="F559:F562" si="171">AVERAGE(C559:E559)</f>
        <v>82.333333333333329</v>
      </c>
      <c r="H559">
        <v>63</v>
      </c>
      <c r="I559">
        <v>203</v>
      </c>
      <c r="J559">
        <v>232</v>
      </c>
      <c r="K559">
        <f t="shared" ref="K559:K562" si="172">AVERAGE(H559:J559)</f>
        <v>166</v>
      </c>
    </row>
    <row r="560" spans="1:11" x14ac:dyDescent="0.3">
      <c r="B560" t="s">
        <v>87</v>
      </c>
      <c r="C560">
        <v>66</v>
      </c>
      <c r="D560">
        <v>43</v>
      </c>
      <c r="E560">
        <v>87</v>
      </c>
      <c r="F560">
        <f t="shared" si="171"/>
        <v>65.333333333333329</v>
      </c>
      <c r="H560">
        <v>56</v>
      </c>
      <c r="I560">
        <v>34</v>
      </c>
      <c r="J560">
        <v>36</v>
      </c>
      <c r="K560">
        <f t="shared" si="172"/>
        <v>42</v>
      </c>
    </row>
    <row r="561" spans="1:11" x14ac:dyDescent="0.3">
      <c r="B561" t="s">
        <v>88</v>
      </c>
      <c r="C561">
        <v>37</v>
      </c>
      <c r="D561">
        <v>38</v>
      </c>
      <c r="E561">
        <v>30</v>
      </c>
      <c r="F561">
        <f t="shared" si="171"/>
        <v>35</v>
      </c>
      <c r="H561">
        <v>42</v>
      </c>
      <c r="I561">
        <v>34</v>
      </c>
      <c r="J561">
        <v>6</v>
      </c>
      <c r="K561">
        <f t="shared" si="172"/>
        <v>27.333333333333332</v>
      </c>
    </row>
    <row r="562" spans="1:11" x14ac:dyDescent="0.3">
      <c r="B562" t="s">
        <v>89</v>
      </c>
      <c r="C562">
        <v>30</v>
      </c>
      <c r="D562">
        <v>35</v>
      </c>
      <c r="E562">
        <v>2</v>
      </c>
      <c r="F562">
        <f t="shared" si="171"/>
        <v>22.333333333333332</v>
      </c>
      <c r="H562">
        <v>31</v>
      </c>
      <c r="I562">
        <v>4</v>
      </c>
      <c r="J562">
        <v>3</v>
      </c>
      <c r="K562">
        <f t="shared" si="172"/>
        <v>12.666666666666666</v>
      </c>
    </row>
    <row r="563" spans="1:11" x14ac:dyDescent="0.3">
      <c r="D563" t="s">
        <v>91</v>
      </c>
      <c r="I563" t="s">
        <v>91</v>
      </c>
    </row>
    <row r="564" spans="1:11" x14ac:dyDescent="0.3">
      <c r="A564" t="s">
        <v>84</v>
      </c>
      <c r="B564" t="s">
        <v>85</v>
      </c>
      <c r="C564">
        <v>1089</v>
      </c>
      <c r="D564">
        <v>1038</v>
      </c>
      <c r="E564">
        <v>1010</v>
      </c>
      <c r="F564">
        <f>AVERAGE(C564:E564)</f>
        <v>1045.6666666666667</v>
      </c>
      <c r="H564">
        <v>967</v>
      </c>
      <c r="I564">
        <v>944</v>
      </c>
      <c r="J564">
        <v>863</v>
      </c>
      <c r="K564">
        <f>AVERAGE(H564:J564)</f>
        <v>924.66666666666663</v>
      </c>
    </row>
    <row r="565" spans="1:11" x14ac:dyDescent="0.3">
      <c r="B565" t="s">
        <v>86</v>
      </c>
      <c r="C565">
        <v>64</v>
      </c>
      <c r="D565">
        <v>43</v>
      </c>
      <c r="E565">
        <v>87</v>
      </c>
      <c r="F565">
        <f t="shared" ref="F565:F568" si="173">AVERAGE(C565:E565)</f>
        <v>64.666666666666671</v>
      </c>
      <c r="H565">
        <v>63</v>
      </c>
      <c r="I565">
        <v>116</v>
      </c>
      <c r="J565">
        <v>120</v>
      </c>
      <c r="K565">
        <f t="shared" ref="K565:K568" si="174">AVERAGE(H565:J565)</f>
        <v>99.666666666666671</v>
      </c>
    </row>
    <row r="566" spans="1:11" x14ac:dyDescent="0.3">
      <c r="B566" t="s">
        <v>87</v>
      </c>
      <c r="C566">
        <v>41</v>
      </c>
      <c r="D566">
        <v>39</v>
      </c>
      <c r="E566">
        <v>73</v>
      </c>
      <c r="F566">
        <f t="shared" si="173"/>
        <v>51</v>
      </c>
      <c r="H566">
        <v>39</v>
      </c>
      <c r="I566">
        <v>33</v>
      </c>
      <c r="J566">
        <v>122</v>
      </c>
      <c r="K566">
        <f t="shared" si="174"/>
        <v>64.666666666666671</v>
      </c>
    </row>
    <row r="567" spans="1:11" x14ac:dyDescent="0.3">
      <c r="B567" t="s">
        <v>88</v>
      </c>
      <c r="C567">
        <v>37</v>
      </c>
      <c r="D567">
        <v>35</v>
      </c>
      <c r="E567">
        <v>40</v>
      </c>
      <c r="F567">
        <f t="shared" si="173"/>
        <v>37.333333333333336</v>
      </c>
      <c r="H567">
        <v>31</v>
      </c>
      <c r="I567">
        <v>34</v>
      </c>
      <c r="J567">
        <v>39</v>
      </c>
      <c r="K567">
        <f t="shared" si="174"/>
        <v>34.666666666666664</v>
      </c>
    </row>
    <row r="568" spans="1:11" x14ac:dyDescent="0.3">
      <c r="B568" t="s">
        <v>89</v>
      </c>
      <c r="C568">
        <v>30</v>
      </c>
      <c r="D568">
        <v>33</v>
      </c>
      <c r="E568">
        <v>28</v>
      </c>
      <c r="F568">
        <f t="shared" si="173"/>
        <v>30.333333333333332</v>
      </c>
      <c r="H568">
        <v>29</v>
      </c>
      <c r="I568">
        <v>24</v>
      </c>
      <c r="J568">
        <v>36</v>
      </c>
      <c r="K568">
        <f t="shared" si="174"/>
        <v>29.666666666666668</v>
      </c>
    </row>
    <row r="569" spans="1:11" x14ac:dyDescent="0.3">
      <c r="D569" t="s">
        <v>92</v>
      </c>
      <c r="I569" t="s">
        <v>92</v>
      </c>
    </row>
    <row r="570" spans="1:11" x14ac:dyDescent="0.3">
      <c r="A570" t="s">
        <v>84</v>
      </c>
      <c r="B570" t="s">
        <v>85</v>
      </c>
      <c r="C570">
        <v>226</v>
      </c>
      <c r="D570">
        <v>228</v>
      </c>
      <c r="E570">
        <v>727</v>
      </c>
      <c r="F570">
        <f>AVERAGE(C570:E570)</f>
        <v>393.66666666666669</v>
      </c>
      <c r="H570">
        <v>219</v>
      </c>
      <c r="I570">
        <v>447</v>
      </c>
      <c r="J570">
        <v>69</v>
      </c>
      <c r="K570">
        <f>AVERAGE(H570:J570)</f>
        <v>245</v>
      </c>
    </row>
    <row r="571" spans="1:11" x14ac:dyDescent="0.3">
      <c r="B571" t="s">
        <v>86</v>
      </c>
      <c r="C571">
        <v>144</v>
      </c>
      <c r="D571">
        <v>152</v>
      </c>
      <c r="E571">
        <v>87</v>
      </c>
      <c r="F571">
        <f t="shared" ref="F571:F574" si="175">AVERAGE(C571:E571)</f>
        <v>127.66666666666667</v>
      </c>
      <c r="H571">
        <v>183</v>
      </c>
      <c r="I571">
        <v>112</v>
      </c>
      <c r="J571">
        <v>54</v>
      </c>
      <c r="K571">
        <f t="shared" ref="K571:K574" si="176">AVERAGE(H571:J571)</f>
        <v>116.33333333333333</v>
      </c>
    </row>
    <row r="572" spans="1:11" x14ac:dyDescent="0.3">
      <c r="B572" t="s">
        <v>87</v>
      </c>
      <c r="C572">
        <v>104</v>
      </c>
      <c r="D572">
        <v>45</v>
      </c>
      <c r="E572">
        <v>39</v>
      </c>
      <c r="F572">
        <f t="shared" si="175"/>
        <v>62.666666666666664</v>
      </c>
      <c r="H572">
        <v>111</v>
      </c>
      <c r="I572">
        <v>115</v>
      </c>
      <c r="J572">
        <v>39</v>
      </c>
      <c r="K572">
        <f t="shared" si="176"/>
        <v>88.333333333333329</v>
      </c>
    </row>
    <row r="573" spans="1:11" x14ac:dyDescent="0.3">
      <c r="B573" t="s">
        <v>88</v>
      </c>
      <c r="C573">
        <v>72</v>
      </c>
      <c r="D573">
        <v>32</v>
      </c>
      <c r="E573">
        <v>39</v>
      </c>
      <c r="F573">
        <f t="shared" si="175"/>
        <v>47.666666666666664</v>
      </c>
      <c r="H573">
        <v>47</v>
      </c>
      <c r="I573">
        <v>28</v>
      </c>
      <c r="J573">
        <v>36</v>
      </c>
      <c r="K573">
        <f t="shared" si="176"/>
        <v>37</v>
      </c>
    </row>
    <row r="574" spans="1:11" x14ac:dyDescent="0.3">
      <c r="B574" t="s">
        <v>89</v>
      </c>
      <c r="C574">
        <v>64</v>
      </c>
      <c r="D574">
        <v>43</v>
      </c>
      <c r="E574">
        <v>34</v>
      </c>
      <c r="F574">
        <f t="shared" si="175"/>
        <v>47</v>
      </c>
      <c r="H574">
        <v>37</v>
      </c>
      <c r="I574">
        <v>26</v>
      </c>
      <c r="J574">
        <v>36</v>
      </c>
      <c r="K574">
        <f t="shared" si="176"/>
        <v>33</v>
      </c>
    </row>
    <row r="575" spans="1:11" x14ac:dyDescent="0.3">
      <c r="D575" t="s">
        <v>93</v>
      </c>
      <c r="I575" t="s">
        <v>93</v>
      </c>
    </row>
    <row r="576" spans="1:11" x14ac:dyDescent="0.3">
      <c r="A576" t="s">
        <v>84</v>
      </c>
      <c r="B576" t="s">
        <v>85</v>
      </c>
      <c r="C576">
        <v>98</v>
      </c>
      <c r="D576">
        <v>98</v>
      </c>
      <c r="E576">
        <v>103</v>
      </c>
      <c r="F576">
        <f>AVERAGE(C576:E576)</f>
        <v>99.666666666666671</v>
      </c>
      <c r="H576">
        <v>182</v>
      </c>
      <c r="I576">
        <v>100</v>
      </c>
      <c r="J576">
        <v>66</v>
      </c>
      <c r="K576">
        <f>AVERAGE(H576:J576)</f>
        <v>116</v>
      </c>
    </row>
    <row r="577" spans="1:11" x14ac:dyDescent="0.3">
      <c r="B577" t="s">
        <v>86</v>
      </c>
      <c r="C577">
        <v>63</v>
      </c>
      <c r="D577">
        <v>53</v>
      </c>
      <c r="E577">
        <v>87</v>
      </c>
      <c r="F577">
        <f t="shared" ref="F577:F580" si="177">AVERAGE(C577:E577)</f>
        <v>67.666666666666671</v>
      </c>
      <c r="H577">
        <v>71</v>
      </c>
      <c r="I577">
        <v>70</v>
      </c>
      <c r="J577">
        <v>38</v>
      </c>
      <c r="K577">
        <f t="shared" ref="K577:K580" si="178">AVERAGE(H577:J577)</f>
        <v>59.666666666666664</v>
      </c>
    </row>
    <row r="578" spans="1:11" x14ac:dyDescent="0.3">
      <c r="B578" t="s">
        <v>87</v>
      </c>
      <c r="C578">
        <v>38</v>
      </c>
      <c r="D578">
        <v>43</v>
      </c>
      <c r="E578">
        <v>57</v>
      </c>
      <c r="F578">
        <f t="shared" si="177"/>
        <v>46</v>
      </c>
      <c r="H578">
        <v>45</v>
      </c>
      <c r="I578">
        <v>41</v>
      </c>
      <c r="J578">
        <v>36</v>
      </c>
      <c r="K578">
        <f t="shared" si="178"/>
        <v>40.666666666666664</v>
      </c>
    </row>
    <row r="579" spans="1:11" x14ac:dyDescent="0.3">
      <c r="B579" t="s">
        <v>88</v>
      </c>
      <c r="C579">
        <v>41</v>
      </c>
      <c r="D579">
        <v>41</v>
      </c>
      <c r="E579">
        <v>30</v>
      </c>
      <c r="F579">
        <f t="shared" si="177"/>
        <v>37.333333333333336</v>
      </c>
      <c r="H579">
        <v>37</v>
      </c>
      <c r="I579">
        <v>34</v>
      </c>
      <c r="J579">
        <v>25</v>
      </c>
      <c r="K579">
        <f t="shared" si="178"/>
        <v>32</v>
      </c>
    </row>
    <row r="580" spans="1:11" x14ac:dyDescent="0.3">
      <c r="B580" t="s">
        <v>89</v>
      </c>
      <c r="C580">
        <v>35</v>
      </c>
      <c r="D580">
        <v>25</v>
      </c>
      <c r="E580">
        <v>39</v>
      </c>
      <c r="F580">
        <f t="shared" si="177"/>
        <v>33</v>
      </c>
      <c r="H580">
        <v>31</v>
      </c>
      <c r="I580">
        <v>25</v>
      </c>
      <c r="J580">
        <v>33</v>
      </c>
      <c r="K580">
        <f t="shared" si="178"/>
        <v>29.666666666666668</v>
      </c>
    </row>
    <row r="581" spans="1:11" x14ac:dyDescent="0.3">
      <c r="D581" t="s">
        <v>94</v>
      </c>
      <c r="I581" t="s">
        <v>94</v>
      </c>
    </row>
    <row r="582" spans="1:11" x14ac:dyDescent="0.3">
      <c r="A582" t="s">
        <v>84</v>
      </c>
      <c r="B582" t="s">
        <v>85</v>
      </c>
      <c r="C582">
        <v>62</v>
      </c>
      <c r="D582">
        <v>28</v>
      </c>
      <c r="E582">
        <v>84</v>
      </c>
      <c r="F582">
        <f>AVERAGE(C582:E582)</f>
        <v>58</v>
      </c>
      <c r="H582">
        <v>30</v>
      </c>
      <c r="I582">
        <v>70</v>
      </c>
      <c r="J582">
        <v>62</v>
      </c>
      <c r="K582">
        <f>AVERAGE(H582:J582)</f>
        <v>54</v>
      </c>
    </row>
    <row r="583" spans="1:11" x14ac:dyDescent="0.3">
      <c r="B583" t="s">
        <v>86</v>
      </c>
      <c r="C583">
        <v>37</v>
      </c>
      <c r="D583">
        <v>40</v>
      </c>
      <c r="E583">
        <v>49</v>
      </c>
      <c r="F583">
        <f t="shared" ref="F583:F586" si="179">AVERAGE(C583:E583)</f>
        <v>42</v>
      </c>
      <c r="H583">
        <v>43</v>
      </c>
      <c r="I583">
        <v>25</v>
      </c>
      <c r="J583">
        <v>31</v>
      </c>
      <c r="K583">
        <f t="shared" ref="K583:K586" si="180">AVERAGE(H583:J583)</f>
        <v>33</v>
      </c>
    </row>
    <row r="584" spans="1:11" x14ac:dyDescent="0.3">
      <c r="B584" t="s">
        <v>87</v>
      </c>
      <c r="C584">
        <v>41</v>
      </c>
      <c r="D584">
        <v>34</v>
      </c>
      <c r="E584">
        <v>29</v>
      </c>
      <c r="F584">
        <f t="shared" si="179"/>
        <v>34.666666666666664</v>
      </c>
      <c r="H584">
        <v>24</v>
      </c>
      <c r="I584">
        <v>32</v>
      </c>
      <c r="J584">
        <v>31</v>
      </c>
      <c r="K584">
        <f t="shared" si="180"/>
        <v>29</v>
      </c>
    </row>
    <row r="585" spans="1:11" x14ac:dyDescent="0.3">
      <c r="B585" t="s">
        <v>88</v>
      </c>
      <c r="C585">
        <v>33</v>
      </c>
      <c r="D585">
        <v>35</v>
      </c>
      <c r="E585">
        <v>19</v>
      </c>
      <c r="F585">
        <f t="shared" si="179"/>
        <v>29</v>
      </c>
      <c r="H585">
        <v>37</v>
      </c>
      <c r="I585">
        <v>31</v>
      </c>
      <c r="J585">
        <v>20</v>
      </c>
      <c r="K585">
        <f t="shared" si="180"/>
        <v>29.333333333333332</v>
      </c>
    </row>
    <row r="586" spans="1:11" x14ac:dyDescent="0.3">
      <c r="B586" t="s">
        <v>89</v>
      </c>
      <c r="C586">
        <v>17</v>
      </c>
      <c r="D586">
        <v>30</v>
      </c>
      <c r="E586">
        <v>26</v>
      </c>
      <c r="F586">
        <f t="shared" si="179"/>
        <v>24.333333333333332</v>
      </c>
      <c r="H586">
        <v>30</v>
      </c>
      <c r="I586">
        <v>17</v>
      </c>
      <c r="J586">
        <v>23</v>
      </c>
      <c r="K586">
        <f t="shared" si="180"/>
        <v>23.333333333333332</v>
      </c>
    </row>
    <row r="587" spans="1:11" x14ac:dyDescent="0.3">
      <c r="D587" t="s">
        <v>95</v>
      </c>
      <c r="I587" t="s">
        <v>95</v>
      </c>
    </row>
    <row r="588" spans="1:11" x14ac:dyDescent="0.3">
      <c r="A588" t="s">
        <v>84</v>
      </c>
      <c r="B588" t="s">
        <v>85</v>
      </c>
      <c r="C588">
        <v>33</v>
      </c>
      <c r="D588">
        <v>25</v>
      </c>
      <c r="E588">
        <v>19</v>
      </c>
      <c r="F588">
        <f>AVERAGE(C588:E588)</f>
        <v>25.666666666666668</v>
      </c>
      <c r="H588">
        <v>30</v>
      </c>
      <c r="I588">
        <v>41</v>
      </c>
      <c r="J588">
        <v>31</v>
      </c>
      <c r="K588">
        <f>AVERAGE(H588:J588)</f>
        <v>34</v>
      </c>
    </row>
    <row r="589" spans="1:11" x14ac:dyDescent="0.3">
      <c r="B589" t="s">
        <v>86</v>
      </c>
      <c r="C589">
        <v>31</v>
      </c>
      <c r="D589">
        <v>40</v>
      </c>
      <c r="E589">
        <v>26</v>
      </c>
      <c r="F589">
        <f t="shared" ref="F589:F592" si="181">AVERAGE(C589:E589)</f>
        <v>32.333333333333336</v>
      </c>
      <c r="H589">
        <v>40</v>
      </c>
      <c r="I589">
        <v>20</v>
      </c>
      <c r="J589">
        <v>25</v>
      </c>
      <c r="K589">
        <f t="shared" ref="K589:K592" si="182">AVERAGE(H589:J589)</f>
        <v>28.333333333333332</v>
      </c>
    </row>
    <row r="590" spans="1:11" x14ac:dyDescent="0.3">
      <c r="B590" t="s">
        <v>87</v>
      </c>
      <c r="C590">
        <v>17</v>
      </c>
      <c r="D590">
        <v>34</v>
      </c>
      <c r="E590">
        <v>16</v>
      </c>
      <c r="F590">
        <f t="shared" si="181"/>
        <v>22.333333333333332</v>
      </c>
      <c r="H590">
        <v>37</v>
      </c>
      <c r="I590">
        <v>28</v>
      </c>
      <c r="J590">
        <v>20</v>
      </c>
      <c r="K590">
        <f t="shared" si="182"/>
        <v>28.333333333333332</v>
      </c>
    </row>
    <row r="591" spans="1:11" x14ac:dyDescent="0.3">
      <c r="B591" t="s">
        <v>88</v>
      </c>
      <c r="C591">
        <v>20</v>
      </c>
      <c r="D591">
        <v>25</v>
      </c>
      <c r="E591">
        <v>24</v>
      </c>
      <c r="F591">
        <f t="shared" si="181"/>
        <v>23</v>
      </c>
      <c r="H591">
        <v>20</v>
      </c>
      <c r="I591">
        <v>17</v>
      </c>
      <c r="J591">
        <v>23</v>
      </c>
      <c r="K591">
        <f t="shared" si="182"/>
        <v>20</v>
      </c>
    </row>
    <row r="592" spans="1:11" x14ac:dyDescent="0.3">
      <c r="B592" t="s">
        <v>89</v>
      </c>
      <c r="C592">
        <v>16</v>
      </c>
      <c r="D592">
        <v>22</v>
      </c>
      <c r="E592">
        <v>23</v>
      </c>
      <c r="F592">
        <f t="shared" si="181"/>
        <v>20.333333333333332</v>
      </c>
      <c r="H592">
        <v>30</v>
      </c>
      <c r="I592">
        <v>27</v>
      </c>
      <c r="J592">
        <v>19</v>
      </c>
      <c r="K592">
        <f t="shared" si="182"/>
        <v>25.333333333333332</v>
      </c>
    </row>
    <row r="593" spans="1:11" x14ac:dyDescent="0.3">
      <c r="D593" t="s">
        <v>96</v>
      </c>
      <c r="I593" t="s">
        <v>96</v>
      </c>
    </row>
    <row r="594" spans="1:11" x14ac:dyDescent="0.3">
      <c r="A594" t="s">
        <v>84</v>
      </c>
      <c r="B594" t="s">
        <v>85</v>
      </c>
      <c r="C594">
        <v>23</v>
      </c>
      <c r="D594">
        <v>21</v>
      </c>
      <c r="E594">
        <v>26</v>
      </c>
      <c r="F594">
        <f>AVERAGE(C594:E594)</f>
        <v>23.333333333333332</v>
      </c>
      <c r="H594">
        <v>18</v>
      </c>
      <c r="I594">
        <v>20</v>
      </c>
      <c r="J594">
        <v>20</v>
      </c>
      <c r="K594">
        <f>AVERAGE(H594:J594)</f>
        <v>19.333333333333332</v>
      </c>
    </row>
    <row r="595" spans="1:11" x14ac:dyDescent="0.3">
      <c r="B595" t="s">
        <v>86</v>
      </c>
      <c r="C595">
        <v>14</v>
      </c>
      <c r="D595">
        <v>14</v>
      </c>
      <c r="E595">
        <v>16</v>
      </c>
      <c r="F595">
        <f t="shared" ref="F595:F598" si="183">AVERAGE(C595:E595)</f>
        <v>14.666666666666666</v>
      </c>
      <c r="H595">
        <v>24</v>
      </c>
      <c r="I595">
        <v>28</v>
      </c>
      <c r="J595">
        <v>18</v>
      </c>
      <c r="K595">
        <f t="shared" ref="K595:K598" si="184">AVERAGE(H595:J595)</f>
        <v>23.333333333333332</v>
      </c>
    </row>
    <row r="596" spans="1:11" x14ac:dyDescent="0.3">
      <c r="B596" t="s">
        <v>87</v>
      </c>
      <c r="C596">
        <v>12</v>
      </c>
      <c r="D596">
        <v>19</v>
      </c>
      <c r="E596">
        <v>18</v>
      </c>
      <c r="F596">
        <f t="shared" si="183"/>
        <v>16.333333333333332</v>
      </c>
      <c r="H596">
        <v>14</v>
      </c>
      <c r="I596">
        <v>17</v>
      </c>
      <c r="J596">
        <v>9</v>
      </c>
      <c r="K596">
        <f t="shared" si="184"/>
        <v>13.333333333333334</v>
      </c>
    </row>
    <row r="597" spans="1:11" x14ac:dyDescent="0.3">
      <c r="B597" t="s">
        <v>88</v>
      </c>
      <c r="C597">
        <v>8</v>
      </c>
      <c r="D597">
        <v>19</v>
      </c>
      <c r="E597">
        <v>14</v>
      </c>
      <c r="F597">
        <f t="shared" si="183"/>
        <v>13.666666666666666</v>
      </c>
      <c r="H597">
        <v>16</v>
      </c>
      <c r="I597">
        <v>23</v>
      </c>
      <c r="J597">
        <v>13</v>
      </c>
      <c r="K597">
        <f t="shared" si="184"/>
        <v>17.333333333333332</v>
      </c>
    </row>
    <row r="598" spans="1:11" x14ac:dyDescent="0.3">
      <c r="B598" t="s">
        <v>89</v>
      </c>
      <c r="C598">
        <v>6</v>
      </c>
      <c r="D598">
        <v>15</v>
      </c>
      <c r="E598">
        <v>19</v>
      </c>
      <c r="F598">
        <f t="shared" si="183"/>
        <v>13.333333333333334</v>
      </c>
      <c r="H598">
        <v>15</v>
      </c>
      <c r="I598">
        <v>21</v>
      </c>
      <c r="J598">
        <v>11</v>
      </c>
      <c r="K598">
        <f t="shared" si="184"/>
        <v>15.666666666666666</v>
      </c>
    </row>
    <row r="599" spans="1:11" x14ac:dyDescent="0.3">
      <c r="D599" t="s">
        <v>97</v>
      </c>
      <c r="I599" t="s">
        <v>97</v>
      </c>
    </row>
    <row r="600" spans="1:11" x14ac:dyDescent="0.3">
      <c r="A600" t="s">
        <v>84</v>
      </c>
      <c r="B600" t="s">
        <v>85</v>
      </c>
      <c r="C600">
        <v>23</v>
      </c>
      <c r="D600">
        <v>18</v>
      </c>
      <c r="E600">
        <v>14</v>
      </c>
      <c r="F600">
        <f>AVERAGE(C600:E600)</f>
        <v>18.333333333333332</v>
      </c>
      <c r="H600">
        <v>18</v>
      </c>
      <c r="I600">
        <v>20</v>
      </c>
      <c r="J600">
        <v>18</v>
      </c>
      <c r="K600">
        <f>AVERAGE(H600:J600)</f>
        <v>18.666666666666668</v>
      </c>
    </row>
    <row r="601" spans="1:11" x14ac:dyDescent="0.3">
      <c r="B601" t="s">
        <v>86</v>
      </c>
      <c r="C601">
        <v>14</v>
      </c>
      <c r="D601">
        <v>14</v>
      </c>
      <c r="E601">
        <v>13</v>
      </c>
      <c r="F601">
        <f t="shared" ref="F601:F604" si="185">AVERAGE(C601:E601)</f>
        <v>13.666666666666666</v>
      </c>
      <c r="H601">
        <v>24</v>
      </c>
      <c r="I601">
        <v>17</v>
      </c>
      <c r="J601">
        <v>17</v>
      </c>
      <c r="K601">
        <f t="shared" ref="K601:K604" si="186">AVERAGE(H601:J601)</f>
        <v>19.333333333333332</v>
      </c>
    </row>
    <row r="602" spans="1:11" x14ac:dyDescent="0.3">
      <c r="B602" t="s">
        <v>87</v>
      </c>
      <c r="C602">
        <v>8</v>
      </c>
      <c r="D602">
        <v>19</v>
      </c>
      <c r="E602">
        <v>10</v>
      </c>
      <c r="F602">
        <f t="shared" si="185"/>
        <v>12.333333333333334</v>
      </c>
      <c r="H602">
        <v>14</v>
      </c>
      <c r="I602">
        <v>23</v>
      </c>
      <c r="J602">
        <v>9</v>
      </c>
      <c r="K602">
        <f t="shared" si="186"/>
        <v>15.333333333333334</v>
      </c>
    </row>
    <row r="603" spans="1:11" x14ac:dyDescent="0.3">
      <c r="B603" t="s">
        <v>88</v>
      </c>
      <c r="C603">
        <v>7</v>
      </c>
      <c r="D603">
        <v>14</v>
      </c>
      <c r="E603">
        <v>11</v>
      </c>
      <c r="F603">
        <f t="shared" si="185"/>
        <v>10.666666666666666</v>
      </c>
      <c r="H603">
        <v>16</v>
      </c>
      <c r="I603">
        <v>21</v>
      </c>
      <c r="J603">
        <v>6</v>
      </c>
      <c r="K603">
        <f t="shared" si="186"/>
        <v>14.333333333333334</v>
      </c>
    </row>
    <row r="604" spans="1:11" x14ac:dyDescent="0.3">
      <c r="B604" t="s">
        <v>89</v>
      </c>
      <c r="C604">
        <v>6</v>
      </c>
      <c r="D604">
        <v>14</v>
      </c>
      <c r="E604">
        <v>10</v>
      </c>
      <c r="F604">
        <f t="shared" si="185"/>
        <v>10</v>
      </c>
      <c r="H604">
        <v>15</v>
      </c>
      <c r="I604">
        <v>20</v>
      </c>
      <c r="J604">
        <v>6</v>
      </c>
      <c r="K604">
        <f t="shared" si="186"/>
        <v>13.666666666666666</v>
      </c>
    </row>
    <row r="605" spans="1:11" x14ac:dyDescent="0.3">
      <c r="D605" t="s">
        <v>98</v>
      </c>
      <c r="I605" t="s">
        <v>98</v>
      </c>
    </row>
    <row r="606" spans="1:11" x14ac:dyDescent="0.3">
      <c r="A606" t="s">
        <v>84</v>
      </c>
      <c r="B606" t="s">
        <v>85</v>
      </c>
      <c r="C606">
        <v>8</v>
      </c>
      <c r="D606">
        <v>18</v>
      </c>
      <c r="E606">
        <v>14</v>
      </c>
      <c r="F606">
        <f>AVERAGE(C606:E606)</f>
        <v>13.333333333333334</v>
      </c>
      <c r="H606">
        <v>12</v>
      </c>
      <c r="I606">
        <v>16</v>
      </c>
      <c r="J606">
        <v>8</v>
      </c>
      <c r="K606">
        <f>AVERAGE(H606:J606)</f>
        <v>12</v>
      </c>
    </row>
    <row r="607" spans="1:11" x14ac:dyDescent="0.3">
      <c r="B607" t="s">
        <v>86</v>
      </c>
      <c r="C607">
        <v>8</v>
      </c>
      <c r="D607">
        <v>14</v>
      </c>
      <c r="E607">
        <v>10</v>
      </c>
      <c r="F607">
        <f t="shared" ref="F607:F610" si="187">AVERAGE(C607:E607)</f>
        <v>10.666666666666666</v>
      </c>
      <c r="H607">
        <v>9</v>
      </c>
      <c r="I607">
        <v>10</v>
      </c>
      <c r="J607">
        <v>9</v>
      </c>
      <c r="K607">
        <f t="shared" ref="K607:K610" si="188">AVERAGE(H607:J607)</f>
        <v>9.3333333333333339</v>
      </c>
    </row>
    <row r="608" spans="1:11" x14ac:dyDescent="0.3">
      <c r="B608" t="s">
        <v>87</v>
      </c>
      <c r="C608">
        <v>6</v>
      </c>
      <c r="D608">
        <v>12</v>
      </c>
      <c r="E608">
        <v>6</v>
      </c>
      <c r="F608">
        <f t="shared" si="187"/>
        <v>8</v>
      </c>
      <c r="H608">
        <v>9</v>
      </c>
      <c r="I608">
        <v>9</v>
      </c>
      <c r="J608">
        <v>6</v>
      </c>
      <c r="K608">
        <f t="shared" si="188"/>
        <v>8</v>
      </c>
    </row>
    <row r="609" spans="1:11" x14ac:dyDescent="0.3">
      <c r="B609" t="s">
        <v>88</v>
      </c>
      <c r="C609">
        <v>1</v>
      </c>
      <c r="D609">
        <v>10</v>
      </c>
      <c r="E609">
        <v>8</v>
      </c>
      <c r="F609">
        <f t="shared" si="187"/>
        <v>6.333333333333333</v>
      </c>
      <c r="H609">
        <v>7</v>
      </c>
      <c r="I609">
        <v>6</v>
      </c>
      <c r="J609">
        <v>6</v>
      </c>
      <c r="K609">
        <f t="shared" si="188"/>
        <v>6.333333333333333</v>
      </c>
    </row>
    <row r="610" spans="1:11" x14ac:dyDescent="0.3">
      <c r="B610" t="s">
        <v>89</v>
      </c>
      <c r="C610">
        <v>1</v>
      </c>
      <c r="D610">
        <v>8</v>
      </c>
      <c r="E610">
        <v>6</v>
      </c>
      <c r="F610">
        <f t="shared" si="187"/>
        <v>5</v>
      </c>
      <c r="H610">
        <v>7</v>
      </c>
      <c r="I610">
        <v>6</v>
      </c>
      <c r="J610">
        <v>4</v>
      </c>
      <c r="K610">
        <f t="shared" si="188"/>
        <v>5.666666666666667</v>
      </c>
    </row>
    <row r="611" spans="1:11" x14ac:dyDescent="0.3">
      <c r="D611" t="s">
        <v>99</v>
      </c>
      <c r="I611" t="s">
        <v>99</v>
      </c>
    </row>
    <row r="612" spans="1:11" x14ac:dyDescent="0.3">
      <c r="A612" t="s">
        <v>84</v>
      </c>
      <c r="B612" t="s">
        <v>85</v>
      </c>
      <c r="C612">
        <v>6</v>
      </c>
      <c r="D612">
        <v>14</v>
      </c>
      <c r="E612">
        <v>14</v>
      </c>
      <c r="F612">
        <f>AVERAGE(C612:E612)</f>
        <v>11.333333333333334</v>
      </c>
      <c r="H612">
        <v>12</v>
      </c>
      <c r="I612">
        <v>15</v>
      </c>
      <c r="J612">
        <v>2</v>
      </c>
      <c r="K612">
        <f>AVERAGE(H612:J612)</f>
        <v>9.6666666666666661</v>
      </c>
    </row>
    <row r="613" spans="1:11" x14ac:dyDescent="0.3">
      <c r="B613" t="s">
        <v>86</v>
      </c>
      <c r="C613">
        <v>1</v>
      </c>
      <c r="D613">
        <v>11</v>
      </c>
      <c r="E613">
        <v>6</v>
      </c>
      <c r="F613">
        <f t="shared" ref="F613:F616" si="189">AVERAGE(C613:E613)</f>
        <v>6</v>
      </c>
      <c r="H613">
        <v>6</v>
      </c>
      <c r="I613">
        <v>6</v>
      </c>
      <c r="J613">
        <v>0</v>
      </c>
      <c r="K613">
        <f t="shared" ref="K613:K616" si="190">AVERAGE(H613:J613)</f>
        <v>4</v>
      </c>
    </row>
    <row r="614" spans="1:11" x14ac:dyDescent="0.3">
      <c r="B614" t="s">
        <v>87</v>
      </c>
      <c r="C614">
        <v>0</v>
      </c>
      <c r="D614">
        <v>10</v>
      </c>
      <c r="E614">
        <v>6</v>
      </c>
      <c r="F614">
        <f t="shared" si="189"/>
        <v>5.333333333333333</v>
      </c>
      <c r="H614">
        <v>6</v>
      </c>
      <c r="I614">
        <v>6</v>
      </c>
      <c r="J614">
        <v>0</v>
      </c>
      <c r="K614">
        <f t="shared" si="190"/>
        <v>4</v>
      </c>
    </row>
    <row r="615" spans="1:11" x14ac:dyDescent="0.3">
      <c r="B615" t="s">
        <v>88</v>
      </c>
      <c r="C615">
        <v>0</v>
      </c>
      <c r="D615">
        <v>2</v>
      </c>
      <c r="E615">
        <v>0</v>
      </c>
      <c r="F615">
        <f t="shared" si="189"/>
        <v>0.66666666666666663</v>
      </c>
      <c r="H615">
        <v>2</v>
      </c>
      <c r="I615">
        <v>2</v>
      </c>
      <c r="J615">
        <v>0</v>
      </c>
      <c r="K615">
        <f t="shared" si="190"/>
        <v>1.3333333333333333</v>
      </c>
    </row>
    <row r="616" spans="1:11" x14ac:dyDescent="0.3">
      <c r="B616" t="s">
        <v>89</v>
      </c>
      <c r="C616">
        <v>0</v>
      </c>
      <c r="D616">
        <v>0</v>
      </c>
      <c r="E616">
        <v>0</v>
      </c>
      <c r="F616">
        <f t="shared" si="189"/>
        <v>0</v>
      </c>
      <c r="H616">
        <v>2</v>
      </c>
      <c r="I616">
        <v>2</v>
      </c>
      <c r="J616">
        <v>0</v>
      </c>
      <c r="K616">
        <f t="shared" si="190"/>
        <v>1.3333333333333333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topLeftCell="AB1" workbookViewId="0">
      <selection activeCell="AK12" sqref="AK12"/>
    </sheetView>
  </sheetViews>
  <sheetFormatPr defaultRowHeight="14.4" x14ac:dyDescent="0.3"/>
  <cols>
    <col min="21" max="21" width="12.6640625" bestFit="1" customWidth="1"/>
    <col min="40" max="40" width="12" bestFit="1" customWidth="1"/>
    <col min="41" max="41" width="12.6640625" bestFit="1" customWidth="1"/>
    <col min="42" max="42" width="12" bestFit="1" customWidth="1"/>
    <col min="45" max="45" width="12" bestFit="1" customWidth="1"/>
    <col min="46" max="46" width="12.6640625" bestFit="1" customWidth="1"/>
    <col min="47" max="47" width="12" bestFit="1" customWidth="1"/>
  </cols>
  <sheetData>
    <row r="1" spans="1:61" x14ac:dyDescent="0.3">
      <c r="B1" t="s">
        <v>38</v>
      </c>
      <c r="F1" t="s">
        <v>39</v>
      </c>
      <c r="K1" t="s">
        <v>40</v>
      </c>
      <c r="L1" t="s">
        <v>55</v>
      </c>
      <c r="O1" t="s">
        <v>41</v>
      </c>
      <c r="T1" t="s">
        <v>40</v>
      </c>
      <c r="U1" t="s">
        <v>57</v>
      </c>
      <c r="Y1" t="s">
        <v>41</v>
      </c>
      <c r="Z1" t="s">
        <v>57</v>
      </c>
      <c r="AD1" t="s">
        <v>40</v>
      </c>
      <c r="AE1" t="s">
        <v>56</v>
      </c>
      <c r="AI1" t="s">
        <v>41</v>
      </c>
      <c r="AJ1" t="s">
        <v>56</v>
      </c>
      <c r="AN1" t="s">
        <v>38</v>
      </c>
      <c r="AO1" t="s">
        <v>61</v>
      </c>
      <c r="AS1" t="s">
        <v>39</v>
      </c>
      <c r="AT1" t="s">
        <v>61</v>
      </c>
      <c r="AX1" t="s">
        <v>38</v>
      </c>
      <c r="AY1" t="s">
        <v>60</v>
      </c>
      <c r="BC1" t="s">
        <v>39</v>
      </c>
      <c r="BD1" t="s">
        <v>60</v>
      </c>
      <c r="BH1" t="s">
        <v>58</v>
      </c>
    </row>
    <row r="2" spans="1:61" x14ac:dyDescent="0.3">
      <c r="B2" t="s">
        <v>2</v>
      </c>
      <c r="C2" t="s">
        <v>3</v>
      </c>
      <c r="D2" t="s">
        <v>45</v>
      </c>
      <c r="F2" t="s">
        <v>2</v>
      </c>
      <c r="G2" t="s">
        <v>3</v>
      </c>
      <c r="H2" t="s">
        <v>45</v>
      </c>
      <c r="K2" t="s">
        <v>2</v>
      </c>
      <c r="L2" t="s">
        <v>3</v>
      </c>
      <c r="M2" t="s">
        <v>45</v>
      </c>
      <c r="O2" t="s">
        <v>2</v>
      </c>
      <c r="P2" t="s">
        <v>3</v>
      </c>
      <c r="Q2" t="s">
        <v>45</v>
      </c>
      <c r="T2" t="s">
        <v>2</v>
      </c>
      <c r="U2" t="s">
        <v>3</v>
      </c>
      <c r="Y2" t="s">
        <v>2</v>
      </c>
      <c r="Z2" t="s">
        <v>3</v>
      </c>
      <c r="AD2" t="s">
        <v>2</v>
      </c>
      <c r="AE2" t="s">
        <v>3</v>
      </c>
      <c r="AF2" t="s">
        <v>45</v>
      </c>
      <c r="AI2" t="s">
        <v>2</v>
      </c>
      <c r="AJ2" t="s">
        <v>3</v>
      </c>
      <c r="AK2" t="s">
        <v>45</v>
      </c>
      <c r="AN2" t="s">
        <v>2</v>
      </c>
      <c r="AO2" t="s">
        <v>3</v>
      </c>
      <c r="AP2" t="s">
        <v>45</v>
      </c>
      <c r="AS2" t="s">
        <v>2</v>
      </c>
      <c r="AT2" t="s">
        <v>3</v>
      </c>
      <c r="AU2" t="s">
        <v>45</v>
      </c>
      <c r="AX2" t="s">
        <v>2</v>
      </c>
      <c r="AY2" t="s">
        <v>3</v>
      </c>
      <c r="AZ2" t="s">
        <v>45</v>
      </c>
      <c r="BC2" t="s">
        <v>2</v>
      </c>
      <c r="BD2" t="s">
        <v>3</v>
      </c>
      <c r="BE2" t="s">
        <v>45</v>
      </c>
      <c r="BH2" t="s">
        <v>2</v>
      </c>
      <c r="BI2" t="s">
        <v>3</v>
      </c>
    </row>
    <row r="3" spans="1:61" x14ac:dyDescent="0.3">
      <c r="A3" t="s">
        <v>30</v>
      </c>
      <c r="B3">
        <v>-389.39499999999998</v>
      </c>
      <c r="C3">
        <v>-8.0793700000000008</v>
      </c>
      <c r="D3">
        <f>B3-C3</f>
        <v>-381.31563</v>
      </c>
      <c r="F3">
        <v>-338.86099999999999</v>
      </c>
      <c r="G3">
        <v>-13.453099999999999</v>
      </c>
      <c r="H3">
        <f>F3-G3</f>
        <v>-325.40789999999998</v>
      </c>
      <c r="K3">
        <v>-2068.46</v>
      </c>
      <c r="L3">
        <v>-302.01499999999999</v>
      </c>
      <c r="M3">
        <f>K3-L3</f>
        <v>-1766.4450000000002</v>
      </c>
      <c r="O3">
        <v>-2511.87</v>
      </c>
      <c r="P3">
        <v>-10162.1</v>
      </c>
      <c r="Q3">
        <f>O3-P3</f>
        <v>7650.2300000000005</v>
      </c>
      <c r="T3">
        <v>-2.0377799999999999E-3</v>
      </c>
      <c r="U3">
        <v>-2.9753599999999999E-4</v>
      </c>
      <c r="Y3">
        <v>-2.4746099999999999E-3</v>
      </c>
      <c r="Z3">
        <v>-1.0011300000000001E-2</v>
      </c>
      <c r="AD3">
        <f t="shared" ref="AD3:AE10" si="0">T3*BH3*0.033</f>
        <v>-2.1926472044400001</v>
      </c>
      <c r="AE3">
        <f t="shared" si="0"/>
        <v>-0.32014814092800004</v>
      </c>
      <c r="AF3">
        <f>AD3-AE3</f>
        <v>-1.872499063512</v>
      </c>
      <c r="AI3">
        <f t="shared" ref="AI3:AJ10" si="1">Y3*BH3*0.033</f>
        <v>-2.6626754107800004</v>
      </c>
      <c r="AJ3">
        <f t="shared" si="1"/>
        <v>-10.7721387774</v>
      </c>
      <c r="AK3">
        <f>AI3-AJ3</f>
        <v>8.10946336662</v>
      </c>
      <c r="AN3">
        <v>-3.8360899999999998E-4</v>
      </c>
      <c r="AO3">
        <v>-7.9595299999999993E-6</v>
      </c>
      <c r="AP3">
        <f>AN3-AO3</f>
        <v>-3.7564947E-4</v>
      </c>
      <c r="AS3">
        <v>-3.8309299999999999E-4</v>
      </c>
      <c r="AT3">
        <v>-1.32536E-5</v>
      </c>
      <c r="AU3">
        <f>AS3-AT3</f>
        <v>-3.6983939999999998E-4</v>
      </c>
      <c r="AX3">
        <f>AN3*BH3*0.033</f>
        <v>-0.41276251678200004</v>
      </c>
      <c r="AY3">
        <f>AO3*BI3*0.033</f>
        <v>-8.564438360939999E-3</v>
      </c>
      <c r="AZ3">
        <f>AX3-AY3</f>
        <v>-0.40419807842106004</v>
      </c>
      <c r="BC3">
        <f>AS3*BH3*0.033</f>
        <v>-0.412207301814</v>
      </c>
      <c r="BD3">
        <f>AT3*BI3*0.033</f>
        <v>-1.42608470928E-2</v>
      </c>
      <c r="BE3">
        <f>BC3-BD3</f>
        <v>-0.39794645472119999</v>
      </c>
      <c r="BH3">
        <v>32606</v>
      </c>
      <c r="BI3">
        <v>32606</v>
      </c>
    </row>
    <row r="4" spans="1:61" x14ac:dyDescent="0.3">
      <c r="A4" t="s">
        <v>31</v>
      </c>
      <c r="B4">
        <v>-408.74</v>
      </c>
      <c r="C4">
        <v>-69.221500000000006</v>
      </c>
      <c r="D4">
        <f>B4-C4</f>
        <v>-339.51850000000002</v>
      </c>
      <c r="F4">
        <v>-412.37200000000001</v>
      </c>
      <c r="G4">
        <v>-113.32899999999999</v>
      </c>
      <c r="H4">
        <f t="shared" ref="H4:H11" si="2">F4-G4</f>
        <v>-299.04300000000001</v>
      </c>
      <c r="K4">
        <v>-2135.37</v>
      </c>
      <c r="L4">
        <v>-963.00699999999995</v>
      </c>
      <c r="M4">
        <f t="shared" ref="M4:M11" si="3">K4-L4</f>
        <v>-1172.3629999999998</v>
      </c>
      <c r="O4">
        <v>-2329.5100000000002</v>
      </c>
      <c r="P4">
        <v>-9349.51</v>
      </c>
      <c r="Q4">
        <f t="shared" ref="Q4:Q11" si="4">O4-P4</f>
        <v>7020</v>
      </c>
      <c r="T4">
        <v>-1.65789E-3</v>
      </c>
      <c r="U4">
        <v>-7.4767699999999998E-4</v>
      </c>
      <c r="Y4">
        <v>-1.8086199999999999E-3</v>
      </c>
      <c r="Z4">
        <v>-7.2589400000000002E-3</v>
      </c>
      <c r="AD4">
        <f t="shared" si="0"/>
        <v>-1.81457884179</v>
      </c>
      <c r="AE4">
        <f t="shared" si="0"/>
        <v>-0.81834070094699995</v>
      </c>
      <c r="AF4">
        <f t="shared" ref="AF4:AF10" si="5">AD4-AE4</f>
        <v>-0.996238140843</v>
      </c>
      <c r="AI4">
        <f t="shared" si="1"/>
        <v>-1.97955448482</v>
      </c>
      <c r="AJ4">
        <f t="shared" si="1"/>
        <v>-7.9449896783400007</v>
      </c>
      <c r="AK4">
        <f t="shared" ref="AK4:AK10" si="6">AI4-AJ4</f>
        <v>5.9654351935200012</v>
      </c>
      <c r="AN4">
        <v>-3.1734500000000002E-4</v>
      </c>
      <c r="AO4">
        <v>-5.3743399999999998E-5</v>
      </c>
      <c r="AP4">
        <f t="shared" ref="AP4:AP11" si="7">AN4-AO4</f>
        <v>-2.6360160000000001E-4</v>
      </c>
      <c r="AS4">
        <v>-3.2016400000000001E-4</v>
      </c>
      <c r="AT4">
        <v>-8.7988399999999999E-5</v>
      </c>
      <c r="AU4">
        <f t="shared" ref="AU4:AU11" si="8">AS4-AT4</f>
        <v>-2.3217560000000001E-4</v>
      </c>
      <c r="AX4">
        <f t="shared" ref="AX4:AX10" si="9">AN4*BH4*0.033</f>
        <v>-0.34733759329500002</v>
      </c>
      <c r="AY4">
        <f t="shared" ref="AY4:AY10" si="10">AO4*BI4*0.033</f>
        <v>-5.8822742477399999E-2</v>
      </c>
      <c r="AZ4">
        <f t="shared" ref="AZ4:AZ11" si="11">AX4-AY4</f>
        <v>-0.28851485081760003</v>
      </c>
      <c r="BC4">
        <f t="shared" ref="BC4:BC10" si="12">AS4*BH4*0.033</f>
        <v>-0.35042301980400004</v>
      </c>
      <c r="BD4">
        <f t="shared" ref="BD4:BD10" si="13">AT4*BI4*0.033</f>
        <v>-9.6304271672400008E-2</v>
      </c>
      <c r="BE4">
        <f t="shared" ref="BE4:BE11" si="14">BC4-BD4</f>
        <v>-0.25411874813160001</v>
      </c>
      <c r="BH4">
        <v>33167</v>
      </c>
      <c r="BI4">
        <v>33167</v>
      </c>
    </row>
    <row r="5" spans="1:61" x14ac:dyDescent="0.3">
      <c r="A5" t="s">
        <v>32</v>
      </c>
      <c r="B5">
        <v>-454.209</v>
      </c>
      <c r="C5">
        <v>-114.32899999999999</v>
      </c>
      <c r="D5">
        <f t="shared" ref="D5:D10" si="15">B5-C5</f>
        <v>-339.88</v>
      </c>
      <c r="F5">
        <v>-446.86399999999998</v>
      </c>
      <c r="G5">
        <v>-152.267</v>
      </c>
      <c r="H5">
        <f t="shared" si="2"/>
        <v>-294.59699999999998</v>
      </c>
      <c r="K5">
        <v>-2323.02</v>
      </c>
      <c r="L5">
        <v>-832.76499999999999</v>
      </c>
      <c r="M5">
        <f t="shared" si="3"/>
        <v>-1490.2550000000001</v>
      </c>
      <c r="O5">
        <v>-2692.23</v>
      </c>
      <c r="P5">
        <v>-9509.33</v>
      </c>
      <c r="Q5">
        <f t="shared" si="4"/>
        <v>6817.1</v>
      </c>
      <c r="T5">
        <v>-1.6909E-3</v>
      </c>
      <c r="U5">
        <v>-6.0616000000000001E-4</v>
      </c>
      <c r="Y5">
        <v>-1.9596499999999998E-3</v>
      </c>
      <c r="Z5">
        <v>-6.92174E-3</v>
      </c>
      <c r="AD5">
        <f t="shared" si="0"/>
        <v>-2.0172149547</v>
      </c>
      <c r="AE5">
        <f t="shared" si="0"/>
        <v>-0.72313857528000003</v>
      </c>
      <c r="AF5">
        <f t="shared" si="5"/>
        <v>-1.2940763794199999</v>
      </c>
      <c r="AI5">
        <f t="shared" si="1"/>
        <v>-2.3378291359500003</v>
      </c>
      <c r="AJ5">
        <f t="shared" si="1"/>
        <v>-8.257518150420001</v>
      </c>
      <c r="AK5">
        <f t="shared" si="6"/>
        <v>5.9196890144700003</v>
      </c>
      <c r="AN5">
        <v>-3.3061400000000002E-4</v>
      </c>
      <c r="AO5">
        <v>-8.3219099999999997E-5</v>
      </c>
      <c r="AP5">
        <f t="shared" si="7"/>
        <v>-2.4739490000000005E-4</v>
      </c>
      <c r="AS5">
        <v>-3.2526700000000001E-4</v>
      </c>
      <c r="AT5">
        <v>-1.10834E-4</v>
      </c>
      <c r="AU5">
        <f t="shared" si="8"/>
        <v>-2.1443300000000001E-4</v>
      </c>
      <c r="AX5">
        <f t="shared" si="9"/>
        <v>-0.39441688156200005</v>
      </c>
      <c r="AY5">
        <f t="shared" si="10"/>
        <v>-9.927897157530001E-2</v>
      </c>
      <c r="AZ5">
        <f t="shared" si="11"/>
        <v>-0.29513790998670003</v>
      </c>
      <c r="BC5">
        <f t="shared" si="12"/>
        <v>-0.38803800146100004</v>
      </c>
      <c r="BD5">
        <f t="shared" si="13"/>
        <v>-0.13222307782199999</v>
      </c>
      <c r="BE5">
        <f t="shared" si="14"/>
        <v>-0.25581492363900005</v>
      </c>
      <c r="BH5">
        <v>36151</v>
      </c>
      <c r="BI5">
        <v>36151</v>
      </c>
    </row>
    <row r="6" spans="1:61" x14ac:dyDescent="0.3">
      <c r="A6" t="s">
        <v>33</v>
      </c>
      <c r="B6">
        <v>-176.44399999999999</v>
      </c>
      <c r="C6">
        <v>-22.655999999999999</v>
      </c>
      <c r="D6">
        <f t="shared" si="15"/>
        <v>-153.78799999999998</v>
      </c>
      <c r="F6">
        <v>-187.52699999999999</v>
      </c>
      <c r="G6">
        <v>-29.524899999999999</v>
      </c>
      <c r="H6">
        <f t="shared" si="2"/>
        <v>-158.00209999999998</v>
      </c>
      <c r="K6">
        <v>-917.07799999999997</v>
      </c>
      <c r="L6">
        <v>-182.316</v>
      </c>
      <c r="M6">
        <f t="shared" si="3"/>
        <v>-734.76199999999994</v>
      </c>
      <c r="O6">
        <v>-1399.31</v>
      </c>
      <c r="P6">
        <v>-5243.01</v>
      </c>
      <c r="Q6">
        <f t="shared" si="4"/>
        <v>3843.7000000000003</v>
      </c>
      <c r="T6">
        <v>-1.78392E-3</v>
      </c>
      <c r="U6">
        <v>-3.5464399999999999E-4</v>
      </c>
      <c r="Y6">
        <v>-2.7219700000000002E-3</v>
      </c>
      <c r="Z6">
        <v>-1.0198799999999999E-2</v>
      </c>
      <c r="AD6">
        <f t="shared" si="0"/>
        <v>-0.6916561106400001</v>
      </c>
      <c r="AE6">
        <f t="shared" si="0"/>
        <v>-0.13750150774799999</v>
      </c>
      <c r="AF6">
        <f t="shared" si="5"/>
        <v>-0.55415460289200014</v>
      </c>
      <c r="AI6">
        <f t="shared" si="1"/>
        <v>-1.0553540424900001</v>
      </c>
      <c r="AJ6">
        <f t="shared" si="1"/>
        <v>-3.9542481396000002</v>
      </c>
      <c r="AK6">
        <f t="shared" si="6"/>
        <v>2.8988940971100003</v>
      </c>
      <c r="AN6">
        <v>-3.42639E-4</v>
      </c>
      <c r="AO6">
        <v>-4.4070999999999999E-5</v>
      </c>
      <c r="AP6">
        <f t="shared" si="7"/>
        <v>-2.9856799999999998E-4</v>
      </c>
      <c r="AS6">
        <v>-3.64781E-4</v>
      </c>
      <c r="AT6">
        <v>-5.7432400000000003E-5</v>
      </c>
      <c r="AU6">
        <f t="shared" si="8"/>
        <v>-3.0734860000000003E-4</v>
      </c>
      <c r="AX6">
        <f t="shared" si="9"/>
        <v>-0.13284696516300001</v>
      </c>
      <c r="AY6">
        <f t="shared" si="10"/>
        <v>-1.7087075907000003E-2</v>
      </c>
      <c r="AZ6">
        <f t="shared" si="11"/>
        <v>-0.115759889256</v>
      </c>
      <c r="BC6">
        <f t="shared" si="12"/>
        <v>-0.14143179497700001</v>
      </c>
      <c r="BD6">
        <f t="shared" si="13"/>
        <v>-2.2267517830800002E-2</v>
      </c>
      <c r="BE6">
        <f t="shared" si="14"/>
        <v>-0.11916427714620001</v>
      </c>
      <c r="BH6">
        <v>11749</v>
      </c>
      <c r="BI6">
        <v>11749</v>
      </c>
    </row>
    <row r="7" spans="1:61" x14ac:dyDescent="0.3">
      <c r="A7" t="s">
        <v>34</v>
      </c>
      <c r="B7">
        <v>-355.52100000000002</v>
      </c>
      <c r="C7">
        <v>-12.4413</v>
      </c>
      <c r="D7">
        <f t="shared" si="15"/>
        <v>-343.0797</v>
      </c>
      <c r="F7">
        <v>-397.22500000000002</v>
      </c>
      <c r="G7">
        <v>-35.581200000000003</v>
      </c>
      <c r="H7">
        <f t="shared" si="2"/>
        <v>-361.6438</v>
      </c>
      <c r="K7">
        <v>-1882.54</v>
      </c>
      <c r="L7">
        <v>-40.460099999999997</v>
      </c>
      <c r="M7">
        <f t="shared" si="3"/>
        <v>-1842.0799</v>
      </c>
      <c r="O7">
        <v>-2404.75</v>
      </c>
      <c r="P7">
        <v>-10030.1</v>
      </c>
      <c r="Q7">
        <f t="shared" si="4"/>
        <v>7625.35</v>
      </c>
      <c r="T7">
        <v>-1.65135E-3</v>
      </c>
      <c r="U7">
        <v>-3.5491299999999997E-5</v>
      </c>
      <c r="Y7">
        <v>-2.1094299999999998E-3</v>
      </c>
      <c r="Z7">
        <v>-8.7982900000000003E-3</v>
      </c>
      <c r="AD7">
        <f t="shared" si="0"/>
        <v>-1.7910723748500001</v>
      </c>
      <c r="AE7">
        <f t="shared" si="0"/>
        <v>-3.84942543843E-2</v>
      </c>
      <c r="AF7">
        <f t="shared" si="5"/>
        <v>-1.7525781204657001</v>
      </c>
      <c r="AI7">
        <f t="shared" si="1"/>
        <v>-2.2879109817299996</v>
      </c>
      <c r="AJ7">
        <f t="shared" si="1"/>
        <v>-9.542722115190001</v>
      </c>
      <c r="AK7">
        <f t="shared" si="6"/>
        <v>7.2548111334600014</v>
      </c>
      <c r="AN7">
        <v>-3.1186000000000001E-4</v>
      </c>
      <c r="AO7">
        <v>-1.09134E-5</v>
      </c>
      <c r="AP7">
        <f t="shared" si="7"/>
        <v>-3.009466E-4</v>
      </c>
      <c r="AS7">
        <v>-3.4844299999999998E-4</v>
      </c>
      <c r="AT7">
        <v>-3.1211599999999998E-5</v>
      </c>
      <c r="AU7">
        <f t="shared" si="8"/>
        <v>-3.1723139999999999E-4</v>
      </c>
      <c r="AX7">
        <f t="shared" si="9"/>
        <v>-0.33824678646</v>
      </c>
      <c r="AY7">
        <f t="shared" si="10"/>
        <v>-1.1836793687400001E-2</v>
      </c>
      <c r="AZ7">
        <f t="shared" si="11"/>
        <v>-0.32640999277260002</v>
      </c>
      <c r="BC7">
        <f t="shared" si="12"/>
        <v>-0.377925110673</v>
      </c>
      <c r="BD7">
        <f t="shared" si="13"/>
        <v>-3.38524446876E-2</v>
      </c>
      <c r="BE7">
        <f t="shared" si="14"/>
        <v>-0.34407266598539998</v>
      </c>
      <c r="BH7">
        <v>32867</v>
      </c>
      <c r="BI7">
        <v>32867</v>
      </c>
    </row>
    <row r="8" spans="1:61" x14ac:dyDescent="0.3">
      <c r="A8" t="s">
        <v>35</v>
      </c>
      <c r="B8">
        <v>-367.15499999999997</v>
      </c>
      <c r="C8">
        <v>-87.165999999999997</v>
      </c>
      <c r="D8">
        <f t="shared" si="15"/>
        <v>-279.98899999999998</v>
      </c>
      <c r="F8">
        <v>-381.94499999999999</v>
      </c>
      <c r="G8">
        <v>-150.90799999999999</v>
      </c>
      <c r="H8">
        <f t="shared" si="2"/>
        <v>-231.03700000000001</v>
      </c>
      <c r="K8">
        <v>-2084.96</v>
      </c>
      <c r="L8">
        <v>-665.44200000000001</v>
      </c>
      <c r="M8">
        <f t="shared" si="3"/>
        <v>-1419.518</v>
      </c>
      <c r="O8">
        <v>-2018.46</v>
      </c>
      <c r="P8">
        <v>-9278.94</v>
      </c>
      <c r="Q8">
        <f t="shared" si="4"/>
        <v>7260.4800000000005</v>
      </c>
      <c r="T8">
        <v>-2.2712000000000001E-3</v>
      </c>
      <c r="U8">
        <v>-7.2488299999999995E-4</v>
      </c>
      <c r="Y8">
        <v>-2.1987600000000001E-3</v>
      </c>
      <c r="Z8">
        <v>-1.01078E-2</v>
      </c>
      <c r="AD8">
        <f t="shared" si="0"/>
        <v>-2.4321145200000003</v>
      </c>
      <c r="AE8">
        <f t="shared" si="0"/>
        <v>-0.77624096055000003</v>
      </c>
      <c r="AF8">
        <f t="shared" si="5"/>
        <v>-1.6558735594500003</v>
      </c>
      <c r="AI8">
        <f t="shared" si="1"/>
        <v>-2.354542146</v>
      </c>
      <c r="AJ8">
        <f t="shared" si="1"/>
        <v>-10.82393763</v>
      </c>
      <c r="AK8">
        <f t="shared" si="6"/>
        <v>8.4693954839999996</v>
      </c>
      <c r="AN8">
        <v>-3.9995100000000001E-4</v>
      </c>
      <c r="AO8">
        <v>-9.4952100000000002E-5</v>
      </c>
      <c r="AP8">
        <f t="shared" si="7"/>
        <v>-3.0499889999999999E-4</v>
      </c>
      <c r="AS8">
        <v>-4.1606299999999999E-4</v>
      </c>
      <c r="AT8">
        <v>-1.6438799999999999E-5</v>
      </c>
      <c r="AU8">
        <f t="shared" si="8"/>
        <v>-3.9962419999999997E-4</v>
      </c>
      <c r="AX8">
        <f t="shared" si="9"/>
        <v>-0.42828752835</v>
      </c>
      <c r="AY8">
        <f t="shared" si="10"/>
        <v>-0.10167945628500001</v>
      </c>
      <c r="AZ8">
        <f t="shared" si="11"/>
        <v>-0.32660807206499998</v>
      </c>
      <c r="BC8">
        <f t="shared" si="12"/>
        <v>-0.44554106355</v>
      </c>
      <c r="BD8">
        <f t="shared" si="13"/>
        <v>-1.7603488979999998E-2</v>
      </c>
      <c r="BE8">
        <f t="shared" si="14"/>
        <v>-0.42793757457000003</v>
      </c>
      <c r="BH8">
        <v>32450</v>
      </c>
      <c r="BI8">
        <v>32450</v>
      </c>
    </row>
    <row r="9" spans="1:61" x14ac:dyDescent="0.3">
      <c r="A9" t="s">
        <v>36</v>
      </c>
      <c r="B9">
        <v>-448.18</v>
      </c>
      <c r="C9">
        <v>-71.261600000000001</v>
      </c>
      <c r="D9">
        <f t="shared" si="15"/>
        <v>-376.91840000000002</v>
      </c>
      <c r="F9">
        <v>-437.315</v>
      </c>
      <c r="G9">
        <v>-94.380799999999994</v>
      </c>
      <c r="H9">
        <f t="shared" si="2"/>
        <v>-342.93420000000003</v>
      </c>
      <c r="K9">
        <v>-2389.79</v>
      </c>
      <c r="L9">
        <v>-713.84500000000003</v>
      </c>
      <c r="M9">
        <f t="shared" si="3"/>
        <v>-1675.9449999999999</v>
      </c>
      <c r="O9">
        <v>-2386.2800000000002</v>
      </c>
      <c r="P9">
        <v>-10646.6</v>
      </c>
      <c r="Q9">
        <f t="shared" si="4"/>
        <v>8260.32</v>
      </c>
      <c r="T9">
        <v>-1.9E-3</v>
      </c>
      <c r="U9">
        <v>-5.6651100000000001E-4</v>
      </c>
      <c r="Y9">
        <v>-1.89E-3</v>
      </c>
      <c r="Z9">
        <v>-8.4492400000000002E-3</v>
      </c>
      <c r="AD9">
        <f t="shared" si="0"/>
        <v>-2.2915595999999998</v>
      </c>
      <c r="AE9">
        <f t="shared" si="0"/>
        <v>-0.68325985292400004</v>
      </c>
      <c r="AF9">
        <f t="shared" si="5"/>
        <v>-1.6082997470759999</v>
      </c>
      <c r="AI9">
        <f t="shared" si="1"/>
        <v>-2.2794987600000001</v>
      </c>
      <c r="AJ9">
        <f t="shared" si="1"/>
        <v>-10.19049317616</v>
      </c>
      <c r="AK9">
        <f t="shared" si="6"/>
        <v>7.9109944161600003</v>
      </c>
      <c r="AN9">
        <v>-3.5567800000000001E-4</v>
      </c>
      <c r="AO9">
        <v>-5.65536E-5</v>
      </c>
      <c r="AP9">
        <f t="shared" si="7"/>
        <v>-2.9912440000000003E-4</v>
      </c>
      <c r="AS9">
        <v>-3.4705599999999999E-4</v>
      </c>
      <c r="AT9">
        <v>-7.49011E-5</v>
      </c>
      <c r="AU9">
        <f t="shared" si="8"/>
        <v>-2.7215490000000002E-4</v>
      </c>
      <c r="AX9">
        <f t="shared" si="9"/>
        <v>-0.42897754495200002</v>
      </c>
      <c r="AY9">
        <f t="shared" si="10"/>
        <v>-6.8208392102400012E-2</v>
      </c>
      <c r="AZ9">
        <f t="shared" si="11"/>
        <v>-0.36076915284959998</v>
      </c>
      <c r="BC9">
        <f t="shared" si="12"/>
        <v>-0.418578688704</v>
      </c>
      <c r="BD9">
        <f t="shared" si="13"/>
        <v>-9.0337018292399998E-2</v>
      </c>
      <c r="BE9">
        <f t="shared" si="14"/>
        <v>-0.32824167041160002</v>
      </c>
      <c r="BH9">
        <v>36548</v>
      </c>
      <c r="BI9">
        <v>36548</v>
      </c>
    </row>
    <row r="10" spans="1:61" x14ac:dyDescent="0.3">
      <c r="A10" t="s">
        <v>37</v>
      </c>
      <c r="B10">
        <v>-317.577</v>
      </c>
      <c r="C10">
        <v>-31.9542</v>
      </c>
      <c r="D10">
        <f t="shared" si="15"/>
        <v>-285.62279999999998</v>
      </c>
      <c r="F10">
        <v>-362.74200000000002</v>
      </c>
      <c r="G10">
        <v>-44.823300000000003</v>
      </c>
      <c r="H10">
        <f t="shared" si="2"/>
        <v>-317.9187</v>
      </c>
      <c r="K10">
        <v>-1907.32</v>
      </c>
      <c r="L10">
        <v>-366.40899999999999</v>
      </c>
      <c r="M10">
        <f t="shared" si="3"/>
        <v>-1540.9110000000001</v>
      </c>
      <c r="O10">
        <v>-1972.69</v>
      </c>
      <c r="P10">
        <v>-9732.52</v>
      </c>
      <c r="Q10">
        <f t="shared" si="4"/>
        <v>7759.83</v>
      </c>
      <c r="T10">
        <v>-1.76564E-3</v>
      </c>
      <c r="U10">
        <v>-3.3919100000000003E-4</v>
      </c>
      <c r="Y10">
        <v>-1.8261499999999999E-3</v>
      </c>
      <c r="Z10">
        <v>-9.0095399999999999E-3</v>
      </c>
      <c r="AD10">
        <f>T10*BH10*0.033</f>
        <v>-1.8919591825200002</v>
      </c>
      <c r="AE10">
        <f t="shared" si="0"/>
        <v>-0.36345774171300005</v>
      </c>
      <c r="AF10">
        <f t="shared" si="5"/>
        <v>-1.5285014408070001</v>
      </c>
      <c r="AI10">
        <f t="shared" si="1"/>
        <v>-1.95679824945</v>
      </c>
      <c r="AJ10">
        <f t="shared" si="1"/>
        <v>-9.6541095202200005</v>
      </c>
      <c r="AK10">
        <f t="shared" si="6"/>
        <v>7.6973112707700002</v>
      </c>
      <c r="AN10">
        <v>-2.9398500000000003E-4</v>
      </c>
      <c r="AO10">
        <v>-2.9580399999999999E-5</v>
      </c>
      <c r="AP10">
        <f t="shared" si="7"/>
        <v>-2.6440460000000003E-4</v>
      </c>
      <c r="AS10">
        <v>-3.3579600000000002E-4</v>
      </c>
      <c r="AT10">
        <v>-4.1493599999999999E-5</v>
      </c>
      <c r="AU10">
        <f t="shared" si="8"/>
        <v>-2.943024E-4</v>
      </c>
      <c r="AX10">
        <f t="shared" si="9"/>
        <v>-0.31501756885500004</v>
      </c>
      <c r="AY10">
        <f t="shared" si="10"/>
        <v>-3.1696670557200005E-2</v>
      </c>
      <c r="AZ10">
        <f t="shared" si="11"/>
        <v>-0.28332089829780005</v>
      </c>
      <c r="BC10">
        <f t="shared" si="12"/>
        <v>-0.35981985322800003</v>
      </c>
      <c r="BD10">
        <f t="shared" si="13"/>
        <v>-4.4462176624800002E-2</v>
      </c>
      <c r="BE10">
        <f t="shared" si="14"/>
        <v>-0.31535767660320002</v>
      </c>
      <c r="BH10">
        <v>32471</v>
      </c>
      <c r="BI10">
        <v>32471</v>
      </c>
    </row>
    <row r="11" spans="1:61" x14ac:dyDescent="0.3">
      <c r="A11" t="s">
        <v>19</v>
      </c>
      <c r="B11">
        <f>AVERAGE(B3:B10)</f>
        <v>-364.65262499999994</v>
      </c>
      <c r="C11">
        <f>AVERAGE(C3:C10)</f>
        <v>-52.13862125</v>
      </c>
      <c r="D11">
        <f>B11-C11</f>
        <v>-312.51400374999992</v>
      </c>
      <c r="F11">
        <f>AVERAGE(F3:F10)</f>
        <v>-370.60637500000007</v>
      </c>
      <c r="G11">
        <f>AVERAGE(G3:G10)</f>
        <v>-79.283412499999997</v>
      </c>
      <c r="H11">
        <f t="shared" si="2"/>
        <v>-291.32296250000007</v>
      </c>
      <c r="K11">
        <f>AVERAGE(K3:K10)</f>
        <v>-1963.5672500000001</v>
      </c>
      <c r="L11">
        <f>AVERAGE(L3:L10)</f>
        <v>-508.28238749999997</v>
      </c>
      <c r="M11">
        <f t="shared" si="3"/>
        <v>-1455.2848625000001</v>
      </c>
      <c r="O11">
        <f>AVERAGE(O3:O10)</f>
        <v>-2214.3875000000003</v>
      </c>
      <c r="P11">
        <f>AVERAGE(P3:P10)</f>
        <v>-9244.0137500000001</v>
      </c>
      <c r="Q11">
        <f t="shared" si="4"/>
        <v>7029.6262499999993</v>
      </c>
      <c r="AC11" t="s">
        <v>19</v>
      </c>
      <c r="AD11">
        <f>AVERAGE(AD3:AD10)</f>
        <v>-1.8903503486175002</v>
      </c>
      <c r="AE11">
        <f>AVERAGE(AE3:AE10)</f>
        <v>-0.48257271680928748</v>
      </c>
      <c r="AF11">
        <f>AD11-AE11</f>
        <v>-1.4077776318082127</v>
      </c>
      <c r="AI11">
        <f>AVERAGE(AI3:AI10)</f>
        <v>-2.1142704014025</v>
      </c>
      <c r="AJ11">
        <f>AVERAGE(AJ3:AJ10)</f>
        <v>-8.8925196484162523</v>
      </c>
      <c r="AK11">
        <f>AI11-AJ11</f>
        <v>6.7782492470137523</v>
      </c>
      <c r="AN11">
        <f>AVERAGE(AN3:AN10)</f>
        <v>-3.4196012500000003E-4</v>
      </c>
      <c r="AO11">
        <f>AVERAGE(AO3:AO10)</f>
        <v>-4.7624066249999996E-5</v>
      </c>
      <c r="AP11">
        <f t="shared" si="7"/>
        <v>-2.9433605875000006E-4</v>
      </c>
      <c r="AS11">
        <f>AVERAGE(AS3:AS10)</f>
        <v>-3.5508287500000003E-4</v>
      </c>
      <c r="AT11">
        <f>AVERAGE(AT3:AT10)</f>
        <v>-5.4194187500000006E-5</v>
      </c>
      <c r="AU11">
        <f t="shared" si="8"/>
        <v>-3.0088868750000004E-4</v>
      </c>
      <c r="AX11">
        <f>AVERAGE(AX3:AX10)</f>
        <v>-0.34973667317737506</v>
      </c>
      <c r="AY11">
        <f>AVERAGE(AY3:AY10)</f>
        <v>-4.9646817619080012E-2</v>
      </c>
      <c r="AZ11">
        <f t="shared" si="11"/>
        <v>-0.30008985555829504</v>
      </c>
      <c r="BC11">
        <f>AVERAGE(BC3:BC10)</f>
        <v>-0.36174560427637503</v>
      </c>
      <c r="BD11">
        <f>AVERAGE(BD3:BD10)</f>
        <v>-5.6413855375350007E-2</v>
      </c>
      <c r="BE11">
        <f t="shared" si="14"/>
        <v>-0.30533174890102505</v>
      </c>
    </row>
    <row r="12" spans="1:61" x14ac:dyDescent="0.3">
      <c r="B12">
        <f>_xlfn.STDEV.S(B3:B10)</f>
        <v>88.866913240189191</v>
      </c>
      <c r="C12">
        <f t="shared" ref="C12:D12" si="16">_xlfn.STDEV.S(C3:C10)</f>
        <v>38.814217361921258</v>
      </c>
      <c r="D12">
        <f t="shared" si="16"/>
        <v>73.939115263067933</v>
      </c>
      <c r="F12">
        <f>_xlfn.STDEV.S(F3:F10)</f>
        <v>82.318565727365879</v>
      </c>
      <c r="G12">
        <f t="shared" ref="G12:H12" si="17">_xlfn.STDEV.S(G3:G10)</f>
        <v>55.742572929274921</v>
      </c>
      <c r="H12">
        <f t="shared" si="17"/>
        <v>66.501368614679919</v>
      </c>
      <c r="K12">
        <f>_xlfn.STDEV.S(K3:K10)</f>
        <v>458.41277476956105</v>
      </c>
      <c r="L12">
        <f t="shared" ref="L12:M12" si="18">_xlfn.STDEV.S(L3:L10)</f>
        <v>330.97359458236645</v>
      </c>
      <c r="M12">
        <f t="shared" si="18"/>
        <v>359.39511057645905</v>
      </c>
      <c r="O12">
        <f>_xlfn.STDEV.S(O3:O10)</f>
        <v>406.55767353124907</v>
      </c>
      <c r="P12">
        <f t="shared" ref="P12:Q12" si="19">_xlfn.STDEV.S(P3:P10)</f>
        <v>1680.0286358778656</v>
      </c>
      <c r="Q12">
        <f t="shared" si="19"/>
        <v>1364.683114425543</v>
      </c>
      <c r="AC12" t="s">
        <v>59</v>
      </c>
      <c r="AD12">
        <f>_xlfn.STDEV.S(AD3:AD10)</f>
        <v>0.53644640258631349</v>
      </c>
      <c r="AE12">
        <f t="shared" ref="AE12:AF12" si="20">_xlfn.STDEV.S(AE3:AE10)</f>
        <v>0.30565582317195988</v>
      </c>
      <c r="AF12">
        <f t="shared" si="20"/>
        <v>0.44112734394972714</v>
      </c>
      <c r="AI12">
        <f>_xlfn.STDEV.S(AI3:AI10)</f>
        <v>0.48257615934389991</v>
      </c>
      <c r="AJ12">
        <f t="shared" ref="AJ12:AK12" si="21">_xlfn.STDEV.S(AJ3:AJ10)</f>
        <v>2.2563696059447631</v>
      </c>
      <c r="AK12">
        <f t="shared" si="21"/>
        <v>1.8296835486735787</v>
      </c>
      <c r="AN12">
        <f>_xlfn.STDEV.S(AN3:AN10)</f>
        <v>3.630914960029259E-5</v>
      </c>
      <c r="AO12">
        <f>_xlfn.STDEV.S(AO3:AO10)</f>
        <v>3.1358021641327592E-5</v>
      </c>
      <c r="AP12">
        <f>_xlfn.STDEV.S(AP3:AP10)</f>
        <v>3.9377432603810168E-5</v>
      </c>
      <c r="AS12">
        <f>_xlfn.STDEV.S(AS3:AS10)</f>
        <v>3.2040181957025231E-5</v>
      </c>
      <c r="AT12">
        <f>_xlfn.STDEV.S(AT3:AT10)</f>
        <v>3.5011191364168016E-5</v>
      </c>
      <c r="AU12">
        <f>_xlfn.STDEV.S(AU3:AU10)</f>
        <v>6.3106260642856231E-5</v>
      </c>
      <c r="AX12">
        <f>_xlfn.STDEV.S(AX3:AX10)</f>
        <v>9.7689204930659038E-2</v>
      </c>
      <c r="AY12">
        <f>_xlfn.STDEV.S(AY3:AY10)</f>
        <v>3.7983417796081623E-2</v>
      </c>
      <c r="AZ12">
        <f>_xlfn.STDEV.S(AZ3:AZ10)</f>
        <v>8.4796985729267207E-2</v>
      </c>
      <c r="BC12">
        <f>_xlfn.STDEV.S(BC3:BC10)</f>
        <v>9.4431541325677743E-2</v>
      </c>
      <c r="BD12">
        <f>_xlfn.STDEV.S(BD3:BD10)</f>
        <v>4.4061673326807958E-2</v>
      </c>
      <c r="BE12">
        <f>_xlfn.STDEV.S(BE3:BE10)</f>
        <v>9.6709380236429138E-2</v>
      </c>
    </row>
    <row r="13" spans="1:61" x14ac:dyDescent="0.3">
      <c r="A13" t="s">
        <v>42</v>
      </c>
      <c r="F13" t="s">
        <v>42</v>
      </c>
      <c r="K13" t="s">
        <v>48</v>
      </c>
      <c r="O13" t="s">
        <v>51</v>
      </c>
    </row>
    <row r="14" spans="1:61" x14ac:dyDescent="0.3">
      <c r="A14" t="s">
        <v>43</v>
      </c>
      <c r="F14" t="s">
        <v>47</v>
      </c>
      <c r="K14" t="s">
        <v>49</v>
      </c>
      <c r="O14" t="s">
        <v>52</v>
      </c>
    </row>
    <row r="15" spans="1:61" x14ac:dyDescent="0.3">
      <c r="A15" t="s">
        <v>44</v>
      </c>
      <c r="F15" t="s">
        <v>44</v>
      </c>
      <c r="K15" t="s">
        <v>44</v>
      </c>
      <c r="O15" t="s">
        <v>53</v>
      </c>
    </row>
    <row r="16" spans="1:61" x14ac:dyDescent="0.3">
      <c r="A16" t="s">
        <v>46</v>
      </c>
      <c r="F16" t="s">
        <v>46</v>
      </c>
      <c r="K16" t="s">
        <v>50</v>
      </c>
      <c r="O1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6" workbookViewId="0">
      <selection activeCell="L41" sqref="L41"/>
    </sheetView>
  </sheetViews>
  <sheetFormatPr defaultRowHeight="14.4" x14ac:dyDescent="0.3"/>
  <cols>
    <col min="11" max="11" width="12" bestFit="1" customWidth="1"/>
    <col min="13" max="13" width="12" bestFit="1" customWidth="1"/>
  </cols>
  <sheetData>
    <row r="1" spans="1:10" x14ac:dyDescent="0.3">
      <c r="A1" t="s">
        <v>64</v>
      </c>
      <c r="B1" t="s">
        <v>3</v>
      </c>
      <c r="C1" t="s">
        <v>2</v>
      </c>
      <c r="D1" t="s">
        <v>28</v>
      </c>
      <c r="F1" t="s">
        <v>65</v>
      </c>
    </row>
    <row r="2" spans="1:10" x14ac:dyDescent="0.3">
      <c r="A2">
        <v>0</v>
      </c>
      <c r="B2" s="1">
        <v>132297</v>
      </c>
      <c r="C2" s="1">
        <v>132297</v>
      </c>
      <c r="D2">
        <v>7349</v>
      </c>
      <c r="F2" s="2">
        <f>B2/B2</f>
        <v>1</v>
      </c>
      <c r="G2" s="2">
        <f>C2/C2</f>
        <v>1</v>
      </c>
      <c r="H2" s="2">
        <f>D2/D2</f>
        <v>1</v>
      </c>
    </row>
    <row r="3" spans="1:10" x14ac:dyDescent="0.3">
      <c r="A3">
        <v>0.05</v>
      </c>
      <c r="B3">
        <v>0</v>
      </c>
      <c r="C3">
        <v>0</v>
      </c>
      <c r="D3">
        <v>7349</v>
      </c>
      <c r="F3" s="2">
        <f>B3/B2</f>
        <v>0</v>
      </c>
      <c r="G3" s="2">
        <f>C3/C2</f>
        <v>0</v>
      </c>
      <c r="H3" s="2">
        <f>D3/D2</f>
        <v>1</v>
      </c>
    </row>
    <row r="4" spans="1:10" x14ac:dyDescent="0.3">
      <c r="A4">
        <v>7.4999999999999997E-2</v>
      </c>
      <c r="B4">
        <v>28114</v>
      </c>
      <c r="C4">
        <v>31969</v>
      </c>
      <c r="D4">
        <v>6858</v>
      </c>
      <c r="F4" s="2">
        <f>B4/B2</f>
        <v>0.2125067083909688</v>
      </c>
      <c r="G4" s="2">
        <f>C4/C2</f>
        <v>0.24164569113434167</v>
      </c>
      <c r="H4" s="2">
        <f>D4/D2</f>
        <v>0.93318818886923394</v>
      </c>
    </row>
    <row r="5" spans="1:10" x14ac:dyDescent="0.3">
      <c r="A5">
        <v>0.1</v>
      </c>
      <c r="B5">
        <v>5153</v>
      </c>
      <c r="C5">
        <v>6049</v>
      </c>
      <c r="D5">
        <v>1172</v>
      </c>
      <c r="F5" s="2">
        <f>B5/B2</f>
        <v>3.8950240746199835E-2</v>
      </c>
      <c r="G5" s="2">
        <f>C5/C2</f>
        <v>4.5722881093297654E-2</v>
      </c>
      <c r="H5" s="2">
        <f>D5/D2</f>
        <v>0.15947747992924208</v>
      </c>
      <c r="J5" t="s">
        <v>66</v>
      </c>
    </row>
    <row r="6" spans="1:10" x14ac:dyDescent="0.3">
      <c r="A6">
        <v>0.125</v>
      </c>
      <c r="B6">
        <v>1993</v>
      </c>
      <c r="C6">
        <v>1669</v>
      </c>
      <c r="D6">
        <v>379</v>
      </c>
      <c r="F6" s="2">
        <f>B6/B2</f>
        <v>1.5064589522060213E-2</v>
      </c>
      <c r="G6" s="2">
        <f>C6/C2</f>
        <v>1.2615554396547162E-2</v>
      </c>
      <c r="H6" s="2">
        <f>D6/D2</f>
        <v>5.1571642400326578E-2</v>
      </c>
    </row>
    <row r="7" spans="1:10" x14ac:dyDescent="0.3">
      <c r="A7">
        <v>0.15</v>
      </c>
      <c r="B7">
        <v>920</v>
      </c>
      <c r="C7">
        <v>716</v>
      </c>
      <c r="D7">
        <v>171</v>
      </c>
      <c r="F7" s="2">
        <f>B7/B2</f>
        <v>6.9540503563950808E-3</v>
      </c>
      <c r="G7" s="2">
        <f>C7/C2</f>
        <v>5.4120652773683451E-3</v>
      </c>
      <c r="H7" s="2">
        <f>D7/D2</f>
        <v>2.3268471900938902E-2</v>
      </c>
    </row>
    <row r="8" spans="1:10" x14ac:dyDescent="0.3">
      <c r="A8">
        <v>0.17499999999999999</v>
      </c>
      <c r="B8">
        <v>491</v>
      </c>
      <c r="C8">
        <v>372</v>
      </c>
      <c r="D8">
        <v>91</v>
      </c>
      <c r="F8" s="2">
        <f>B8/B2</f>
        <v>3.7113464402065048E-3</v>
      </c>
      <c r="G8" s="2">
        <f>C8/C2</f>
        <v>2.811855144107576E-3</v>
      </c>
      <c r="H8" s="2">
        <f>D8/D2</f>
        <v>1.2382637093482106E-2</v>
      </c>
    </row>
    <row r="9" spans="1:10" x14ac:dyDescent="0.3">
      <c r="A9">
        <v>0.2</v>
      </c>
      <c r="B9">
        <v>228</v>
      </c>
      <c r="C9">
        <v>294</v>
      </c>
      <c r="D9">
        <v>60</v>
      </c>
      <c r="F9" s="2">
        <f>B9/B2</f>
        <v>1.7233950883239983E-3</v>
      </c>
      <c r="G9" s="2">
        <f>C9/C2</f>
        <v>2.2222726138914715E-3</v>
      </c>
      <c r="H9" s="2">
        <f>D9/D2</f>
        <v>8.1643761055925981E-3</v>
      </c>
    </row>
    <row r="10" spans="1:10" x14ac:dyDescent="0.3">
      <c r="A10">
        <v>0</v>
      </c>
      <c r="B10">
        <v>44099</v>
      </c>
      <c r="C10">
        <v>44099</v>
      </c>
      <c r="D10">
        <v>7349</v>
      </c>
      <c r="F10" s="2"/>
      <c r="G10" s="2"/>
      <c r="H10" s="2"/>
    </row>
    <row r="11" spans="1:10" x14ac:dyDescent="0.3">
      <c r="A11">
        <v>0.05</v>
      </c>
      <c r="D11">
        <v>7349</v>
      </c>
      <c r="F11" s="2">
        <f>B11/B10</f>
        <v>0</v>
      </c>
      <c r="G11" s="2">
        <f>C11/C10</f>
        <v>0</v>
      </c>
      <c r="H11" s="2">
        <f>D11/D10</f>
        <v>1</v>
      </c>
    </row>
    <row r="12" spans="1:10" x14ac:dyDescent="0.3">
      <c r="A12">
        <v>0.06</v>
      </c>
      <c r="D12">
        <v>7349</v>
      </c>
      <c r="F12" s="2">
        <f>B12/B10</f>
        <v>0</v>
      </c>
      <c r="G12" s="2">
        <f>C12/C10</f>
        <v>0</v>
      </c>
      <c r="H12" s="2">
        <f>D12/D10</f>
        <v>1</v>
      </c>
    </row>
    <row r="13" spans="1:10" x14ac:dyDescent="0.3">
      <c r="A13">
        <v>7.0000000000000007E-2</v>
      </c>
      <c r="D13">
        <v>7317</v>
      </c>
      <c r="F13" s="2">
        <f>B13/B10</f>
        <v>0</v>
      </c>
      <c r="G13" s="2">
        <f>C13/C10</f>
        <v>0</v>
      </c>
      <c r="H13" s="2">
        <f>D13/D10</f>
        <v>0.99564566607701732</v>
      </c>
    </row>
    <row r="14" spans="1:10" x14ac:dyDescent="0.3">
      <c r="A14">
        <v>0.08</v>
      </c>
      <c r="D14">
        <v>5218</v>
      </c>
      <c r="F14" s="2">
        <f>B14/B10</f>
        <v>0</v>
      </c>
      <c r="G14" s="2">
        <f>C14/C10</f>
        <v>0</v>
      </c>
      <c r="H14" s="2">
        <f>D14/D10</f>
        <v>0.71002857531636954</v>
      </c>
    </row>
    <row r="15" spans="1:10" x14ac:dyDescent="0.3">
      <c r="A15">
        <v>0.09</v>
      </c>
      <c r="D15">
        <v>2221</v>
      </c>
      <c r="F15" s="2">
        <f>B15/B10</f>
        <v>0</v>
      </c>
      <c r="G15" s="2">
        <f>C15/C10</f>
        <v>0</v>
      </c>
      <c r="H15" s="2">
        <f>D15/D10</f>
        <v>0.30221798884201934</v>
      </c>
    </row>
    <row r="16" spans="1:10" x14ac:dyDescent="0.3">
      <c r="A16">
        <v>0.1</v>
      </c>
      <c r="D16">
        <v>1172</v>
      </c>
      <c r="F16" s="2">
        <f>B16/B10</f>
        <v>0</v>
      </c>
      <c r="G16" s="2">
        <f>C16/C10</f>
        <v>0</v>
      </c>
      <c r="H16" s="2">
        <f>D16/D10</f>
        <v>0.15947747992924208</v>
      </c>
    </row>
    <row r="17" spans="1:16" x14ac:dyDescent="0.3">
      <c r="C17" t="s">
        <v>3</v>
      </c>
      <c r="K17" t="s">
        <v>2</v>
      </c>
    </row>
    <row r="18" spans="1:16" x14ac:dyDescent="0.3">
      <c r="B18" t="s">
        <v>67</v>
      </c>
      <c r="C18" t="s">
        <v>68</v>
      </c>
      <c r="D18" t="s">
        <v>69</v>
      </c>
      <c r="E18" t="s">
        <v>70</v>
      </c>
      <c r="F18" t="s">
        <v>59</v>
      </c>
      <c r="G18" t="s">
        <v>71</v>
      </c>
      <c r="H18" t="s">
        <v>72</v>
      </c>
      <c r="J18" t="s">
        <v>67</v>
      </c>
      <c r="K18" t="s">
        <v>68</v>
      </c>
      <c r="L18" t="s">
        <v>69</v>
      </c>
      <c r="M18" t="s">
        <v>70</v>
      </c>
      <c r="N18" t="s">
        <v>59</v>
      </c>
      <c r="O18" t="s">
        <v>71</v>
      </c>
      <c r="P18" t="s">
        <v>72</v>
      </c>
    </row>
    <row r="19" spans="1:16" x14ac:dyDescent="0.3">
      <c r="A19">
        <v>0.05</v>
      </c>
      <c r="B19">
        <v>44099</v>
      </c>
      <c r="C19">
        <v>44099</v>
      </c>
      <c r="D19">
        <v>44099</v>
      </c>
      <c r="E19">
        <f>AVERAGE(B19:D19)</f>
        <v>44099</v>
      </c>
      <c r="F19">
        <f>_xlfn.STDEV.S(B19:D19)</f>
        <v>0</v>
      </c>
      <c r="G19" s="2">
        <f>E19/44099</f>
        <v>1</v>
      </c>
      <c r="H19" s="2">
        <f>F19/44099</f>
        <v>0</v>
      </c>
      <c r="J19">
        <v>44099</v>
      </c>
      <c r="K19">
        <v>44099</v>
      </c>
      <c r="L19">
        <v>44099</v>
      </c>
      <c r="M19">
        <f>AVERAGE(J19:L19)</f>
        <v>44099</v>
      </c>
      <c r="N19">
        <f>_xlfn.STDEV.S(J19:L19)</f>
        <v>0</v>
      </c>
      <c r="O19" s="2">
        <f>M19/44099</f>
        <v>1</v>
      </c>
      <c r="P19" s="2">
        <f>N19/44099</f>
        <v>0</v>
      </c>
    </row>
    <row r="20" spans="1:16" x14ac:dyDescent="0.3">
      <c r="A20">
        <v>0.06</v>
      </c>
      <c r="B20">
        <v>43890</v>
      </c>
      <c r="C20">
        <v>43901</v>
      </c>
      <c r="D20">
        <v>43677</v>
      </c>
      <c r="E20">
        <f t="shared" ref="E20:E24" si="0">AVERAGE(B20:D20)</f>
        <v>43822.666666666664</v>
      </c>
      <c r="F20">
        <f t="shared" ref="F20:F24" si="1">_xlfn.STDEV.S(B20:D20)</f>
        <v>126.27087286200778</v>
      </c>
      <c r="G20" s="2">
        <f t="shared" ref="G20:G24" si="2">E20/44099</f>
        <v>0.99373379592885702</v>
      </c>
      <c r="H20" s="2">
        <f t="shared" ref="H20:H24" si="3">F20/44099</f>
        <v>2.8633500274837928E-3</v>
      </c>
      <c r="J20">
        <v>43779</v>
      </c>
      <c r="K20">
        <v>42899</v>
      </c>
      <c r="L20">
        <v>43228</v>
      </c>
      <c r="M20">
        <f t="shared" ref="M20:M24" si="4">AVERAGE(J20:L20)</f>
        <v>43302</v>
      </c>
      <c r="N20">
        <f t="shared" ref="N20:N24" si="5">_xlfn.STDEV.S(J20:L20)</f>
        <v>444.64255306931659</v>
      </c>
      <c r="O20" s="2">
        <f t="shared" ref="O20:O24" si="6">M20/44099</f>
        <v>0.98192702782376018</v>
      </c>
      <c r="P20" s="2">
        <f t="shared" ref="P20:P24" si="7">N20/44099</f>
        <v>1.0082826210782934E-2</v>
      </c>
    </row>
    <row r="21" spans="1:16" x14ac:dyDescent="0.3">
      <c r="A21">
        <v>7.0000000000000007E-2</v>
      </c>
      <c r="B21">
        <v>17431</v>
      </c>
      <c r="C21">
        <v>16910</v>
      </c>
      <c r="D21">
        <v>15779</v>
      </c>
      <c r="E21">
        <f t="shared" si="0"/>
        <v>16706.666666666668</v>
      </c>
      <c r="F21">
        <f t="shared" si="1"/>
        <v>844.56162198701247</v>
      </c>
      <c r="G21" s="2">
        <f t="shared" si="2"/>
        <v>0.3788445694157842</v>
      </c>
      <c r="H21" s="2">
        <f t="shared" si="3"/>
        <v>1.915149146209693E-2</v>
      </c>
      <c r="J21">
        <v>16017</v>
      </c>
      <c r="K21">
        <v>14003</v>
      </c>
      <c r="L21">
        <v>14133</v>
      </c>
      <c r="M21">
        <f t="shared" si="4"/>
        <v>14717.666666666666</v>
      </c>
      <c r="N21">
        <f t="shared" si="5"/>
        <v>1127.1314623118872</v>
      </c>
      <c r="O21" s="2">
        <f t="shared" si="6"/>
        <v>0.33374150585425216</v>
      </c>
      <c r="P21" s="2">
        <f t="shared" si="7"/>
        <v>2.5559116132154634E-2</v>
      </c>
    </row>
    <row r="22" spans="1:16" x14ac:dyDescent="0.3">
      <c r="A22">
        <v>0.08</v>
      </c>
      <c r="B22">
        <v>7651</v>
      </c>
      <c r="C22">
        <v>7291</v>
      </c>
      <c r="D22">
        <v>6594</v>
      </c>
      <c r="E22">
        <f t="shared" si="0"/>
        <v>7178.666666666667</v>
      </c>
      <c r="F22">
        <f t="shared" si="1"/>
        <v>537.37913369736771</v>
      </c>
      <c r="G22" s="2">
        <f t="shared" si="2"/>
        <v>0.16278524834274399</v>
      </c>
      <c r="H22" s="2">
        <f t="shared" si="3"/>
        <v>1.2185744205024326E-2</v>
      </c>
      <c r="J22">
        <v>6932</v>
      </c>
      <c r="K22">
        <v>5899</v>
      </c>
      <c r="L22">
        <v>5975</v>
      </c>
      <c r="M22">
        <f t="shared" si="4"/>
        <v>6268.666666666667</v>
      </c>
      <c r="N22">
        <f t="shared" si="5"/>
        <v>575.7189707950688</v>
      </c>
      <c r="O22" s="2">
        <f t="shared" si="6"/>
        <v>0.14214985978518033</v>
      </c>
      <c r="P22" s="2">
        <f t="shared" si="7"/>
        <v>1.3055147980568014E-2</v>
      </c>
    </row>
    <row r="23" spans="1:16" x14ac:dyDescent="0.3">
      <c r="A23">
        <v>0.09</v>
      </c>
      <c r="B23">
        <v>3876</v>
      </c>
      <c r="C23">
        <v>3663</v>
      </c>
      <c r="D23">
        <v>3220</v>
      </c>
      <c r="E23">
        <f t="shared" si="0"/>
        <v>3586.3333333333335</v>
      </c>
      <c r="F23">
        <f t="shared" si="1"/>
        <v>334.65255614343261</v>
      </c>
      <c r="G23" s="2">
        <f t="shared" si="2"/>
        <v>8.1324595417885517E-2</v>
      </c>
      <c r="H23" s="2">
        <f t="shared" si="3"/>
        <v>7.588665415166616E-3</v>
      </c>
      <c r="J23">
        <v>3496</v>
      </c>
      <c r="K23">
        <v>2877</v>
      </c>
      <c r="L23">
        <v>2903</v>
      </c>
      <c r="M23">
        <f t="shared" si="4"/>
        <v>3092</v>
      </c>
      <c r="N23">
        <f t="shared" si="5"/>
        <v>350.11569516375584</v>
      </c>
      <c r="O23" s="2">
        <f t="shared" si="6"/>
        <v>7.0114968593392141E-2</v>
      </c>
      <c r="P23" s="2">
        <f t="shared" si="7"/>
        <v>7.939311439346829E-3</v>
      </c>
    </row>
    <row r="24" spans="1:16" x14ac:dyDescent="0.3">
      <c r="A24">
        <v>0.1</v>
      </c>
      <c r="B24">
        <v>2179</v>
      </c>
      <c r="C24">
        <v>2070</v>
      </c>
      <c r="D24">
        <v>1797</v>
      </c>
      <c r="E24">
        <f t="shared" si="0"/>
        <v>2015.3333333333333</v>
      </c>
      <c r="F24">
        <f t="shared" si="1"/>
        <v>196.7799108987839</v>
      </c>
      <c r="G24" s="2">
        <f t="shared" si="2"/>
        <v>4.5700204842135494E-2</v>
      </c>
      <c r="H24" s="2">
        <f t="shared" si="3"/>
        <v>4.4622306832078707E-3</v>
      </c>
      <c r="J24">
        <v>1973</v>
      </c>
      <c r="K24">
        <v>1570</v>
      </c>
      <c r="L24">
        <v>1614</v>
      </c>
      <c r="M24">
        <f t="shared" si="4"/>
        <v>1719</v>
      </c>
      <c r="N24">
        <f t="shared" si="5"/>
        <v>221.06786288377603</v>
      </c>
      <c r="O24" s="2">
        <f t="shared" si="6"/>
        <v>3.8980475747749384E-2</v>
      </c>
      <c r="P24" s="2">
        <f t="shared" si="7"/>
        <v>5.0129903826339837E-3</v>
      </c>
    </row>
    <row r="26" spans="1:16" x14ac:dyDescent="0.3">
      <c r="A26" s="2">
        <v>0</v>
      </c>
    </row>
    <row r="27" spans="1:16" x14ac:dyDescent="0.3">
      <c r="A27" s="2">
        <v>0.2</v>
      </c>
      <c r="J27" t="s">
        <v>73</v>
      </c>
      <c r="L27" t="s">
        <v>74</v>
      </c>
    </row>
    <row r="28" spans="1:16" x14ac:dyDescent="0.3">
      <c r="A28" s="2">
        <v>0.4</v>
      </c>
      <c r="J28">
        <v>27866.67</v>
      </c>
      <c r="L28">
        <v>25466.67</v>
      </c>
    </row>
    <row r="29" spans="1:16" x14ac:dyDescent="0.3">
      <c r="A29" s="2">
        <v>0.6</v>
      </c>
      <c r="J29">
        <v>27377.78</v>
      </c>
      <c r="L29">
        <v>19244.439999999999</v>
      </c>
    </row>
    <row r="30" spans="1:16" x14ac:dyDescent="0.3">
      <c r="A30" s="2">
        <v>0.8</v>
      </c>
      <c r="J30">
        <v>19555.560000000001</v>
      </c>
      <c r="L30">
        <v>17333.330000000002</v>
      </c>
    </row>
    <row r="31" spans="1:16" x14ac:dyDescent="0.3">
      <c r="A31" s="2">
        <v>1</v>
      </c>
      <c r="J31">
        <f>AVERAGE(J28:J30)</f>
        <v>24933.336666666666</v>
      </c>
      <c r="K31">
        <v>100</v>
      </c>
      <c r="L31">
        <f>AVERAGE(L28:L30)</f>
        <v>20681.48</v>
      </c>
    </row>
    <row r="32" spans="1:16" x14ac:dyDescent="0.3">
      <c r="J32">
        <f>_xlfn.STDEV.S(J28:J30)</f>
        <v>4663.7018306741511</v>
      </c>
      <c r="K32">
        <v>298</v>
      </c>
      <c r="L32">
        <f>_xlfn.STDEV.S(L28:L30)</f>
        <v>4252.8364487833187</v>
      </c>
    </row>
    <row r="33" spans="10:13" x14ac:dyDescent="0.3">
      <c r="K33">
        <v>8.314462618E-3</v>
      </c>
    </row>
    <row r="34" spans="10:13" x14ac:dyDescent="0.3">
      <c r="J34">
        <v>7312.2380000000003</v>
      </c>
      <c r="K34">
        <f>(K33*K32)/(K31*J34)</f>
        <v>3.3884425810046115E-6</v>
      </c>
      <c r="L34">
        <v>7192.6229999999996</v>
      </c>
      <c r="M34">
        <f>(K33*K32)/(K31*L34)</f>
        <v>3.4447931723433861E-6</v>
      </c>
    </row>
    <row r="35" spans="10:13" x14ac:dyDescent="0.3">
      <c r="J35">
        <v>3564.0198</v>
      </c>
      <c r="K35">
        <f>(K33*K32)/(K31*J35)</f>
        <v>6.952009245751104E-6</v>
      </c>
      <c r="L35">
        <v>6939.9135999999999</v>
      </c>
      <c r="M35">
        <f>(K33*K32)/(K31*L35)</f>
        <v>3.5702315662316026E-6</v>
      </c>
    </row>
    <row r="36" spans="10:13" x14ac:dyDescent="0.3">
      <c r="J36">
        <v>1374.1185</v>
      </c>
      <c r="K36">
        <f>(K33*K32)/(K31*J36)</f>
        <v>1.8031267755757599E-5</v>
      </c>
      <c r="L36">
        <v>2316.6826000000001</v>
      </c>
      <c r="M36">
        <f>(K33*K32)/(K31*L35)</f>
        <v>3.5702315662316026E-6</v>
      </c>
    </row>
    <row r="37" spans="10:13" x14ac:dyDescent="0.3">
      <c r="K37">
        <f>_xlfn.STDEV.S(K34:K36)</f>
        <v>7.6361127283894006E-6</v>
      </c>
      <c r="M37">
        <f>_xlfn.STDEV.S(M34:M36)</f>
        <v>7.2421890478076086E-8</v>
      </c>
    </row>
    <row r="39" spans="10:13" x14ac:dyDescent="0.3">
      <c r="L39">
        <v>1.2783</v>
      </c>
    </row>
    <row r="40" spans="10:13" x14ac:dyDescent="0.3">
      <c r="L40">
        <v>1.1539999999999999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opLeftCell="L1" workbookViewId="0">
      <selection activeCell="AC11" sqref="AC11"/>
    </sheetView>
  </sheetViews>
  <sheetFormatPr defaultRowHeight="14.4" x14ac:dyDescent="0.3"/>
  <cols>
    <col min="2" max="2" width="11" bestFit="1" customWidth="1"/>
    <col min="3" max="3" width="13.109375" bestFit="1" customWidth="1"/>
    <col min="12" max="12" width="11" bestFit="1" customWidth="1"/>
    <col min="13" max="13" width="13.109375" bestFit="1" customWidth="1"/>
    <col min="17" max="17" width="11" bestFit="1" customWidth="1"/>
    <col min="18" max="18" width="13.109375" bestFit="1" customWidth="1"/>
    <col min="22" max="22" width="11" bestFit="1" customWidth="1"/>
    <col min="23" max="23" width="13.109375" bestFit="1" customWidth="1"/>
    <col min="27" max="27" width="11" bestFit="1" customWidth="1"/>
    <col min="28" max="28" width="13.109375" bestFit="1" customWidth="1"/>
  </cols>
  <sheetData>
    <row r="1" spans="1:29" x14ac:dyDescent="0.3">
      <c r="A1" t="s">
        <v>12</v>
      </c>
      <c r="B1" t="s">
        <v>2</v>
      </c>
      <c r="C1" t="s">
        <v>3</v>
      </c>
      <c r="D1" t="s">
        <v>13</v>
      </c>
      <c r="F1" t="s">
        <v>14</v>
      </c>
      <c r="G1" t="s">
        <v>2</v>
      </c>
      <c r="H1" t="s">
        <v>3</v>
      </c>
      <c r="I1" t="s">
        <v>13</v>
      </c>
      <c r="K1" t="s">
        <v>15</v>
      </c>
      <c r="L1" t="s">
        <v>2</v>
      </c>
      <c r="M1" t="s">
        <v>3</v>
      </c>
      <c r="N1" t="s">
        <v>13</v>
      </c>
      <c r="P1" t="s">
        <v>16</v>
      </c>
      <c r="Q1" t="s">
        <v>2</v>
      </c>
      <c r="R1" t="s">
        <v>3</v>
      </c>
      <c r="S1" t="s">
        <v>13</v>
      </c>
      <c r="U1" t="s">
        <v>17</v>
      </c>
      <c r="V1" t="s">
        <v>2</v>
      </c>
      <c r="W1" t="s">
        <v>3</v>
      </c>
      <c r="X1" t="s">
        <v>13</v>
      </c>
      <c r="Z1" t="s">
        <v>18</v>
      </c>
      <c r="AA1" t="s">
        <v>2</v>
      </c>
      <c r="AB1" t="s">
        <v>3</v>
      </c>
      <c r="AC1" t="s">
        <v>13</v>
      </c>
    </row>
    <row r="2" spans="1:29" x14ac:dyDescent="0.3">
      <c r="A2" t="s">
        <v>4</v>
      </c>
      <c r="B2">
        <v>10.20402</v>
      </c>
      <c r="C2">
        <v>10.601190000000001</v>
      </c>
      <c r="D2">
        <f>C2-B2</f>
        <v>0.39717000000000091</v>
      </c>
      <c r="F2" t="s">
        <v>4</v>
      </c>
      <c r="G2">
        <v>9.2252899999999993</v>
      </c>
      <c r="H2">
        <v>9.5693800000000007</v>
      </c>
      <c r="I2">
        <f>H2-G2</f>
        <v>0.34409000000000134</v>
      </c>
      <c r="K2" t="s">
        <v>4</v>
      </c>
      <c r="L2">
        <v>9.9842600000000008</v>
      </c>
      <c r="M2">
        <v>10.326079999999999</v>
      </c>
      <c r="N2">
        <f>M2-L2</f>
        <v>0.34181999999999846</v>
      </c>
      <c r="P2" t="s">
        <v>4</v>
      </c>
      <c r="Q2">
        <v>9.8451900000000006</v>
      </c>
      <c r="R2">
        <v>10.070460000000001</v>
      </c>
      <c r="S2">
        <f>R2-Q2</f>
        <v>0.22527000000000008</v>
      </c>
      <c r="U2" t="s">
        <v>4</v>
      </c>
      <c r="V2">
        <v>10.12143</v>
      </c>
      <c r="W2">
        <v>10.284700000000001</v>
      </c>
      <c r="X2">
        <f>W2-V2</f>
        <v>0.16327000000000069</v>
      </c>
      <c r="Z2" t="s">
        <v>4</v>
      </c>
      <c r="AA2">
        <v>9.9641300000000008</v>
      </c>
      <c r="AB2">
        <v>10.113619999999999</v>
      </c>
      <c r="AC2">
        <f>AB2-AA2</f>
        <v>0.14948999999999835</v>
      </c>
    </row>
    <row r="3" spans="1:29" x14ac:dyDescent="0.3">
      <c r="A3" t="s">
        <v>5</v>
      </c>
      <c r="B3">
        <v>9.4849399999999999</v>
      </c>
      <c r="C3">
        <v>10.048249999999999</v>
      </c>
      <c r="D3">
        <f t="shared" ref="D3:D9" si="0">C3-B3</f>
        <v>0.56330999999999953</v>
      </c>
      <c r="F3" t="s">
        <v>5</v>
      </c>
      <c r="G3">
        <v>9.6717600000000008</v>
      </c>
      <c r="H3">
        <v>9.8698700000000006</v>
      </c>
      <c r="I3">
        <f t="shared" ref="I3:I9" si="1">H3-G3</f>
        <v>0.19810999999999979</v>
      </c>
      <c r="K3" t="s">
        <v>5</v>
      </c>
      <c r="L3">
        <v>9.6227199999999993</v>
      </c>
      <c r="M3">
        <v>9.7672100000000004</v>
      </c>
      <c r="N3">
        <f t="shared" ref="N3:N9" si="2">M3-L3</f>
        <v>0.14449000000000112</v>
      </c>
      <c r="P3" t="s">
        <v>5</v>
      </c>
      <c r="Q3">
        <v>9.6146999999999991</v>
      </c>
      <c r="R3">
        <v>9.7480600000000006</v>
      </c>
      <c r="S3">
        <f t="shared" ref="S3:S9" si="3">R3-Q3</f>
        <v>0.13336000000000148</v>
      </c>
      <c r="U3" t="s">
        <v>5</v>
      </c>
      <c r="V3">
        <v>9.4937400000000007</v>
      </c>
      <c r="W3">
        <v>9.5740099999999995</v>
      </c>
      <c r="X3">
        <f t="shared" ref="X3:X9" si="4">W3-V3</f>
        <v>8.0269999999998731E-2</v>
      </c>
      <c r="Z3" t="s">
        <v>5</v>
      </c>
      <c r="AA3">
        <v>9.3773499999999999</v>
      </c>
      <c r="AB3">
        <v>9.4471900000000009</v>
      </c>
      <c r="AC3">
        <f t="shared" ref="AC3:AC9" si="5">AB3-AA3</f>
        <v>6.9840000000001012E-2</v>
      </c>
    </row>
    <row r="4" spans="1:29" x14ac:dyDescent="0.3">
      <c r="A4" t="s">
        <v>6</v>
      </c>
      <c r="B4">
        <v>9.41357</v>
      </c>
      <c r="C4">
        <v>10.13916</v>
      </c>
      <c r="D4">
        <f t="shared" si="0"/>
        <v>0.7255900000000004</v>
      </c>
      <c r="F4" t="s">
        <v>6</v>
      </c>
      <c r="G4">
        <v>8.6898599999999995</v>
      </c>
      <c r="H4">
        <v>9.0864899999999995</v>
      </c>
      <c r="I4">
        <f t="shared" si="1"/>
        <v>0.39663000000000004</v>
      </c>
      <c r="K4" t="s">
        <v>6</v>
      </c>
      <c r="L4">
        <v>8.8056099999999997</v>
      </c>
      <c r="M4">
        <v>9.0661000000000005</v>
      </c>
      <c r="N4">
        <f t="shared" si="2"/>
        <v>0.26049000000000078</v>
      </c>
      <c r="P4" t="s">
        <v>6</v>
      </c>
      <c r="Q4">
        <v>8.9669399999999992</v>
      </c>
      <c r="R4">
        <v>9.1852900000000002</v>
      </c>
      <c r="S4">
        <f t="shared" si="3"/>
        <v>0.21835000000000093</v>
      </c>
      <c r="U4" t="s">
        <v>6</v>
      </c>
      <c r="V4">
        <v>8.9312799999999992</v>
      </c>
      <c r="W4">
        <v>9.2019400000000005</v>
      </c>
      <c r="X4">
        <f t="shared" si="4"/>
        <v>0.27066000000000123</v>
      </c>
      <c r="Z4" t="s">
        <v>6</v>
      </c>
      <c r="AA4">
        <v>9.0939399999999999</v>
      </c>
      <c r="AB4">
        <v>9.3885699999999996</v>
      </c>
      <c r="AC4">
        <f t="shared" si="5"/>
        <v>0.29462999999999973</v>
      </c>
    </row>
    <row r="5" spans="1:29" x14ac:dyDescent="0.3">
      <c r="A5" t="s">
        <v>7</v>
      </c>
      <c r="B5">
        <v>10.056929999999999</v>
      </c>
      <c r="C5">
        <v>10.9788</v>
      </c>
      <c r="D5">
        <f t="shared" si="0"/>
        <v>0.92187000000000019</v>
      </c>
      <c r="F5" t="s">
        <v>7</v>
      </c>
      <c r="G5">
        <v>8.8369999999999997</v>
      </c>
      <c r="H5">
        <v>9.4625400000000006</v>
      </c>
      <c r="I5">
        <f t="shared" si="1"/>
        <v>0.62554000000000087</v>
      </c>
      <c r="K5" t="s">
        <v>7</v>
      </c>
      <c r="L5">
        <v>9.0871999999999993</v>
      </c>
      <c r="M5">
        <v>9.5546000000000006</v>
      </c>
      <c r="N5">
        <f t="shared" si="2"/>
        <v>0.46740000000000137</v>
      </c>
      <c r="P5" t="s">
        <v>7</v>
      </c>
      <c r="Q5">
        <v>9.2865500000000001</v>
      </c>
      <c r="R5">
        <v>9.6445100000000004</v>
      </c>
      <c r="S5">
        <f t="shared" si="3"/>
        <v>0.35796000000000028</v>
      </c>
      <c r="U5" t="s">
        <v>7</v>
      </c>
      <c r="V5">
        <v>9.4558700000000009</v>
      </c>
      <c r="W5">
        <v>9.7134800000000006</v>
      </c>
      <c r="X5">
        <f t="shared" si="4"/>
        <v>0.25760999999999967</v>
      </c>
      <c r="Z5" t="s">
        <v>7</v>
      </c>
      <c r="AA5">
        <v>9.3931000000000004</v>
      </c>
      <c r="AB5">
        <v>9.7148000000000003</v>
      </c>
      <c r="AC5">
        <f t="shared" si="5"/>
        <v>0.32169999999999987</v>
      </c>
    </row>
    <row r="6" spans="1:29" x14ac:dyDescent="0.3">
      <c r="A6" t="s">
        <v>8</v>
      </c>
      <c r="B6">
        <v>10.843220000000001</v>
      </c>
      <c r="C6">
        <v>10.99377</v>
      </c>
      <c r="D6">
        <f t="shared" si="0"/>
        <v>0.15054999999999907</v>
      </c>
      <c r="F6" t="s">
        <v>8</v>
      </c>
      <c r="G6">
        <v>9.82315</v>
      </c>
      <c r="H6">
        <v>9.7995999999999999</v>
      </c>
      <c r="I6">
        <f t="shared" si="1"/>
        <v>-2.3550000000000182E-2</v>
      </c>
      <c r="K6" t="s">
        <v>8</v>
      </c>
      <c r="L6">
        <v>10.294269999999999</v>
      </c>
      <c r="M6">
        <v>10.27899</v>
      </c>
      <c r="N6">
        <f t="shared" si="2"/>
        <v>-1.527999999999885E-2</v>
      </c>
      <c r="P6" t="s">
        <v>8</v>
      </c>
      <c r="Q6">
        <v>10.004910000000001</v>
      </c>
      <c r="R6">
        <v>9.9436099999999996</v>
      </c>
      <c r="S6">
        <f t="shared" si="3"/>
        <v>-6.130000000000102E-2</v>
      </c>
      <c r="U6" t="s">
        <v>8</v>
      </c>
      <c r="V6">
        <v>10.277189999999999</v>
      </c>
      <c r="W6">
        <v>10.2136</v>
      </c>
      <c r="X6">
        <f t="shared" si="4"/>
        <v>-6.3589999999999591E-2</v>
      </c>
      <c r="Z6" t="s">
        <v>8</v>
      </c>
      <c r="AA6">
        <v>10.082689999999999</v>
      </c>
      <c r="AB6">
        <v>10.02272</v>
      </c>
      <c r="AC6">
        <f t="shared" si="5"/>
        <v>-5.9969999999999857E-2</v>
      </c>
    </row>
    <row r="7" spans="1:29" x14ac:dyDescent="0.3">
      <c r="A7" t="s">
        <v>9</v>
      </c>
      <c r="B7">
        <v>10.963329999999999</v>
      </c>
      <c r="C7">
        <v>11.21635</v>
      </c>
      <c r="D7">
        <f t="shared" si="0"/>
        <v>0.25302000000000113</v>
      </c>
      <c r="F7" t="s">
        <v>9</v>
      </c>
      <c r="G7">
        <v>9.70167</v>
      </c>
      <c r="H7">
        <v>9.8789800000000003</v>
      </c>
      <c r="I7">
        <f t="shared" si="1"/>
        <v>0.1773100000000003</v>
      </c>
      <c r="K7" t="s">
        <v>9</v>
      </c>
      <c r="L7">
        <v>10.03842</v>
      </c>
      <c r="M7">
        <v>10.22415</v>
      </c>
      <c r="N7">
        <f t="shared" si="2"/>
        <v>0.18572999999999951</v>
      </c>
      <c r="P7" t="s">
        <v>9</v>
      </c>
      <c r="Q7">
        <v>9.8916799999999991</v>
      </c>
      <c r="R7">
        <v>10.00991</v>
      </c>
      <c r="S7">
        <f t="shared" si="3"/>
        <v>0.1182300000000005</v>
      </c>
      <c r="U7" t="s">
        <v>9</v>
      </c>
      <c r="V7">
        <v>10.092890000000001</v>
      </c>
      <c r="W7">
        <v>10.193</v>
      </c>
      <c r="X7">
        <f t="shared" si="4"/>
        <v>0.10010999999999903</v>
      </c>
      <c r="Z7" t="s">
        <v>9</v>
      </c>
      <c r="AA7">
        <v>9.9663799999999991</v>
      </c>
      <c r="AB7">
        <v>10.03626</v>
      </c>
      <c r="AC7">
        <f t="shared" si="5"/>
        <v>6.9880000000001274E-2</v>
      </c>
    </row>
    <row r="8" spans="1:29" x14ac:dyDescent="0.3">
      <c r="A8" t="s">
        <v>10</v>
      </c>
      <c r="B8">
        <v>9.5491799999999998</v>
      </c>
      <c r="C8">
        <v>10.321059999999999</v>
      </c>
      <c r="D8">
        <f t="shared" si="0"/>
        <v>0.77187999999999946</v>
      </c>
      <c r="F8" t="s">
        <v>10</v>
      </c>
      <c r="G8">
        <v>8.8875499999999992</v>
      </c>
      <c r="H8">
        <v>9.1252200000000006</v>
      </c>
      <c r="I8">
        <f t="shared" si="1"/>
        <v>0.23767000000000138</v>
      </c>
      <c r="K8" t="s">
        <v>10</v>
      </c>
      <c r="L8">
        <v>8.51492</v>
      </c>
      <c r="M8">
        <v>8.6577999999999999</v>
      </c>
      <c r="N8">
        <f t="shared" si="2"/>
        <v>0.1428799999999999</v>
      </c>
      <c r="P8" t="s">
        <v>10</v>
      </c>
      <c r="Q8">
        <v>8.7522000000000002</v>
      </c>
      <c r="R8">
        <v>8.9037900000000008</v>
      </c>
      <c r="S8">
        <f t="shared" si="3"/>
        <v>0.15159000000000056</v>
      </c>
      <c r="U8" t="s">
        <v>10</v>
      </c>
      <c r="V8">
        <v>8.9695199999999993</v>
      </c>
      <c r="W8">
        <v>9.1194799999999994</v>
      </c>
      <c r="X8">
        <f t="shared" si="4"/>
        <v>0.14996000000000009</v>
      </c>
      <c r="Z8" t="s">
        <v>10</v>
      </c>
      <c r="AA8">
        <v>8.9154199999999992</v>
      </c>
      <c r="AB8">
        <v>9.03688</v>
      </c>
      <c r="AC8">
        <f t="shared" si="5"/>
        <v>0.12146000000000079</v>
      </c>
    </row>
    <row r="9" spans="1:29" x14ac:dyDescent="0.3">
      <c r="A9" t="s">
        <v>11</v>
      </c>
      <c r="B9">
        <v>10.20932</v>
      </c>
      <c r="C9">
        <v>10.60366</v>
      </c>
      <c r="D9">
        <f t="shared" si="0"/>
        <v>0.39433999999999969</v>
      </c>
      <c r="F9" t="s">
        <v>11</v>
      </c>
      <c r="G9">
        <v>9.2591400000000004</v>
      </c>
      <c r="H9">
        <v>9.57212</v>
      </c>
      <c r="I9">
        <f t="shared" si="1"/>
        <v>0.31297999999999959</v>
      </c>
      <c r="K9" t="s">
        <v>11</v>
      </c>
      <c r="L9">
        <v>10.12373</v>
      </c>
      <c r="M9">
        <v>10.34127</v>
      </c>
      <c r="N9">
        <f t="shared" si="2"/>
        <v>0.21753999999999962</v>
      </c>
      <c r="P9" t="s">
        <v>11</v>
      </c>
      <c r="Q9">
        <v>9.9844899999999992</v>
      </c>
      <c r="R9">
        <v>10.1349</v>
      </c>
      <c r="S9">
        <f t="shared" si="3"/>
        <v>0.15041000000000082</v>
      </c>
      <c r="U9" t="s">
        <v>11</v>
      </c>
      <c r="V9">
        <v>10.1761</v>
      </c>
      <c r="W9">
        <v>10.295120000000001</v>
      </c>
      <c r="X9">
        <f t="shared" si="4"/>
        <v>0.11902000000000079</v>
      </c>
      <c r="Z9" t="s">
        <v>11</v>
      </c>
      <c r="AA9">
        <v>10.03416</v>
      </c>
      <c r="AB9">
        <v>10.129799999999999</v>
      </c>
      <c r="AC9">
        <f t="shared" si="5"/>
        <v>9.5639999999999503E-2</v>
      </c>
    </row>
    <row r="11" spans="1:29" x14ac:dyDescent="0.3">
      <c r="A11" t="s">
        <v>19</v>
      </c>
      <c r="D11">
        <f>AVERAGE(D2:D9)</f>
        <v>0.52221625000000005</v>
      </c>
      <c r="I11">
        <f>AVERAGE(I2:I9)</f>
        <v>0.28359750000000039</v>
      </c>
      <c r="N11">
        <f>AVERAGE(N2:N9)</f>
        <v>0.21813375000000024</v>
      </c>
      <c r="S11">
        <f>AVERAGE(S2:S9)</f>
        <v>0.16173375000000045</v>
      </c>
      <c r="X11">
        <f>AVERAGE(X2:X9)</f>
        <v>0.13466375000000008</v>
      </c>
      <c r="AC11">
        <f>AVERAGE(AC2:AC9)</f>
        <v>0.13283375000000008</v>
      </c>
    </row>
    <row r="13" spans="1:29" x14ac:dyDescent="0.3">
      <c r="R13" t="s">
        <v>12</v>
      </c>
      <c r="S13" t="s">
        <v>25</v>
      </c>
      <c r="T13" t="s">
        <v>26</v>
      </c>
      <c r="U13" t="s">
        <v>27</v>
      </c>
    </row>
    <row r="14" spans="1:29" x14ac:dyDescent="0.3">
      <c r="R14" t="s">
        <v>20</v>
      </c>
      <c r="S14">
        <v>9.6116399999999995</v>
      </c>
      <c r="T14">
        <v>9.6641499999999994</v>
      </c>
      <c r="U14">
        <f>T14-S14</f>
        <v>5.2509999999999835E-2</v>
      </c>
    </row>
    <row r="15" spans="1:29" x14ac:dyDescent="0.3">
      <c r="R15" t="s">
        <v>21</v>
      </c>
    </row>
    <row r="16" spans="1:29" x14ac:dyDescent="0.3">
      <c r="R16" t="s">
        <v>22</v>
      </c>
    </row>
    <row r="17" spans="18:18" x14ac:dyDescent="0.3">
      <c r="R17" t="s">
        <v>23</v>
      </c>
    </row>
    <row r="18" spans="18:18" x14ac:dyDescent="0.3">
      <c r="R18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C1" workbookViewId="0">
      <selection activeCell="U14" sqref="U14"/>
    </sheetView>
  </sheetViews>
  <sheetFormatPr defaultRowHeight="14.4" x14ac:dyDescent="0.3"/>
  <cols>
    <col min="2" max="2" width="11" bestFit="1" customWidth="1"/>
    <col min="3" max="3" width="13.109375" bestFit="1" customWidth="1"/>
    <col min="12" max="12" width="11" bestFit="1" customWidth="1"/>
    <col min="13" max="13" width="13.109375" bestFit="1" customWidth="1"/>
    <col min="17" max="17" width="11" bestFit="1" customWidth="1"/>
    <col min="18" max="18" width="13.109375" bestFit="1" customWidth="1"/>
    <col min="22" max="22" width="11" bestFit="1" customWidth="1"/>
    <col min="23" max="23" width="13.109375" bestFit="1" customWidth="1"/>
    <col min="27" max="27" width="11" bestFit="1" customWidth="1"/>
    <col min="28" max="28" width="13.109375" bestFit="1" customWidth="1"/>
  </cols>
  <sheetData>
    <row r="1" spans="1:30" x14ac:dyDescent="0.3">
      <c r="A1" t="s">
        <v>12</v>
      </c>
      <c r="B1" t="s">
        <v>2</v>
      </c>
      <c r="C1" t="s">
        <v>3</v>
      </c>
      <c r="D1" t="s">
        <v>13</v>
      </c>
      <c r="F1" t="s">
        <v>14</v>
      </c>
      <c r="G1" t="s">
        <v>2</v>
      </c>
      <c r="H1" t="s">
        <v>3</v>
      </c>
      <c r="I1" t="s">
        <v>13</v>
      </c>
      <c r="K1" t="s">
        <v>15</v>
      </c>
      <c r="L1" t="s">
        <v>2</v>
      </c>
      <c r="M1" t="s">
        <v>3</v>
      </c>
      <c r="N1" t="s">
        <v>13</v>
      </c>
      <c r="P1" t="s">
        <v>16</v>
      </c>
      <c r="Q1" t="s">
        <v>2</v>
      </c>
      <c r="R1" t="s">
        <v>3</v>
      </c>
      <c r="S1" t="s">
        <v>13</v>
      </c>
      <c r="U1" t="s">
        <v>17</v>
      </c>
      <c r="V1" t="s">
        <v>2</v>
      </c>
      <c r="W1" t="s">
        <v>3</v>
      </c>
      <c r="X1" t="s">
        <v>13</v>
      </c>
      <c r="Z1" t="s">
        <v>18</v>
      </c>
      <c r="AA1" t="s">
        <v>2</v>
      </c>
      <c r="AB1" t="s">
        <v>3</v>
      </c>
      <c r="AC1" t="s">
        <v>13</v>
      </c>
    </row>
    <row r="2" spans="1:30" x14ac:dyDescent="0.3">
      <c r="A2" t="s">
        <v>4</v>
      </c>
      <c r="B2">
        <v>4.0628599999999997</v>
      </c>
      <c r="C2">
        <v>4.9022500000000004</v>
      </c>
      <c r="D2">
        <f>C2-B2</f>
        <v>0.83939000000000075</v>
      </c>
      <c r="F2" t="s">
        <v>4</v>
      </c>
      <c r="G2">
        <v>5.4011399999999998</v>
      </c>
      <c r="H2">
        <v>5.1413000000000002</v>
      </c>
      <c r="I2">
        <f>H2-G2</f>
        <v>-0.25983999999999963</v>
      </c>
      <c r="K2" t="s">
        <v>4</v>
      </c>
      <c r="L2">
        <v>5.0146499999999996</v>
      </c>
      <c r="M2">
        <v>4.8048500000000001</v>
      </c>
      <c r="N2">
        <f>M2-L2</f>
        <v>-0.20979999999999954</v>
      </c>
      <c r="P2" t="s">
        <v>4</v>
      </c>
      <c r="Q2">
        <v>3.92841</v>
      </c>
      <c r="R2">
        <v>4.2815000000000003</v>
      </c>
      <c r="S2">
        <f>R2-Q2</f>
        <v>0.35309000000000035</v>
      </c>
      <c r="U2" t="s">
        <v>4</v>
      </c>
      <c r="V2">
        <v>2.7735400000000001</v>
      </c>
      <c r="W2">
        <v>3.4199799999999998</v>
      </c>
      <c r="X2">
        <f>W2-V2</f>
        <v>0.64643999999999968</v>
      </c>
      <c r="Z2" t="s">
        <v>4</v>
      </c>
      <c r="AA2">
        <v>1.9755499999999999</v>
      </c>
      <c r="AB2">
        <v>2.7741400000000001</v>
      </c>
      <c r="AC2">
        <f>AB2-AA2</f>
        <v>0.79859000000000013</v>
      </c>
    </row>
    <row r="3" spans="1:30" x14ac:dyDescent="0.3">
      <c r="A3" t="s">
        <v>5</v>
      </c>
      <c r="B3">
        <v>4.6112599999999997</v>
      </c>
      <c r="C3">
        <v>3.2258900000000001</v>
      </c>
      <c r="D3">
        <f t="shared" ref="D3:D9" si="0">C3-B3</f>
        <v>-1.3853699999999995</v>
      </c>
      <c r="F3" t="s">
        <v>5</v>
      </c>
      <c r="G3">
        <v>4.8771699999999996</v>
      </c>
      <c r="H3">
        <v>2.1482199999999998</v>
      </c>
      <c r="I3">
        <f t="shared" ref="I3:I9" si="1">H3-G3</f>
        <v>-2.7289499999999998</v>
      </c>
      <c r="K3" t="s">
        <v>5</v>
      </c>
      <c r="L3">
        <v>5.1953300000000002</v>
      </c>
      <c r="M3">
        <v>2.6301700000000001</v>
      </c>
      <c r="N3">
        <f t="shared" ref="N3:N9" si="2">M3-L3</f>
        <v>-2.5651600000000001</v>
      </c>
      <c r="P3" t="s">
        <v>5</v>
      </c>
      <c r="Q3">
        <v>4.40421</v>
      </c>
      <c r="R3">
        <v>2.5071300000000001</v>
      </c>
      <c r="S3">
        <f t="shared" ref="S3:S9" si="3">R3-Q3</f>
        <v>-1.8970799999999999</v>
      </c>
      <c r="U3" t="s">
        <v>5</v>
      </c>
      <c r="V3">
        <v>3.6106799999999999</v>
      </c>
      <c r="W3">
        <v>2.12297</v>
      </c>
      <c r="X3">
        <f t="shared" ref="X3:X9" si="4">W3-V3</f>
        <v>-1.4877099999999999</v>
      </c>
      <c r="Z3" t="s">
        <v>5</v>
      </c>
      <c r="AA3">
        <v>2.7572100000000002</v>
      </c>
      <c r="AB3">
        <v>1.42334</v>
      </c>
      <c r="AC3">
        <f t="shared" ref="AC3:AC9" si="5">AB3-AA3</f>
        <v>-1.3338700000000001</v>
      </c>
    </row>
    <row r="4" spans="1:30" x14ac:dyDescent="0.3">
      <c r="A4" t="s">
        <v>6</v>
      </c>
      <c r="B4">
        <v>-6.9704100000000002</v>
      </c>
      <c r="C4">
        <v>-6.4449300000000003</v>
      </c>
      <c r="D4">
        <f t="shared" si="0"/>
        <v>0.52547999999999995</v>
      </c>
      <c r="F4" t="s">
        <v>6</v>
      </c>
      <c r="G4">
        <v>-6.7508299999999997</v>
      </c>
      <c r="H4">
        <v>-5.99918</v>
      </c>
      <c r="I4">
        <f t="shared" si="1"/>
        <v>0.75164999999999971</v>
      </c>
      <c r="K4" t="s">
        <v>6</v>
      </c>
      <c r="L4">
        <v>-6.6911899999999997</v>
      </c>
      <c r="M4">
        <v>-6.0002199999999997</v>
      </c>
      <c r="N4">
        <f t="shared" si="2"/>
        <v>0.69097000000000008</v>
      </c>
      <c r="P4" t="s">
        <v>6</v>
      </c>
      <c r="Q4">
        <v>-6.6999199999999997</v>
      </c>
      <c r="R4">
        <v>-5.9157599999999997</v>
      </c>
      <c r="S4">
        <f t="shared" si="3"/>
        <v>0.78415999999999997</v>
      </c>
      <c r="U4" t="s">
        <v>6</v>
      </c>
      <c r="V4">
        <v>-6.7339599999999997</v>
      </c>
      <c r="W4">
        <v>-6.0342900000000004</v>
      </c>
      <c r="X4">
        <f t="shared" si="4"/>
        <v>0.69966999999999935</v>
      </c>
      <c r="Z4" t="s">
        <v>6</v>
      </c>
      <c r="AA4">
        <v>-6.7303800000000003</v>
      </c>
      <c r="AB4">
        <v>-5.9643300000000004</v>
      </c>
      <c r="AC4">
        <f t="shared" si="5"/>
        <v>0.7660499999999999</v>
      </c>
    </row>
    <row r="5" spans="1:30" x14ac:dyDescent="0.3">
      <c r="A5" t="s">
        <v>7</v>
      </c>
      <c r="B5">
        <v>-6.9503300000000001</v>
      </c>
      <c r="C5">
        <v>-4.5659299999999998</v>
      </c>
      <c r="D5">
        <f t="shared" si="0"/>
        <v>2.3844000000000003</v>
      </c>
      <c r="F5" t="s">
        <v>7</v>
      </c>
      <c r="G5">
        <v>-6.5847100000000003</v>
      </c>
      <c r="H5">
        <v>-5.3310500000000003</v>
      </c>
      <c r="I5">
        <f t="shared" si="1"/>
        <v>1.25366</v>
      </c>
      <c r="K5" t="s">
        <v>7</v>
      </c>
      <c r="L5">
        <v>-6.6991100000000001</v>
      </c>
      <c r="M5">
        <v>-5.3467000000000002</v>
      </c>
      <c r="N5">
        <f t="shared" si="2"/>
        <v>1.3524099999999999</v>
      </c>
      <c r="P5" t="s">
        <v>7</v>
      </c>
      <c r="Q5">
        <v>-6.4963499999999996</v>
      </c>
      <c r="R5">
        <v>-5.18893</v>
      </c>
      <c r="S5">
        <f t="shared" si="3"/>
        <v>1.3074199999999996</v>
      </c>
      <c r="U5" t="s">
        <v>7</v>
      </c>
      <c r="V5">
        <v>-6.3799599999999996</v>
      </c>
      <c r="W5">
        <v>-5.1966799999999997</v>
      </c>
      <c r="X5">
        <f t="shared" si="4"/>
        <v>1.1832799999999999</v>
      </c>
      <c r="Z5" t="s">
        <v>7</v>
      </c>
      <c r="AA5">
        <v>-6.3333700000000004</v>
      </c>
      <c r="AB5">
        <v>-5.4269699999999998</v>
      </c>
      <c r="AC5">
        <f t="shared" si="5"/>
        <v>0.90640000000000054</v>
      </c>
    </row>
    <row r="6" spans="1:30" x14ac:dyDescent="0.3">
      <c r="A6" t="s">
        <v>8</v>
      </c>
      <c r="B6">
        <v>2.5464000000000002</v>
      </c>
      <c r="C6">
        <v>5.7102000000000004</v>
      </c>
      <c r="D6">
        <f t="shared" si="0"/>
        <v>3.1638000000000002</v>
      </c>
      <c r="F6" t="s">
        <v>8</v>
      </c>
      <c r="G6">
        <v>1.9831799999999999</v>
      </c>
      <c r="H6">
        <v>4.6783400000000004</v>
      </c>
      <c r="I6">
        <f t="shared" si="1"/>
        <v>2.6951600000000004</v>
      </c>
      <c r="K6" t="s">
        <v>8</v>
      </c>
      <c r="L6">
        <v>1.71271</v>
      </c>
      <c r="M6">
        <v>3.8186800000000001</v>
      </c>
      <c r="N6">
        <f t="shared" si="2"/>
        <v>2.1059700000000001</v>
      </c>
      <c r="P6" t="s">
        <v>8</v>
      </c>
      <c r="Q6">
        <v>1.5691999999999999</v>
      </c>
      <c r="R6">
        <v>3.2634500000000002</v>
      </c>
      <c r="S6">
        <f t="shared" si="3"/>
        <v>1.6942500000000003</v>
      </c>
      <c r="U6" t="s">
        <v>8</v>
      </c>
      <c r="V6">
        <v>1.5446899999999999</v>
      </c>
      <c r="W6">
        <v>3.2587299999999999</v>
      </c>
      <c r="X6">
        <f t="shared" si="4"/>
        <v>1.71404</v>
      </c>
      <c r="Z6" t="s">
        <v>8</v>
      </c>
      <c r="AA6">
        <v>1.1932499999999999</v>
      </c>
      <c r="AB6">
        <v>2.8641800000000002</v>
      </c>
      <c r="AC6">
        <f t="shared" si="5"/>
        <v>1.6709300000000002</v>
      </c>
    </row>
    <row r="7" spans="1:30" x14ac:dyDescent="0.3">
      <c r="A7" t="s">
        <v>9</v>
      </c>
      <c r="B7">
        <v>4.6687000000000003</v>
      </c>
      <c r="C7">
        <v>4.7143300000000004</v>
      </c>
      <c r="D7">
        <f t="shared" si="0"/>
        <v>4.5630000000000059E-2</v>
      </c>
      <c r="F7" t="s">
        <v>9</v>
      </c>
      <c r="G7">
        <v>4.5550300000000004</v>
      </c>
      <c r="H7">
        <v>3.1886100000000002</v>
      </c>
      <c r="I7">
        <f t="shared" si="1"/>
        <v>-1.3664200000000002</v>
      </c>
      <c r="K7" t="s">
        <v>9</v>
      </c>
      <c r="L7">
        <v>4.5156000000000001</v>
      </c>
      <c r="M7">
        <v>2.84124</v>
      </c>
      <c r="N7">
        <f t="shared" si="2"/>
        <v>-1.6743600000000001</v>
      </c>
      <c r="P7" t="s">
        <v>9</v>
      </c>
      <c r="Q7">
        <v>4.3293400000000002</v>
      </c>
      <c r="R7">
        <v>2.60928</v>
      </c>
      <c r="S7">
        <f t="shared" si="3"/>
        <v>-1.7200600000000001</v>
      </c>
      <c r="U7" t="s">
        <v>9</v>
      </c>
      <c r="V7">
        <v>4.0317800000000004</v>
      </c>
      <c r="W7">
        <v>2.6976399999999998</v>
      </c>
      <c r="X7">
        <f t="shared" si="4"/>
        <v>-1.3341400000000005</v>
      </c>
      <c r="Z7" t="s">
        <v>9</v>
      </c>
      <c r="AA7">
        <v>3.30531</v>
      </c>
      <c r="AB7">
        <v>2.1605699999999999</v>
      </c>
      <c r="AC7">
        <f t="shared" si="5"/>
        <v>-1.1447400000000001</v>
      </c>
    </row>
    <row r="8" spans="1:30" x14ac:dyDescent="0.3">
      <c r="A8" t="s">
        <v>10</v>
      </c>
      <c r="B8">
        <v>-6.6991500000000004</v>
      </c>
      <c r="C8">
        <v>-6.9214099999999998</v>
      </c>
      <c r="D8">
        <f t="shared" si="0"/>
        <v>-0.22225999999999946</v>
      </c>
      <c r="F8" t="s">
        <v>10</v>
      </c>
      <c r="G8">
        <v>-6.5577899999999998</v>
      </c>
      <c r="H8">
        <v>-6.5770900000000001</v>
      </c>
      <c r="I8">
        <f t="shared" si="1"/>
        <v>-1.9300000000000317E-2</v>
      </c>
      <c r="K8" t="s">
        <v>10</v>
      </c>
      <c r="L8">
        <v>-6.7980799999999997</v>
      </c>
      <c r="M8">
        <v>-6.8692099999999998</v>
      </c>
      <c r="N8">
        <f t="shared" si="2"/>
        <v>-7.1130000000000138E-2</v>
      </c>
      <c r="P8" t="s">
        <v>10</v>
      </c>
      <c r="Q8">
        <v>-6.8904399999999999</v>
      </c>
      <c r="R8">
        <v>-6.9176700000000002</v>
      </c>
      <c r="S8">
        <f t="shared" si="3"/>
        <v>-2.723000000000031E-2</v>
      </c>
      <c r="U8" t="s">
        <v>10</v>
      </c>
      <c r="V8">
        <v>-6.9072300000000002</v>
      </c>
      <c r="W8">
        <v>-6.9563800000000002</v>
      </c>
      <c r="X8">
        <f t="shared" si="4"/>
        <v>-4.9150000000000027E-2</v>
      </c>
      <c r="Z8" t="s">
        <v>10</v>
      </c>
      <c r="AA8">
        <v>-6.9373500000000003</v>
      </c>
      <c r="AB8">
        <v>-6.9800899999999997</v>
      </c>
      <c r="AC8">
        <f t="shared" si="5"/>
        <v>-4.2739999999999334E-2</v>
      </c>
    </row>
    <row r="9" spans="1:30" x14ac:dyDescent="0.3">
      <c r="A9" t="s">
        <v>11</v>
      </c>
      <c r="B9">
        <v>3.7245900000000001</v>
      </c>
      <c r="C9">
        <v>6.0732900000000001</v>
      </c>
      <c r="D9">
        <f t="shared" si="0"/>
        <v>2.3487</v>
      </c>
      <c r="F9" t="s">
        <v>11</v>
      </c>
      <c r="G9">
        <v>4.8829099999999999</v>
      </c>
      <c r="H9">
        <v>4.1843199999999996</v>
      </c>
      <c r="I9">
        <f t="shared" si="1"/>
        <v>-0.69859000000000027</v>
      </c>
      <c r="K9" t="s">
        <v>11</v>
      </c>
      <c r="L9">
        <v>4.2976999999999999</v>
      </c>
      <c r="M9">
        <v>3.4922</v>
      </c>
      <c r="N9">
        <f t="shared" si="2"/>
        <v>-0.80549999999999988</v>
      </c>
      <c r="P9" t="s">
        <v>11</v>
      </c>
      <c r="Q9">
        <v>3.9224899999999998</v>
      </c>
      <c r="R9">
        <v>3.0315300000000001</v>
      </c>
      <c r="S9">
        <f t="shared" si="3"/>
        <v>-0.89095999999999975</v>
      </c>
      <c r="U9" t="s">
        <v>11</v>
      </c>
      <c r="V9">
        <v>3.7953199999999998</v>
      </c>
      <c r="W9">
        <v>2.7648799999999998</v>
      </c>
      <c r="X9">
        <f t="shared" si="4"/>
        <v>-1.03044</v>
      </c>
      <c r="Z9" t="s">
        <v>11</v>
      </c>
      <c r="AA9">
        <v>3.1573799999999999</v>
      </c>
      <c r="AB9">
        <v>2.2769900000000001</v>
      </c>
      <c r="AC9">
        <f t="shared" si="5"/>
        <v>-0.88038999999999978</v>
      </c>
    </row>
    <row r="10" spans="1:30" x14ac:dyDescent="0.3">
      <c r="E10" t="s">
        <v>59</v>
      </c>
      <c r="J10" t="s">
        <v>59</v>
      </c>
      <c r="O10" t="s">
        <v>59</v>
      </c>
      <c r="T10" t="s">
        <v>59</v>
      </c>
      <c r="Y10" t="s">
        <v>59</v>
      </c>
      <c r="AD10" t="s">
        <v>59</v>
      </c>
    </row>
    <row r="11" spans="1:30" x14ac:dyDescent="0.3">
      <c r="A11" t="s">
        <v>19</v>
      </c>
      <c r="D11">
        <f>AVERAGE(D2:D9)</f>
        <v>0.96247125000000022</v>
      </c>
      <c r="E11">
        <f>_xlfn.STDEV.S(D2:D9)</f>
        <v>1.5469792997639671</v>
      </c>
      <c r="I11">
        <f>AVERAGE(I2:I9)</f>
        <v>-4.6578750000000002E-2</v>
      </c>
      <c r="J11">
        <f>_xlfn.STDEV.S(I2:I9)</f>
        <v>1.658457154220129</v>
      </c>
      <c r="N11">
        <f>AVERAGE(N2:N9)</f>
        <v>-0.14707499999999996</v>
      </c>
      <c r="O11">
        <f>_xlfn.STDEV.S(N2:N9)</f>
        <v>1.5422593142622196</v>
      </c>
      <c r="S11">
        <f>AVERAGE(S2:S9)</f>
        <v>-4.9551249999999991E-2</v>
      </c>
      <c r="T11">
        <f>_xlfn.STDEV.S(S2:S9)</f>
        <v>1.3443977454654183</v>
      </c>
      <c r="X11">
        <f>AVERAGE(X2:X9)</f>
        <v>4.2748749999999835E-2</v>
      </c>
      <c r="Y11">
        <f>_xlfn.STDEV.S(X2:X9)</f>
        <v>1.2123366291874722</v>
      </c>
      <c r="AC11">
        <f>AVERAGE(AC2:AC9)</f>
        <v>9.2528750000000159E-2</v>
      </c>
      <c r="AD11">
        <f>_xlfn.STDEV.S(AC2:AC9)</f>
        <v>1.1107401755513884</v>
      </c>
    </row>
    <row r="13" spans="1:30" x14ac:dyDescent="0.3">
      <c r="S13" t="s">
        <v>25</v>
      </c>
      <c r="T13" t="s">
        <v>26</v>
      </c>
      <c r="U13" t="s">
        <v>27</v>
      </c>
    </row>
    <row r="14" spans="1:30" x14ac:dyDescent="0.3">
      <c r="R14" t="s">
        <v>63</v>
      </c>
      <c r="S14">
        <v>-0.84096000000000004</v>
      </c>
      <c r="T14">
        <v>-0.66613999999999995</v>
      </c>
      <c r="U14">
        <f>T14-S14</f>
        <v>0.17482000000000009</v>
      </c>
    </row>
    <row r="15" spans="1:30" x14ac:dyDescent="0.3">
      <c r="R15" t="s">
        <v>59</v>
      </c>
      <c r="S15">
        <v>3.5861700000000001</v>
      </c>
      <c r="T15">
        <v>3.67252</v>
      </c>
      <c r="U15">
        <f>T15-S15</f>
        <v>8.6349999999999927E-2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N11" sqref="N11"/>
    </sheetView>
  </sheetViews>
  <sheetFormatPr defaultRowHeight="14.4" x14ac:dyDescent="0.3"/>
  <cols>
    <col min="2" max="2" width="11" bestFit="1" customWidth="1"/>
    <col min="3" max="3" width="13.109375" bestFit="1" customWidth="1"/>
    <col min="12" max="12" width="11" bestFit="1" customWidth="1"/>
    <col min="13" max="13" width="13.109375" bestFit="1" customWidth="1"/>
    <col min="17" max="17" width="11" bestFit="1" customWidth="1"/>
    <col min="18" max="18" width="13.109375" bestFit="1" customWidth="1"/>
    <col min="22" max="22" width="11" bestFit="1" customWidth="1"/>
    <col min="23" max="23" width="13.109375" bestFit="1" customWidth="1"/>
    <col min="27" max="27" width="11" bestFit="1" customWidth="1"/>
    <col min="28" max="28" width="13.109375" bestFit="1" customWidth="1"/>
  </cols>
  <sheetData>
    <row r="1" spans="1:29" x14ac:dyDescent="0.3">
      <c r="A1" t="s">
        <v>12</v>
      </c>
      <c r="B1" t="s">
        <v>28</v>
      </c>
      <c r="C1" t="s">
        <v>3</v>
      </c>
      <c r="D1" t="s">
        <v>13</v>
      </c>
      <c r="F1" t="s">
        <v>14</v>
      </c>
      <c r="G1" t="s">
        <v>28</v>
      </c>
      <c r="H1" t="s">
        <v>3</v>
      </c>
      <c r="I1" t="s">
        <v>13</v>
      </c>
      <c r="K1" t="s">
        <v>15</v>
      </c>
      <c r="L1" t="s">
        <v>28</v>
      </c>
      <c r="M1" t="s">
        <v>3</v>
      </c>
      <c r="N1" t="s">
        <v>13</v>
      </c>
      <c r="P1" t="s">
        <v>16</v>
      </c>
      <c r="Q1" t="s">
        <v>28</v>
      </c>
      <c r="R1" t="s">
        <v>3</v>
      </c>
      <c r="S1" t="s">
        <v>13</v>
      </c>
      <c r="U1" t="s">
        <v>17</v>
      </c>
      <c r="V1" t="s">
        <v>28</v>
      </c>
      <c r="W1" t="s">
        <v>3</v>
      </c>
      <c r="X1" t="s">
        <v>13</v>
      </c>
      <c r="Z1" t="s">
        <v>18</v>
      </c>
      <c r="AA1" t="s">
        <v>28</v>
      </c>
      <c r="AB1" t="s">
        <v>3</v>
      </c>
      <c r="AC1" t="s">
        <v>13</v>
      </c>
    </row>
    <row r="2" spans="1:29" x14ac:dyDescent="0.3">
      <c r="A2" t="s">
        <v>4</v>
      </c>
      <c r="B2">
        <v>3.8029199999999999</v>
      </c>
      <c r="C2">
        <v>4.9022500000000004</v>
      </c>
      <c r="D2">
        <f>B2-C2</f>
        <v>-1.0993300000000006</v>
      </c>
      <c r="F2" t="s">
        <v>4</v>
      </c>
      <c r="G2">
        <v>5.1950799999999999</v>
      </c>
      <c r="H2">
        <v>5.1413000000000002</v>
      </c>
      <c r="I2">
        <f>G2-H2</f>
        <v>5.3779999999999717E-2</v>
      </c>
      <c r="K2" t="s">
        <v>4</v>
      </c>
      <c r="L2">
        <v>4.8118999999999996</v>
      </c>
      <c r="M2">
        <v>4.8048500000000001</v>
      </c>
      <c r="N2">
        <f>L2-M2</f>
        <v>7.0499999999995566E-3</v>
      </c>
      <c r="P2" t="s">
        <v>4</v>
      </c>
      <c r="Q2">
        <v>3.8138299999999998</v>
      </c>
      <c r="R2">
        <v>4.2815000000000003</v>
      </c>
      <c r="S2">
        <f>Q2-R2</f>
        <v>-0.46767000000000047</v>
      </c>
      <c r="U2" t="s">
        <v>4</v>
      </c>
      <c r="V2">
        <v>2.59206</v>
      </c>
      <c r="W2">
        <v>3.4199799999999998</v>
      </c>
      <c r="X2">
        <f>V2-W2</f>
        <v>-0.82791999999999977</v>
      </c>
      <c r="Z2" t="s">
        <v>4</v>
      </c>
      <c r="AA2">
        <v>1.79942</v>
      </c>
      <c r="AB2">
        <v>2.7741400000000001</v>
      </c>
      <c r="AC2">
        <f>AA2-AB2</f>
        <v>-0.97472000000000003</v>
      </c>
    </row>
    <row r="3" spans="1:29" x14ac:dyDescent="0.3">
      <c r="A3" t="s">
        <v>5</v>
      </c>
      <c r="B3">
        <v>6.9152199999999997</v>
      </c>
      <c r="C3">
        <v>3.2258900000000001</v>
      </c>
      <c r="D3">
        <f t="shared" ref="D3:D9" si="0">B3-C3</f>
        <v>3.6893299999999996</v>
      </c>
      <c r="F3" t="s">
        <v>5</v>
      </c>
      <c r="G3">
        <v>3.9043800000000002</v>
      </c>
      <c r="H3">
        <v>2.1482199999999998</v>
      </c>
      <c r="I3">
        <f t="shared" ref="I3:I9" si="1">G3-H3</f>
        <v>1.7561600000000004</v>
      </c>
      <c r="K3" t="s">
        <v>5</v>
      </c>
      <c r="L3">
        <v>2.5719099999999999</v>
      </c>
      <c r="M3">
        <v>2.6301700000000001</v>
      </c>
      <c r="N3">
        <f t="shared" ref="N3:N9" si="2">L3-M3</f>
        <v>-5.8260000000000201E-2</v>
      </c>
      <c r="P3" t="s">
        <v>5</v>
      </c>
      <c r="Q3">
        <v>1.1504399999999999</v>
      </c>
      <c r="R3">
        <v>2.5071300000000001</v>
      </c>
      <c r="S3">
        <f t="shared" ref="S3:S9" si="3">Q3-R3</f>
        <v>-1.3566900000000002</v>
      </c>
      <c r="U3" t="s">
        <v>5</v>
      </c>
      <c r="V3">
        <v>0.53925000000000001</v>
      </c>
      <c r="W3">
        <v>2.12297</v>
      </c>
      <c r="X3">
        <f t="shared" ref="X3:X9" si="4">V3-W3</f>
        <v>-1.58372</v>
      </c>
      <c r="Z3" t="s">
        <v>5</v>
      </c>
      <c r="AA3">
        <v>0.76680000000000004</v>
      </c>
      <c r="AB3">
        <v>1.42334</v>
      </c>
      <c r="AC3">
        <f t="shared" ref="AC3:AC9" si="5">AA3-AB3</f>
        <v>-0.65654000000000001</v>
      </c>
    </row>
    <row r="4" spans="1:29" x14ac:dyDescent="0.3">
      <c r="A4" t="s">
        <v>6</v>
      </c>
      <c r="B4">
        <v>-5.9805999999999999</v>
      </c>
      <c r="C4">
        <v>-6.4449300000000003</v>
      </c>
      <c r="D4">
        <f t="shared" si="0"/>
        <v>0.46433000000000035</v>
      </c>
      <c r="F4" t="s">
        <v>6</v>
      </c>
      <c r="G4">
        <v>-6.5822200000000004</v>
      </c>
      <c r="H4">
        <v>-5.99918</v>
      </c>
      <c r="I4">
        <f t="shared" si="1"/>
        <v>-0.58304000000000045</v>
      </c>
      <c r="K4" t="s">
        <v>6</v>
      </c>
      <c r="L4">
        <v>-6.7722300000000004</v>
      </c>
      <c r="M4">
        <v>-6.0002199999999997</v>
      </c>
      <c r="N4">
        <f t="shared" si="2"/>
        <v>-0.77201000000000075</v>
      </c>
      <c r="P4" t="s">
        <v>6</v>
      </c>
      <c r="Q4">
        <v>-6.8103999999999996</v>
      </c>
      <c r="R4">
        <v>-5.9157599999999997</v>
      </c>
      <c r="S4">
        <f t="shared" si="3"/>
        <v>-0.89463999999999988</v>
      </c>
      <c r="U4" t="s">
        <v>6</v>
      </c>
      <c r="V4">
        <v>-6.7322199999999999</v>
      </c>
      <c r="W4">
        <v>-6.0342900000000004</v>
      </c>
      <c r="X4">
        <f t="shared" si="4"/>
        <v>-0.6979299999999995</v>
      </c>
      <c r="Z4" t="s">
        <v>6</v>
      </c>
      <c r="AA4">
        <v>-6.7745499999999996</v>
      </c>
      <c r="AB4">
        <v>-5.9643300000000004</v>
      </c>
      <c r="AC4">
        <f t="shared" si="5"/>
        <v>-0.81021999999999927</v>
      </c>
    </row>
    <row r="5" spans="1:29" x14ac:dyDescent="0.3">
      <c r="A5" t="s">
        <v>7</v>
      </c>
      <c r="B5">
        <v>-6.9858500000000001</v>
      </c>
      <c r="C5">
        <v>-4.5659299999999998</v>
      </c>
      <c r="D5">
        <f t="shared" si="0"/>
        <v>-2.4199200000000003</v>
      </c>
      <c r="F5" t="s">
        <v>7</v>
      </c>
      <c r="G5">
        <v>-6.2103400000000004</v>
      </c>
      <c r="H5">
        <v>-5.3310500000000003</v>
      </c>
      <c r="I5">
        <f t="shared" si="1"/>
        <v>-0.87929000000000013</v>
      </c>
      <c r="K5" t="s">
        <v>7</v>
      </c>
      <c r="L5">
        <v>-6.49472</v>
      </c>
      <c r="M5">
        <v>-5.3467000000000002</v>
      </c>
      <c r="N5">
        <f t="shared" si="2"/>
        <v>-1.1480199999999998</v>
      </c>
      <c r="P5" t="s">
        <v>7</v>
      </c>
      <c r="Q5">
        <v>-6.4166499999999997</v>
      </c>
      <c r="R5">
        <v>-5.18893</v>
      </c>
      <c r="S5">
        <f t="shared" si="3"/>
        <v>-1.2277199999999997</v>
      </c>
      <c r="U5" t="s">
        <v>7</v>
      </c>
      <c r="V5">
        <v>-6.7003899999999996</v>
      </c>
      <c r="W5">
        <v>-5.1966799999999997</v>
      </c>
      <c r="X5">
        <f t="shared" si="4"/>
        <v>-1.5037099999999999</v>
      </c>
      <c r="Z5" t="s">
        <v>7</v>
      </c>
      <c r="AA5">
        <v>-6.0494199999999996</v>
      </c>
      <c r="AB5">
        <v>-5.4269699999999998</v>
      </c>
      <c r="AC5">
        <f t="shared" si="5"/>
        <v>-0.62244999999999973</v>
      </c>
    </row>
    <row r="6" spans="1:29" x14ac:dyDescent="0.3">
      <c r="A6" t="s">
        <v>8</v>
      </c>
      <c r="B6">
        <v>6.3041400000000003</v>
      </c>
      <c r="C6">
        <v>5.7102000000000004</v>
      </c>
      <c r="D6">
        <f t="shared" si="0"/>
        <v>0.59393999999999991</v>
      </c>
      <c r="F6" t="s">
        <v>8</v>
      </c>
      <c r="G6">
        <v>8.0333199999999998</v>
      </c>
      <c r="H6">
        <v>4.6783400000000004</v>
      </c>
      <c r="I6">
        <f t="shared" si="1"/>
        <v>3.3549799999999994</v>
      </c>
      <c r="K6" t="s">
        <v>8</v>
      </c>
      <c r="L6">
        <v>6.5131399999999999</v>
      </c>
      <c r="M6">
        <v>3.8186800000000001</v>
      </c>
      <c r="N6">
        <f t="shared" si="2"/>
        <v>2.6944599999999999</v>
      </c>
      <c r="P6" t="s">
        <v>8</v>
      </c>
      <c r="Q6">
        <v>4.9399600000000001</v>
      </c>
      <c r="R6">
        <v>3.2634500000000002</v>
      </c>
      <c r="S6">
        <f t="shared" si="3"/>
        <v>1.6765099999999999</v>
      </c>
      <c r="U6" t="s">
        <v>8</v>
      </c>
      <c r="V6">
        <v>3.7735300000000001</v>
      </c>
      <c r="W6">
        <v>3.2587299999999999</v>
      </c>
      <c r="X6">
        <f t="shared" si="4"/>
        <v>0.51480000000000015</v>
      </c>
      <c r="Z6" t="s">
        <v>8</v>
      </c>
      <c r="AA6">
        <v>2.9712700000000001</v>
      </c>
      <c r="AB6">
        <v>2.8641800000000002</v>
      </c>
      <c r="AC6">
        <f t="shared" si="5"/>
        <v>0.10708999999999991</v>
      </c>
    </row>
    <row r="7" spans="1:29" x14ac:dyDescent="0.3">
      <c r="A7" t="s">
        <v>9</v>
      </c>
      <c r="B7">
        <v>6.6957399999999998</v>
      </c>
      <c r="C7">
        <v>4.7143300000000004</v>
      </c>
      <c r="D7">
        <f t="shared" si="0"/>
        <v>1.9814099999999994</v>
      </c>
      <c r="F7" t="s">
        <v>9</v>
      </c>
      <c r="G7">
        <v>5.5758799999999997</v>
      </c>
      <c r="H7">
        <v>3.1886100000000002</v>
      </c>
      <c r="I7">
        <f t="shared" si="1"/>
        <v>2.3872699999999996</v>
      </c>
      <c r="K7" t="s">
        <v>9</v>
      </c>
      <c r="L7">
        <v>4.7367600000000003</v>
      </c>
      <c r="M7">
        <v>2.84124</v>
      </c>
      <c r="N7">
        <f t="shared" si="2"/>
        <v>1.8955200000000003</v>
      </c>
      <c r="P7" t="s">
        <v>9</v>
      </c>
      <c r="Q7">
        <v>3.4008699999999998</v>
      </c>
      <c r="R7">
        <v>2.60928</v>
      </c>
      <c r="S7">
        <f t="shared" si="3"/>
        <v>0.79158999999999979</v>
      </c>
      <c r="U7" t="s">
        <v>9</v>
      </c>
      <c r="V7">
        <v>2.6124399999999999</v>
      </c>
      <c r="W7">
        <v>2.6976399999999998</v>
      </c>
      <c r="X7">
        <f t="shared" si="4"/>
        <v>-8.5199999999999942E-2</v>
      </c>
      <c r="Z7" t="s">
        <v>9</v>
      </c>
      <c r="AA7">
        <v>2.1961499999999998</v>
      </c>
      <c r="AB7">
        <v>2.1605699999999999</v>
      </c>
      <c r="AC7">
        <f t="shared" si="5"/>
        <v>3.5579999999999945E-2</v>
      </c>
    </row>
    <row r="8" spans="1:29" x14ac:dyDescent="0.3">
      <c r="A8" t="s">
        <v>10</v>
      </c>
      <c r="B8">
        <v>-6.992</v>
      </c>
      <c r="C8">
        <v>-6.9214099999999998</v>
      </c>
      <c r="D8">
        <f t="shared" si="0"/>
        <v>-7.0590000000000153E-2</v>
      </c>
      <c r="F8" t="s">
        <v>10</v>
      </c>
      <c r="G8">
        <v>-6.8136299999999999</v>
      </c>
      <c r="H8">
        <v>-6.5770900000000001</v>
      </c>
      <c r="I8">
        <f t="shared" si="1"/>
        <v>-0.23653999999999975</v>
      </c>
      <c r="K8" t="s">
        <v>10</v>
      </c>
      <c r="L8">
        <v>-6.7403000000000004</v>
      </c>
      <c r="M8">
        <v>-6.8692099999999998</v>
      </c>
      <c r="N8">
        <f t="shared" si="2"/>
        <v>0.12890999999999941</v>
      </c>
      <c r="P8" t="s">
        <v>10</v>
      </c>
      <c r="Q8">
        <v>-6.6589799999999997</v>
      </c>
      <c r="R8">
        <v>-6.9176700000000002</v>
      </c>
      <c r="S8">
        <f t="shared" si="3"/>
        <v>0.25869000000000053</v>
      </c>
      <c r="U8" t="s">
        <v>10</v>
      </c>
      <c r="V8">
        <v>-6.7248900000000003</v>
      </c>
      <c r="W8">
        <v>-6.9563800000000002</v>
      </c>
      <c r="X8">
        <f t="shared" si="4"/>
        <v>0.23148999999999997</v>
      </c>
      <c r="Z8" t="s">
        <v>10</v>
      </c>
      <c r="AA8">
        <v>-6.6832399999999996</v>
      </c>
      <c r="AB8">
        <v>-6.9800899999999997</v>
      </c>
      <c r="AC8">
        <f t="shared" si="5"/>
        <v>0.29685000000000006</v>
      </c>
    </row>
    <row r="9" spans="1:29" x14ac:dyDescent="0.3">
      <c r="A9" t="s">
        <v>11</v>
      </c>
      <c r="B9">
        <v>5.0814599999999999</v>
      </c>
      <c r="C9">
        <v>6.0732900000000001</v>
      </c>
      <c r="D9">
        <f t="shared" si="0"/>
        <v>-0.99183000000000021</v>
      </c>
      <c r="F9" t="s">
        <v>11</v>
      </c>
      <c r="G9">
        <v>2.85425</v>
      </c>
      <c r="H9">
        <v>4.1843199999999996</v>
      </c>
      <c r="I9">
        <f t="shared" si="1"/>
        <v>-1.3300699999999996</v>
      </c>
      <c r="K9" t="s">
        <v>11</v>
      </c>
      <c r="L9">
        <v>2.5491600000000001</v>
      </c>
      <c r="M9">
        <v>3.4922</v>
      </c>
      <c r="N9">
        <f t="shared" si="2"/>
        <v>-0.94303999999999988</v>
      </c>
      <c r="P9" t="s">
        <v>11</v>
      </c>
      <c r="Q9">
        <v>1.79071</v>
      </c>
      <c r="R9">
        <v>3.0315300000000001</v>
      </c>
      <c r="S9">
        <f t="shared" si="3"/>
        <v>-1.24082</v>
      </c>
      <c r="U9" t="s">
        <v>11</v>
      </c>
      <c r="V9">
        <v>0.87870999999999999</v>
      </c>
      <c r="W9">
        <v>2.7648799999999998</v>
      </c>
      <c r="X9">
        <f t="shared" si="4"/>
        <v>-1.8861699999999999</v>
      </c>
      <c r="Z9" t="s">
        <v>11</v>
      </c>
      <c r="AA9">
        <v>0.21920999999999999</v>
      </c>
      <c r="AB9">
        <v>2.2769900000000001</v>
      </c>
      <c r="AC9">
        <f t="shared" si="5"/>
        <v>-2.0577800000000002</v>
      </c>
    </row>
    <row r="11" spans="1:29" x14ac:dyDescent="0.3">
      <c r="A11" t="s">
        <v>19</v>
      </c>
      <c r="D11">
        <f>AVERAGE(D2:D9)</f>
        <v>0.26841749999999975</v>
      </c>
      <c r="I11">
        <f>AVERAGE(I2:I9)</f>
        <v>0.56540624999999989</v>
      </c>
      <c r="N11">
        <f>AVERAGE(N2:N9)</f>
        <v>0.22557624999999981</v>
      </c>
      <c r="S11">
        <f>AVERAGE(S2:S9)</f>
        <v>-0.30759375</v>
      </c>
      <c r="X11">
        <f>AVERAGE(X2:X9)</f>
        <v>-0.72979499999999986</v>
      </c>
      <c r="AC11">
        <f>AVERAGE(AC2:AC9)</f>
        <v>-0.58527374999999993</v>
      </c>
    </row>
    <row r="13" spans="1:29" x14ac:dyDescent="0.3">
      <c r="R13" t="s">
        <v>12</v>
      </c>
      <c r="S13" t="s">
        <v>29</v>
      </c>
      <c r="T13" t="s">
        <v>26</v>
      </c>
      <c r="U13" t="s">
        <v>27</v>
      </c>
    </row>
    <row r="14" spans="1:29" x14ac:dyDescent="0.3">
      <c r="R14" t="s">
        <v>20</v>
      </c>
      <c r="S14">
        <v>-0.95659000000000005</v>
      </c>
      <c r="T14">
        <v>-0.66613999999999995</v>
      </c>
      <c r="U14">
        <f>T14-S14</f>
        <v>0.2904500000000001</v>
      </c>
    </row>
    <row r="15" spans="1:29" x14ac:dyDescent="0.3">
      <c r="R15" t="s">
        <v>21</v>
      </c>
    </row>
    <row r="16" spans="1:29" x14ac:dyDescent="0.3">
      <c r="R16" t="s">
        <v>22</v>
      </c>
    </row>
    <row r="17" spans="18:18" x14ac:dyDescent="0.3">
      <c r="R17" t="s">
        <v>23</v>
      </c>
    </row>
    <row r="18" spans="18:18" x14ac:dyDescent="0.3">
      <c r="R18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M1" workbookViewId="0">
      <selection activeCell="T15" sqref="T15"/>
    </sheetView>
  </sheetViews>
  <sheetFormatPr defaultRowHeight="14.4" x14ac:dyDescent="0.3"/>
  <cols>
    <col min="2" max="2" width="11" bestFit="1" customWidth="1"/>
    <col min="3" max="3" width="13.109375" bestFit="1" customWidth="1"/>
    <col min="12" max="12" width="11" bestFit="1" customWidth="1"/>
    <col min="13" max="13" width="13.109375" bestFit="1" customWidth="1"/>
    <col min="17" max="17" width="11" bestFit="1" customWidth="1"/>
    <col min="18" max="18" width="13.109375" bestFit="1" customWidth="1"/>
    <col min="22" max="22" width="11" bestFit="1" customWidth="1"/>
    <col min="23" max="23" width="13.109375" bestFit="1" customWidth="1"/>
    <col min="27" max="27" width="11" bestFit="1" customWidth="1"/>
    <col min="28" max="28" width="13.109375" bestFit="1" customWidth="1"/>
  </cols>
  <sheetData>
    <row r="1" spans="1:30" x14ac:dyDescent="0.3">
      <c r="A1" t="s">
        <v>12</v>
      </c>
      <c r="B1" t="s">
        <v>2</v>
      </c>
      <c r="C1" t="s">
        <v>28</v>
      </c>
      <c r="D1" t="s">
        <v>13</v>
      </c>
      <c r="F1" t="s">
        <v>14</v>
      </c>
      <c r="G1" t="s">
        <v>2</v>
      </c>
      <c r="H1" t="s">
        <v>28</v>
      </c>
      <c r="I1" t="s">
        <v>13</v>
      </c>
      <c r="K1" t="s">
        <v>15</v>
      </c>
      <c r="L1" t="s">
        <v>2</v>
      </c>
      <c r="M1" t="s">
        <v>28</v>
      </c>
      <c r="N1" t="s">
        <v>13</v>
      </c>
      <c r="P1" t="s">
        <v>16</v>
      </c>
      <c r="Q1" t="s">
        <v>2</v>
      </c>
      <c r="R1" t="s">
        <v>28</v>
      </c>
      <c r="S1" t="s">
        <v>13</v>
      </c>
      <c r="U1" t="s">
        <v>17</v>
      </c>
      <c r="V1" t="s">
        <v>2</v>
      </c>
      <c r="W1" t="s">
        <v>28</v>
      </c>
      <c r="X1" t="s">
        <v>13</v>
      </c>
      <c r="Z1" t="s">
        <v>18</v>
      </c>
      <c r="AA1" t="s">
        <v>2</v>
      </c>
      <c r="AB1" t="s">
        <v>28</v>
      </c>
      <c r="AC1" t="s">
        <v>13</v>
      </c>
    </row>
    <row r="2" spans="1:30" x14ac:dyDescent="0.3">
      <c r="A2" t="s">
        <v>4</v>
      </c>
      <c r="B2">
        <v>4.0628599999999997</v>
      </c>
      <c r="C2">
        <v>3.8029199999999999</v>
      </c>
      <c r="D2">
        <f>C2-B2</f>
        <v>-0.25993999999999984</v>
      </c>
      <c r="F2" t="s">
        <v>4</v>
      </c>
      <c r="G2">
        <v>5.4011399999999998</v>
      </c>
      <c r="H2">
        <v>5.1950799999999999</v>
      </c>
      <c r="I2">
        <f>H2-G2</f>
        <v>-0.20605999999999991</v>
      </c>
      <c r="K2" t="s">
        <v>4</v>
      </c>
      <c r="L2">
        <v>5.0146499999999996</v>
      </c>
      <c r="M2">
        <v>4.8118999999999996</v>
      </c>
      <c r="N2">
        <f>M2-L2</f>
        <v>-0.20274999999999999</v>
      </c>
      <c r="P2" t="s">
        <v>4</v>
      </c>
      <c r="Q2">
        <v>3.92841</v>
      </c>
      <c r="R2">
        <v>3.8138299999999998</v>
      </c>
      <c r="S2">
        <f>R2-Q2</f>
        <v>-0.11458000000000013</v>
      </c>
      <c r="U2" t="s">
        <v>4</v>
      </c>
      <c r="V2">
        <v>2.7735400000000001</v>
      </c>
      <c r="W2">
        <v>2.59206</v>
      </c>
      <c r="X2">
        <f>W2-V2</f>
        <v>-0.18148000000000009</v>
      </c>
      <c r="Z2" t="s">
        <v>4</v>
      </c>
      <c r="AA2">
        <v>1.9755499999999999</v>
      </c>
      <c r="AB2">
        <v>1.79942</v>
      </c>
      <c r="AC2">
        <f>AB2-AA2</f>
        <v>-0.1761299999999999</v>
      </c>
    </row>
    <row r="3" spans="1:30" x14ac:dyDescent="0.3">
      <c r="A3" t="s">
        <v>5</v>
      </c>
      <c r="B3">
        <v>4.6112599999999997</v>
      </c>
      <c r="C3">
        <v>6.9152199999999997</v>
      </c>
      <c r="D3">
        <f t="shared" ref="D3:D9" si="0">C3-B3</f>
        <v>2.30396</v>
      </c>
      <c r="F3" t="s">
        <v>5</v>
      </c>
      <c r="G3">
        <v>4.8771699999999996</v>
      </c>
      <c r="H3">
        <v>3.9043800000000002</v>
      </c>
      <c r="I3">
        <f t="shared" ref="I3:I9" si="1">H3-G3</f>
        <v>-0.97278999999999938</v>
      </c>
      <c r="K3" t="s">
        <v>5</v>
      </c>
      <c r="L3">
        <v>5.1953300000000002</v>
      </c>
      <c r="M3">
        <v>2.5719099999999999</v>
      </c>
      <c r="N3">
        <f t="shared" ref="N3:N9" si="2">M3-L3</f>
        <v>-2.6234200000000003</v>
      </c>
      <c r="P3" t="s">
        <v>5</v>
      </c>
      <c r="Q3">
        <v>4.40421</v>
      </c>
      <c r="R3">
        <v>1.1504399999999999</v>
      </c>
      <c r="S3">
        <f t="shared" ref="S3:S9" si="3">R3-Q3</f>
        <v>-3.2537700000000003</v>
      </c>
      <c r="U3" t="s">
        <v>5</v>
      </c>
      <c r="V3">
        <v>3.6106799999999999</v>
      </c>
      <c r="W3">
        <v>0.53925000000000001</v>
      </c>
      <c r="X3">
        <f t="shared" ref="X3:X9" si="4">W3-V3</f>
        <v>-3.0714299999999999</v>
      </c>
      <c r="Z3" t="s">
        <v>5</v>
      </c>
      <c r="AA3">
        <v>2.7572100000000002</v>
      </c>
      <c r="AB3">
        <v>0.76680000000000004</v>
      </c>
      <c r="AC3">
        <f t="shared" ref="AC3:AC9" si="5">AB3-AA3</f>
        <v>-1.9904100000000002</v>
      </c>
    </row>
    <row r="4" spans="1:30" x14ac:dyDescent="0.3">
      <c r="A4" t="s">
        <v>6</v>
      </c>
      <c r="B4">
        <v>-6.9704100000000002</v>
      </c>
      <c r="C4">
        <v>-5.9805999999999999</v>
      </c>
      <c r="D4">
        <f t="shared" si="0"/>
        <v>0.9898100000000003</v>
      </c>
      <c r="F4" t="s">
        <v>6</v>
      </c>
      <c r="G4">
        <v>-6.7508299999999997</v>
      </c>
      <c r="H4">
        <v>-6.5822200000000004</v>
      </c>
      <c r="I4">
        <f t="shared" si="1"/>
        <v>0.16860999999999926</v>
      </c>
      <c r="K4" t="s">
        <v>6</v>
      </c>
      <c r="L4">
        <v>-6.6911899999999997</v>
      </c>
      <c r="M4">
        <v>-6.7722300000000004</v>
      </c>
      <c r="N4">
        <f t="shared" si="2"/>
        <v>-8.1040000000000667E-2</v>
      </c>
      <c r="P4" t="s">
        <v>6</v>
      </c>
      <c r="Q4">
        <v>-6.6999199999999997</v>
      </c>
      <c r="R4">
        <v>-6.8103999999999996</v>
      </c>
      <c r="S4">
        <f t="shared" si="3"/>
        <v>-0.11047999999999991</v>
      </c>
      <c r="U4" t="s">
        <v>6</v>
      </c>
      <c r="V4">
        <v>-6.7339599999999997</v>
      </c>
      <c r="W4">
        <v>-6.7322199999999999</v>
      </c>
      <c r="X4">
        <f t="shared" si="4"/>
        <v>1.7399999999998528E-3</v>
      </c>
      <c r="Z4" t="s">
        <v>6</v>
      </c>
      <c r="AA4">
        <v>-6.7303800000000003</v>
      </c>
      <c r="AB4">
        <v>-6.7745499999999996</v>
      </c>
      <c r="AC4">
        <f t="shared" si="5"/>
        <v>-4.4169999999999376E-2</v>
      </c>
    </row>
    <row r="5" spans="1:30" x14ac:dyDescent="0.3">
      <c r="A5" t="s">
        <v>7</v>
      </c>
      <c r="B5">
        <v>-6.9503300000000001</v>
      </c>
      <c r="C5">
        <v>-6.9858500000000001</v>
      </c>
      <c r="D5">
        <f t="shared" si="0"/>
        <v>-3.5519999999999996E-2</v>
      </c>
      <c r="F5" t="s">
        <v>7</v>
      </c>
      <c r="G5">
        <v>-6.5847100000000003</v>
      </c>
      <c r="H5">
        <v>-6.2103400000000004</v>
      </c>
      <c r="I5">
        <f t="shared" si="1"/>
        <v>0.37436999999999987</v>
      </c>
      <c r="K5" t="s">
        <v>7</v>
      </c>
      <c r="L5">
        <v>-6.6991100000000001</v>
      </c>
      <c r="M5">
        <v>-6.49472</v>
      </c>
      <c r="N5">
        <f t="shared" si="2"/>
        <v>0.20439000000000007</v>
      </c>
      <c r="P5" t="s">
        <v>7</v>
      </c>
      <c r="Q5">
        <v>-6.4963499999999996</v>
      </c>
      <c r="R5">
        <v>-6.4166499999999997</v>
      </c>
      <c r="S5">
        <f t="shared" si="3"/>
        <v>7.9699999999999882E-2</v>
      </c>
      <c r="U5" t="s">
        <v>7</v>
      </c>
      <c r="V5">
        <v>-6.3799599999999996</v>
      </c>
      <c r="W5">
        <v>-6.7003899999999996</v>
      </c>
      <c r="X5">
        <f t="shared" si="4"/>
        <v>-0.32042999999999999</v>
      </c>
      <c r="Z5" t="s">
        <v>7</v>
      </c>
      <c r="AA5">
        <v>-6.3333700000000004</v>
      </c>
      <c r="AB5">
        <v>-6.0494199999999996</v>
      </c>
      <c r="AC5">
        <f t="shared" si="5"/>
        <v>0.28395000000000081</v>
      </c>
    </row>
    <row r="6" spans="1:30" x14ac:dyDescent="0.3">
      <c r="A6" t="s">
        <v>8</v>
      </c>
      <c r="B6">
        <v>2.5464000000000002</v>
      </c>
      <c r="C6">
        <v>6.3041400000000003</v>
      </c>
      <c r="D6">
        <f t="shared" si="0"/>
        <v>3.7577400000000001</v>
      </c>
      <c r="F6" t="s">
        <v>8</v>
      </c>
      <c r="G6">
        <v>1.9831799999999999</v>
      </c>
      <c r="H6">
        <v>8.0333199999999998</v>
      </c>
      <c r="I6">
        <f t="shared" si="1"/>
        <v>6.0501399999999999</v>
      </c>
      <c r="K6" t="s">
        <v>8</v>
      </c>
      <c r="L6">
        <v>1.71271</v>
      </c>
      <c r="M6">
        <v>6.5131399999999999</v>
      </c>
      <c r="N6">
        <f t="shared" si="2"/>
        <v>4.8004300000000004</v>
      </c>
      <c r="P6" t="s">
        <v>8</v>
      </c>
      <c r="Q6">
        <v>1.5691999999999999</v>
      </c>
      <c r="R6">
        <v>4.9399600000000001</v>
      </c>
      <c r="S6">
        <f t="shared" si="3"/>
        <v>3.3707600000000002</v>
      </c>
      <c r="U6" t="s">
        <v>8</v>
      </c>
      <c r="V6">
        <v>1.5446899999999999</v>
      </c>
      <c r="W6">
        <v>3.7735300000000001</v>
      </c>
      <c r="X6">
        <f t="shared" si="4"/>
        <v>2.2288399999999999</v>
      </c>
      <c r="Z6" t="s">
        <v>8</v>
      </c>
      <c r="AA6">
        <v>1.1932499999999999</v>
      </c>
      <c r="AB6">
        <v>2.9712700000000001</v>
      </c>
      <c r="AC6">
        <f t="shared" si="5"/>
        <v>1.7780200000000002</v>
      </c>
    </row>
    <row r="7" spans="1:30" x14ac:dyDescent="0.3">
      <c r="A7" t="s">
        <v>9</v>
      </c>
      <c r="B7">
        <v>4.6687000000000003</v>
      </c>
      <c r="C7">
        <v>6.6957399999999998</v>
      </c>
      <c r="D7">
        <f t="shared" si="0"/>
        <v>2.0270399999999995</v>
      </c>
      <c r="F7" t="s">
        <v>9</v>
      </c>
      <c r="G7">
        <v>4.5550300000000004</v>
      </c>
      <c r="H7">
        <v>5.5758799999999997</v>
      </c>
      <c r="I7">
        <f t="shared" si="1"/>
        <v>1.0208499999999994</v>
      </c>
      <c r="K7" t="s">
        <v>9</v>
      </c>
      <c r="L7">
        <v>4.5156000000000001</v>
      </c>
      <c r="M7">
        <v>4.7367600000000003</v>
      </c>
      <c r="N7">
        <f t="shared" si="2"/>
        <v>0.22116000000000025</v>
      </c>
      <c r="P7" t="s">
        <v>9</v>
      </c>
      <c r="Q7">
        <v>4.3293400000000002</v>
      </c>
      <c r="R7">
        <v>3.4008699999999998</v>
      </c>
      <c r="S7">
        <f t="shared" si="3"/>
        <v>-0.92847000000000035</v>
      </c>
      <c r="U7" t="s">
        <v>9</v>
      </c>
      <c r="V7">
        <v>4.0317800000000004</v>
      </c>
      <c r="W7">
        <v>2.6124399999999999</v>
      </c>
      <c r="X7">
        <f t="shared" si="4"/>
        <v>-1.4193400000000005</v>
      </c>
      <c r="Z7" t="s">
        <v>9</v>
      </c>
      <c r="AA7">
        <v>3.30531</v>
      </c>
      <c r="AB7">
        <v>2.1961499999999998</v>
      </c>
      <c r="AC7">
        <f t="shared" si="5"/>
        <v>-1.1091600000000001</v>
      </c>
    </row>
    <row r="8" spans="1:30" x14ac:dyDescent="0.3">
      <c r="A8" t="s">
        <v>10</v>
      </c>
      <c r="B8">
        <v>-6.6991500000000004</v>
      </c>
      <c r="C8">
        <v>-6.992</v>
      </c>
      <c r="D8">
        <f t="shared" si="0"/>
        <v>-0.29284999999999961</v>
      </c>
      <c r="F8" t="s">
        <v>10</v>
      </c>
      <c r="G8">
        <v>-6.5577899999999998</v>
      </c>
      <c r="H8">
        <v>-6.8136299999999999</v>
      </c>
      <c r="I8">
        <f t="shared" si="1"/>
        <v>-0.25584000000000007</v>
      </c>
      <c r="K8" t="s">
        <v>10</v>
      </c>
      <c r="L8">
        <v>-6.7980799999999997</v>
      </c>
      <c r="M8">
        <v>-6.7403000000000004</v>
      </c>
      <c r="N8">
        <f t="shared" si="2"/>
        <v>5.7779999999999276E-2</v>
      </c>
      <c r="P8" t="s">
        <v>10</v>
      </c>
      <c r="Q8">
        <v>-6.8904399999999999</v>
      </c>
      <c r="R8">
        <v>-6.6589799999999997</v>
      </c>
      <c r="S8">
        <f t="shared" si="3"/>
        <v>0.23146000000000022</v>
      </c>
      <c r="U8" t="s">
        <v>10</v>
      </c>
      <c r="V8">
        <v>-6.9072300000000002</v>
      </c>
      <c r="W8">
        <v>-6.7248900000000003</v>
      </c>
      <c r="X8">
        <f t="shared" si="4"/>
        <v>0.18233999999999995</v>
      </c>
      <c r="Z8" t="s">
        <v>10</v>
      </c>
      <c r="AA8">
        <v>-6.9373500000000003</v>
      </c>
      <c r="AB8">
        <v>-6.6832399999999996</v>
      </c>
      <c r="AC8">
        <f t="shared" si="5"/>
        <v>0.25411000000000072</v>
      </c>
    </row>
    <row r="9" spans="1:30" x14ac:dyDescent="0.3">
      <c r="A9" t="s">
        <v>11</v>
      </c>
      <c r="B9">
        <v>3.7245900000000001</v>
      </c>
      <c r="C9">
        <v>5.0814599999999999</v>
      </c>
      <c r="D9">
        <f t="shared" si="0"/>
        <v>1.3568699999999998</v>
      </c>
      <c r="F9" t="s">
        <v>11</v>
      </c>
      <c r="G9">
        <v>4.8829099999999999</v>
      </c>
      <c r="H9">
        <v>2.85425</v>
      </c>
      <c r="I9">
        <f t="shared" si="1"/>
        <v>-2.0286599999999999</v>
      </c>
      <c r="K9" t="s">
        <v>11</v>
      </c>
      <c r="L9">
        <v>4.2976999999999999</v>
      </c>
      <c r="M9">
        <v>2.5491600000000001</v>
      </c>
      <c r="N9">
        <f t="shared" si="2"/>
        <v>-1.7485399999999998</v>
      </c>
      <c r="P9" t="s">
        <v>11</v>
      </c>
      <c r="Q9">
        <v>3.9224899999999998</v>
      </c>
      <c r="R9">
        <v>1.79071</v>
      </c>
      <c r="S9">
        <f t="shared" si="3"/>
        <v>-2.13178</v>
      </c>
      <c r="U9" t="s">
        <v>11</v>
      </c>
      <c r="V9">
        <v>3.7953199999999998</v>
      </c>
      <c r="W9">
        <v>0.87870999999999999</v>
      </c>
      <c r="X9">
        <f t="shared" si="4"/>
        <v>-2.9166099999999999</v>
      </c>
      <c r="Z9" t="s">
        <v>11</v>
      </c>
      <c r="AA9">
        <v>3.1573799999999999</v>
      </c>
      <c r="AB9">
        <v>0.21920999999999999</v>
      </c>
      <c r="AC9">
        <f t="shared" si="5"/>
        <v>-2.9381699999999999</v>
      </c>
    </row>
    <row r="10" spans="1:30" x14ac:dyDescent="0.3">
      <c r="E10" t="s">
        <v>59</v>
      </c>
      <c r="J10" t="s">
        <v>59</v>
      </c>
      <c r="O10" t="s">
        <v>59</v>
      </c>
      <c r="T10" t="s">
        <v>59</v>
      </c>
      <c r="Y10" t="s">
        <v>59</v>
      </c>
      <c r="AD10" t="s">
        <v>59</v>
      </c>
    </row>
    <row r="11" spans="1:30" x14ac:dyDescent="0.3">
      <c r="A11" t="s">
        <v>19</v>
      </c>
      <c r="D11">
        <f>AVERAGE(D2:D9)</f>
        <v>1.2308887500000001</v>
      </c>
      <c r="E11">
        <f>_xlfn.STDEV.S(D2:D9)</f>
        <v>1.4338981564396653</v>
      </c>
      <c r="I11">
        <f>AVERAGE(I2:I9)</f>
        <v>0.5188275</v>
      </c>
      <c r="J11">
        <f>_xlfn.STDEV.S(I2:I9)</f>
        <v>2.4151649391161083</v>
      </c>
      <c r="N11">
        <f>AVERAGE(N2:N9)</f>
        <v>7.8501249999999911E-2</v>
      </c>
      <c r="O11">
        <f>_xlfn.STDEV.S(N2:N9)</f>
        <v>2.1737477128251341</v>
      </c>
      <c r="S11">
        <f>AVERAGE(S2:S9)</f>
        <v>-0.35714500000000005</v>
      </c>
      <c r="T11">
        <f>_xlfn.STDEV.S(S2:S9)</f>
        <v>1.9427677061347299</v>
      </c>
      <c r="X11">
        <f>AVERAGE(X2:X9)</f>
        <v>-0.68704625000000008</v>
      </c>
      <c r="Y11">
        <f>_xlfn.STDEV.S(X2:X9)</f>
        <v>1.7449990093974879</v>
      </c>
      <c r="AC11">
        <f>AVERAGE(AC2:AC9)</f>
        <v>-0.49274499999999977</v>
      </c>
      <c r="AD11">
        <f>_xlfn.STDEV.S(AC2:AC9)</f>
        <v>1.474640737032002</v>
      </c>
    </row>
    <row r="13" spans="1:30" x14ac:dyDescent="0.3">
      <c r="S13" t="s">
        <v>25</v>
      </c>
      <c r="T13" t="s">
        <v>29</v>
      </c>
      <c r="U13" t="s">
        <v>27</v>
      </c>
    </row>
    <row r="14" spans="1:30" x14ac:dyDescent="0.3">
      <c r="R14" t="s">
        <v>63</v>
      </c>
      <c r="S14">
        <v>-0.84096000000000004</v>
      </c>
      <c r="T14">
        <v>-0.95659000000000005</v>
      </c>
      <c r="U14">
        <f>T14-S14</f>
        <v>-0.11563000000000001</v>
      </c>
    </row>
    <row r="15" spans="1:30" x14ac:dyDescent="0.3">
      <c r="R15" t="s">
        <v>59</v>
      </c>
      <c r="S15">
        <v>3.5861700000000001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workbookViewId="0">
      <selection activeCell="U14" sqref="U14"/>
    </sheetView>
  </sheetViews>
  <sheetFormatPr defaultRowHeight="14.4" x14ac:dyDescent="0.3"/>
  <cols>
    <col min="2" max="2" width="11" bestFit="1" customWidth="1"/>
    <col min="3" max="3" width="13.109375" bestFit="1" customWidth="1"/>
    <col min="12" max="12" width="11" bestFit="1" customWidth="1"/>
    <col min="13" max="13" width="13.109375" bestFit="1" customWidth="1"/>
    <col min="17" max="17" width="11" bestFit="1" customWidth="1"/>
    <col min="18" max="18" width="13.109375" bestFit="1" customWidth="1"/>
    <col min="22" max="22" width="11" bestFit="1" customWidth="1"/>
    <col min="23" max="23" width="13.109375" bestFit="1" customWidth="1"/>
    <col min="27" max="27" width="11" bestFit="1" customWidth="1"/>
    <col min="28" max="28" width="13.109375" bestFit="1" customWidth="1"/>
  </cols>
  <sheetData>
    <row r="1" spans="1:30" x14ac:dyDescent="0.3">
      <c r="A1" t="s">
        <v>12</v>
      </c>
      <c r="B1" t="s">
        <v>2</v>
      </c>
      <c r="C1" t="s">
        <v>3</v>
      </c>
      <c r="D1" t="s">
        <v>13</v>
      </c>
      <c r="F1" t="s">
        <v>14</v>
      </c>
      <c r="G1" t="s">
        <v>2</v>
      </c>
      <c r="H1" t="s">
        <v>3</v>
      </c>
      <c r="I1" t="s">
        <v>13</v>
      </c>
      <c r="K1" t="s">
        <v>15</v>
      </c>
      <c r="L1" t="s">
        <v>2</v>
      </c>
      <c r="M1" t="s">
        <v>3</v>
      </c>
      <c r="N1" t="s">
        <v>13</v>
      </c>
      <c r="P1" t="s">
        <v>16</v>
      </c>
      <c r="Q1" t="s">
        <v>2</v>
      </c>
      <c r="R1" t="s">
        <v>3</v>
      </c>
      <c r="S1" t="s">
        <v>13</v>
      </c>
      <c r="U1" t="s">
        <v>17</v>
      </c>
      <c r="V1" t="s">
        <v>2</v>
      </c>
      <c r="W1" t="s">
        <v>3</v>
      </c>
      <c r="X1" t="s">
        <v>13</v>
      </c>
      <c r="Z1" t="s">
        <v>18</v>
      </c>
      <c r="AA1" t="s">
        <v>2</v>
      </c>
      <c r="AB1" t="s">
        <v>3</v>
      </c>
      <c r="AC1" t="s">
        <v>13</v>
      </c>
    </row>
    <row r="2" spans="1:30" x14ac:dyDescent="0.3">
      <c r="A2" t="s">
        <v>4</v>
      </c>
      <c r="B2">
        <v>2.8091400000000002</v>
      </c>
      <c r="C2">
        <v>5.7232399999999997</v>
      </c>
      <c r="D2">
        <f>C2-B2</f>
        <v>2.9140999999999995</v>
      </c>
      <c r="F2" t="s">
        <v>4</v>
      </c>
      <c r="G2">
        <v>4.3855399999999998</v>
      </c>
      <c r="H2">
        <v>4.6102699999999999</v>
      </c>
      <c r="I2">
        <f>H2-G2</f>
        <v>0.2247300000000001</v>
      </c>
      <c r="K2" t="s">
        <v>4</v>
      </c>
      <c r="L2">
        <v>3.4309500000000002</v>
      </c>
      <c r="M2">
        <v>4.0987200000000001</v>
      </c>
      <c r="N2">
        <f>M2-L2</f>
        <v>0.66776999999999997</v>
      </c>
      <c r="P2" t="s">
        <v>4</v>
      </c>
      <c r="Q2">
        <v>3.1038399999999999</v>
      </c>
      <c r="R2">
        <v>3.9542099999999998</v>
      </c>
      <c r="S2">
        <f>R2-Q2</f>
        <v>0.85036999999999985</v>
      </c>
      <c r="U2" t="s">
        <v>4</v>
      </c>
      <c r="V2">
        <v>1.92902</v>
      </c>
      <c r="W2">
        <v>3.0235300000000001</v>
      </c>
      <c r="X2">
        <f>W2-V2</f>
        <v>1.0945100000000001</v>
      </c>
      <c r="Z2" t="s">
        <v>4</v>
      </c>
      <c r="AA2">
        <v>1.29009</v>
      </c>
      <c r="AB2">
        <v>2.4483899999999998</v>
      </c>
      <c r="AC2">
        <f>AB2-AA2</f>
        <v>1.1582999999999999</v>
      </c>
    </row>
    <row r="3" spans="1:30" x14ac:dyDescent="0.3">
      <c r="A3" t="s">
        <v>5</v>
      </c>
      <c r="B3">
        <v>6.9745299999999997</v>
      </c>
      <c r="C3">
        <v>1.7292000000000001</v>
      </c>
      <c r="D3">
        <f t="shared" ref="D3:D9" si="0">C3-B3</f>
        <v>-5.2453299999999992</v>
      </c>
      <c r="F3" t="s">
        <v>5</v>
      </c>
      <c r="G3">
        <v>7.1921999999999997</v>
      </c>
      <c r="H3">
        <v>1.6250599999999999</v>
      </c>
      <c r="I3">
        <f t="shared" ref="I3:I9" si="1">H3-G3</f>
        <v>-5.5671400000000002</v>
      </c>
      <c r="K3" t="s">
        <v>5</v>
      </c>
      <c r="L3">
        <v>7.3100800000000001</v>
      </c>
      <c r="M3">
        <v>1.9980199999999999</v>
      </c>
      <c r="N3">
        <f t="shared" ref="N3:N9" si="2">M3-L3</f>
        <v>-5.3120600000000007</v>
      </c>
      <c r="P3" t="s">
        <v>5</v>
      </c>
      <c r="Q3">
        <v>5.8796299999999997</v>
      </c>
      <c r="R3">
        <v>1.9023000000000001</v>
      </c>
      <c r="S3">
        <f t="shared" ref="S3:S9" si="3">R3-Q3</f>
        <v>-3.9773299999999994</v>
      </c>
      <c r="U3" t="s">
        <v>5</v>
      </c>
      <c r="V3">
        <v>5.3616999999999999</v>
      </c>
      <c r="W3">
        <v>2.1661700000000002</v>
      </c>
      <c r="X3">
        <f t="shared" ref="X3:X9" si="4">W3-V3</f>
        <v>-3.1955299999999998</v>
      </c>
      <c r="Z3" t="s">
        <v>5</v>
      </c>
      <c r="AA3">
        <v>4.5559599999999998</v>
      </c>
      <c r="AB3">
        <v>1.8864099999999999</v>
      </c>
      <c r="AC3">
        <f t="shared" ref="AC3:AC9" si="5">AB3-AA3</f>
        <v>-2.6695500000000001</v>
      </c>
    </row>
    <row r="4" spans="1:30" x14ac:dyDescent="0.3">
      <c r="A4" t="s">
        <v>6</v>
      </c>
      <c r="B4">
        <v>-6.6945699999999997</v>
      </c>
      <c r="C4">
        <v>-5.1464299999999996</v>
      </c>
      <c r="D4">
        <f t="shared" si="0"/>
        <v>1.5481400000000001</v>
      </c>
      <c r="F4" t="s">
        <v>6</v>
      </c>
      <c r="G4">
        <v>-7.0221499999999999</v>
      </c>
      <c r="H4">
        <v>-6.1586800000000004</v>
      </c>
      <c r="I4">
        <f t="shared" si="1"/>
        <v>0.86346999999999952</v>
      </c>
      <c r="K4" t="s">
        <v>6</v>
      </c>
      <c r="L4">
        <v>-6.9090199999999999</v>
      </c>
      <c r="M4">
        <v>-6.1689400000000001</v>
      </c>
      <c r="N4">
        <f t="shared" si="2"/>
        <v>0.74007999999999985</v>
      </c>
      <c r="P4" t="s">
        <v>6</v>
      </c>
      <c r="Q4">
        <v>-6.7380800000000001</v>
      </c>
      <c r="R4">
        <v>-6.0234300000000003</v>
      </c>
      <c r="S4">
        <f t="shared" si="3"/>
        <v>0.71464999999999979</v>
      </c>
      <c r="U4" t="s">
        <v>6</v>
      </c>
      <c r="V4">
        <v>-6.7267900000000003</v>
      </c>
      <c r="W4">
        <v>-5.8604399999999996</v>
      </c>
      <c r="X4">
        <f t="shared" si="4"/>
        <v>0.86635000000000062</v>
      </c>
      <c r="Z4" t="s">
        <v>6</v>
      </c>
      <c r="AA4">
        <v>-6.6553599999999999</v>
      </c>
      <c r="AB4">
        <v>-6.0428199999999999</v>
      </c>
      <c r="AC4">
        <f t="shared" si="5"/>
        <v>0.61254000000000008</v>
      </c>
    </row>
    <row r="5" spans="1:30" x14ac:dyDescent="0.3">
      <c r="A5" t="s">
        <v>7</v>
      </c>
      <c r="B5">
        <v>-7.1669099999999997</v>
      </c>
      <c r="C5">
        <v>-6.5554300000000003</v>
      </c>
      <c r="D5">
        <f t="shared" si="0"/>
        <v>0.61147999999999936</v>
      </c>
      <c r="F5" t="s">
        <v>7</v>
      </c>
      <c r="G5">
        <v>-7.0519100000000003</v>
      </c>
      <c r="H5">
        <v>-4.96401</v>
      </c>
      <c r="I5">
        <f t="shared" si="1"/>
        <v>2.0879000000000003</v>
      </c>
      <c r="K5" t="s">
        <v>7</v>
      </c>
      <c r="L5">
        <v>-6.6689400000000001</v>
      </c>
      <c r="M5">
        <v>-4.9267599999999998</v>
      </c>
      <c r="N5">
        <f t="shared" si="2"/>
        <v>1.7421800000000003</v>
      </c>
      <c r="P5" t="s">
        <v>7</v>
      </c>
      <c r="Q5">
        <v>-6.6563100000000004</v>
      </c>
      <c r="R5">
        <v>-5.0764500000000004</v>
      </c>
      <c r="S5">
        <f t="shared" si="3"/>
        <v>1.57986</v>
      </c>
      <c r="U5" t="s">
        <v>7</v>
      </c>
      <c r="V5">
        <v>-6.5359600000000002</v>
      </c>
      <c r="W5">
        <v>-5.38591</v>
      </c>
      <c r="X5">
        <f t="shared" si="4"/>
        <v>1.1500500000000002</v>
      </c>
      <c r="Z5" t="s">
        <v>7</v>
      </c>
      <c r="AA5">
        <v>-6.5763699999999998</v>
      </c>
      <c r="AB5">
        <v>-5.31297</v>
      </c>
      <c r="AC5">
        <f t="shared" si="5"/>
        <v>1.2633999999999999</v>
      </c>
    </row>
    <row r="6" spans="1:30" x14ac:dyDescent="0.3">
      <c r="A6" t="s">
        <v>8</v>
      </c>
      <c r="B6">
        <v>-0.82238999999999995</v>
      </c>
      <c r="C6">
        <v>6.4455299999999998</v>
      </c>
      <c r="D6">
        <f t="shared" si="0"/>
        <v>7.2679200000000002</v>
      </c>
      <c r="F6" t="s">
        <v>8</v>
      </c>
      <c r="G6">
        <v>0.31169000000000002</v>
      </c>
      <c r="H6">
        <v>3.52657</v>
      </c>
      <c r="I6">
        <f t="shared" si="1"/>
        <v>3.21488</v>
      </c>
      <c r="K6" t="s">
        <v>8</v>
      </c>
      <c r="L6">
        <v>0.20180999999999999</v>
      </c>
      <c r="M6">
        <v>3.07924</v>
      </c>
      <c r="N6">
        <f t="shared" si="2"/>
        <v>2.8774299999999999</v>
      </c>
      <c r="P6" t="s">
        <v>8</v>
      </c>
      <c r="Q6">
        <v>0.67857000000000001</v>
      </c>
      <c r="R6">
        <v>3.1351399999999998</v>
      </c>
      <c r="S6">
        <f t="shared" si="3"/>
        <v>2.4565699999999997</v>
      </c>
      <c r="U6" t="s">
        <v>8</v>
      </c>
      <c r="V6">
        <v>0.69416</v>
      </c>
      <c r="W6">
        <v>2.90415</v>
      </c>
      <c r="X6">
        <f t="shared" si="4"/>
        <v>2.2099899999999999</v>
      </c>
      <c r="Z6" t="s">
        <v>8</v>
      </c>
      <c r="AA6">
        <v>0.46294999999999997</v>
      </c>
      <c r="AB6">
        <v>2.49763</v>
      </c>
      <c r="AC6">
        <f t="shared" si="5"/>
        <v>2.0346799999999998</v>
      </c>
    </row>
    <row r="7" spans="1:30" x14ac:dyDescent="0.3">
      <c r="A7" t="s">
        <v>9</v>
      </c>
      <c r="B7">
        <v>4.7518599999999998</v>
      </c>
      <c r="C7">
        <v>4.9438599999999999</v>
      </c>
      <c r="D7">
        <f t="shared" si="0"/>
        <v>0.19200000000000017</v>
      </c>
      <c r="F7" t="s">
        <v>9</v>
      </c>
      <c r="G7">
        <v>3.0570900000000001</v>
      </c>
      <c r="H7">
        <v>2.31189</v>
      </c>
      <c r="I7">
        <f t="shared" si="1"/>
        <v>-0.74520000000000008</v>
      </c>
      <c r="K7" t="s">
        <v>9</v>
      </c>
      <c r="L7">
        <v>2.5236999999999998</v>
      </c>
      <c r="M7">
        <v>1.3215699999999999</v>
      </c>
      <c r="N7">
        <f t="shared" si="2"/>
        <v>-1.2021299999999999</v>
      </c>
      <c r="P7" t="s">
        <v>9</v>
      </c>
      <c r="Q7">
        <v>3.0024299999999999</v>
      </c>
      <c r="R7">
        <v>1.5145900000000001</v>
      </c>
      <c r="S7">
        <f t="shared" si="3"/>
        <v>-1.4878399999999998</v>
      </c>
      <c r="U7" t="s">
        <v>9</v>
      </c>
      <c r="V7">
        <v>2.70845</v>
      </c>
      <c r="W7">
        <v>1.4556800000000001</v>
      </c>
      <c r="X7">
        <f t="shared" si="4"/>
        <v>-1.2527699999999999</v>
      </c>
      <c r="Z7" t="s">
        <v>9</v>
      </c>
      <c r="AA7">
        <v>2.1263999999999998</v>
      </c>
      <c r="AB7">
        <v>1.1622699999999999</v>
      </c>
      <c r="AC7">
        <f t="shared" si="5"/>
        <v>-0.96412999999999993</v>
      </c>
    </row>
    <row r="8" spans="1:30" x14ac:dyDescent="0.3">
      <c r="A8" t="s">
        <v>10</v>
      </c>
      <c r="B8">
        <v>-6.3700900000000003</v>
      </c>
      <c r="C8">
        <v>-7.0242599999999999</v>
      </c>
      <c r="D8">
        <f t="shared" si="0"/>
        <v>-0.6541699999999997</v>
      </c>
      <c r="F8" t="s">
        <v>10</v>
      </c>
      <c r="G8">
        <v>-6.8173000000000004</v>
      </c>
      <c r="H8">
        <v>-7.1019800000000002</v>
      </c>
      <c r="I8">
        <f t="shared" si="1"/>
        <v>-0.28467999999999982</v>
      </c>
      <c r="K8" t="s">
        <v>10</v>
      </c>
      <c r="L8">
        <v>-6.7465000000000002</v>
      </c>
      <c r="M8">
        <v>-6.8091100000000004</v>
      </c>
      <c r="N8">
        <f t="shared" si="2"/>
        <v>-6.2610000000000277E-2</v>
      </c>
      <c r="P8" t="s">
        <v>10</v>
      </c>
      <c r="Q8">
        <v>-6.8208700000000002</v>
      </c>
      <c r="R8">
        <v>-6.9974800000000004</v>
      </c>
      <c r="S8">
        <f t="shared" si="3"/>
        <v>-0.17661000000000016</v>
      </c>
      <c r="U8" t="s">
        <v>10</v>
      </c>
      <c r="V8">
        <v>-6.9770500000000002</v>
      </c>
      <c r="W8">
        <v>-6.9702500000000001</v>
      </c>
      <c r="X8">
        <f t="shared" si="4"/>
        <v>6.8000000000001393E-3</v>
      </c>
      <c r="Z8" t="s">
        <v>10</v>
      </c>
      <c r="AA8">
        <v>-7.0254599999999998</v>
      </c>
      <c r="AB8">
        <v>-6.9680499999999999</v>
      </c>
      <c r="AC8">
        <f t="shared" si="5"/>
        <v>5.7409999999999961E-2</v>
      </c>
    </row>
    <row r="9" spans="1:30" x14ac:dyDescent="0.3">
      <c r="A9" t="s">
        <v>11</v>
      </c>
      <c r="B9">
        <v>3.02624</v>
      </c>
      <c r="C9">
        <v>5.34354</v>
      </c>
      <c r="D9">
        <f t="shared" si="0"/>
        <v>2.3172999999999999</v>
      </c>
      <c r="F9" t="s">
        <v>11</v>
      </c>
      <c r="G9">
        <v>3.30383</v>
      </c>
      <c r="H9">
        <v>1.7418</v>
      </c>
      <c r="I9">
        <f t="shared" si="1"/>
        <v>-1.56203</v>
      </c>
      <c r="K9" t="s">
        <v>11</v>
      </c>
      <c r="L9">
        <v>2.6528499999999999</v>
      </c>
      <c r="M9">
        <v>1.0485599999999999</v>
      </c>
      <c r="N9">
        <f t="shared" si="2"/>
        <v>-1.60429</v>
      </c>
      <c r="P9" t="s">
        <v>11</v>
      </c>
      <c r="Q9">
        <v>2.60317</v>
      </c>
      <c r="R9">
        <v>1.49586</v>
      </c>
      <c r="S9">
        <f t="shared" si="3"/>
        <v>-1.10731</v>
      </c>
      <c r="U9" t="s">
        <v>11</v>
      </c>
      <c r="V9">
        <v>2.23821</v>
      </c>
      <c r="W9">
        <v>1.3747799999999999</v>
      </c>
      <c r="X9">
        <f t="shared" si="4"/>
        <v>-0.86343000000000014</v>
      </c>
      <c r="Z9" t="s">
        <v>11</v>
      </c>
      <c r="AA9">
        <v>1.90829</v>
      </c>
      <c r="AB9">
        <v>1.1763999999999999</v>
      </c>
      <c r="AC9">
        <f t="shared" si="5"/>
        <v>-0.73189000000000015</v>
      </c>
    </row>
    <row r="10" spans="1:30" x14ac:dyDescent="0.3">
      <c r="E10" t="s">
        <v>59</v>
      </c>
      <c r="J10" t="s">
        <v>59</v>
      </c>
      <c r="O10" t="s">
        <v>59</v>
      </c>
      <c r="T10" t="s">
        <v>59</v>
      </c>
      <c r="Y10" t="s">
        <v>59</v>
      </c>
      <c r="AD10" t="s">
        <v>59</v>
      </c>
    </row>
    <row r="11" spans="1:30" x14ac:dyDescent="0.3">
      <c r="A11" t="s">
        <v>19</v>
      </c>
      <c r="D11">
        <f>AVERAGE(D2:D9)</f>
        <v>1.11893</v>
      </c>
      <c r="E11">
        <f>_xlfn.STDEV.S(D2:D9)</f>
        <v>3.5338651222341317</v>
      </c>
      <c r="I11">
        <f>AVERAGE(I2:I9)</f>
        <v>-0.22100875000000003</v>
      </c>
      <c r="J11">
        <f>_xlfn.STDEV.S(I2:I9)</f>
        <v>2.6503222483444615</v>
      </c>
      <c r="N11">
        <f>AVERAGE(N2:N9)</f>
        <v>-0.26920375000000007</v>
      </c>
      <c r="O11">
        <f>_xlfn.STDEV.S(N2:N9)</f>
        <v>2.5062615546206755</v>
      </c>
      <c r="S11">
        <f>AVERAGE(S2:S9)</f>
        <v>-0.143455</v>
      </c>
      <c r="T11">
        <f>_xlfn.STDEV.S(S2:S9)</f>
        <v>2.0315392183690246</v>
      </c>
      <c r="X11">
        <f>AVERAGE(X2:X9)</f>
        <v>1.9962500000001437E-3</v>
      </c>
      <c r="Y11">
        <f>_xlfn.STDEV.S(X2:X9)</f>
        <v>1.7188682174944361</v>
      </c>
      <c r="AC11">
        <f>AVERAGE(AC2:AC9)</f>
        <v>9.5094999999999902E-2</v>
      </c>
      <c r="AD11">
        <f>_xlfn.STDEV.S(AC2:AC9)</f>
        <v>1.5107058270604128</v>
      </c>
    </row>
    <row r="12" spans="1:30" x14ac:dyDescent="0.3">
      <c r="E12" t="s">
        <v>62</v>
      </c>
    </row>
    <row r="13" spans="1:30" x14ac:dyDescent="0.3">
      <c r="S13" t="s">
        <v>25</v>
      </c>
      <c r="T13" t="s">
        <v>26</v>
      </c>
      <c r="U13" t="s">
        <v>27</v>
      </c>
    </row>
    <row r="14" spans="1:30" x14ac:dyDescent="0.3">
      <c r="R14" t="s">
        <v>63</v>
      </c>
      <c r="S14">
        <v>-1.5949</v>
      </c>
      <c r="T14">
        <v>-1.4251400000000001</v>
      </c>
      <c r="U14">
        <f>T14-S14</f>
        <v>0.16975999999999991</v>
      </c>
    </row>
    <row r="15" spans="1:30" x14ac:dyDescent="0.3">
      <c r="R15" t="s">
        <v>59</v>
      </c>
      <c r="S15">
        <v>3.67205</v>
      </c>
      <c r="T15">
        <v>3.7174299999999998</v>
      </c>
      <c r="U15">
        <f>T15-S15</f>
        <v>4.5379999999999754E-2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U14" sqref="U14"/>
    </sheetView>
  </sheetViews>
  <sheetFormatPr defaultRowHeight="14.4" x14ac:dyDescent="0.3"/>
  <cols>
    <col min="2" max="2" width="11" bestFit="1" customWidth="1"/>
    <col min="3" max="3" width="13.109375" bestFit="1" customWidth="1"/>
    <col min="12" max="12" width="11" bestFit="1" customWidth="1"/>
    <col min="13" max="13" width="13.109375" bestFit="1" customWidth="1"/>
    <col min="17" max="17" width="11" bestFit="1" customWidth="1"/>
    <col min="18" max="18" width="13.109375" bestFit="1" customWidth="1"/>
    <col min="22" max="22" width="11" bestFit="1" customWidth="1"/>
    <col min="23" max="23" width="13.109375" bestFit="1" customWidth="1"/>
    <col min="27" max="27" width="11" bestFit="1" customWidth="1"/>
    <col min="28" max="28" width="13.109375" bestFit="1" customWidth="1"/>
  </cols>
  <sheetData>
    <row r="1" spans="1:29" x14ac:dyDescent="0.3">
      <c r="A1" t="s">
        <v>12</v>
      </c>
      <c r="B1" t="s">
        <v>28</v>
      </c>
      <c r="C1" t="s">
        <v>3</v>
      </c>
      <c r="D1" t="s">
        <v>13</v>
      </c>
      <c r="F1" t="s">
        <v>14</v>
      </c>
      <c r="G1" t="s">
        <v>28</v>
      </c>
      <c r="H1" t="s">
        <v>3</v>
      </c>
      <c r="I1" t="s">
        <v>13</v>
      </c>
      <c r="K1" t="s">
        <v>15</v>
      </c>
      <c r="L1" t="s">
        <v>28</v>
      </c>
      <c r="M1" t="s">
        <v>3</v>
      </c>
      <c r="N1" t="s">
        <v>13</v>
      </c>
      <c r="P1" t="s">
        <v>16</v>
      </c>
      <c r="Q1" t="s">
        <v>28</v>
      </c>
      <c r="R1" t="s">
        <v>3</v>
      </c>
      <c r="S1" t="s">
        <v>13</v>
      </c>
      <c r="U1" t="s">
        <v>17</v>
      </c>
      <c r="V1" t="s">
        <v>28</v>
      </c>
      <c r="W1" t="s">
        <v>3</v>
      </c>
      <c r="X1" t="s">
        <v>13</v>
      </c>
      <c r="Z1" t="s">
        <v>18</v>
      </c>
      <c r="AA1" t="s">
        <v>28</v>
      </c>
      <c r="AB1" t="s">
        <v>3</v>
      </c>
      <c r="AC1" t="s">
        <v>13</v>
      </c>
    </row>
    <row r="2" spans="1:29" x14ac:dyDescent="0.3">
      <c r="A2" t="s">
        <v>4</v>
      </c>
      <c r="B2">
        <v>0.92906999999999995</v>
      </c>
      <c r="C2">
        <v>5.7232399999999997</v>
      </c>
      <c r="D2">
        <f>B2-C2</f>
        <v>-4.7941699999999994</v>
      </c>
      <c r="F2" t="s">
        <v>4</v>
      </c>
      <c r="G2">
        <v>1.7602800000000001</v>
      </c>
      <c r="H2">
        <v>4.6102699999999999</v>
      </c>
      <c r="I2">
        <f>G2-H2</f>
        <v>-2.84999</v>
      </c>
      <c r="K2" t="s">
        <v>4</v>
      </c>
      <c r="L2">
        <v>1.17567</v>
      </c>
      <c r="M2">
        <v>4.0987200000000001</v>
      </c>
      <c r="N2">
        <f>L2-M2</f>
        <v>-2.9230499999999999</v>
      </c>
      <c r="P2" t="s">
        <v>4</v>
      </c>
      <c r="Q2">
        <v>1.4412799999999999</v>
      </c>
      <c r="R2">
        <v>3.9542099999999998</v>
      </c>
      <c r="S2">
        <f>Q2-R2</f>
        <v>-2.5129299999999999</v>
      </c>
      <c r="U2" t="s">
        <v>4</v>
      </c>
      <c r="V2">
        <v>0.66412000000000004</v>
      </c>
      <c r="W2">
        <v>3.0235300000000001</v>
      </c>
      <c r="X2">
        <f>V2-W2</f>
        <v>-2.35941</v>
      </c>
      <c r="Z2" t="s">
        <v>4</v>
      </c>
      <c r="AA2">
        <v>0.18723000000000001</v>
      </c>
      <c r="AB2">
        <v>2.4483899999999998</v>
      </c>
      <c r="AC2">
        <f>AA2-AB2</f>
        <v>-2.2611599999999998</v>
      </c>
    </row>
    <row r="3" spans="1:29" x14ac:dyDescent="0.3">
      <c r="A3" t="s">
        <v>5</v>
      </c>
      <c r="B3">
        <v>5.1526899999999998</v>
      </c>
      <c r="C3">
        <v>1.7292000000000001</v>
      </c>
      <c r="D3">
        <f t="shared" ref="D3:D9" si="0">B3-C3</f>
        <v>3.4234899999999997</v>
      </c>
      <c r="F3" t="s">
        <v>5</v>
      </c>
      <c r="G3">
        <v>3.8364799999999999</v>
      </c>
      <c r="H3">
        <v>1.6250599999999999</v>
      </c>
      <c r="I3">
        <f t="shared" ref="I3:I9" si="1">G3-H3</f>
        <v>2.2114199999999999</v>
      </c>
      <c r="K3" t="s">
        <v>5</v>
      </c>
      <c r="L3">
        <v>3.2125699999999999</v>
      </c>
      <c r="M3">
        <v>1.9980199999999999</v>
      </c>
      <c r="N3">
        <f t="shared" ref="N3:N9" si="2">L3-M3</f>
        <v>1.21455</v>
      </c>
      <c r="P3" t="s">
        <v>5</v>
      </c>
      <c r="Q3">
        <v>1.5429200000000001</v>
      </c>
      <c r="R3">
        <v>1.9023000000000001</v>
      </c>
      <c r="S3">
        <f t="shared" ref="S3:S9" si="3">Q3-R3</f>
        <v>-0.35938000000000003</v>
      </c>
      <c r="U3" t="s">
        <v>5</v>
      </c>
      <c r="V3">
        <v>1.2750999999999999</v>
      </c>
      <c r="W3">
        <v>2.1661700000000002</v>
      </c>
      <c r="X3">
        <f t="shared" ref="X3:X9" si="4">V3-W3</f>
        <v>-0.89107000000000025</v>
      </c>
      <c r="Z3" t="s">
        <v>5</v>
      </c>
      <c r="AA3">
        <v>0.73765999999999998</v>
      </c>
      <c r="AB3">
        <v>1.8864099999999999</v>
      </c>
      <c r="AC3">
        <f t="shared" ref="AC3:AC9" si="5">AA3-AB3</f>
        <v>-1.1487499999999999</v>
      </c>
    </row>
    <row r="4" spans="1:29" x14ac:dyDescent="0.3">
      <c r="A4" t="s">
        <v>6</v>
      </c>
      <c r="B4">
        <v>-6.4384199999999998</v>
      </c>
      <c r="C4">
        <v>-5.1464299999999996</v>
      </c>
      <c r="D4">
        <f t="shared" si="0"/>
        <v>-1.2919900000000002</v>
      </c>
      <c r="F4" t="s">
        <v>6</v>
      </c>
      <c r="G4">
        <v>-6.6932900000000002</v>
      </c>
      <c r="H4">
        <v>-6.1586800000000004</v>
      </c>
      <c r="I4">
        <f t="shared" si="1"/>
        <v>-0.53460999999999981</v>
      </c>
      <c r="K4" t="s">
        <v>6</v>
      </c>
      <c r="L4">
        <v>-6.6944600000000003</v>
      </c>
      <c r="M4">
        <v>-6.1689400000000001</v>
      </c>
      <c r="N4">
        <f t="shared" si="2"/>
        <v>-0.52552000000000021</v>
      </c>
      <c r="P4" t="s">
        <v>6</v>
      </c>
      <c r="Q4">
        <v>-7.1918600000000001</v>
      </c>
      <c r="R4">
        <v>-6.0234300000000003</v>
      </c>
      <c r="S4">
        <f t="shared" si="3"/>
        <v>-1.1684299999999999</v>
      </c>
      <c r="U4" t="s">
        <v>6</v>
      </c>
      <c r="V4">
        <v>-7.1519899999999996</v>
      </c>
      <c r="W4">
        <v>-5.8604399999999996</v>
      </c>
      <c r="X4">
        <f t="shared" si="4"/>
        <v>-1.29155</v>
      </c>
      <c r="Z4" t="s">
        <v>6</v>
      </c>
      <c r="AA4">
        <v>-6.9924299999999997</v>
      </c>
      <c r="AB4">
        <v>-6.0428199999999999</v>
      </c>
      <c r="AC4">
        <f t="shared" si="5"/>
        <v>-0.94960999999999984</v>
      </c>
    </row>
    <row r="5" spans="1:29" x14ac:dyDescent="0.3">
      <c r="A5" t="s">
        <v>7</v>
      </c>
      <c r="B5">
        <v>-5.5046900000000001</v>
      </c>
      <c r="C5">
        <v>-6.5554300000000003</v>
      </c>
      <c r="D5">
        <f t="shared" si="0"/>
        <v>1.0507400000000002</v>
      </c>
      <c r="F5" t="s">
        <v>7</v>
      </c>
      <c r="G5">
        <v>-6.3073699999999997</v>
      </c>
      <c r="H5">
        <v>-4.96401</v>
      </c>
      <c r="I5">
        <f t="shared" si="1"/>
        <v>-1.3433599999999997</v>
      </c>
      <c r="K5" t="s">
        <v>7</v>
      </c>
      <c r="L5">
        <v>-6.6020500000000002</v>
      </c>
      <c r="M5">
        <v>-4.9267599999999998</v>
      </c>
      <c r="N5">
        <f t="shared" si="2"/>
        <v>-1.6752900000000004</v>
      </c>
      <c r="P5" t="s">
        <v>7</v>
      </c>
      <c r="Q5">
        <v>-6.8891900000000001</v>
      </c>
      <c r="R5">
        <v>-5.0764500000000004</v>
      </c>
      <c r="S5">
        <f t="shared" si="3"/>
        <v>-1.8127399999999998</v>
      </c>
      <c r="U5" t="s">
        <v>7</v>
      </c>
      <c r="V5">
        <v>-6.7807700000000004</v>
      </c>
      <c r="W5">
        <v>-5.38591</v>
      </c>
      <c r="X5">
        <f t="shared" si="4"/>
        <v>-1.3948600000000004</v>
      </c>
      <c r="Z5" t="s">
        <v>7</v>
      </c>
      <c r="AA5">
        <v>-6.6275500000000003</v>
      </c>
      <c r="AB5">
        <v>-5.31297</v>
      </c>
      <c r="AC5">
        <f t="shared" si="5"/>
        <v>-1.3145800000000003</v>
      </c>
    </row>
    <row r="6" spans="1:29" x14ac:dyDescent="0.3">
      <c r="A6" t="s">
        <v>8</v>
      </c>
      <c r="B6">
        <v>6.5230399999999999</v>
      </c>
      <c r="C6">
        <v>6.4455299999999998</v>
      </c>
      <c r="D6">
        <f t="shared" si="0"/>
        <v>7.751000000000019E-2</v>
      </c>
      <c r="F6" t="s">
        <v>8</v>
      </c>
      <c r="G6">
        <v>8.26145</v>
      </c>
      <c r="H6">
        <v>3.52657</v>
      </c>
      <c r="I6">
        <f t="shared" si="1"/>
        <v>4.7348800000000004</v>
      </c>
      <c r="K6" t="s">
        <v>8</v>
      </c>
      <c r="L6">
        <v>6.6430800000000003</v>
      </c>
      <c r="M6">
        <v>3.07924</v>
      </c>
      <c r="N6">
        <f t="shared" si="2"/>
        <v>3.5638400000000003</v>
      </c>
      <c r="P6" t="s">
        <v>8</v>
      </c>
      <c r="Q6">
        <v>4.6842699999999997</v>
      </c>
      <c r="R6">
        <v>3.1351399999999998</v>
      </c>
      <c r="S6">
        <f t="shared" si="3"/>
        <v>1.5491299999999999</v>
      </c>
      <c r="U6" t="s">
        <v>8</v>
      </c>
      <c r="V6">
        <v>3.5223900000000001</v>
      </c>
      <c r="W6">
        <v>2.90415</v>
      </c>
      <c r="X6">
        <f t="shared" si="4"/>
        <v>0.61824000000000012</v>
      </c>
      <c r="Z6" t="s">
        <v>8</v>
      </c>
      <c r="AA6">
        <v>2.8536899999999998</v>
      </c>
      <c r="AB6">
        <v>2.49763</v>
      </c>
      <c r="AC6">
        <f t="shared" si="5"/>
        <v>0.35605999999999982</v>
      </c>
    </row>
    <row r="7" spans="1:29" x14ac:dyDescent="0.3">
      <c r="A7" t="s">
        <v>9</v>
      </c>
      <c r="B7">
        <v>7.6606899999999998</v>
      </c>
      <c r="C7">
        <v>4.9438599999999999</v>
      </c>
      <c r="D7">
        <f t="shared" si="0"/>
        <v>2.7168299999999999</v>
      </c>
      <c r="F7" t="s">
        <v>9</v>
      </c>
      <c r="G7">
        <v>5.7243500000000003</v>
      </c>
      <c r="H7">
        <v>2.31189</v>
      </c>
      <c r="I7">
        <f t="shared" si="1"/>
        <v>3.4124600000000003</v>
      </c>
      <c r="K7" t="s">
        <v>9</v>
      </c>
      <c r="L7">
        <v>4.4083899999999998</v>
      </c>
      <c r="M7">
        <v>1.3215699999999999</v>
      </c>
      <c r="N7">
        <f t="shared" si="2"/>
        <v>3.0868199999999999</v>
      </c>
      <c r="P7" t="s">
        <v>9</v>
      </c>
      <c r="Q7">
        <v>3.06507</v>
      </c>
      <c r="R7">
        <v>1.5145900000000001</v>
      </c>
      <c r="S7">
        <f t="shared" si="3"/>
        <v>1.5504799999999999</v>
      </c>
      <c r="U7" t="s">
        <v>9</v>
      </c>
      <c r="V7">
        <v>2.2387600000000001</v>
      </c>
      <c r="W7">
        <v>1.4556800000000001</v>
      </c>
      <c r="X7">
        <f t="shared" si="4"/>
        <v>0.78308</v>
      </c>
      <c r="Z7" t="s">
        <v>9</v>
      </c>
      <c r="AA7">
        <v>1.8010299999999999</v>
      </c>
      <c r="AB7">
        <v>1.1622699999999999</v>
      </c>
      <c r="AC7">
        <f t="shared" si="5"/>
        <v>0.63875999999999999</v>
      </c>
    </row>
    <row r="8" spans="1:29" x14ac:dyDescent="0.3">
      <c r="A8" t="s">
        <v>10</v>
      </c>
      <c r="B8">
        <v>-6.5100600000000002</v>
      </c>
      <c r="C8">
        <v>-7.0242599999999999</v>
      </c>
      <c r="D8">
        <f t="shared" si="0"/>
        <v>0.51419999999999977</v>
      </c>
      <c r="F8" t="s">
        <v>10</v>
      </c>
      <c r="G8">
        <v>-6.2846599999999997</v>
      </c>
      <c r="H8">
        <v>-7.1019800000000002</v>
      </c>
      <c r="I8">
        <f t="shared" si="1"/>
        <v>0.81732000000000049</v>
      </c>
      <c r="K8" t="s">
        <v>10</v>
      </c>
      <c r="L8">
        <v>-6.6137499999999996</v>
      </c>
      <c r="M8">
        <v>-6.8091100000000004</v>
      </c>
      <c r="N8">
        <f t="shared" si="2"/>
        <v>0.19536000000000087</v>
      </c>
      <c r="P8" t="s">
        <v>10</v>
      </c>
      <c r="Q8">
        <v>-6.7260999999999997</v>
      </c>
      <c r="R8">
        <v>-6.9974800000000004</v>
      </c>
      <c r="S8">
        <f t="shared" si="3"/>
        <v>0.27138000000000062</v>
      </c>
      <c r="U8" t="s">
        <v>10</v>
      </c>
      <c r="V8">
        <v>-6.96936</v>
      </c>
      <c r="W8">
        <v>-6.9702500000000001</v>
      </c>
      <c r="X8">
        <f t="shared" si="4"/>
        <v>8.9000000000005741E-4</v>
      </c>
      <c r="Z8" t="s">
        <v>10</v>
      </c>
      <c r="AA8">
        <v>-7.0526299999999997</v>
      </c>
      <c r="AB8">
        <v>-6.9680499999999999</v>
      </c>
      <c r="AC8">
        <f t="shared" si="5"/>
        <v>-8.4579999999999878E-2</v>
      </c>
    </row>
    <row r="9" spans="1:29" x14ac:dyDescent="0.3">
      <c r="A9" t="s">
        <v>11</v>
      </c>
      <c r="B9">
        <v>4.3420699999999997</v>
      </c>
      <c r="C9">
        <v>5.34354</v>
      </c>
      <c r="D9">
        <f t="shared" si="0"/>
        <v>-1.0014700000000003</v>
      </c>
      <c r="F9" t="s">
        <v>11</v>
      </c>
      <c r="G9">
        <v>1.87191</v>
      </c>
      <c r="H9">
        <v>1.7418</v>
      </c>
      <c r="I9">
        <f t="shared" si="1"/>
        <v>0.13010999999999995</v>
      </c>
      <c r="K9" t="s">
        <v>11</v>
      </c>
      <c r="L9">
        <v>0.99812000000000001</v>
      </c>
      <c r="M9">
        <v>1.0485599999999999</v>
      </c>
      <c r="N9">
        <f t="shared" si="2"/>
        <v>-5.0439999999999929E-2</v>
      </c>
      <c r="P9" t="s">
        <v>11</v>
      </c>
      <c r="Q9">
        <v>0.42093999999999998</v>
      </c>
      <c r="R9">
        <v>1.49586</v>
      </c>
      <c r="S9">
        <f t="shared" si="3"/>
        <v>-1.0749200000000001</v>
      </c>
      <c r="U9" t="s">
        <v>11</v>
      </c>
      <c r="V9">
        <v>-0.60553800000000002</v>
      </c>
      <c r="W9">
        <v>1.3747799999999999</v>
      </c>
      <c r="X9">
        <f t="shared" si="4"/>
        <v>-1.980318</v>
      </c>
      <c r="Z9" t="s">
        <v>11</v>
      </c>
      <c r="AA9">
        <v>-1.2906200000000001</v>
      </c>
      <c r="AB9">
        <v>1.1763999999999999</v>
      </c>
      <c r="AC9">
        <f t="shared" si="5"/>
        <v>-2.4670199999999998</v>
      </c>
    </row>
    <row r="11" spans="1:29" x14ac:dyDescent="0.3">
      <c r="A11" t="s">
        <v>19</v>
      </c>
      <c r="D11">
        <f>AVERAGE(D2:D9)</f>
        <v>8.6892499999999984E-2</v>
      </c>
      <c r="I11">
        <f>AVERAGE(I2:I9)</f>
        <v>0.82227875000000017</v>
      </c>
      <c r="N11">
        <f>AVERAGE(N2:N9)</f>
        <v>0.36078375000000007</v>
      </c>
      <c r="S11">
        <f>AVERAGE(S2:S9)</f>
        <v>-0.44467624999999988</v>
      </c>
      <c r="X11">
        <f>AVERAGE(X2:X9)</f>
        <v>-0.81437475000000004</v>
      </c>
      <c r="AC11">
        <f>AVERAGE(AC2:AC9)</f>
        <v>-0.90386</v>
      </c>
    </row>
    <row r="13" spans="1:29" x14ac:dyDescent="0.3">
      <c r="R13" t="s">
        <v>12</v>
      </c>
      <c r="S13" t="s">
        <v>29</v>
      </c>
      <c r="T13" t="s">
        <v>26</v>
      </c>
      <c r="U13" t="s">
        <v>27</v>
      </c>
    </row>
    <row r="14" spans="1:29" x14ac:dyDescent="0.3">
      <c r="R14" t="s">
        <v>20</v>
      </c>
      <c r="S14">
        <v>-1.73143</v>
      </c>
      <c r="T14">
        <v>-1.4251400000000001</v>
      </c>
      <c r="U14">
        <f>T14-S14</f>
        <v>0.30628999999999995</v>
      </c>
    </row>
    <row r="15" spans="1:29" x14ac:dyDescent="0.3">
      <c r="R15" t="s">
        <v>21</v>
      </c>
    </row>
    <row r="16" spans="1:29" x14ac:dyDescent="0.3">
      <c r="R16" t="s">
        <v>22</v>
      </c>
    </row>
    <row r="17" spans="18:18" x14ac:dyDescent="0.3">
      <c r="R17" t="s">
        <v>23</v>
      </c>
    </row>
    <row r="18" spans="18:18" x14ac:dyDescent="0.3">
      <c r="R18" t="s">
        <v>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opLeftCell="M1" workbookViewId="0">
      <selection activeCell="S14" sqref="S14"/>
    </sheetView>
  </sheetViews>
  <sheetFormatPr defaultRowHeight="14.4" x14ac:dyDescent="0.3"/>
  <cols>
    <col min="2" max="2" width="11" bestFit="1" customWidth="1"/>
    <col min="3" max="3" width="13.109375" bestFit="1" customWidth="1"/>
    <col min="12" max="12" width="11" bestFit="1" customWidth="1"/>
    <col min="13" max="13" width="13.109375" bestFit="1" customWidth="1"/>
    <col min="17" max="17" width="11" bestFit="1" customWidth="1"/>
    <col min="18" max="18" width="13.109375" bestFit="1" customWidth="1"/>
    <col min="22" max="22" width="11" bestFit="1" customWidth="1"/>
    <col min="23" max="23" width="13.109375" bestFit="1" customWidth="1"/>
    <col min="27" max="27" width="11" bestFit="1" customWidth="1"/>
    <col min="28" max="28" width="13.109375" bestFit="1" customWidth="1"/>
  </cols>
  <sheetData>
    <row r="1" spans="1:30" x14ac:dyDescent="0.3">
      <c r="A1" t="s">
        <v>12</v>
      </c>
      <c r="B1" t="s">
        <v>2</v>
      </c>
      <c r="C1" t="s">
        <v>28</v>
      </c>
      <c r="D1" t="s">
        <v>13</v>
      </c>
      <c r="F1" t="s">
        <v>14</v>
      </c>
      <c r="G1" t="s">
        <v>2</v>
      </c>
      <c r="H1" t="s">
        <v>28</v>
      </c>
      <c r="I1" t="s">
        <v>13</v>
      </c>
      <c r="K1" t="s">
        <v>15</v>
      </c>
      <c r="L1" t="s">
        <v>2</v>
      </c>
      <c r="M1" t="s">
        <v>28</v>
      </c>
      <c r="N1" t="s">
        <v>13</v>
      </c>
      <c r="P1" t="s">
        <v>16</v>
      </c>
      <c r="Q1" t="s">
        <v>2</v>
      </c>
      <c r="R1" t="s">
        <v>28</v>
      </c>
      <c r="S1" t="s">
        <v>13</v>
      </c>
      <c r="U1" t="s">
        <v>17</v>
      </c>
      <c r="V1" t="s">
        <v>2</v>
      </c>
      <c r="W1" t="s">
        <v>28</v>
      </c>
      <c r="X1" t="s">
        <v>13</v>
      </c>
      <c r="Z1" t="s">
        <v>18</v>
      </c>
      <c r="AA1" t="s">
        <v>2</v>
      </c>
      <c r="AB1" t="s">
        <v>28</v>
      </c>
      <c r="AC1" t="s">
        <v>13</v>
      </c>
    </row>
    <row r="2" spans="1:30" x14ac:dyDescent="0.3">
      <c r="A2" t="s">
        <v>4</v>
      </c>
      <c r="B2">
        <v>2.8091400000000002</v>
      </c>
      <c r="C2">
        <v>0.92906999999999995</v>
      </c>
      <c r="D2">
        <f>C2-B2</f>
        <v>-1.8800700000000004</v>
      </c>
      <c r="F2" t="s">
        <v>4</v>
      </c>
      <c r="G2">
        <v>4.3855399999999998</v>
      </c>
      <c r="H2">
        <v>1.7602800000000001</v>
      </c>
      <c r="I2">
        <f>H2-G2</f>
        <v>-2.6252599999999999</v>
      </c>
      <c r="K2" t="s">
        <v>4</v>
      </c>
      <c r="L2">
        <v>3.4309500000000002</v>
      </c>
      <c r="M2">
        <v>1.17567</v>
      </c>
      <c r="N2">
        <f>M2-L2</f>
        <v>-2.25528</v>
      </c>
      <c r="P2" t="s">
        <v>4</v>
      </c>
      <c r="Q2">
        <v>3.1038399999999999</v>
      </c>
      <c r="R2">
        <v>1.4412799999999999</v>
      </c>
      <c r="S2">
        <f>R2-Q2</f>
        <v>-1.66256</v>
      </c>
      <c r="U2" t="s">
        <v>4</v>
      </c>
      <c r="V2">
        <v>1.92902</v>
      </c>
      <c r="W2">
        <v>0.66412000000000004</v>
      </c>
      <c r="X2">
        <f>W2-V2</f>
        <v>-1.2648999999999999</v>
      </c>
      <c r="Z2" t="s">
        <v>4</v>
      </c>
      <c r="AA2">
        <v>1.29009</v>
      </c>
      <c r="AB2">
        <v>0.18723000000000001</v>
      </c>
      <c r="AC2">
        <f>AB2-AA2</f>
        <v>-1.10286</v>
      </c>
    </row>
    <row r="3" spans="1:30" x14ac:dyDescent="0.3">
      <c r="A3" t="s">
        <v>5</v>
      </c>
      <c r="B3">
        <v>6.9745299999999997</v>
      </c>
      <c r="C3">
        <v>5.1526899999999998</v>
      </c>
      <c r="D3">
        <f t="shared" ref="D3:D9" si="0">C3-B3</f>
        <v>-1.8218399999999999</v>
      </c>
      <c r="F3" t="s">
        <v>5</v>
      </c>
      <c r="G3">
        <v>7.1921999999999997</v>
      </c>
      <c r="H3">
        <v>3.8364799999999999</v>
      </c>
      <c r="I3">
        <f t="shared" ref="I3:I9" si="1">H3-G3</f>
        <v>-3.3557199999999998</v>
      </c>
      <c r="K3" t="s">
        <v>5</v>
      </c>
      <c r="L3">
        <v>7.3100800000000001</v>
      </c>
      <c r="M3">
        <v>3.2125699999999999</v>
      </c>
      <c r="N3">
        <f t="shared" ref="N3:N9" si="2">M3-L3</f>
        <v>-4.0975099999999998</v>
      </c>
      <c r="P3" t="s">
        <v>5</v>
      </c>
      <c r="Q3">
        <v>5.8796299999999997</v>
      </c>
      <c r="R3">
        <v>1.5429200000000001</v>
      </c>
      <c r="S3">
        <f t="shared" ref="S3:S9" si="3">R3-Q3</f>
        <v>-4.3367100000000001</v>
      </c>
      <c r="U3" t="s">
        <v>5</v>
      </c>
      <c r="V3">
        <v>5.3616999999999999</v>
      </c>
      <c r="W3">
        <v>1.2750999999999999</v>
      </c>
      <c r="X3">
        <f t="shared" ref="X3:X9" si="4">W3-V3</f>
        <v>-4.0865999999999998</v>
      </c>
      <c r="Z3" t="s">
        <v>5</v>
      </c>
      <c r="AA3">
        <v>4.5559599999999998</v>
      </c>
      <c r="AB3">
        <v>0.73765999999999998</v>
      </c>
      <c r="AC3">
        <f t="shared" ref="AC3:AC9" si="5">AB3-AA3</f>
        <v>-3.8182999999999998</v>
      </c>
    </row>
    <row r="4" spans="1:30" x14ac:dyDescent="0.3">
      <c r="A4" t="s">
        <v>6</v>
      </c>
      <c r="B4">
        <v>-6.6945699999999997</v>
      </c>
      <c r="C4">
        <v>-6.4384199999999998</v>
      </c>
      <c r="D4">
        <f t="shared" si="0"/>
        <v>0.25614999999999988</v>
      </c>
      <c r="F4" t="s">
        <v>6</v>
      </c>
      <c r="G4">
        <v>-7.0221499999999999</v>
      </c>
      <c r="H4">
        <v>-6.6932900000000002</v>
      </c>
      <c r="I4">
        <f t="shared" si="1"/>
        <v>0.32885999999999971</v>
      </c>
      <c r="K4" t="s">
        <v>6</v>
      </c>
      <c r="L4">
        <v>-6.9090199999999999</v>
      </c>
      <c r="M4">
        <v>-6.6944600000000003</v>
      </c>
      <c r="N4">
        <f t="shared" si="2"/>
        <v>0.21455999999999964</v>
      </c>
      <c r="P4" t="s">
        <v>6</v>
      </c>
      <c r="Q4">
        <v>-6.7380800000000001</v>
      </c>
      <c r="R4">
        <v>-7.1918600000000001</v>
      </c>
      <c r="S4">
        <f t="shared" si="3"/>
        <v>-0.45378000000000007</v>
      </c>
      <c r="U4" t="s">
        <v>6</v>
      </c>
      <c r="V4">
        <v>-6.7267900000000003</v>
      </c>
      <c r="W4">
        <v>-7.1519899999999996</v>
      </c>
      <c r="X4">
        <f t="shared" si="4"/>
        <v>-0.42519999999999936</v>
      </c>
      <c r="Z4" t="s">
        <v>6</v>
      </c>
      <c r="AA4">
        <v>-6.6553599999999999</v>
      </c>
      <c r="AB4">
        <v>-6.9924299999999997</v>
      </c>
      <c r="AC4">
        <f t="shared" si="5"/>
        <v>-0.33706999999999976</v>
      </c>
    </row>
    <row r="5" spans="1:30" x14ac:dyDescent="0.3">
      <c r="A5" t="s">
        <v>7</v>
      </c>
      <c r="B5">
        <v>-7.1669099999999997</v>
      </c>
      <c r="C5">
        <v>-5.5046900000000001</v>
      </c>
      <c r="D5">
        <f t="shared" si="0"/>
        <v>1.6622199999999996</v>
      </c>
      <c r="F5" t="s">
        <v>7</v>
      </c>
      <c r="G5">
        <v>-7.0519100000000003</v>
      </c>
      <c r="H5">
        <v>-6.3073699999999997</v>
      </c>
      <c r="I5">
        <f t="shared" si="1"/>
        <v>0.74454000000000065</v>
      </c>
      <c r="K5" t="s">
        <v>7</v>
      </c>
      <c r="L5">
        <v>-6.6689400000000001</v>
      </c>
      <c r="M5">
        <v>-6.6020500000000002</v>
      </c>
      <c r="N5">
        <f t="shared" si="2"/>
        <v>6.6889999999999894E-2</v>
      </c>
      <c r="P5" t="s">
        <v>7</v>
      </c>
      <c r="Q5">
        <v>-6.6563100000000004</v>
      </c>
      <c r="R5">
        <v>-6.8891900000000001</v>
      </c>
      <c r="S5">
        <f t="shared" si="3"/>
        <v>-0.23287999999999975</v>
      </c>
      <c r="U5" t="s">
        <v>7</v>
      </c>
      <c r="V5">
        <v>-6.5359600000000002</v>
      </c>
      <c r="W5">
        <v>-6.7807700000000004</v>
      </c>
      <c r="X5">
        <f t="shared" si="4"/>
        <v>-0.24481000000000019</v>
      </c>
      <c r="Z5" t="s">
        <v>7</v>
      </c>
      <c r="AA5">
        <v>-6.5763699999999998</v>
      </c>
      <c r="AB5">
        <v>-6.6275500000000003</v>
      </c>
      <c r="AC5">
        <f t="shared" si="5"/>
        <v>-5.1180000000000447E-2</v>
      </c>
    </row>
    <row r="6" spans="1:30" x14ac:dyDescent="0.3">
      <c r="A6" t="s">
        <v>8</v>
      </c>
      <c r="B6">
        <v>-0.82238999999999995</v>
      </c>
      <c r="C6">
        <v>6.5230399999999999</v>
      </c>
      <c r="D6">
        <f t="shared" si="0"/>
        <v>7.3454300000000003</v>
      </c>
      <c r="F6" t="s">
        <v>8</v>
      </c>
      <c r="G6">
        <v>0.31169000000000002</v>
      </c>
      <c r="H6">
        <v>8.26145</v>
      </c>
      <c r="I6">
        <f t="shared" si="1"/>
        <v>7.9497599999999995</v>
      </c>
      <c r="K6" t="s">
        <v>8</v>
      </c>
      <c r="L6">
        <v>0.20180999999999999</v>
      </c>
      <c r="M6">
        <v>6.6430800000000003</v>
      </c>
      <c r="N6">
        <f t="shared" si="2"/>
        <v>6.4412700000000003</v>
      </c>
      <c r="P6" t="s">
        <v>8</v>
      </c>
      <c r="Q6">
        <v>0.67857000000000001</v>
      </c>
      <c r="R6">
        <v>4.6842699999999997</v>
      </c>
      <c r="S6">
        <f t="shared" si="3"/>
        <v>4.0057</v>
      </c>
      <c r="U6" t="s">
        <v>8</v>
      </c>
      <c r="V6">
        <v>0.69416</v>
      </c>
      <c r="W6">
        <v>3.5223900000000001</v>
      </c>
      <c r="X6">
        <f t="shared" si="4"/>
        <v>2.82823</v>
      </c>
      <c r="Z6" t="s">
        <v>8</v>
      </c>
      <c r="AA6">
        <v>0.46294999999999997</v>
      </c>
      <c r="AB6">
        <v>2.8536899999999998</v>
      </c>
      <c r="AC6">
        <f t="shared" si="5"/>
        <v>2.3907400000000001</v>
      </c>
    </row>
    <row r="7" spans="1:30" x14ac:dyDescent="0.3">
      <c r="A7" t="s">
        <v>9</v>
      </c>
      <c r="B7">
        <v>4.7518599999999998</v>
      </c>
      <c r="C7">
        <v>7.6606899999999998</v>
      </c>
      <c r="D7">
        <f t="shared" si="0"/>
        <v>2.90883</v>
      </c>
      <c r="F7" t="s">
        <v>9</v>
      </c>
      <c r="G7">
        <v>3.0570900000000001</v>
      </c>
      <c r="H7">
        <v>5.7243500000000003</v>
      </c>
      <c r="I7">
        <f t="shared" si="1"/>
        <v>2.6672600000000002</v>
      </c>
      <c r="K7" t="s">
        <v>9</v>
      </c>
      <c r="L7">
        <v>2.5236999999999998</v>
      </c>
      <c r="M7">
        <v>4.4083899999999998</v>
      </c>
      <c r="N7">
        <f t="shared" si="2"/>
        <v>1.88469</v>
      </c>
      <c r="P7" t="s">
        <v>9</v>
      </c>
      <c r="Q7">
        <v>3.0024299999999999</v>
      </c>
      <c r="R7">
        <v>3.06507</v>
      </c>
      <c r="S7">
        <f t="shared" si="3"/>
        <v>6.2640000000000029E-2</v>
      </c>
      <c r="U7" t="s">
        <v>9</v>
      </c>
      <c r="V7">
        <v>2.70845</v>
      </c>
      <c r="W7">
        <v>2.2387600000000001</v>
      </c>
      <c r="X7">
        <f t="shared" si="4"/>
        <v>-0.46968999999999994</v>
      </c>
      <c r="Z7" t="s">
        <v>9</v>
      </c>
      <c r="AA7">
        <v>2.1263999999999998</v>
      </c>
      <c r="AB7">
        <v>1.8010299999999999</v>
      </c>
      <c r="AC7">
        <f t="shared" si="5"/>
        <v>-0.32536999999999994</v>
      </c>
    </row>
    <row r="8" spans="1:30" x14ac:dyDescent="0.3">
      <c r="A8" t="s">
        <v>10</v>
      </c>
      <c r="B8">
        <v>-6.3700900000000003</v>
      </c>
      <c r="C8">
        <v>-6.5100600000000002</v>
      </c>
      <c r="D8">
        <f t="shared" si="0"/>
        <v>-0.13996999999999993</v>
      </c>
      <c r="F8" t="s">
        <v>10</v>
      </c>
      <c r="G8">
        <v>-6.8173000000000004</v>
      </c>
      <c r="H8">
        <v>-6.2846599999999997</v>
      </c>
      <c r="I8">
        <f t="shared" si="1"/>
        <v>0.53264000000000067</v>
      </c>
      <c r="K8" t="s">
        <v>10</v>
      </c>
      <c r="L8">
        <v>-6.7465000000000002</v>
      </c>
      <c r="M8">
        <v>-6.6137499999999996</v>
      </c>
      <c r="N8">
        <f t="shared" si="2"/>
        <v>0.13275000000000059</v>
      </c>
      <c r="P8" t="s">
        <v>10</v>
      </c>
      <c r="Q8">
        <v>-6.8208700000000002</v>
      </c>
      <c r="R8">
        <v>-6.7260999999999997</v>
      </c>
      <c r="S8">
        <f t="shared" si="3"/>
        <v>9.4770000000000465E-2</v>
      </c>
      <c r="U8" t="s">
        <v>10</v>
      </c>
      <c r="V8">
        <v>-6.9770500000000002</v>
      </c>
      <c r="W8">
        <v>-6.96936</v>
      </c>
      <c r="X8">
        <f t="shared" si="4"/>
        <v>7.6900000000001967E-3</v>
      </c>
      <c r="Z8" t="s">
        <v>10</v>
      </c>
      <c r="AA8">
        <v>-7.0254599999999998</v>
      </c>
      <c r="AB8">
        <v>-7.0526299999999997</v>
      </c>
      <c r="AC8">
        <f t="shared" si="5"/>
        <v>-2.7169999999999916E-2</v>
      </c>
    </row>
    <row r="9" spans="1:30" x14ac:dyDescent="0.3">
      <c r="A9" t="s">
        <v>11</v>
      </c>
      <c r="B9">
        <v>3.02624</v>
      </c>
      <c r="C9">
        <v>4.3420699999999997</v>
      </c>
      <c r="D9">
        <f t="shared" si="0"/>
        <v>1.3158299999999996</v>
      </c>
      <c r="F9" t="s">
        <v>11</v>
      </c>
      <c r="G9">
        <v>3.30383</v>
      </c>
      <c r="H9">
        <v>1.87191</v>
      </c>
      <c r="I9">
        <f t="shared" si="1"/>
        <v>-1.4319200000000001</v>
      </c>
      <c r="K9" t="s">
        <v>11</v>
      </c>
      <c r="L9">
        <v>2.6528499999999999</v>
      </c>
      <c r="M9">
        <v>0.99812000000000001</v>
      </c>
      <c r="N9">
        <f t="shared" si="2"/>
        <v>-1.6547299999999998</v>
      </c>
      <c r="P9" t="s">
        <v>11</v>
      </c>
      <c r="Q9">
        <v>2.60317</v>
      </c>
      <c r="R9">
        <v>0.42093999999999998</v>
      </c>
      <c r="S9">
        <f t="shared" si="3"/>
        <v>-2.1822300000000001</v>
      </c>
      <c r="U9" t="s">
        <v>11</v>
      </c>
      <c r="V9">
        <v>2.23821</v>
      </c>
      <c r="W9">
        <v>-0.60553800000000002</v>
      </c>
      <c r="X9">
        <f t="shared" si="4"/>
        <v>-2.8437480000000002</v>
      </c>
      <c r="Z9" t="s">
        <v>11</v>
      </c>
      <c r="AA9">
        <v>1.90829</v>
      </c>
      <c r="AB9">
        <v>-1.2906200000000001</v>
      </c>
      <c r="AC9">
        <f t="shared" si="5"/>
        <v>-3.1989100000000001</v>
      </c>
    </row>
    <row r="10" spans="1:30" x14ac:dyDescent="0.3">
      <c r="E10" t="s">
        <v>59</v>
      </c>
      <c r="J10" t="s">
        <v>59</v>
      </c>
      <c r="O10" t="s">
        <v>59</v>
      </c>
      <c r="T10" t="s">
        <v>59</v>
      </c>
      <c r="Y10" t="s">
        <v>59</v>
      </c>
      <c r="AD10" t="s">
        <v>59</v>
      </c>
    </row>
    <row r="11" spans="1:30" x14ac:dyDescent="0.3">
      <c r="A11" t="s">
        <v>19</v>
      </c>
      <c r="D11">
        <f>AVERAGE(D2:D9)</f>
        <v>1.2058225</v>
      </c>
      <c r="E11">
        <f>_xlfn.STDEV.S(D2:D9)</f>
        <v>2.9813209721519183</v>
      </c>
      <c r="I11">
        <f>AVERAGE(I2:I9)</f>
        <v>0.60127000000000019</v>
      </c>
      <c r="J11">
        <f>_xlfn.STDEV.S(I2:I9)</f>
        <v>3.557089316023907</v>
      </c>
      <c r="N11">
        <f>AVERAGE(N2:N9)</f>
        <v>9.1580000000000106E-2</v>
      </c>
      <c r="O11">
        <f>_xlfn.STDEV.S(N2:N9)</f>
        <v>3.1545219406297185</v>
      </c>
      <c r="S11">
        <f>AVERAGE(S2:S9)</f>
        <v>-0.58813124999999999</v>
      </c>
      <c r="T11">
        <f>_xlfn.STDEV.S(S2:S9)</f>
        <v>2.387012095489359</v>
      </c>
      <c r="X11">
        <f>AVERAGE(X2:X9)</f>
        <v>-0.81237849999999989</v>
      </c>
      <c r="Y11">
        <f>_xlfn.STDEV.S(X2:X9)</f>
        <v>2.05522968409185</v>
      </c>
      <c r="AC11">
        <f>AVERAGE(AC2:AC9)</f>
        <v>-0.80876499999999996</v>
      </c>
      <c r="AD11">
        <f>_xlfn.STDEV.S(AC2:AC9)</f>
        <v>1.9542777557596931</v>
      </c>
    </row>
    <row r="13" spans="1:30" x14ac:dyDescent="0.3">
      <c r="S13" t="s">
        <v>25</v>
      </c>
      <c r="T13" t="s">
        <v>29</v>
      </c>
      <c r="U13" t="s">
        <v>27</v>
      </c>
    </row>
    <row r="14" spans="1:30" x14ac:dyDescent="0.3">
      <c r="R14" t="s">
        <v>63</v>
      </c>
      <c r="S14">
        <v>-1.5949</v>
      </c>
      <c r="T14">
        <v>-1.73143</v>
      </c>
      <c r="U14">
        <f>T14-S14</f>
        <v>-0.13653000000000004</v>
      </c>
    </row>
    <row r="15" spans="1:30" x14ac:dyDescent="0.3">
      <c r="R15" t="s">
        <v>59</v>
      </c>
      <c r="S15">
        <v>3.67205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flexome</vt:lpstr>
      <vt:lpstr>clustering</vt:lpstr>
      <vt:lpstr>packman</vt:lpstr>
      <vt:lpstr>xentropy phi u-g</vt:lpstr>
      <vt:lpstr>xentropy phi v-u</vt:lpstr>
      <vt:lpstr>xentropy phi v-g</vt:lpstr>
      <vt:lpstr>xentropy psi u-g</vt:lpstr>
      <vt:lpstr>xentropy psi v-u</vt:lpstr>
      <vt:lpstr>xentropy psi v-g</vt:lpstr>
      <vt:lpstr>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2023-10-12T06:29:30Z</dcterms:modified>
</cp:coreProperties>
</file>